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45" windowWidth="23820" windowHeight="1113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Sheet2!$A$1:$J$521</definedName>
  </definedNames>
  <calcPr calcId="125725"/>
</workbook>
</file>

<file path=xl/calcChain.xml><?xml version="1.0" encoding="utf-8"?>
<calcChain xmlns="http://schemas.openxmlformats.org/spreadsheetml/2006/main">
  <c r="O429" i="2"/>
  <c r="P429" s="1"/>
  <c r="Q429" s="1"/>
  <c r="O421"/>
  <c r="P421" s="1"/>
  <c r="Q421" s="1"/>
  <c r="O417"/>
  <c r="P417" s="1"/>
  <c r="Q417" s="1"/>
  <c r="O415"/>
  <c r="P415" s="1"/>
  <c r="Q415" s="1"/>
  <c r="O410"/>
  <c r="P410" s="1"/>
  <c r="Q410" s="1"/>
  <c r="O409"/>
  <c r="P409" s="1"/>
  <c r="Q409" s="1"/>
  <c r="O406"/>
  <c r="P406" s="1"/>
  <c r="Q406" s="1"/>
  <c r="O405"/>
  <c r="P405" s="1"/>
  <c r="Q405" s="1"/>
  <c r="P398"/>
  <c r="Q398" s="1"/>
  <c r="O398"/>
  <c r="O397"/>
  <c r="P397" s="1"/>
  <c r="Q397" s="1"/>
  <c r="O393"/>
  <c r="P393" s="1"/>
  <c r="Q393" s="1"/>
  <c r="O387"/>
  <c r="P387" s="1"/>
  <c r="Q387" s="1"/>
  <c r="O386"/>
  <c r="P386" s="1"/>
  <c r="Q386" s="1"/>
  <c r="O385"/>
  <c r="P385" s="1"/>
  <c r="Q385" s="1"/>
  <c r="O381"/>
  <c r="P381" s="1"/>
  <c r="Q381" s="1"/>
  <c r="O374"/>
  <c r="P374" s="1"/>
  <c r="Q374" s="1"/>
  <c r="O373"/>
  <c r="P373" s="1"/>
  <c r="Q373" s="1"/>
  <c r="Q367"/>
  <c r="O361"/>
  <c r="P361" s="1"/>
  <c r="Q361" s="1"/>
  <c r="O358"/>
  <c r="P358" s="1"/>
  <c r="Q358" s="1"/>
  <c r="O354"/>
  <c r="P354" s="1"/>
  <c r="Q354" s="1"/>
  <c r="O351"/>
  <c r="P351" s="1"/>
  <c r="Q351" s="1"/>
  <c r="O349"/>
  <c r="P349" s="1"/>
  <c r="Q349" s="1"/>
  <c r="O345"/>
  <c r="P345" s="1"/>
  <c r="Q345" s="1"/>
  <c r="O344"/>
  <c r="P344" s="1"/>
  <c r="Q344" s="1"/>
  <c r="O338"/>
  <c r="P338" s="1"/>
  <c r="Q338" s="1"/>
  <c r="O333"/>
  <c r="P333" s="1"/>
  <c r="Q333" s="1"/>
  <c r="O331"/>
  <c r="P331" s="1"/>
  <c r="Q331" s="1"/>
  <c r="P326"/>
  <c r="Q326" s="1"/>
  <c r="O326"/>
  <c r="O321"/>
  <c r="P321" s="1"/>
  <c r="Q321" s="1"/>
  <c r="P318"/>
  <c r="Q318" s="1"/>
  <c r="P314"/>
  <c r="Q314" s="1"/>
  <c r="O314"/>
  <c r="O313"/>
  <c r="P313" s="1"/>
  <c r="Q313" s="1"/>
  <c r="O309"/>
  <c r="P309" s="1"/>
  <c r="Q309" s="1"/>
  <c r="P308"/>
  <c r="Q308" s="1"/>
  <c r="O302"/>
  <c r="P302" s="1"/>
  <c r="Q302" s="1"/>
  <c r="O301"/>
  <c r="P301" s="1"/>
  <c r="Q301" s="1"/>
  <c r="O298"/>
  <c r="P298" s="1"/>
  <c r="Q298" s="1"/>
  <c r="O294"/>
  <c r="P294" s="1"/>
  <c r="Q294" s="1"/>
  <c r="O290"/>
  <c r="P290" s="1"/>
  <c r="Q290" s="1"/>
  <c r="O289"/>
  <c r="P289" s="1"/>
  <c r="Q289" s="1"/>
  <c r="O285"/>
  <c r="P285" s="1"/>
  <c r="Q285" s="1"/>
  <c r="O284"/>
  <c r="P284" s="1"/>
  <c r="Q284" s="1"/>
  <c r="O277"/>
  <c r="P277" s="1"/>
  <c r="Q277" s="1"/>
  <c r="O273"/>
  <c r="P273" s="1"/>
  <c r="Q273" s="1"/>
  <c r="O271"/>
  <c r="P271" s="1"/>
  <c r="Q271" s="1"/>
  <c r="O267"/>
  <c r="P267" s="1"/>
  <c r="Q267" s="1"/>
  <c r="O266"/>
  <c r="P266" s="1"/>
  <c r="Q266" s="1"/>
  <c r="O263"/>
  <c r="P263" s="1"/>
  <c r="Q263" s="1"/>
  <c r="O261"/>
  <c r="P261" s="1"/>
  <c r="Q261" s="1"/>
  <c r="O255"/>
  <c r="P255" s="1"/>
  <c r="Q255" s="1"/>
  <c r="O253"/>
  <c r="P253" s="1"/>
  <c r="Q253" s="1"/>
  <c r="O249"/>
  <c r="P249" s="1"/>
  <c r="Q249" s="1"/>
  <c r="O248"/>
  <c r="P248" s="1"/>
  <c r="Q248" s="1"/>
  <c r="Q230"/>
  <c r="Q206"/>
  <c r="Q182"/>
  <c r="Q158"/>
  <c r="P241"/>
  <c r="Q241" s="1"/>
  <c r="P225"/>
  <c r="Q225" s="1"/>
  <c r="P193"/>
  <c r="Q193" s="1"/>
  <c r="P177"/>
  <c r="Q177" s="1"/>
  <c r="P145"/>
  <c r="Q145" s="1"/>
  <c r="O242"/>
  <c r="P242" s="1"/>
  <c r="Q242" s="1"/>
  <c r="O236"/>
  <c r="P236" s="1"/>
  <c r="Q236" s="1"/>
  <c r="O231"/>
  <c r="P231" s="1"/>
  <c r="Q231" s="1"/>
  <c r="O230"/>
  <c r="P230" s="1"/>
  <c r="O226"/>
  <c r="P226" s="1"/>
  <c r="Q226" s="1"/>
  <c r="O218"/>
  <c r="P218" s="1"/>
  <c r="Q218" s="1"/>
  <c r="O215"/>
  <c r="P215" s="1"/>
  <c r="Q215" s="1"/>
  <c r="O210"/>
  <c r="P210" s="1"/>
  <c r="Q210" s="1"/>
  <c r="O206"/>
  <c r="P206" s="1"/>
  <c r="O199"/>
  <c r="P199" s="1"/>
  <c r="Q199" s="1"/>
  <c r="O194"/>
  <c r="P194" s="1"/>
  <c r="Q194" s="1"/>
  <c r="O188"/>
  <c r="P188" s="1"/>
  <c r="Q188" s="1"/>
  <c r="O183"/>
  <c r="P183" s="1"/>
  <c r="Q183" s="1"/>
  <c r="O182"/>
  <c r="P182" s="1"/>
  <c r="O178"/>
  <c r="P178" s="1"/>
  <c r="Q178" s="1"/>
  <c r="O170"/>
  <c r="P170" s="1"/>
  <c r="Q170" s="1"/>
  <c r="O167"/>
  <c r="P167" s="1"/>
  <c r="Q167" s="1"/>
  <c r="O162"/>
  <c r="P162" s="1"/>
  <c r="Q162" s="1"/>
  <c r="O158"/>
  <c r="P158" s="1"/>
  <c r="O151"/>
  <c r="P151" s="1"/>
  <c r="Q151" s="1"/>
  <c r="O146"/>
  <c r="P146" s="1"/>
  <c r="Q146" s="1"/>
  <c r="O140"/>
  <c r="P140" s="1"/>
  <c r="Q140" s="1"/>
  <c r="S19"/>
  <c r="R19"/>
  <c r="S22"/>
  <c r="R22"/>
  <c r="M40"/>
  <c r="M87"/>
  <c r="C483"/>
  <c r="C484"/>
  <c r="C485"/>
  <c r="C462"/>
  <c r="C457"/>
  <c r="J521"/>
  <c r="J126"/>
  <c r="J89"/>
  <c r="J53"/>
  <c r="J5"/>
  <c r="C520"/>
  <c r="B520"/>
  <c r="A520"/>
  <c r="C517"/>
  <c r="B517"/>
  <c r="A517"/>
  <c r="C514"/>
  <c r="B514"/>
  <c r="A514"/>
  <c r="C511"/>
  <c r="B511"/>
  <c r="A511"/>
  <c r="J511" s="1"/>
  <c r="C508"/>
  <c r="B508"/>
  <c r="A508"/>
  <c r="C505"/>
  <c r="B505"/>
  <c r="A505"/>
  <c r="C502"/>
  <c r="B502"/>
  <c r="A502"/>
  <c r="C499"/>
  <c r="B499"/>
  <c r="A499"/>
  <c r="J499" s="1"/>
  <c r="C496"/>
  <c r="B496"/>
  <c r="A496"/>
  <c r="C493"/>
  <c r="B493"/>
  <c r="A493"/>
  <c r="C490"/>
  <c r="B490"/>
  <c r="A490"/>
  <c r="C487"/>
  <c r="B487"/>
  <c r="A487"/>
  <c r="J487" s="1"/>
  <c r="B484"/>
  <c r="A484"/>
  <c r="C481"/>
  <c r="B481"/>
  <c r="A481"/>
  <c r="C478"/>
  <c r="B478"/>
  <c r="A478"/>
  <c r="J478" s="1"/>
  <c r="C475"/>
  <c r="B475"/>
  <c r="A475"/>
  <c r="C472"/>
  <c r="B472"/>
  <c r="A472"/>
  <c r="C469"/>
  <c r="B469"/>
  <c r="A469"/>
  <c r="C466"/>
  <c r="B466"/>
  <c r="A466"/>
  <c r="J466" s="1"/>
  <c r="C463"/>
  <c r="B463"/>
  <c r="A463"/>
  <c r="C460"/>
  <c r="B460"/>
  <c r="A460"/>
  <c r="B457"/>
  <c r="A457"/>
  <c r="C454"/>
  <c r="B454"/>
  <c r="A454"/>
  <c r="C451"/>
  <c r="B451"/>
  <c r="A451"/>
  <c r="C448"/>
  <c r="B448"/>
  <c r="A448"/>
  <c r="C445"/>
  <c r="B445"/>
  <c r="A445"/>
  <c r="K445" s="1"/>
  <c r="C442"/>
  <c r="B442"/>
  <c r="A442"/>
  <c r="C439"/>
  <c r="B439"/>
  <c r="A439"/>
  <c r="C436"/>
  <c r="B436"/>
  <c r="A436"/>
  <c r="C433"/>
  <c r="B433"/>
  <c r="A433"/>
  <c r="K430" s="1"/>
  <c r="C430"/>
  <c r="B430"/>
  <c r="A430"/>
  <c r="C427"/>
  <c r="B427"/>
  <c r="O427" s="1"/>
  <c r="P427" s="1"/>
  <c r="Q427" s="1"/>
  <c r="A427"/>
  <c r="C424"/>
  <c r="B424"/>
  <c r="O424" s="1"/>
  <c r="P424" s="1"/>
  <c r="Q424" s="1"/>
  <c r="A424"/>
  <c r="C421"/>
  <c r="B421"/>
  <c r="A421"/>
  <c r="C418"/>
  <c r="B418"/>
  <c r="O418" s="1"/>
  <c r="P418" s="1"/>
  <c r="Q418" s="1"/>
  <c r="A418"/>
  <c r="C415"/>
  <c r="B415"/>
  <c r="A415"/>
  <c r="C412"/>
  <c r="B412"/>
  <c r="O412" s="1"/>
  <c r="P412" s="1"/>
  <c r="Q412" s="1"/>
  <c r="A412"/>
  <c r="C409"/>
  <c r="B409"/>
  <c r="A409"/>
  <c r="C406"/>
  <c r="B406"/>
  <c r="A406"/>
  <c r="C403"/>
  <c r="B403"/>
  <c r="O403" s="1"/>
  <c r="P403" s="1"/>
  <c r="Q403" s="1"/>
  <c r="A403"/>
  <c r="C400"/>
  <c r="B400"/>
  <c r="O400" s="1"/>
  <c r="P400" s="1"/>
  <c r="Q400" s="1"/>
  <c r="A400"/>
  <c r="C397"/>
  <c r="B397"/>
  <c r="A397"/>
  <c r="C394"/>
  <c r="B394"/>
  <c r="O394" s="1"/>
  <c r="P394" s="1"/>
  <c r="Q394" s="1"/>
  <c r="A394"/>
  <c r="C391"/>
  <c r="B391"/>
  <c r="O391" s="1"/>
  <c r="P391" s="1"/>
  <c r="Q391" s="1"/>
  <c r="A391"/>
  <c r="C388"/>
  <c r="B388"/>
  <c r="O388" s="1"/>
  <c r="P388" s="1"/>
  <c r="Q388" s="1"/>
  <c r="A388"/>
  <c r="C385"/>
  <c r="B385"/>
  <c r="A385"/>
  <c r="C382"/>
  <c r="B382"/>
  <c r="O382" s="1"/>
  <c r="P382" s="1"/>
  <c r="Q382" s="1"/>
  <c r="A382"/>
  <c r="C379"/>
  <c r="B379"/>
  <c r="O379" s="1"/>
  <c r="P379" s="1"/>
  <c r="Q379" s="1"/>
  <c r="A379"/>
  <c r="C376"/>
  <c r="B376"/>
  <c r="O376" s="1"/>
  <c r="P376" s="1"/>
  <c r="Q376" s="1"/>
  <c r="A376"/>
  <c r="C373"/>
  <c r="B373"/>
  <c r="A373"/>
  <c r="C370"/>
  <c r="B370"/>
  <c r="O370" s="1"/>
  <c r="P370" s="1"/>
  <c r="Q370" s="1"/>
  <c r="A370"/>
  <c r="C367"/>
  <c r="B367"/>
  <c r="O367" s="1"/>
  <c r="P367" s="1"/>
  <c r="A367"/>
  <c r="C364"/>
  <c r="B364"/>
  <c r="O364" s="1"/>
  <c r="P364" s="1"/>
  <c r="Q364" s="1"/>
  <c r="A364"/>
  <c r="C361"/>
  <c r="B361"/>
  <c r="A361"/>
  <c r="C358"/>
  <c r="B358"/>
  <c r="A358"/>
  <c r="C355"/>
  <c r="B355"/>
  <c r="O355" s="1"/>
  <c r="P355" s="1"/>
  <c r="Q355" s="1"/>
  <c r="A355"/>
  <c r="C352"/>
  <c r="B352"/>
  <c r="O352" s="1"/>
  <c r="P352" s="1"/>
  <c r="Q352" s="1"/>
  <c r="A352"/>
  <c r="C349"/>
  <c r="B349"/>
  <c r="A349"/>
  <c r="C346"/>
  <c r="B346"/>
  <c r="O346" s="1"/>
  <c r="P346" s="1"/>
  <c r="Q346" s="1"/>
  <c r="A346"/>
  <c r="C343"/>
  <c r="B343"/>
  <c r="O343" s="1"/>
  <c r="P343" s="1"/>
  <c r="Q343" s="1"/>
  <c r="A343"/>
  <c r="C340"/>
  <c r="B340"/>
  <c r="O340" s="1"/>
  <c r="P340" s="1"/>
  <c r="Q340" s="1"/>
  <c r="A340"/>
  <c r="C337"/>
  <c r="B337"/>
  <c r="O337" s="1"/>
  <c r="P337" s="1"/>
  <c r="Q337" s="1"/>
  <c r="A337"/>
  <c r="C334"/>
  <c r="B334"/>
  <c r="O334" s="1"/>
  <c r="P334" s="1"/>
  <c r="Q334" s="1"/>
  <c r="A334"/>
  <c r="C331"/>
  <c r="B331"/>
  <c r="A331"/>
  <c r="C328"/>
  <c r="B328"/>
  <c r="O328" s="1"/>
  <c r="P328" s="1"/>
  <c r="Q328" s="1"/>
  <c r="A328"/>
  <c r="C325"/>
  <c r="B325"/>
  <c r="O325" s="1"/>
  <c r="P325" s="1"/>
  <c r="Q325" s="1"/>
  <c r="A325"/>
  <c r="C322"/>
  <c r="B322"/>
  <c r="O322" s="1"/>
  <c r="P322" s="1"/>
  <c r="Q322" s="1"/>
  <c r="A322"/>
  <c r="C319"/>
  <c r="B319"/>
  <c r="O319" s="1"/>
  <c r="P319" s="1"/>
  <c r="Q319" s="1"/>
  <c r="A319"/>
  <c r="J318" s="1"/>
  <c r="C316"/>
  <c r="B316"/>
  <c r="O316" s="1"/>
  <c r="P316" s="1"/>
  <c r="Q316" s="1"/>
  <c r="A316"/>
  <c r="C313"/>
  <c r="B313"/>
  <c r="A313"/>
  <c r="C310"/>
  <c r="B310"/>
  <c r="O310" s="1"/>
  <c r="P310" s="1"/>
  <c r="Q310" s="1"/>
  <c r="A310"/>
  <c r="C307"/>
  <c r="B307"/>
  <c r="O307" s="1"/>
  <c r="P307" s="1"/>
  <c r="Q307" s="1"/>
  <c r="A307"/>
  <c r="J307" s="1"/>
  <c r="C304"/>
  <c r="B304"/>
  <c r="O304" s="1"/>
  <c r="P304" s="1"/>
  <c r="Q304" s="1"/>
  <c r="A304"/>
  <c r="C301"/>
  <c r="B301"/>
  <c r="A301"/>
  <c r="C298"/>
  <c r="B298"/>
  <c r="A298"/>
  <c r="C295"/>
  <c r="B295"/>
  <c r="O295" s="1"/>
  <c r="P295" s="1"/>
  <c r="Q295" s="1"/>
  <c r="A295"/>
  <c r="C292"/>
  <c r="B292"/>
  <c r="O292" s="1"/>
  <c r="P292" s="1"/>
  <c r="Q292" s="1"/>
  <c r="A292"/>
  <c r="C289"/>
  <c r="B289"/>
  <c r="A289"/>
  <c r="C286"/>
  <c r="B286"/>
  <c r="O286" s="1"/>
  <c r="P286" s="1"/>
  <c r="Q286" s="1"/>
  <c r="A286"/>
  <c r="C283"/>
  <c r="B283"/>
  <c r="O283" s="1"/>
  <c r="P283" s="1"/>
  <c r="Q283" s="1"/>
  <c r="A283"/>
  <c r="C280"/>
  <c r="B280"/>
  <c r="O280" s="1"/>
  <c r="P280" s="1"/>
  <c r="Q280" s="1"/>
  <c r="A280"/>
  <c r="C277"/>
  <c r="B277"/>
  <c r="A277"/>
  <c r="C274"/>
  <c r="B274"/>
  <c r="O274" s="1"/>
  <c r="P274" s="1"/>
  <c r="Q274" s="1"/>
  <c r="A274"/>
  <c r="C271"/>
  <c r="B271"/>
  <c r="A271"/>
  <c r="C268"/>
  <c r="B268"/>
  <c r="O268" s="1"/>
  <c r="P268" s="1"/>
  <c r="Q268" s="1"/>
  <c r="A268"/>
  <c r="C265"/>
  <c r="B265"/>
  <c r="O265" s="1"/>
  <c r="P265" s="1"/>
  <c r="Q265" s="1"/>
  <c r="A265"/>
  <c r="C262"/>
  <c r="B262"/>
  <c r="O262" s="1"/>
  <c r="P262" s="1"/>
  <c r="Q262" s="1"/>
  <c r="A262"/>
  <c r="C259"/>
  <c r="B259"/>
  <c r="O259" s="1"/>
  <c r="P259" s="1"/>
  <c r="Q259" s="1"/>
  <c r="A259"/>
  <c r="C256"/>
  <c r="B256"/>
  <c r="O256" s="1"/>
  <c r="P256" s="1"/>
  <c r="Q256" s="1"/>
  <c r="A256"/>
  <c r="C253"/>
  <c r="B253"/>
  <c r="A253"/>
  <c r="C250"/>
  <c r="B250"/>
  <c r="O250" s="1"/>
  <c r="P250" s="1"/>
  <c r="Q250" s="1"/>
  <c r="A250"/>
  <c r="C247"/>
  <c r="B247"/>
  <c r="O247" s="1"/>
  <c r="P247" s="1"/>
  <c r="Q247" s="1"/>
  <c r="A247"/>
  <c r="C244"/>
  <c r="B244"/>
  <c r="A244"/>
  <c r="C241"/>
  <c r="B241"/>
  <c r="O241" s="1"/>
  <c r="A241"/>
  <c r="C238"/>
  <c r="B238"/>
  <c r="O238" s="1"/>
  <c r="P238" s="1"/>
  <c r="Q238" s="1"/>
  <c r="A238"/>
  <c r="C235"/>
  <c r="B235"/>
  <c r="O235" s="1"/>
  <c r="P235" s="1"/>
  <c r="Q235" s="1"/>
  <c r="A235"/>
  <c r="C232"/>
  <c r="B232"/>
  <c r="O232" s="1"/>
  <c r="P232" s="1"/>
  <c r="Q232" s="1"/>
  <c r="A232"/>
  <c r="C229"/>
  <c r="B229"/>
  <c r="O229" s="1"/>
  <c r="P229" s="1"/>
  <c r="Q229" s="1"/>
  <c r="A229"/>
  <c r="C226"/>
  <c r="B226"/>
  <c r="A226"/>
  <c r="C223"/>
  <c r="B223"/>
  <c r="O223" s="1"/>
  <c r="P223" s="1"/>
  <c r="Q223" s="1"/>
  <c r="A223"/>
  <c r="J222" s="1"/>
  <c r="C220"/>
  <c r="B220"/>
  <c r="O220" s="1"/>
  <c r="P220" s="1"/>
  <c r="Q220" s="1"/>
  <c r="A220"/>
  <c r="C217"/>
  <c r="B217"/>
  <c r="O217" s="1"/>
  <c r="P217" s="1"/>
  <c r="Q217" s="1"/>
  <c r="A217"/>
  <c r="C214"/>
  <c r="B214"/>
  <c r="O214" s="1"/>
  <c r="P214" s="1"/>
  <c r="Q214" s="1"/>
  <c r="A214"/>
  <c r="C211"/>
  <c r="B211"/>
  <c r="O211" s="1"/>
  <c r="P211" s="1"/>
  <c r="Q211" s="1"/>
  <c r="A211"/>
  <c r="C208"/>
  <c r="B208"/>
  <c r="O208" s="1"/>
  <c r="P208" s="1"/>
  <c r="Q208" s="1"/>
  <c r="A208"/>
  <c r="C205"/>
  <c r="B205"/>
  <c r="O205" s="1"/>
  <c r="P205" s="1"/>
  <c r="Q205" s="1"/>
  <c r="A205"/>
  <c r="C202"/>
  <c r="B202"/>
  <c r="O202" s="1"/>
  <c r="P202" s="1"/>
  <c r="Q202" s="1"/>
  <c r="A202"/>
  <c r="C199"/>
  <c r="B199"/>
  <c r="A199"/>
  <c r="J199" s="1"/>
  <c r="C196"/>
  <c r="B196"/>
  <c r="O196" s="1"/>
  <c r="P196" s="1"/>
  <c r="Q196" s="1"/>
  <c r="A196"/>
  <c r="C193"/>
  <c r="B193"/>
  <c r="O193" s="1"/>
  <c r="A193"/>
  <c r="C190"/>
  <c r="B190"/>
  <c r="O190" s="1"/>
  <c r="P190" s="1"/>
  <c r="Q190" s="1"/>
  <c r="A190"/>
  <c r="C187"/>
  <c r="B187"/>
  <c r="O187" s="1"/>
  <c r="P187" s="1"/>
  <c r="Q187" s="1"/>
  <c r="A187"/>
  <c r="C184"/>
  <c r="B184"/>
  <c r="O184" s="1"/>
  <c r="P184" s="1"/>
  <c r="Q184" s="1"/>
  <c r="A184"/>
  <c r="C181"/>
  <c r="B181"/>
  <c r="O181" s="1"/>
  <c r="P181" s="1"/>
  <c r="Q181" s="1"/>
  <c r="A181"/>
  <c r="C178"/>
  <c r="B178"/>
  <c r="A178"/>
  <c r="C175"/>
  <c r="B175"/>
  <c r="O175" s="1"/>
  <c r="P175" s="1"/>
  <c r="Q175" s="1"/>
  <c r="A175"/>
  <c r="C172"/>
  <c r="B172"/>
  <c r="O172" s="1"/>
  <c r="P172" s="1"/>
  <c r="Q172" s="1"/>
  <c r="A172"/>
  <c r="C169"/>
  <c r="B169"/>
  <c r="O169" s="1"/>
  <c r="P169" s="1"/>
  <c r="Q169" s="1"/>
  <c r="A169"/>
  <c r="J169" s="1"/>
  <c r="C166"/>
  <c r="B166"/>
  <c r="O166" s="1"/>
  <c r="P166" s="1"/>
  <c r="Q166" s="1"/>
  <c r="A166"/>
  <c r="C163"/>
  <c r="B163"/>
  <c r="O163" s="1"/>
  <c r="P163" s="1"/>
  <c r="Q163" s="1"/>
  <c r="A163"/>
  <c r="C160"/>
  <c r="B160"/>
  <c r="O160" s="1"/>
  <c r="P160" s="1"/>
  <c r="Q160" s="1"/>
  <c r="A160"/>
  <c r="C157"/>
  <c r="B157"/>
  <c r="O157" s="1"/>
  <c r="P157" s="1"/>
  <c r="Q157" s="1"/>
  <c r="A157"/>
  <c r="C154"/>
  <c r="B154"/>
  <c r="O154" s="1"/>
  <c r="P154" s="1"/>
  <c r="Q154" s="1"/>
  <c r="A154"/>
  <c r="C151"/>
  <c r="B151"/>
  <c r="A151"/>
  <c r="C148"/>
  <c r="B148"/>
  <c r="O148" s="1"/>
  <c r="P148" s="1"/>
  <c r="Q148" s="1"/>
  <c r="A148"/>
  <c r="J148" s="1"/>
  <c r="C145"/>
  <c r="B145"/>
  <c r="O145" s="1"/>
  <c r="A145"/>
  <c r="C142"/>
  <c r="B142"/>
  <c r="O142" s="1"/>
  <c r="P142" s="1"/>
  <c r="Q142" s="1"/>
  <c r="A142"/>
  <c r="C139"/>
  <c r="B139"/>
  <c r="O139" s="1"/>
  <c r="P139" s="1"/>
  <c r="Q139" s="1"/>
  <c r="A139"/>
  <c r="C136"/>
  <c r="B136"/>
  <c r="A136"/>
  <c r="C133"/>
  <c r="B133"/>
  <c r="A133"/>
  <c r="C130"/>
  <c r="B130"/>
  <c r="A130"/>
  <c r="C127"/>
  <c r="B127"/>
  <c r="A127"/>
  <c r="C124"/>
  <c r="B124"/>
  <c r="A124"/>
  <c r="C121"/>
  <c r="B121"/>
  <c r="A121"/>
  <c r="C118"/>
  <c r="B118"/>
  <c r="A118"/>
  <c r="C115"/>
  <c r="B115"/>
  <c r="A115"/>
  <c r="C112"/>
  <c r="B112"/>
  <c r="A112"/>
  <c r="J112" s="1"/>
  <c r="C109"/>
  <c r="B109"/>
  <c r="A109"/>
  <c r="C106"/>
  <c r="B106"/>
  <c r="A106"/>
  <c r="C103"/>
  <c r="B103"/>
  <c r="A103"/>
  <c r="C100"/>
  <c r="B100"/>
  <c r="A100"/>
  <c r="J100" s="1"/>
  <c r="C97"/>
  <c r="B97"/>
  <c r="A97"/>
  <c r="C94"/>
  <c r="B94"/>
  <c r="A94"/>
  <c r="C91"/>
  <c r="B91"/>
  <c r="A91"/>
  <c r="C88"/>
  <c r="B88"/>
  <c r="A88"/>
  <c r="C85"/>
  <c r="B85"/>
  <c r="A85"/>
  <c r="C82"/>
  <c r="B82"/>
  <c r="A82"/>
  <c r="C79"/>
  <c r="B79"/>
  <c r="A79"/>
  <c r="C76"/>
  <c r="B76"/>
  <c r="A76"/>
  <c r="C73"/>
  <c r="B73"/>
  <c r="A73"/>
  <c r="C70"/>
  <c r="B70"/>
  <c r="A70"/>
  <c r="C67"/>
  <c r="B67"/>
  <c r="A67"/>
  <c r="C64"/>
  <c r="B64"/>
  <c r="A64"/>
  <c r="P64" s="1"/>
  <c r="C61"/>
  <c r="B61"/>
  <c r="A61"/>
  <c r="P61" s="1"/>
  <c r="C58"/>
  <c r="B58"/>
  <c r="A58"/>
  <c r="C55"/>
  <c r="B55"/>
  <c r="A55"/>
  <c r="C52"/>
  <c r="B52"/>
  <c r="A52"/>
  <c r="C49"/>
  <c r="B49"/>
  <c r="A49"/>
  <c r="C46"/>
  <c r="B46"/>
  <c r="A46"/>
  <c r="C43"/>
  <c r="B43"/>
  <c r="A43"/>
  <c r="C40"/>
  <c r="B40"/>
  <c r="A40"/>
  <c r="C37"/>
  <c r="B37"/>
  <c r="A37"/>
  <c r="P37" s="1"/>
  <c r="C34"/>
  <c r="B34"/>
  <c r="A34"/>
  <c r="C31"/>
  <c r="B31"/>
  <c r="A31"/>
  <c r="J30" s="1"/>
  <c r="C28"/>
  <c r="B28"/>
  <c r="A28"/>
  <c r="C25"/>
  <c r="B25"/>
  <c r="A25"/>
  <c r="P25" s="1"/>
  <c r="C22"/>
  <c r="B22"/>
  <c r="A22"/>
  <c r="C19"/>
  <c r="B19"/>
  <c r="A19"/>
  <c r="P19" s="1"/>
  <c r="C16"/>
  <c r="B16"/>
  <c r="A16"/>
  <c r="P16" s="1"/>
  <c r="C13"/>
  <c r="B13"/>
  <c r="A13"/>
  <c r="P13" s="1"/>
  <c r="C10"/>
  <c r="B10"/>
  <c r="A10"/>
  <c r="C7"/>
  <c r="B7"/>
  <c r="A7"/>
  <c r="C4"/>
  <c r="B4"/>
  <c r="A4"/>
  <c r="C519"/>
  <c r="B519"/>
  <c r="A519"/>
  <c r="J520" s="1"/>
  <c r="C516"/>
  <c r="B516"/>
  <c r="A516"/>
  <c r="C513"/>
  <c r="B513"/>
  <c r="A513"/>
  <c r="C510"/>
  <c r="B510"/>
  <c r="A510"/>
  <c r="C507"/>
  <c r="B507"/>
  <c r="A507"/>
  <c r="J507" s="1"/>
  <c r="C504"/>
  <c r="B504"/>
  <c r="A504"/>
  <c r="C501"/>
  <c r="B501"/>
  <c r="A501"/>
  <c r="C498"/>
  <c r="B498"/>
  <c r="A498"/>
  <c r="C495"/>
  <c r="B495"/>
  <c r="A495"/>
  <c r="C492"/>
  <c r="B492"/>
  <c r="A492"/>
  <c r="C489"/>
  <c r="B489"/>
  <c r="A489"/>
  <c r="C486"/>
  <c r="B486"/>
  <c r="A486"/>
  <c r="B483"/>
  <c r="A483"/>
  <c r="C480"/>
  <c r="B480"/>
  <c r="A480"/>
  <c r="J480" s="1"/>
  <c r="C477"/>
  <c r="B477"/>
  <c r="A477"/>
  <c r="C474"/>
  <c r="B474"/>
  <c r="A474"/>
  <c r="C471"/>
  <c r="B471"/>
  <c r="A471"/>
  <c r="C468"/>
  <c r="B468"/>
  <c r="A468"/>
  <c r="J468" s="1"/>
  <c r="C465"/>
  <c r="B465"/>
  <c r="A465"/>
  <c r="B462"/>
  <c r="A462"/>
  <c r="C459"/>
  <c r="B459"/>
  <c r="A459"/>
  <c r="C456"/>
  <c r="B456"/>
  <c r="A456"/>
  <c r="C453"/>
  <c r="B453"/>
  <c r="A453"/>
  <c r="C450"/>
  <c r="B450"/>
  <c r="A450"/>
  <c r="C447"/>
  <c r="B447"/>
  <c r="A447"/>
  <c r="C444"/>
  <c r="B444"/>
  <c r="A444"/>
  <c r="C441"/>
  <c r="B441"/>
  <c r="A441"/>
  <c r="C438"/>
  <c r="B438"/>
  <c r="A438"/>
  <c r="C435"/>
  <c r="B435"/>
  <c r="A435"/>
  <c r="C432"/>
  <c r="B432"/>
  <c r="A432"/>
  <c r="C429"/>
  <c r="B429"/>
  <c r="A429"/>
  <c r="C426"/>
  <c r="B426"/>
  <c r="O426" s="1"/>
  <c r="P426" s="1"/>
  <c r="Q426" s="1"/>
  <c r="A426"/>
  <c r="C423"/>
  <c r="B423"/>
  <c r="O423" s="1"/>
  <c r="P423" s="1"/>
  <c r="Q423" s="1"/>
  <c r="A423"/>
  <c r="C420"/>
  <c r="B420"/>
  <c r="O420" s="1"/>
  <c r="P420" s="1"/>
  <c r="Q420" s="1"/>
  <c r="A420"/>
  <c r="C417"/>
  <c r="B417"/>
  <c r="A417"/>
  <c r="C414"/>
  <c r="B414"/>
  <c r="O414" s="1"/>
  <c r="P414" s="1"/>
  <c r="Q414" s="1"/>
  <c r="A414"/>
  <c r="C411"/>
  <c r="B411"/>
  <c r="O411" s="1"/>
  <c r="P411" s="1"/>
  <c r="Q411" s="1"/>
  <c r="A411"/>
  <c r="C408"/>
  <c r="B408"/>
  <c r="O408" s="1"/>
  <c r="P408" s="1"/>
  <c r="Q408" s="1"/>
  <c r="A408"/>
  <c r="C405"/>
  <c r="B405"/>
  <c r="A405"/>
  <c r="C402"/>
  <c r="B402"/>
  <c r="O402" s="1"/>
  <c r="P402" s="1"/>
  <c r="Q402" s="1"/>
  <c r="A402"/>
  <c r="C399"/>
  <c r="B399"/>
  <c r="O399" s="1"/>
  <c r="P399" s="1"/>
  <c r="Q399" s="1"/>
  <c r="A399"/>
  <c r="C396"/>
  <c r="B396"/>
  <c r="O396" s="1"/>
  <c r="P396" s="1"/>
  <c r="Q396" s="1"/>
  <c r="A396"/>
  <c r="C393"/>
  <c r="B393"/>
  <c r="A393"/>
  <c r="C390"/>
  <c r="B390"/>
  <c r="O390" s="1"/>
  <c r="P390" s="1"/>
  <c r="Q390" s="1"/>
  <c r="A390"/>
  <c r="C387"/>
  <c r="B387"/>
  <c r="A387"/>
  <c r="C384"/>
  <c r="B384"/>
  <c r="O384" s="1"/>
  <c r="P384" s="1"/>
  <c r="Q384" s="1"/>
  <c r="A384"/>
  <c r="C381"/>
  <c r="B381"/>
  <c r="A381"/>
  <c r="C378"/>
  <c r="B378"/>
  <c r="O378" s="1"/>
  <c r="P378" s="1"/>
  <c r="Q378" s="1"/>
  <c r="A378"/>
  <c r="C375"/>
  <c r="B375"/>
  <c r="O375" s="1"/>
  <c r="P375" s="1"/>
  <c r="Q375" s="1"/>
  <c r="A375"/>
  <c r="C372"/>
  <c r="B372"/>
  <c r="O372" s="1"/>
  <c r="P372" s="1"/>
  <c r="Q372" s="1"/>
  <c r="A372"/>
  <c r="C369"/>
  <c r="B369"/>
  <c r="O369" s="1"/>
  <c r="P369" s="1"/>
  <c r="Q369" s="1"/>
  <c r="A369"/>
  <c r="C366"/>
  <c r="B366"/>
  <c r="O366" s="1"/>
  <c r="P366" s="1"/>
  <c r="Q366" s="1"/>
  <c r="A366"/>
  <c r="C363"/>
  <c r="B363"/>
  <c r="O363" s="1"/>
  <c r="P363" s="1"/>
  <c r="Q363" s="1"/>
  <c r="A363"/>
  <c r="C360"/>
  <c r="B360"/>
  <c r="O360" s="1"/>
  <c r="P360" s="1"/>
  <c r="Q360" s="1"/>
  <c r="A360"/>
  <c r="C357"/>
  <c r="B357"/>
  <c r="O357" s="1"/>
  <c r="P357" s="1"/>
  <c r="Q357" s="1"/>
  <c r="A357"/>
  <c r="C354"/>
  <c r="B354"/>
  <c r="A354"/>
  <c r="C351"/>
  <c r="B351"/>
  <c r="A351"/>
  <c r="C348"/>
  <c r="B348"/>
  <c r="O348" s="1"/>
  <c r="P348" s="1"/>
  <c r="Q348" s="1"/>
  <c r="A348"/>
  <c r="C345"/>
  <c r="B345"/>
  <c r="A345"/>
  <c r="C342"/>
  <c r="B342"/>
  <c r="O342" s="1"/>
  <c r="P342" s="1"/>
  <c r="Q342" s="1"/>
  <c r="A342"/>
  <c r="C339"/>
  <c r="B339"/>
  <c r="O339" s="1"/>
  <c r="P339" s="1"/>
  <c r="Q339" s="1"/>
  <c r="A339"/>
  <c r="C336"/>
  <c r="B336"/>
  <c r="O336" s="1"/>
  <c r="P336" s="1"/>
  <c r="Q336" s="1"/>
  <c r="A336"/>
  <c r="C333"/>
  <c r="B333"/>
  <c r="A333"/>
  <c r="J334" s="1"/>
  <c r="C330"/>
  <c r="B330"/>
  <c r="O330" s="1"/>
  <c r="P330" s="1"/>
  <c r="Q330" s="1"/>
  <c r="A330"/>
  <c r="C327"/>
  <c r="B327"/>
  <c r="O327" s="1"/>
  <c r="P327" s="1"/>
  <c r="Q327" s="1"/>
  <c r="A327"/>
  <c r="C324"/>
  <c r="B324"/>
  <c r="O324" s="1"/>
  <c r="P324" s="1"/>
  <c r="Q324" s="1"/>
  <c r="A324"/>
  <c r="C321"/>
  <c r="B321"/>
  <c r="A321"/>
  <c r="C318"/>
  <c r="B318"/>
  <c r="O318" s="1"/>
  <c r="A318"/>
  <c r="C315"/>
  <c r="B315"/>
  <c r="O315" s="1"/>
  <c r="P315" s="1"/>
  <c r="Q315" s="1"/>
  <c r="A315"/>
  <c r="C312"/>
  <c r="B312"/>
  <c r="O312" s="1"/>
  <c r="P312" s="1"/>
  <c r="Q312" s="1"/>
  <c r="A312"/>
  <c r="C309"/>
  <c r="B309"/>
  <c r="A309"/>
  <c r="C306"/>
  <c r="B306"/>
  <c r="O306" s="1"/>
  <c r="P306" s="1"/>
  <c r="Q306" s="1"/>
  <c r="A306"/>
  <c r="C303"/>
  <c r="B303"/>
  <c r="O303" s="1"/>
  <c r="P303" s="1"/>
  <c r="Q303" s="1"/>
  <c r="A303"/>
  <c r="C300"/>
  <c r="B300"/>
  <c r="O300" s="1"/>
  <c r="P300" s="1"/>
  <c r="Q300" s="1"/>
  <c r="A300"/>
  <c r="C297"/>
  <c r="B297"/>
  <c r="O297" s="1"/>
  <c r="P297" s="1"/>
  <c r="Q297" s="1"/>
  <c r="A297"/>
  <c r="C294"/>
  <c r="B294"/>
  <c r="A294"/>
  <c r="C291"/>
  <c r="B291"/>
  <c r="O291" s="1"/>
  <c r="P291" s="1"/>
  <c r="Q291" s="1"/>
  <c r="A291"/>
  <c r="C288"/>
  <c r="B288"/>
  <c r="O288" s="1"/>
  <c r="P288" s="1"/>
  <c r="Q288" s="1"/>
  <c r="A288"/>
  <c r="C285"/>
  <c r="B285"/>
  <c r="A285"/>
  <c r="J286" s="1"/>
  <c r="C282"/>
  <c r="B282"/>
  <c r="O282" s="1"/>
  <c r="P282" s="1"/>
  <c r="Q282" s="1"/>
  <c r="A282"/>
  <c r="C279"/>
  <c r="B279"/>
  <c r="O279" s="1"/>
  <c r="P279" s="1"/>
  <c r="Q279" s="1"/>
  <c r="A279"/>
  <c r="C276"/>
  <c r="B276"/>
  <c r="O276" s="1"/>
  <c r="P276" s="1"/>
  <c r="Q276" s="1"/>
  <c r="A276"/>
  <c r="C273"/>
  <c r="B273"/>
  <c r="A273"/>
  <c r="C270"/>
  <c r="B270"/>
  <c r="O270" s="1"/>
  <c r="P270" s="1"/>
  <c r="Q270" s="1"/>
  <c r="A270"/>
  <c r="C267"/>
  <c r="B267"/>
  <c r="A267"/>
  <c r="C264"/>
  <c r="B264"/>
  <c r="O264" s="1"/>
  <c r="P264" s="1"/>
  <c r="Q264" s="1"/>
  <c r="A264"/>
  <c r="C261"/>
  <c r="B261"/>
  <c r="A261"/>
  <c r="C258"/>
  <c r="B258"/>
  <c r="O258" s="1"/>
  <c r="P258" s="1"/>
  <c r="Q258" s="1"/>
  <c r="A258"/>
  <c r="C255"/>
  <c r="B255"/>
  <c r="A255"/>
  <c r="C252"/>
  <c r="B252"/>
  <c r="O252" s="1"/>
  <c r="P252" s="1"/>
  <c r="Q252" s="1"/>
  <c r="A252"/>
  <c r="C249"/>
  <c r="B249"/>
  <c r="A249"/>
  <c r="C246"/>
  <c r="B246"/>
  <c r="O246" s="1"/>
  <c r="P246" s="1"/>
  <c r="Q246" s="1"/>
  <c r="A246"/>
  <c r="C243"/>
  <c r="B243"/>
  <c r="O243" s="1"/>
  <c r="P243" s="1"/>
  <c r="Q243" s="1"/>
  <c r="A243"/>
  <c r="C240"/>
  <c r="B240"/>
  <c r="O240" s="1"/>
  <c r="P240" s="1"/>
  <c r="Q240" s="1"/>
  <c r="A240"/>
  <c r="C237"/>
  <c r="B237"/>
  <c r="O237" s="1"/>
  <c r="P237" s="1"/>
  <c r="Q237" s="1"/>
  <c r="A237"/>
  <c r="C234"/>
  <c r="B234"/>
  <c r="O234" s="1"/>
  <c r="P234" s="1"/>
  <c r="Q234" s="1"/>
  <c r="A234"/>
  <c r="C231"/>
  <c r="B231"/>
  <c r="A231"/>
  <c r="C228"/>
  <c r="B228"/>
  <c r="O228" s="1"/>
  <c r="P228" s="1"/>
  <c r="Q228" s="1"/>
  <c r="A228"/>
  <c r="C225"/>
  <c r="B225"/>
  <c r="O225" s="1"/>
  <c r="A225"/>
  <c r="C222"/>
  <c r="B222"/>
  <c r="O222" s="1"/>
  <c r="P222" s="1"/>
  <c r="Q222" s="1"/>
  <c r="A222"/>
  <c r="C219"/>
  <c r="B219"/>
  <c r="O219" s="1"/>
  <c r="P219" s="1"/>
  <c r="Q219" s="1"/>
  <c r="A219"/>
  <c r="C216"/>
  <c r="B216"/>
  <c r="O216" s="1"/>
  <c r="P216" s="1"/>
  <c r="Q216" s="1"/>
  <c r="A216"/>
  <c r="C213"/>
  <c r="B213"/>
  <c r="O213" s="1"/>
  <c r="P213" s="1"/>
  <c r="Q213" s="1"/>
  <c r="A213"/>
  <c r="C210"/>
  <c r="B210"/>
  <c r="A210"/>
  <c r="C207"/>
  <c r="B207"/>
  <c r="O207" s="1"/>
  <c r="P207" s="1"/>
  <c r="Q207" s="1"/>
  <c r="A207"/>
  <c r="C204"/>
  <c r="B204"/>
  <c r="O204" s="1"/>
  <c r="P204" s="1"/>
  <c r="Q204" s="1"/>
  <c r="A204"/>
  <c r="C201"/>
  <c r="B201"/>
  <c r="O201" s="1"/>
  <c r="P201" s="1"/>
  <c r="Q201" s="1"/>
  <c r="A201"/>
  <c r="C198"/>
  <c r="B198"/>
  <c r="O198" s="1"/>
  <c r="P198" s="1"/>
  <c r="Q198" s="1"/>
  <c r="A198"/>
  <c r="C195"/>
  <c r="B195"/>
  <c r="O195" s="1"/>
  <c r="P195" s="1"/>
  <c r="Q195" s="1"/>
  <c r="A195"/>
  <c r="C192"/>
  <c r="B192"/>
  <c r="O192" s="1"/>
  <c r="P192" s="1"/>
  <c r="Q192" s="1"/>
  <c r="A192"/>
  <c r="C189"/>
  <c r="B189"/>
  <c r="O189" s="1"/>
  <c r="P189" s="1"/>
  <c r="Q189" s="1"/>
  <c r="A189"/>
  <c r="C186"/>
  <c r="B186"/>
  <c r="O186" s="1"/>
  <c r="P186" s="1"/>
  <c r="Q186" s="1"/>
  <c r="A186"/>
  <c r="C183"/>
  <c r="B183"/>
  <c r="A183"/>
  <c r="C180"/>
  <c r="B180"/>
  <c r="O180" s="1"/>
  <c r="P180" s="1"/>
  <c r="Q180" s="1"/>
  <c r="A180"/>
  <c r="C177"/>
  <c r="B177"/>
  <c r="O177" s="1"/>
  <c r="A177"/>
  <c r="C174"/>
  <c r="B174"/>
  <c r="O174" s="1"/>
  <c r="P174" s="1"/>
  <c r="Q174" s="1"/>
  <c r="A174"/>
  <c r="C171"/>
  <c r="B171"/>
  <c r="O171" s="1"/>
  <c r="P171" s="1"/>
  <c r="Q171" s="1"/>
  <c r="A171"/>
  <c r="C168"/>
  <c r="B168"/>
  <c r="O168" s="1"/>
  <c r="P168" s="1"/>
  <c r="Q168" s="1"/>
  <c r="A168"/>
  <c r="C165"/>
  <c r="B165"/>
  <c r="O165" s="1"/>
  <c r="P165" s="1"/>
  <c r="Q165" s="1"/>
  <c r="A165"/>
  <c r="C162"/>
  <c r="B162"/>
  <c r="A162"/>
  <c r="C159"/>
  <c r="B159"/>
  <c r="O159" s="1"/>
  <c r="P159" s="1"/>
  <c r="Q159" s="1"/>
  <c r="A159"/>
  <c r="C156"/>
  <c r="B156"/>
  <c r="O156" s="1"/>
  <c r="P156" s="1"/>
  <c r="Q156" s="1"/>
  <c r="A156"/>
  <c r="C153"/>
  <c r="B153"/>
  <c r="O153" s="1"/>
  <c r="P153" s="1"/>
  <c r="Q153" s="1"/>
  <c r="A153"/>
  <c r="J153" s="1"/>
  <c r="C150"/>
  <c r="B150"/>
  <c r="O150" s="1"/>
  <c r="P150" s="1"/>
  <c r="Q150" s="1"/>
  <c r="A150"/>
  <c r="C147"/>
  <c r="B147"/>
  <c r="O147" s="1"/>
  <c r="P147" s="1"/>
  <c r="Q147" s="1"/>
  <c r="A147"/>
  <c r="C144"/>
  <c r="B144"/>
  <c r="O144" s="1"/>
  <c r="P144" s="1"/>
  <c r="Q144" s="1"/>
  <c r="A144"/>
  <c r="C141"/>
  <c r="B141"/>
  <c r="O141" s="1"/>
  <c r="P141" s="1"/>
  <c r="Q141" s="1"/>
  <c r="A141"/>
  <c r="C138"/>
  <c r="B138"/>
  <c r="O138" s="1"/>
  <c r="P138" s="1"/>
  <c r="Q138" s="1"/>
  <c r="A138"/>
  <c r="C135"/>
  <c r="B135"/>
  <c r="A135"/>
  <c r="C132"/>
  <c r="B132"/>
  <c r="A132"/>
  <c r="C129"/>
  <c r="B129"/>
  <c r="A129"/>
  <c r="C126"/>
  <c r="B126"/>
  <c r="A126"/>
  <c r="C123"/>
  <c r="B123"/>
  <c r="A123"/>
  <c r="C120"/>
  <c r="B120"/>
  <c r="A120"/>
  <c r="C117"/>
  <c r="B117"/>
  <c r="A117"/>
  <c r="C114"/>
  <c r="B114"/>
  <c r="A114"/>
  <c r="C111"/>
  <c r="B111"/>
  <c r="A111"/>
  <c r="C108"/>
  <c r="B108"/>
  <c r="A108"/>
  <c r="C105"/>
  <c r="B105"/>
  <c r="A105"/>
  <c r="C102"/>
  <c r="B102"/>
  <c r="A102"/>
  <c r="C99"/>
  <c r="B99"/>
  <c r="A99"/>
  <c r="C96"/>
  <c r="B96"/>
  <c r="A96"/>
  <c r="C93"/>
  <c r="B93"/>
  <c r="A93"/>
  <c r="C90"/>
  <c r="B90"/>
  <c r="A90"/>
  <c r="C87"/>
  <c r="B87"/>
  <c r="A87"/>
  <c r="C84"/>
  <c r="B84"/>
  <c r="A84"/>
  <c r="J84" s="1"/>
  <c r="C81"/>
  <c r="B81"/>
  <c r="A81"/>
  <c r="C78"/>
  <c r="B78"/>
  <c r="A78"/>
  <c r="C75"/>
  <c r="B75"/>
  <c r="A75"/>
  <c r="C72"/>
  <c r="B72"/>
  <c r="A72"/>
  <c r="C69"/>
  <c r="B69"/>
  <c r="A69"/>
  <c r="P63" s="1"/>
  <c r="C66"/>
  <c r="B66"/>
  <c r="A66"/>
  <c r="C63"/>
  <c r="B63"/>
  <c r="A63"/>
  <c r="C60"/>
  <c r="B60"/>
  <c r="A60"/>
  <c r="C57"/>
  <c r="B57"/>
  <c r="A57"/>
  <c r="J57" s="1"/>
  <c r="C54"/>
  <c r="B54"/>
  <c r="A54"/>
  <c r="C51"/>
  <c r="B51"/>
  <c r="A51"/>
  <c r="P51" s="1"/>
  <c r="C48"/>
  <c r="B48"/>
  <c r="A48"/>
  <c r="C45"/>
  <c r="B45"/>
  <c r="A45"/>
  <c r="P41" s="1"/>
  <c r="C42"/>
  <c r="B42"/>
  <c r="A42"/>
  <c r="C39"/>
  <c r="B39"/>
  <c r="A39"/>
  <c r="P39" s="1"/>
  <c r="C36"/>
  <c r="B36"/>
  <c r="A36"/>
  <c r="C33"/>
  <c r="B33"/>
  <c r="A33"/>
  <c r="P31" s="1"/>
  <c r="C30"/>
  <c r="B30"/>
  <c r="A30"/>
  <c r="C27"/>
  <c r="B27"/>
  <c r="A27"/>
  <c r="P27" s="1"/>
  <c r="C24"/>
  <c r="B24"/>
  <c r="A24"/>
  <c r="C21"/>
  <c r="B21"/>
  <c r="A21"/>
  <c r="J20" s="1"/>
  <c r="C18"/>
  <c r="B18"/>
  <c r="A18"/>
  <c r="C15"/>
  <c r="B15"/>
  <c r="A15"/>
  <c r="C12"/>
  <c r="B12"/>
  <c r="A12"/>
  <c r="C9"/>
  <c r="B9"/>
  <c r="A9"/>
  <c r="J9" s="1"/>
  <c r="C6"/>
  <c r="B6"/>
  <c r="A6"/>
  <c r="C3"/>
  <c r="B3"/>
  <c r="A3"/>
  <c r="P3" s="1"/>
  <c r="C518"/>
  <c r="B518"/>
  <c r="A518"/>
  <c r="C515"/>
  <c r="B515"/>
  <c r="A515"/>
  <c r="C512"/>
  <c r="B512"/>
  <c r="A512"/>
  <c r="C509"/>
  <c r="B509"/>
  <c r="A509"/>
  <c r="J509" s="1"/>
  <c r="C506"/>
  <c r="B506"/>
  <c r="A506"/>
  <c r="C503"/>
  <c r="B503"/>
  <c r="A503"/>
  <c r="C500"/>
  <c r="B500"/>
  <c r="A500"/>
  <c r="C497"/>
  <c r="B497"/>
  <c r="A497"/>
  <c r="J497" s="1"/>
  <c r="C494"/>
  <c r="B494"/>
  <c r="A494"/>
  <c r="C491"/>
  <c r="B491"/>
  <c r="A491"/>
  <c r="C488"/>
  <c r="B488"/>
  <c r="A488"/>
  <c r="B485"/>
  <c r="A485"/>
  <c r="J485" s="1"/>
  <c r="C482"/>
  <c r="B482"/>
  <c r="A482"/>
  <c r="C479"/>
  <c r="B479"/>
  <c r="A479"/>
  <c r="C476"/>
  <c r="B476"/>
  <c r="A476"/>
  <c r="C473"/>
  <c r="B473"/>
  <c r="A473"/>
  <c r="C470"/>
  <c r="B470"/>
  <c r="A470"/>
  <c r="J470" s="1"/>
  <c r="C467"/>
  <c r="B467"/>
  <c r="A467"/>
  <c r="C464"/>
  <c r="B464"/>
  <c r="A464"/>
  <c r="C461"/>
  <c r="B461"/>
  <c r="A461"/>
  <c r="J461" s="1"/>
  <c r="C458"/>
  <c r="B458"/>
  <c r="A458"/>
  <c r="J458" s="1"/>
  <c r="C455"/>
  <c r="B455"/>
  <c r="A455"/>
  <c r="C452"/>
  <c r="B452"/>
  <c r="A452"/>
  <c r="C449"/>
  <c r="B449"/>
  <c r="A449"/>
  <c r="J449" s="1"/>
  <c r="C446"/>
  <c r="B446"/>
  <c r="A446"/>
  <c r="J446" s="1"/>
  <c r="C443"/>
  <c r="B443"/>
  <c r="A443"/>
  <c r="C440"/>
  <c r="B440"/>
  <c r="A440"/>
  <c r="C437"/>
  <c r="B437"/>
  <c r="A437"/>
  <c r="J437" s="1"/>
  <c r="C434"/>
  <c r="B434"/>
  <c r="A434"/>
  <c r="C431"/>
  <c r="B431"/>
  <c r="A431"/>
  <c r="C428"/>
  <c r="B428"/>
  <c r="O428" s="1"/>
  <c r="P428" s="1"/>
  <c r="Q428" s="1"/>
  <c r="A428"/>
  <c r="C425"/>
  <c r="B425"/>
  <c r="O425" s="1"/>
  <c r="P425" s="1"/>
  <c r="Q425" s="1"/>
  <c r="A425"/>
  <c r="J425" s="1"/>
  <c r="C422"/>
  <c r="B422"/>
  <c r="O422" s="1"/>
  <c r="P422" s="1"/>
  <c r="Q422" s="1"/>
  <c r="A422"/>
  <c r="J422" s="1"/>
  <c r="C419"/>
  <c r="B419"/>
  <c r="O419" s="1"/>
  <c r="P419" s="1"/>
  <c r="Q419" s="1"/>
  <c r="A419"/>
  <c r="C416"/>
  <c r="B416"/>
  <c r="O416" s="1"/>
  <c r="P416" s="1"/>
  <c r="Q416" s="1"/>
  <c r="A416"/>
  <c r="C413"/>
  <c r="B413"/>
  <c r="O413" s="1"/>
  <c r="P413" s="1"/>
  <c r="Q413" s="1"/>
  <c r="A413"/>
  <c r="J413" s="1"/>
  <c r="C410"/>
  <c r="B410"/>
  <c r="A410"/>
  <c r="J410" s="1"/>
  <c r="C407"/>
  <c r="B407"/>
  <c r="O407" s="1"/>
  <c r="P407" s="1"/>
  <c r="Q407" s="1"/>
  <c r="A407"/>
  <c r="C404"/>
  <c r="B404"/>
  <c r="O404" s="1"/>
  <c r="P404" s="1"/>
  <c r="Q404" s="1"/>
  <c r="A404"/>
  <c r="C401"/>
  <c r="B401"/>
  <c r="O401" s="1"/>
  <c r="P401" s="1"/>
  <c r="Q401" s="1"/>
  <c r="A401"/>
  <c r="J401" s="1"/>
  <c r="C398"/>
  <c r="B398"/>
  <c r="A398"/>
  <c r="J398" s="1"/>
  <c r="C395"/>
  <c r="B395"/>
  <c r="O395" s="1"/>
  <c r="P395" s="1"/>
  <c r="Q395" s="1"/>
  <c r="A395"/>
  <c r="C392"/>
  <c r="B392"/>
  <c r="O392" s="1"/>
  <c r="P392" s="1"/>
  <c r="Q392" s="1"/>
  <c r="A392"/>
  <c r="C389"/>
  <c r="B389"/>
  <c r="O389" s="1"/>
  <c r="P389" s="1"/>
  <c r="Q389" s="1"/>
  <c r="A389"/>
  <c r="J389" s="1"/>
  <c r="C386"/>
  <c r="B386"/>
  <c r="A386"/>
  <c r="C383"/>
  <c r="B383"/>
  <c r="O383" s="1"/>
  <c r="P383" s="1"/>
  <c r="Q383" s="1"/>
  <c r="A383"/>
  <c r="C380"/>
  <c r="B380"/>
  <c r="O380" s="1"/>
  <c r="P380" s="1"/>
  <c r="Q380" s="1"/>
  <c r="A380"/>
  <c r="C377"/>
  <c r="B377"/>
  <c r="O377" s="1"/>
  <c r="P377" s="1"/>
  <c r="Q377" s="1"/>
  <c r="A377"/>
  <c r="J377" s="1"/>
  <c r="C374"/>
  <c r="B374"/>
  <c r="A374"/>
  <c r="J374" s="1"/>
  <c r="C371"/>
  <c r="B371"/>
  <c r="O371" s="1"/>
  <c r="P371" s="1"/>
  <c r="Q371" s="1"/>
  <c r="A371"/>
  <c r="C368"/>
  <c r="B368"/>
  <c r="O368" s="1"/>
  <c r="P368" s="1"/>
  <c r="Q368" s="1"/>
  <c r="A368"/>
  <c r="C365"/>
  <c r="B365"/>
  <c r="O365" s="1"/>
  <c r="P365" s="1"/>
  <c r="Q365" s="1"/>
  <c r="A365"/>
  <c r="J365" s="1"/>
  <c r="C362"/>
  <c r="B362"/>
  <c r="O362" s="1"/>
  <c r="P362" s="1"/>
  <c r="Q362" s="1"/>
  <c r="A362"/>
  <c r="J362" s="1"/>
  <c r="C359"/>
  <c r="B359"/>
  <c r="O359" s="1"/>
  <c r="P359" s="1"/>
  <c r="Q359" s="1"/>
  <c r="A359"/>
  <c r="C356"/>
  <c r="B356"/>
  <c r="O356" s="1"/>
  <c r="P356" s="1"/>
  <c r="Q356" s="1"/>
  <c r="A356"/>
  <c r="C353"/>
  <c r="B353"/>
  <c r="O353" s="1"/>
  <c r="P353" s="1"/>
  <c r="Q353" s="1"/>
  <c r="A353"/>
  <c r="J353" s="1"/>
  <c r="C350"/>
  <c r="B350"/>
  <c r="O350" s="1"/>
  <c r="P350" s="1"/>
  <c r="Q350" s="1"/>
  <c r="A350"/>
  <c r="J350" s="1"/>
  <c r="C347"/>
  <c r="B347"/>
  <c r="O347" s="1"/>
  <c r="P347" s="1"/>
  <c r="Q347" s="1"/>
  <c r="A347"/>
  <c r="C344"/>
  <c r="B344"/>
  <c r="A344"/>
  <c r="C341"/>
  <c r="B341"/>
  <c r="O341" s="1"/>
  <c r="P341" s="1"/>
  <c r="Q341" s="1"/>
  <c r="A341"/>
  <c r="J341" s="1"/>
  <c r="C338"/>
  <c r="B338"/>
  <c r="A338"/>
  <c r="C335"/>
  <c r="B335"/>
  <c r="O335" s="1"/>
  <c r="P335" s="1"/>
  <c r="Q335" s="1"/>
  <c r="A335"/>
  <c r="C332"/>
  <c r="B332"/>
  <c r="O332" s="1"/>
  <c r="P332" s="1"/>
  <c r="Q332" s="1"/>
  <c r="A332"/>
  <c r="C329"/>
  <c r="B329"/>
  <c r="O329" s="1"/>
  <c r="P329" s="1"/>
  <c r="Q329" s="1"/>
  <c r="A329"/>
  <c r="J329" s="1"/>
  <c r="C326"/>
  <c r="B326"/>
  <c r="A326"/>
  <c r="J326" s="1"/>
  <c r="C323"/>
  <c r="B323"/>
  <c r="O323" s="1"/>
  <c r="P323" s="1"/>
  <c r="Q323" s="1"/>
  <c r="A323"/>
  <c r="C320"/>
  <c r="B320"/>
  <c r="O320" s="1"/>
  <c r="P320" s="1"/>
  <c r="Q320" s="1"/>
  <c r="A320"/>
  <c r="C317"/>
  <c r="B317"/>
  <c r="O317" s="1"/>
  <c r="P317" s="1"/>
  <c r="Q317" s="1"/>
  <c r="A317"/>
  <c r="J317" s="1"/>
  <c r="C314"/>
  <c r="B314"/>
  <c r="A314"/>
  <c r="J314" s="1"/>
  <c r="C311"/>
  <c r="B311"/>
  <c r="O311" s="1"/>
  <c r="P311" s="1"/>
  <c r="Q311" s="1"/>
  <c r="A311"/>
  <c r="C308"/>
  <c r="B308"/>
  <c r="O308" s="1"/>
  <c r="A308"/>
  <c r="C305"/>
  <c r="B305"/>
  <c r="O305" s="1"/>
  <c r="P305" s="1"/>
  <c r="Q305" s="1"/>
  <c r="A305"/>
  <c r="J305" s="1"/>
  <c r="C302"/>
  <c r="B302"/>
  <c r="A302"/>
  <c r="J302" s="1"/>
  <c r="C299"/>
  <c r="B299"/>
  <c r="O299" s="1"/>
  <c r="P299" s="1"/>
  <c r="Q299" s="1"/>
  <c r="A299"/>
  <c r="C296"/>
  <c r="B296"/>
  <c r="O296" s="1"/>
  <c r="P296" s="1"/>
  <c r="Q296" s="1"/>
  <c r="A296"/>
  <c r="C293"/>
  <c r="B293"/>
  <c r="O293" s="1"/>
  <c r="P293" s="1"/>
  <c r="Q293" s="1"/>
  <c r="A293"/>
  <c r="J293" s="1"/>
  <c r="C290"/>
  <c r="B290"/>
  <c r="A290"/>
  <c r="J290" s="1"/>
  <c r="C287"/>
  <c r="B287"/>
  <c r="O287" s="1"/>
  <c r="P287" s="1"/>
  <c r="Q287" s="1"/>
  <c r="A287"/>
  <c r="C284"/>
  <c r="B284"/>
  <c r="A284"/>
  <c r="C281"/>
  <c r="B281"/>
  <c r="O281" s="1"/>
  <c r="P281" s="1"/>
  <c r="Q281" s="1"/>
  <c r="A281"/>
  <c r="J281" s="1"/>
  <c r="C278"/>
  <c r="B278"/>
  <c r="O278" s="1"/>
  <c r="P278" s="1"/>
  <c r="Q278" s="1"/>
  <c r="A278"/>
  <c r="J278" s="1"/>
  <c r="C275"/>
  <c r="B275"/>
  <c r="O275" s="1"/>
  <c r="P275" s="1"/>
  <c r="Q275" s="1"/>
  <c r="A275"/>
  <c r="C272"/>
  <c r="B272"/>
  <c r="O272" s="1"/>
  <c r="P272" s="1"/>
  <c r="Q272" s="1"/>
  <c r="A272"/>
  <c r="C269"/>
  <c r="B269"/>
  <c r="O269" s="1"/>
  <c r="P269" s="1"/>
  <c r="Q269" s="1"/>
  <c r="A269"/>
  <c r="J269" s="1"/>
  <c r="C266"/>
  <c r="B266"/>
  <c r="A266"/>
  <c r="C263"/>
  <c r="B263"/>
  <c r="A263"/>
  <c r="C260"/>
  <c r="B260"/>
  <c r="O260" s="1"/>
  <c r="P260" s="1"/>
  <c r="Q260" s="1"/>
  <c r="A260"/>
  <c r="C257"/>
  <c r="B257"/>
  <c r="O257" s="1"/>
  <c r="P257" s="1"/>
  <c r="Q257" s="1"/>
  <c r="A257"/>
  <c r="J257" s="1"/>
  <c r="C254"/>
  <c r="B254"/>
  <c r="O254" s="1"/>
  <c r="P254" s="1"/>
  <c r="Q254" s="1"/>
  <c r="A254"/>
  <c r="J255" s="1"/>
  <c r="C251"/>
  <c r="B251"/>
  <c r="O251" s="1"/>
  <c r="P251" s="1"/>
  <c r="Q251" s="1"/>
  <c r="A251"/>
  <c r="C248"/>
  <c r="B248"/>
  <c r="A248"/>
  <c r="C245"/>
  <c r="B245"/>
  <c r="O245" s="1"/>
  <c r="P245" s="1"/>
  <c r="Q245" s="1"/>
  <c r="A245"/>
  <c r="J245" s="1"/>
  <c r="C242"/>
  <c r="B242"/>
  <c r="A242"/>
  <c r="J242" s="1"/>
  <c r="C239"/>
  <c r="B239"/>
  <c r="O239" s="1"/>
  <c r="P239" s="1"/>
  <c r="Q239" s="1"/>
  <c r="A239"/>
  <c r="C236"/>
  <c r="B236"/>
  <c r="A236"/>
  <c r="C233"/>
  <c r="B233"/>
  <c r="O233" s="1"/>
  <c r="P233" s="1"/>
  <c r="Q233" s="1"/>
  <c r="A233"/>
  <c r="J233" s="1"/>
  <c r="C230"/>
  <c r="B230"/>
  <c r="A230"/>
  <c r="J230" s="1"/>
  <c r="C227"/>
  <c r="B227"/>
  <c r="O227" s="1"/>
  <c r="P227" s="1"/>
  <c r="Q227" s="1"/>
  <c r="A227"/>
  <c r="C224"/>
  <c r="B224"/>
  <c r="O224" s="1"/>
  <c r="P224" s="1"/>
  <c r="Q224" s="1"/>
  <c r="A224"/>
  <c r="C221"/>
  <c r="B221"/>
  <c r="O221" s="1"/>
  <c r="P221" s="1"/>
  <c r="Q221" s="1"/>
  <c r="A221"/>
  <c r="J221" s="1"/>
  <c r="C218"/>
  <c r="B218"/>
  <c r="A218"/>
  <c r="J218" s="1"/>
  <c r="C215"/>
  <c r="B215"/>
  <c r="A215"/>
  <c r="C212"/>
  <c r="B212"/>
  <c r="O212" s="1"/>
  <c r="P212" s="1"/>
  <c r="Q212" s="1"/>
  <c r="A212"/>
  <c r="C209"/>
  <c r="B209"/>
  <c r="O209" s="1"/>
  <c r="P209" s="1"/>
  <c r="Q209" s="1"/>
  <c r="A209"/>
  <c r="J209" s="1"/>
  <c r="C206"/>
  <c r="B206"/>
  <c r="A206"/>
  <c r="J206" s="1"/>
  <c r="C203"/>
  <c r="B203"/>
  <c r="O203" s="1"/>
  <c r="P203" s="1"/>
  <c r="Q203" s="1"/>
  <c r="A203"/>
  <c r="C200"/>
  <c r="B200"/>
  <c r="O200" s="1"/>
  <c r="P200" s="1"/>
  <c r="Q200" s="1"/>
  <c r="A200"/>
  <c r="C197"/>
  <c r="B197"/>
  <c r="O197" s="1"/>
  <c r="P197" s="1"/>
  <c r="Q197" s="1"/>
  <c r="A197"/>
  <c r="J197" s="1"/>
  <c r="C194"/>
  <c r="B194"/>
  <c r="A194"/>
  <c r="J194" s="1"/>
  <c r="C191"/>
  <c r="B191"/>
  <c r="O191" s="1"/>
  <c r="P191" s="1"/>
  <c r="Q191" s="1"/>
  <c r="A191"/>
  <c r="C188"/>
  <c r="B188"/>
  <c r="A188"/>
  <c r="C185"/>
  <c r="B185"/>
  <c r="O185" s="1"/>
  <c r="P185" s="1"/>
  <c r="Q185" s="1"/>
  <c r="A185"/>
  <c r="J185" s="1"/>
  <c r="C182"/>
  <c r="B182"/>
  <c r="A182"/>
  <c r="J182" s="1"/>
  <c r="C179"/>
  <c r="B179"/>
  <c r="O179" s="1"/>
  <c r="P179" s="1"/>
  <c r="Q179" s="1"/>
  <c r="A179"/>
  <c r="C176"/>
  <c r="B176"/>
  <c r="O176" s="1"/>
  <c r="P176" s="1"/>
  <c r="Q176" s="1"/>
  <c r="A176"/>
  <c r="C173"/>
  <c r="B173"/>
  <c r="O173" s="1"/>
  <c r="P173" s="1"/>
  <c r="Q173" s="1"/>
  <c r="A173"/>
  <c r="J173" s="1"/>
  <c r="C170"/>
  <c r="B170"/>
  <c r="A170"/>
  <c r="J170" s="1"/>
  <c r="C167"/>
  <c r="B167"/>
  <c r="A167"/>
  <c r="C164"/>
  <c r="B164"/>
  <c r="O164" s="1"/>
  <c r="P164" s="1"/>
  <c r="Q164" s="1"/>
  <c r="A164"/>
  <c r="C161"/>
  <c r="B161"/>
  <c r="O161" s="1"/>
  <c r="P161" s="1"/>
  <c r="Q161" s="1"/>
  <c r="A161"/>
  <c r="J161" s="1"/>
  <c r="C158"/>
  <c r="B158"/>
  <c r="A158"/>
  <c r="J158" s="1"/>
  <c r="C155"/>
  <c r="B155"/>
  <c r="O155" s="1"/>
  <c r="P155" s="1"/>
  <c r="Q155" s="1"/>
  <c r="A155"/>
  <c r="C152"/>
  <c r="B152"/>
  <c r="O152" s="1"/>
  <c r="P152" s="1"/>
  <c r="Q152" s="1"/>
  <c r="A152"/>
  <c r="C149"/>
  <c r="B149"/>
  <c r="O149" s="1"/>
  <c r="P149" s="1"/>
  <c r="Q149" s="1"/>
  <c r="A149"/>
  <c r="J149" s="1"/>
  <c r="C146"/>
  <c r="B146"/>
  <c r="A146"/>
  <c r="J146" s="1"/>
  <c r="C143"/>
  <c r="B143"/>
  <c r="O143" s="1"/>
  <c r="P143" s="1"/>
  <c r="Q143" s="1"/>
  <c r="A143"/>
  <c r="C140"/>
  <c r="B140"/>
  <c r="A140"/>
  <c r="C137"/>
  <c r="B137"/>
  <c r="A137"/>
  <c r="J137" s="1"/>
  <c r="C134"/>
  <c r="B134"/>
  <c r="A134"/>
  <c r="C131"/>
  <c r="B131"/>
  <c r="A131"/>
  <c r="C128"/>
  <c r="B128"/>
  <c r="A128"/>
  <c r="C125"/>
  <c r="B125"/>
  <c r="A125"/>
  <c r="J125" s="1"/>
  <c r="C122"/>
  <c r="B122"/>
  <c r="A122"/>
  <c r="J122" s="1"/>
  <c r="C119"/>
  <c r="B119"/>
  <c r="A119"/>
  <c r="C116"/>
  <c r="B116"/>
  <c r="A116"/>
  <c r="J116" s="1"/>
  <c r="C113"/>
  <c r="B113"/>
  <c r="A113"/>
  <c r="J113" s="1"/>
  <c r="C110"/>
  <c r="B110"/>
  <c r="A110"/>
  <c r="J110" s="1"/>
  <c r="C107"/>
  <c r="B107"/>
  <c r="A107"/>
  <c r="C104"/>
  <c r="B104"/>
  <c r="A104"/>
  <c r="C101"/>
  <c r="B101"/>
  <c r="A101"/>
  <c r="J101" s="1"/>
  <c r="C98"/>
  <c r="B98"/>
  <c r="A98"/>
  <c r="J98" s="1"/>
  <c r="C95"/>
  <c r="B95"/>
  <c r="A95"/>
  <c r="C92"/>
  <c r="B92"/>
  <c r="A92"/>
  <c r="C89"/>
  <c r="B89"/>
  <c r="A89"/>
  <c r="C86"/>
  <c r="B86"/>
  <c r="A86"/>
  <c r="C83"/>
  <c r="B83"/>
  <c r="A83"/>
  <c r="C80"/>
  <c r="B80"/>
  <c r="A80"/>
  <c r="C77"/>
  <c r="B77"/>
  <c r="A77"/>
  <c r="J77" s="1"/>
  <c r="C74"/>
  <c r="B74"/>
  <c r="A74"/>
  <c r="J74" s="1"/>
  <c r="C71"/>
  <c r="B71"/>
  <c r="A71"/>
  <c r="C68"/>
  <c r="B68"/>
  <c r="A68"/>
  <c r="J68" s="1"/>
  <c r="C65"/>
  <c r="B65"/>
  <c r="A65"/>
  <c r="J65" s="1"/>
  <c r="C62"/>
  <c r="B62"/>
  <c r="A62"/>
  <c r="C59"/>
  <c r="B59"/>
  <c r="A59"/>
  <c r="C56"/>
  <c r="B56"/>
  <c r="A56"/>
  <c r="P56" s="1"/>
  <c r="C53"/>
  <c r="B53"/>
  <c r="A53"/>
  <c r="P53" s="1"/>
  <c r="C50"/>
  <c r="B50"/>
  <c r="A50"/>
  <c r="C47"/>
  <c r="B47"/>
  <c r="A47"/>
  <c r="C44"/>
  <c r="B44"/>
  <c r="A44"/>
  <c r="P44" s="1"/>
  <c r="C41"/>
  <c r="B41"/>
  <c r="A41"/>
  <c r="J41" s="1"/>
  <c r="C38"/>
  <c r="B38"/>
  <c r="A38"/>
  <c r="P38" s="1"/>
  <c r="C35"/>
  <c r="B35"/>
  <c r="A35"/>
  <c r="C32"/>
  <c r="B32"/>
  <c r="A32"/>
  <c r="P32" s="1"/>
  <c r="C29"/>
  <c r="B29"/>
  <c r="A29"/>
  <c r="J29" s="1"/>
  <c r="C26"/>
  <c r="B26"/>
  <c r="A26"/>
  <c r="C23"/>
  <c r="B23"/>
  <c r="A23"/>
  <c r="C20"/>
  <c r="B20"/>
  <c r="A20"/>
  <c r="C17"/>
  <c r="B17"/>
  <c r="A17"/>
  <c r="J17" s="1"/>
  <c r="C14"/>
  <c r="B14"/>
  <c r="A14"/>
  <c r="C11"/>
  <c r="B11"/>
  <c r="A11"/>
  <c r="C8"/>
  <c r="B8"/>
  <c r="A8"/>
  <c r="P8" s="1"/>
  <c r="C5"/>
  <c r="B5"/>
  <c r="A5"/>
  <c r="P5" s="1"/>
  <c r="C2"/>
  <c r="B2"/>
  <c r="A2"/>
  <c r="P2" s="1"/>
  <c r="M174" i="1"/>
  <c r="L174"/>
  <c r="K174"/>
  <c r="M173"/>
  <c r="L173"/>
  <c r="K173"/>
  <c r="M172"/>
  <c r="L172"/>
  <c r="K172"/>
  <c r="M171"/>
  <c r="L171"/>
  <c r="K171"/>
  <c r="M170"/>
  <c r="L170"/>
  <c r="K170"/>
  <c r="M169"/>
  <c r="L169"/>
  <c r="K169"/>
  <c r="M168"/>
  <c r="L168"/>
  <c r="K168"/>
  <c r="M167"/>
  <c r="L167"/>
  <c r="K167"/>
  <c r="M166"/>
  <c r="L166"/>
  <c r="K166"/>
  <c r="M165"/>
  <c r="L165"/>
  <c r="K165"/>
  <c r="M164"/>
  <c r="L164"/>
  <c r="K164"/>
  <c r="M163"/>
  <c r="L163"/>
  <c r="K163"/>
  <c r="M162"/>
  <c r="L162"/>
  <c r="K162"/>
  <c r="M161"/>
  <c r="L161"/>
  <c r="K161"/>
  <c r="M160"/>
  <c r="L160"/>
  <c r="K160"/>
  <c r="M159"/>
  <c r="L159"/>
  <c r="K159"/>
  <c r="M158"/>
  <c r="L158"/>
  <c r="K158"/>
  <c r="M157"/>
  <c r="L157"/>
  <c r="K157"/>
  <c r="M156"/>
  <c r="L156"/>
  <c r="K156"/>
  <c r="M155"/>
  <c r="L155"/>
  <c r="K155"/>
  <c r="M154"/>
  <c r="L154"/>
  <c r="K154"/>
  <c r="M153"/>
  <c r="L153"/>
  <c r="K153"/>
  <c r="M152"/>
  <c r="L152"/>
  <c r="K152"/>
  <c r="M151"/>
  <c r="L151"/>
  <c r="K151"/>
  <c r="M150"/>
  <c r="L150"/>
  <c r="K150"/>
  <c r="M149"/>
  <c r="L149"/>
  <c r="K149"/>
  <c r="M148"/>
  <c r="L148"/>
  <c r="K148"/>
  <c r="M147"/>
  <c r="L147"/>
  <c r="K147"/>
  <c r="M146"/>
  <c r="L146"/>
  <c r="K146"/>
  <c r="M145"/>
  <c r="L145"/>
  <c r="K145"/>
  <c r="M144"/>
  <c r="L144"/>
  <c r="K144"/>
  <c r="M143"/>
  <c r="L143"/>
  <c r="K143"/>
  <c r="M142"/>
  <c r="L142"/>
  <c r="K142"/>
  <c r="M141"/>
  <c r="L141"/>
  <c r="K141"/>
  <c r="M140"/>
  <c r="L140"/>
  <c r="K140"/>
  <c r="M139"/>
  <c r="L139"/>
  <c r="K139"/>
  <c r="M138"/>
  <c r="L138"/>
  <c r="K138"/>
  <c r="M137"/>
  <c r="L137"/>
  <c r="K137"/>
  <c r="M136"/>
  <c r="L136"/>
  <c r="K136"/>
  <c r="M135"/>
  <c r="L135"/>
  <c r="K135"/>
  <c r="M134"/>
  <c r="L134"/>
  <c r="K134"/>
  <c r="M133"/>
  <c r="L133"/>
  <c r="K133"/>
  <c r="M132"/>
  <c r="L132"/>
  <c r="K132"/>
  <c r="M131"/>
  <c r="L131"/>
  <c r="K131"/>
  <c r="M130"/>
  <c r="L130"/>
  <c r="K130"/>
  <c r="M129"/>
  <c r="L129"/>
  <c r="K129"/>
  <c r="M128"/>
  <c r="L128"/>
  <c r="K128"/>
  <c r="M127"/>
  <c r="L127"/>
  <c r="K127"/>
  <c r="M126"/>
  <c r="L126"/>
  <c r="K126"/>
  <c r="M125"/>
  <c r="L125"/>
  <c r="K125"/>
  <c r="M124"/>
  <c r="L124"/>
  <c r="K124"/>
  <c r="M123"/>
  <c r="L123"/>
  <c r="K123"/>
  <c r="M122"/>
  <c r="L122"/>
  <c r="K122"/>
  <c r="M121"/>
  <c r="L121"/>
  <c r="K121"/>
  <c r="M120"/>
  <c r="L120"/>
  <c r="K120"/>
  <c r="M119"/>
  <c r="L119"/>
  <c r="K119"/>
  <c r="M118"/>
  <c r="L118"/>
  <c r="K118"/>
  <c r="M117"/>
  <c r="L117"/>
  <c r="K117"/>
  <c r="M116"/>
  <c r="L116"/>
  <c r="K116"/>
  <c r="M115"/>
  <c r="L115"/>
  <c r="K115"/>
  <c r="M114"/>
  <c r="L114"/>
  <c r="K114"/>
  <c r="M113"/>
  <c r="L113"/>
  <c r="K113"/>
  <c r="M112"/>
  <c r="L112"/>
  <c r="K112"/>
  <c r="M111"/>
  <c r="L111"/>
  <c r="K111"/>
  <c r="M110"/>
  <c r="L110"/>
  <c r="K110"/>
  <c r="M109"/>
  <c r="L109"/>
  <c r="K109"/>
  <c r="M108"/>
  <c r="L108"/>
  <c r="K108"/>
  <c r="M107"/>
  <c r="L107"/>
  <c r="K107"/>
  <c r="M106"/>
  <c r="L106"/>
  <c r="K106"/>
  <c r="M105"/>
  <c r="L105"/>
  <c r="K105"/>
  <c r="M104"/>
  <c r="L104"/>
  <c r="K104"/>
  <c r="M103"/>
  <c r="L103"/>
  <c r="K103"/>
  <c r="M102"/>
  <c r="L102"/>
  <c r="K102"/>
  <c r="M101"/>
  <c r="L101"/>
  <c r="K101"/>
  <c r="M100"/>
  <c r="L100"/>
  <c r="K100"/>
  <c r="M99"/>
  <c r="L99"/>
  <c r="K99"/>
  <c r="M98"/>
  <c r="L98"/>
  <c r="K98"/>
  <c r="M97"/>
  <c r="L97"/>
  <c r="K97"/>
  <c r="M96"/>
  <c r="L96"/>
  <c r="K96"/>
  <c r="M95"/>
  <c r="L95"/>
  <c r="K95"/>
  <c r="M94"/>
  <c r="L94"/>
  <c r="K94"/>
  <c r="M93"/>
  <c r="L93"/>
  <c r="K93"/>
  <c r="M92"/>
  <c r="L92"/>
  <c r="K92"/>
  <c r="M91"/>
  <c r="L91"/>
  <c r="K91"/>
  <c r="M90"/>
  <c r="L90"/>
  <c r="K90"/>
  <c r="M89"/>
  <c r="L89"/>
  <c r="K89"/>
  <c r="M88"/>
  <c r="L88"/>
  <c r="K88"/>
  <c r="M87"/>
  <c r="L87"/>
  <c r="K87"/>
  <c r="M86"/>
  <c r="L86"/>
  <c r="K86"/>
  <c r="M85"/>
  <c r="L85"/>
  <c r="K85"/>
  <c r="M84"/>
  <c r="L84"/>
  <c r="K84"/>
  <c r="M83"/>
  <c r="L83"/>
  <c r="K83"/>
  <c r="M82"/>
  <c r="L82"/>
  <c r="K82"/>
  <c r="M81"/>
  <c r="L81"/>
  <c r="K81"/>
  <c r="M80"/>
  <c r="L80"/>
  <c r="K80"/>
  <c r="M79"/>
  <c r="L79"/>
  <c r="K79"/>
  <c r="M78"/>
  <c r="L78"/>
  <c r="K78"/>
  <c r="M77"/>
  <c r="L77"/>
  <c r="K77"/>
  <c r="M76"/>
  <c r="L76"/>
  <c r="K76"/>
  <c r="M75"/>
  <c r="L75"/>
  <c r="K75"/>
  <c r="M74"/>
  <c r="L74"/>
  <c r="K74"/>
  <c r="M73"/>
  <c r="L73"/>
  <c r="K73"/>
  <c r="M72"/>
  <c r="L72"/>
  <c r="K72"/>
  <c r="M71"/>
  <c r="L71"/>
  <c r="K71"/>
  <c r="M70"/>
  <c r="L70"/>
  <c r="K70"/>
  <c r="M69"/>
  <c r="L69"/>
  <c r="K69"/>
  <c r="M68"/>
  <c r="L68"/>
  <c r="K68"/>
  <c r="M67"/>
  <c r="L67"/>
  <c r="K67"/>
  <c r="M66"/>
  <c r="L66"/>
  <c r="K66"/>
  <c r="M65"/>
  <c r="L65"/>
  <c r="K65"/>
  <c r="M64"/>
  <c r="L64"/>
  <c r="K64"/>
  <c r="M63"/>
  <c r="L63"/>
  <c r="K63"/>
  <c r="M62"/>
  <c r="L62"/>
  <c r="K62"/>
  <c r="M61"/>
  <c r="L61"/>
  <c r="K61"/>
  <c r="M60"/>
  <c r="L60"/>
  <c r="K60"/>
  <c r="M59"/>
  <c r="L59"/>
  <c r="K59"/>
  <c r="M58"/>
  <c r="L58"/>
  <c r="K58"/>
  <c r="M57"/>
  <c r="L57"/>
  <c r="K57"/>
  <c r="M56"/>
  <c r="L56"/>
  <c r="K56"/>
  <c r="M55"/>
  <c r="L55"/>
  <c r="K55"/>
  <c r="M54"/>
  <c r="L54"/>
  <c r="K54"/>
  <c r="M53"/>
  <c r="L53"/>
  <c r="K53"/>
  <c r="M52"/>
  <c r="L52"/>
  <c r="K52"/>
  <c r="M51"/>
  <c r="L51"/>
  <c r="K51"/>
  <c r="M50"/>
  <c r="L50"/>
  <c r="K50"/>
  <c r="M49"/>
  <c r="L49"/>
  <c r="K49"/>
  <c r="M48"/>
  <c r="L48"/>
  <c r="K48"/>
  <c r="M47"/>
  <c r="L47"/>
  <c r="K47"/>
  <c r="M46"/>
  <c r="L46"/>
  <c r="K46"/>
  <c r="M45"/>
  <c r="L45"/>
  <c r="K45"/>
  <c r="M44"/>
  <c r="L44"/>
  <c r="K44"/>
  <c r="M43"/>
  <c r="L43"/>
  <c r="K43"/>
  <c r="M42"/>
  <c r="L42"/>
  <c r="K42"/>
  <c r="M41"/>
  <c r="L41"/>
  <c r="K41"/>
  <c r="M40"/>
  <c r="L40"/>
  <c r="K40"/>
  <c r="M39"/>
  <c r="L39"/>
  <c r="K39"/>
  <c r="M38"/>
  <c r="L38"/>
  <c r="K38"/>
  <c r="M37"/>
  <c r="L37"/>
  <c r="K37"/>
  <c r="M36"/>
  <c r="L36"/>
  <c r="K36"/>
  <c r="M35"/>
  <c r="L35"/>
  <c r="K35"/>
  <c r="M34"/>
  <c r="L34"/>
  <c r="K34"/>
  <c r="M33"/>
  <c r="L33"/>
  <c r="K33"/>
  <c r="M32"/>
  <c r="L32"/>
  <c r="K32"/>
  <c r="M31"/>
  <c r="L31"/>
  <c r="K31"/>
  <c r="M30"/>
  <c r="L30"/>
  <c r="K30"/>
  <c r="M29"/>
  <c r="L29"/>
  <c r="K29"/>
  <c r="M28"/>
  <c r="L28"/>
  <c r="K28"/>
  <c r="M27"/>
  <c r="L27"/>
  <c r="K27"/>
  <c r="M26"/>
  <c r="L26"/>
  <c r="K26"/>
  <c r="M25"/>
  <c r="L25"/>
  <c r="K25"/>
  <c r="M24"/>
  <c r="L24"/>
  <c r="K24"/>
  <c r="M23"/>
  <c r="L23"/>
  <c r="K23"/>
  <c r="M22"/>
  <c r="L22"/>
  <c r="K22"/>
  <c r="M21"/>
  <c r="L21"/>
  <c r="K21"/>
  <c r="M20"/>
  <c r="L20"/>
  <c r="K20"/>
  <c r="M19"/>
  <c r="L19"/>
  <c r="K19"/>
  <c r="M18"/>
  <c r="L18"/>
  <c r="K18"/>
  <c r="M17"/>
  <c r="L17"/>
  <c r="K17"/>
  <c r="M16"/>
  <c r="L16"/>
  <c r="K16"/>
  <c r="M15"/>
  <c r="L15"/>
  <c r="K15"/>
  <c r="M14"/>
  <c r="L14"/>
  <c r="K14"/>
  <c r="M13"/>
  <c r="L13"/>
  <c r="K13"/>
  <c r="M12"/>
  <c r="L12"/>
  <c r="K12"/>
  <c r="M11"/>
  <c r="L11"/>
  <c r="K11"/>
  <c r="M10"/>
  <c r="L10"/>
  <c r="K10"/>
  <c r="M9"/>
  <c r="L9"/>
  <c r="K9"/>
  <c r="M8"/>
  <c r="L8"/>
  <c r="K8"/>
  <c r="M7"/>
  <c r="L7"/>
  <c r="K7"/>
  <c r="M6"/>
  <c r="L6"/>
  <c r="K6"/>
  <c r="M5"/>
  <c r="L5"/>
  <c r="K5"/>
  <c r="M4"/>
  <c r="L4"/>
  <c r="K4"/>
  <c r="M3"/>
  <c r="L3"/>
  <c r="K3"/>
  <c r="M2"/>
  <c r="L2"/>
  <c r="K2"/>
  <c r="U19" i="2" l="1"/>
  <c r="T19"/>
  <c r="R37"/>
  <c r="M445"/>
  <c r="R26" s="1"/>
  <c r="J50"/>
  <c r="P50"/>
  <c r="J62"/>
  <c r="P62"/>
  <c r="J145"/>
  <c r="J157"/>
  <c r="P15"/>
  <c r="P36"/>
  <c r="R36" s="1"/>
  <c r="K463"/>
  <c r="J473"/>
  <c r="J494"/>
  <c r="J506"/>
  <c r="J518"/>
  <c r="J12"/>
  <c r="J24"/>
  <c r="J36"/>
  <c r="J48"/>
  <c r="J60"/>
  <c r="J72"/>
  <c r="J96"/>
  <c r="J108"/>
  <c r="J120"/>
  <c r="J132"/>
  <c r="J144"/>
  <c r="J156"/>
  <c r="J168"/>
  <c r="J180"/>
  <c r="J192"/>
  <c r="J204"/>
  <c r="J216"/>
  <c r="J228"/>
  <c r="J240"/>
  <c r="J252"/>
  <c r="J264"/>
  <c r="J276"/>
  <c r="J288"/>
  <c r="J300"/>
  <c r="J312"/>
  <c r="J324"/>
  <c r="J336"/>
  <c r="J348"/>
  <c r="J360"/>
  <c r="J372"/>
  <c r="J384"/>
  <c r="J396"/>
  <c r="J408"/>
  <c r="J420"/>
  <c r="J432"/>
  <c r="J444"/>
  <c r="J456"/>
  <c r="J486"/>
  <c r="J510"/>
  <c r="J4"/>
  <c r="J28"/>
  <c r="J40"/>
  <c r="J52"/>
  <c r="J76"/>
  <c r="J88"/>
  <c r="J124"/>
  <c r="J136"/>
  <c r="J160"/>
  <c r="J172"/>
  <c r="K244"/>
  <c r="J490"/>
  <c r="J502"/>
  <c r="J514"/>
  <c r="J462"/>
  <c r="P24"/>
  <c r="P29"/>
  <c r="P35"/>
  <c r="P40"/>
  <c r="P45"/>
  <c r="L445"/>
  <c r="S26" s="1"/>
  <c r="P14"/>
  <c r="J14"/>
  <c r="J13"/>
  <c r="J49"/>
  <c r="J97"/>
  <c r="J243"/>
  <c r="P20"/>
  <c r="R20" s="1"/>
  <c r="P52"/>
  <c r="J183"/>
  <c r="J207"/>
  <c r="J291"/>
  <c r="J363"/>
  <c r="J7"/>
  <c r="J19"/>
  <c r="J55"/>
  <c r="J91"/>
  <c r="J103"/>
  <c r="J115"/>
  <c r="J151"/>
  <c r="J175"/>
  <c r="J187"/>
  <c r="J211"/>
  <c r="J223"/>
  <c r="J235"/>
  <c r="J247"/>
  <c r="J259"/>
  <c r="J271"/>
  <c r="J283"/>
  <c r="J295"/>
  <c r="J319"/>
  <c r="J331"/>
  <c r="J343"/>
  <c r="J355"/>
  <c r="J367"/>
  <c r="J379"/>
  <c r="J391"/>
  <c r="J403"/>
  <c r="J415"/>
  <c r="J427"/>
  <c r="J439"/>
  <c r="J451"/>
  <c r="J414"/>
  <c r="P7"/>
  <c r="P12"/>
  <c r="P17"/>
  <c r="P23"/>
  <c r="P28"/>
  <c r="R28" s="1"/>
  <c r="P33"/>
  <c r="P49"/>
  <c r="P55"/>
  <c r="P60"/>
  <c r="P65"/>
  <c r="L244"/>
  <c r="S24" s="1"/>
  <c r="J26"/>
  <c r="P26"/>
  <c r="J61"/>
  <c r="J109"/>
  <c r="P4"/>
  <c r="P67" s="1"/>
  <c r="P68" s="1"/>
  <c r="P9"/>
  <c r="P47"/>
  <c r="P57"/>
  <c r="J195"/>
  <c r="J219"/>
  <c r="J279"/>
  <c r="J303"/>
  <c r="J315"/>
  <c r="J411"/>
  <c r="J459"/>
  <c r="J31"/>
  <c r="J43"/>
  <c r="J67"/>
  <c r="J79"/>
  <c r="J127"/>
  <c r="J139"/>
  <c r="J163"/>
  <c r="P6"/>
  <c r="P30"/>
  <c r="P42"/>
  <c r="R42" s="1"/>
  <c r="J78"/>
  <c r="J366"/>
  <c r="J16"/>
  <c r="J64"/>
  <c r="J174"/>
  <c r="P11"/>
  <c r="P21"/>
  <c r="P43"/>
  <c r="R43" s="1"/>
  <c r="P48"/>
  <c r="P59"/>
  <c r="L463"/>
  <c r="S30" s="1"/>
  <c r="U30" s="1"/>
  <c r="J263"/>
  <c r="J275"/>
  <c r="J18"/>
  <c r="J54"/>
  <c r="J66"/>
  <c r="J102"/>
  <c r="J114"/>
  <c r="J150"/>
  <c r="J162"/>
  <c r="J198"/>
  <c r="J270"/>
  <c r="J294"/>
  <c r="J342"/>
  <c r="J390"/>
  <c r="J438"/>
  <c r="J492"/>
  <c r="J504"/>
  <c r="J516"/>
  <c r="J10"/>
  <c r="J22"/>
  <c r="J34"/>
  <c r="J46"/>
  <c r="J58"/>
  <c r="J70"/>
  <c r="J82"/>
  <c r="J94"/>
  <c r="J106"/>
  <c r="J118"/>
  <c r="J130"/>
  <c r="J142"/>
  <c r="J154"/>
  <c r="J166"/>
  <c r="J178"/>
  <c r="J190"/>
  <c r="J202"/>
  <c r="J214"/>
  <c r="J226"/>
  <c r="J238"/>
  <c r="J250"/>
  <c r="J262"/>
  <c r="J274"/>
  <c r="J298"/>
  <c r="J310"/>
  <c r="J322"/>
  <c r="J346"/>
  <c r="J358"/>
  <c r="J370"/>
  <c r="J382"/>
  <c r="J394"/>
  <c r="J406"/>
  <c r="J418"/>
  <c r="J430"/>
  <c r="J442"/>
  <c r="J454"/>
  <c r="J463"/>
  <c r="J475"/>
  <c r="P10"/>
  <c r="P18"/>
  <c r="R18" s="1"/>
  <c r="P22"/>
  <c r="P34"/>
  <c r="P46"/>
  <c r="P54"/>
  <c r="P58"/>
  <c r="L138"/>
  <c r="L430"/>
  <c r="S25" s="1"/>
  <c r="U25" s="1"/>
  <c r="J266"/>
  <c r="J267"/>
  <c r="J434"/>
  <c r="J435"/>
  <c r="J105"/>
  <c r="J254"/>
  <c r="J35"/>
  <c r="J83"/>
  <c r="J131"/>
  <c r="J143"/>
  <c r="J167"/>
  <c r="J203"/>
  <c r="J227"/>
  <c r="J239"/>
  <c r="J311"/>
  <c r="J347"/>
  <c r="J359"/>
  <c r="J383"/>
  <c r="J419"/>
  <c r="J443"/>
  <c r="J479"/>
  <c r="J491"/>
  <c r="J33"/>
  <c r="J32"/>
  <c r="J45"/>
  <c r="J69"/>
  <c r="J81"/>
  <c r="J80"/>
  <c r="J117"/>
  <c r="J129"/>
  <c r="J128"/>
  <c r="J141"/>
  <c r="J165"/>
  <c r="J177"/>
  <c r="J176"/>
  <c r="J189"/>
  <c r="J201"/>
  <c r="J213"/>
  <c r="J225"/>
  <c r="J237"/>
  <c r="J249"/>
  <c r="J261"/>
  <c r="J273"/>
  <c r="J285"/>
  <c r="J297"/>
  <c r="J309"/>
  <c r="J73"/>
  <c r="J2"/>
  <c r="J3"/>
  <c r="J38"/>
  <c r="J37"/>
  <c r="J86"/>
  <c r="J85"/>
  <c r="J134"/>
  <c r="J133"/>
  <c r="J338"/>
  <c r="J339"/>
  <c r="J386"/>
  <c r="J387"/>
  <c r="J482"/>
  <c r="J483"/>
  <c r="J121"/>
  <c r="J11"/>
  <c r="J23"/>
  <c r="J47"/>
  <c r="J59"/>
  <c r="J71"/>
  <c r="J95"/>
  <c r="J107"/>
  <c r="J119"/>
  <c r="J155"/>
  <c r="J179"/>
  <c r="J191"/>
  <c r="J215"/>
  <c r="J251"/>
  <c r="J287"/>
  <c r="J299"/>
  <c r="J323"/>
  <c r="J335"/>
  <c r="J371"/>
  <c r="J395"/>
  <c r="J407"/>
  <c r="J431"/>
  <c r="J455"/>
  <c r="J467"/>
  <c r="J503"/>
  <c r="J515"/>
  <c r="J21"/>
  <c r="J93"/>
  <c r="J8"/>
  <c r="J44"/>
  <c r="J56"/>
  <c r="J92"/>
  <c r="J104"/>
  <c r="J140"/>
  <c r="J152"/>
  <c r="J25"/>
  <c r="J164"/>
  <c r="J231"/>
  <c r="J333"/>
  <c r="J345"/>
  <c r="J369"/>
  <c r="J393"/>
  <c r="J417"/>
  <c r="J465"/>
  <c r="J477"/>
  <c r="J489"/>
  <c r="J513"/>
  <c r="J6"/>
  <c r="J42"/>
  <c r="J90"/>
  <c r="J138"/>
  <c r="J15"/>
  <c r="J27"/>
  <c r="J39"/>
  <c r="J51"/>
  <c r="J63"/>
  <c r="J75"/>
  <c r="J87"/>
  <c r="J99"/>
  <c r="J111"/>
  <c r="J123"/>
  <c r="J135"/>
  <c r="J147"/>
  <c r="J159"/>
  <c r="J171"/>
  <c r="J327"/>
  <c r="J351"/>
  <c r="J375"/>
  <c r="J399"/>
  <c r="J423"/>
  <c r="J447"/>
  <c r="J471"/>
  <c r="J495"/>
  <c r="J519"/>
  <c r="J181"/>
  <c r="J193"/>
  <c r="J205"/>
  <c r="J217"/>
  <c r="J229"/>
  <c r="J241"/>
  <c r="J253"/>
  <c r="J265"/>
  <c r="J277"/>
  <c r="J289"/>
  <c r="J301"/>
  <c r="J313"/>
  <c r="J325"/>
  <c r="J337"/>
  <c r="J349"/>
  <c r="J361"/>
  <c r="J373"/>
  <c r="J385"/>
  <c r="J397"/>
  <c r="J409"/>
  <c r="J421"/>
  <c r="J433"/>
  <c r="J445"/>
  <c r="J457"/>
  <c r="J469"/>
  <c r="J481"/>
  <c r="J493"/>
  <c r="J505"/>
  <c r="J517"/>
  <c r="J321"/>
  <c r="J357"/>
  <c r="J381"/>
  <c r="J405"/>
  <c r="J429"/>
  <c r="J441"/>
  <c r="J453"/>
  <c r="J501"/>
  <c r="J246"/>
  <c r="J188"/>
  <c r="J200"/>
  <c r="J212"/>
  <c r="J224"/>
  <c r="J236"/>
  <c r="J248"/>
  <c r="J260"/>
  <c r="J272"/>
  <c r="J284"/>
  <c r="J296"/>
  <c r="J308"/>
  <c r="J320"/>
  <c r="J332"/>
  <c r="J344"/>
  <c r="J356"/>
  <c r="J368"/>
  <c r="J380"/>
  <c r="J392"/>
  <c r="J404"/>
  <c r="J416"/>
  <c r="J428"/>
  <c r="J440"/>
  <c r="J452"/>
  <c r="J464"/>
  <c r="J476"/>
  <c r="J488"/>
  <c r="J500"/>
  <c r="J512"/>
  <c r="J186"/>
  <c r="J210"/>
  <c r="J234"/>
  <c r="J258"/>
  <c r="J282"/>
  <c r="J306"/>
  <c r="J330"/>
  <c r="J354"/>
  <c r="J378"/>
  <c r="J402"/>
  <c r="J426"/>
  <c r="J450"/>
  <c r="J474"/>
  <c r="J498"/>
  <c r="J184"/>
  <c r="J196"/>
  <c r="J208"/>
  <c r="J220"/>
  <c r="J232"/>
  <c r="J244"/>
  <c r="J256"/>
  <c r="J268"/>
  <c r="J280"/>
  <c r="J292"/>
  <c r="J304"/>
  <c r="J316"/>
  <c r="J328"/>
  <c r="J340"/>
  <c r="J352"/>
  <c r="J364"/>
  <c r="J376"/>
  <c r="J388"/>
  <c r="J400"/>
  <c r="J412"/>
  <c r="J424"/>
  <c r="J436"/>
  <c r="J448"/>
  <c r="J460"/>
  <c r="J472"/>
  <c r="J484"/>
  <c r="J496"/>
  <c r="J508"/>
  <c r="Q134" i="1"/>
  <c r="H166"/>
  <c r="N166" s="1"/>
  <c r="G174"/>
  <c r="B174"/>
  <c r="C174" s="1"/>
  <c r="D174" s="1"/>
  <c r="G173"/>
  <c r="B173"/>
  <c r="H173" s="1"/>
  <c r="N173" s="1"/>
  <c r="G172"/>
  <c r="B172"/>
  <c r="G171"/>
  <c r="B171"/>
  <c r="G170"/>
  <c r="B170"/>
  <c r="H170" s="1"/>
  <c r="N170" s="1"/>
  <c r="G169"/>
  <c r="B169"/>
  <c r="G168"/>
  <c r="B168"/>
  <c r="H168" s="1"/>
  <c r="N168" s="1"/>
  <c r="G167"/>
  <c r="B167"/>
  <c r="G166"/>
  <c r="B166"/>
  <c r="C166" s="1"/>
  <c r="D166" s="1"/>
  <c r="G165"/>
  <c r="B165"/>
  <c r="H165" s="1"/>
  <c r="G164"/>
  <c r="B164"/>
  <c r="G163"/>
  <c r="B163"/>
  <c r="G162"/>
  <c r="B162"/>
  <c r="G161"/>
  <c r="B161"/>
  <c r="H161" s="1"/>
  <c r="N161" s="1"/>
  <c r="G160"/>
  <c r="B160"/>
  <c r="H160" s="1"/>
  <c r="N160" s="1"/>
  <c r="G159"/>
  <c r="B159"/>
  <c r="G158"/>
  <c r="B158"/>
  <c r="C158" s="1"/>
  <c r="D158" s="1"/>
  <c r="G157"/>
  <c r="B157"/>
  <c r="H157" s="1"/>
  <c r="N157" s="1"/>
  <c r="G156"/>
  <c r="B156"/>
  <c r="G155"/>
  <c r="B155"/>
  <c r="G154"/>
  <c r="B154"/>
  <c r="H154" s="1"/>
  <c r="N154" s="1"/>
  <c r="G153"/>
  <c r="B153"/>
  <c r="G152"/>
  <c r="B152"/>
  <c r="H152" s="1"/>
  <c r="N152" s="1"/>
  <c r="G151"/>
  <c r="B151"/>
  <c r="G150"/>
  <c r="B150"/>
  <c r="C150" s="1"/>
  <c r="D150" s="1"/>
  <c r="G149"/>
  <c r="B149"/>
  <c r="H149" s="1"/>
  <c r="N149" s="1"/>
  <c r="G148"/>
  <c r="B148"/>
  <c r="G147"/>
  <c r="B147"/>
  <c r="G146"/>
  <c r="B146"/>
  <c r="G145"/>
  <c r="B145"/>
  <c r="H145" s="1"/>
  <c r="N145" s="1"/>
  <c r="G144"/>
  <c r="B144"/>
  <c r="H144" s="1"/>
  <c r="N144" s="1"/>
  <c r="G143"/>
  <c r="B143"/>
  <c r="G142"/>
  <c r="B142"/>
  <c r="C142" s="1"/>
  <c r="D142" s="1"/>
  <c r="G141"/>
  <c r="B141"/>
  <c r="H141" s="1"/>
  <c r="N141" s="1"/>
  <c r="G140"/>
  <c r="B140"/>
  <c r="G139"/>
  <c r="B139"/>
  <c r="G138"/>
  <c r="B138"/>
  <c r="H138" s="1"/>
  <c r="N138" s="1"/>
  <c r="G137"/>
  <c r="B137"/>
  <c r="G136"/>
  <c r="B136"/>
  <c r="H136" s="1"/>
  <c r="N136" s="1"/>
  <c r="G135"/>
  <c r="B135"/>
  <c r="G134"/>
  <c r="B134"/>
  <c r="C134" s="1"/>
  <c r="D134" s="1"/>
  <c r="G133"/>
  <c r="B133"/>
  <c r="H133" s="1"/>
  <c r="N133" s="1"/>
  <c r="G132"/>
  <c r="B132"/>
  <c r="G131"/>
  <c r="B131"/>
  <c r="G130"/>
  <c r="B130"/>
  <c r="G129"/>
  <c r="B129"/>
  <c r="H129" s="1"/>
  <c r="N129" s="1"/>
  <c r="G128"/>
  <c r="B128"/>
  <c r="H128" s="1"/>
  <c r="N128" s="1"/>
  <c r="G127"/>
  <c r="B127"/>
  <c r="G126"/>
  <c r="B126"/>
  <c r="C126" s="1"/>
  <c r="D126" s="1"/>
  <c r="G125"/>
  <c r="B125"/>
  <c r="H125" s="1"/>
  <c r="N125" s="1"/>
  <c r="G124"/>
  <c r="B124"/>
  <c r="G123"/>
  <c r="B123"/>
  <c r="G122"/>
  <c r="B122"/>
  <c r="H122" s="1"/>
  <c r="N122" s="1"/>
  <c r="G121"/>
  <c r="B121"/>
  <c r="G120"/>
  <c r="B120"/>
  <c r="H120" s="1"/>
  <c r="N120" s="1"/>
  <c r="G119"/>
  <c r="B119"/>
  <c r="G118"/>
  <c r="B118"/>
  <c r="C118" s="1"/>
  <c r="D118" s="1"/>
  <c r="G117"/>
  <c r="B117"/>
  <c r="H117" s="1"/>
  <c r="N117" s="1"/>
  <c r="G116"/>
  <c r="B116"/>
  <c r="G115"/>
  <c r="B115"/>
  <c r="G114"/>
  <c r="B114"/>
  <c r="G113"/>
  <c r="B113"/>
  <c r="H113" s="1"/>
  <c r="N113" s="1"/>
  <c r="G112"/>
  <c r="B112"/>
  <c r="H112" s="1"/>
  <c r="N112" s="1"/>
  <c r="G111"/>
  <c r="B111"/>
  <c r="G110"/>
  <c r="B110"/>
  <c r="C110" s="1"/>
  <c r="D110" s="1"/>
  <c r="G109"/>
  <c r="B109"/>
  <c r="H109" s="1"/>
  <c r="N109" s="1"/>
  <c r="G108"/>
  <c r="B108"/>
  <c r="G107"/>
  <c r="B107"/>
  <c r="G106"/>
  <c r="B106"/>
  <c r="H106" s="1"/>
  <c r="N106" s="1"/>
  <c r="G105"/>
  <c r="B105"/>
  <c r="G104"/>
  <c r="B104"/>
  <c r="H104" s="1"/>
  <c r="N104" s="1"/>
  <c r="G103"/>
  <c r="B103"/>
  <c r="G102"/>
  <c r="B102"/>
  <c r="C102" s="1"/>
  <c r="D102" s="1"/>
  <c r="G101"/>
  <c r="B101"/>
  <c r="H101" s="1"/>
  <c r="N101" s="1"/>
  <c r="G100"/>
  <c r="B100"/>
  <c r="G99"/>
  <c r="B99"/>
  <c r="G98"/>
  <c r="B98"/>
  <c r="G97"/>
  <c r="B97"/>
  <c r="H97" s="1"/>
  <c r="N97" s="1"/>
  <c r="G96"/>
  <c r="B96"/>
  <c r="H96" s="1"/>
  <c r="N96" s="1"/>
  <c r="G95"/>
  <c r="B95"/>
  <c r="G94"/>
  <c r="B94"/>
  <c r="G93"/>
  <c r="B93"/>
  <c r="H93" s="1"/>
  <c r="N93" s="1"/>
  <c r="G92"/>
  <c r="B92"/>
  <c r="H92" s="1"/>
  <c r="N92" s="1"/>
  <c r="G91"/>
  <c r="B91"/>
  <c r="G90"/>
  <c r="B90"/>
  <c r="G89"/>
  <c r="B89"/>
  <c r="H89" s="1"/>
  <c r="N89" s="1"/>
  <c r="G88"/>
  <c r="B88"/>
  <c r="G87"/>
  <c r="B87"/>
  <c r="G86"/>
  <c r="B86"/>
  <c r="C86" s="1"/>
  <c r="D86" s="1"/>
  <c r="G85"/>
  <c r="B85"/>
  <c r="G84"/>
  <c r="B84"/>
  <c r="G83"/>
  <c r="B83"/>
  <c r="G82"/>
  <c r="B82"/>
  <c r="H82" s="1"/>
  <c r="N82" s="1"/>
  <c r="G81"/>
  <c r="B81"/>
  <c r="H81" s="1"/>
  <c r="N81" s="1"/>
  <c r="G80"/>
  <c r="B80"/>
  <c r="G79"/>
  <c r="B79"/>
  <c r="G78"/>
  <c r="D78"/>
  <c r="B78"/>
  <c r="C78" s="1"/>
  <c r="G77"/>
  <c r="B77"/>
  <c r="G76"/>
  <c r="B76"/>
  <c r="G75"/>
  <c r="B75"/>
  <c r="G74"/>
  <c r="B74"/>
  <c r="G73"/>
  <c r="B73"/>
  <c r="H73" s="1"/>
  <c r="N73" s="1"/>
  <c r="G72"/>
  <c r="B72"/>
  <c r="G71"/>
  <c r="B71"/>
  <c r="G70"/>
  <c r="B70"/>
  <c r="C70" s="1"/>
  <c r="D70" s="1"/>
  <c r="G69"/>
  <c r="B69"/>
  <c r="G68"/>
  <c r="B68"/>
  <c r="G67"/>
  <c r="B67"/>
  <c r="G66"/>
  <c r="B66"/>
  <c r="H66" s="1"/>
  <c r="N66" s="1"/>
  <c r="G65"/>
  <c r="B65"/>
  <c r="H65" s="1"/>
  <c r="N65" s="1"/>
  <c r="G64"/>
  <c r="B64"/>
  <c r="G63"/>
  <c r="B63"/>
  <c r="G62"/>
  <c r="B62"/>
  <c r="C62" s="1"/>
  <c r="G61"/>
  <c r="B61"/>
  <c r="G60"/>
  <c r="B60"/>
  <c r="G59"/>
  <c r="B59"/>
  <c r="G58"/>
  <c r="B58"/>
  <c r="G57"/>
  <c r="B57"/>
  <c r="H57" s="1"/>
  <c r="N57" s="1"/>
  <c r="G56"/>
  <c r="B56"/>
  <c r="G55"/>
  <c r="B55"/>
  <c r="G54"/>
  <c r="B54"/>
  <c r="C54" s="1"/>
  <c r="D54" s="1"/>
  <c r="I54" s="1"/>
  <c r="O54" s="1"/>
  <c r="G53"/>
  <c r="B53"/>
  <c r="G52"/>
  <c r="B52"/>
  <c r="C52" s="1"/>
  <c r="D52" s="1"/>
  <c r="G51"/>
  <c r="B51"/>
  <c r="G50"/>
  <c r="B50"/>
  <c r="G49"/>
  <c r="B49"/>
  <c r="C49" s="1"/>
  <c r="D49" s="1"/>
  <c r="G48"/>
  <c r="B48"/>
  <c r="G47"/>
  <c r="B47"/>
  <c r="G46"/>
  <c r="B46"/>
  <c r="C46" s="1"/>
  <c r="D46" s="1"/>
  <c r="G45"/>
  <c r="B45"/>
  <c r="H45" s="1"/>
  <c r="N45" s="1"/>
  <c r="G44"/>
  <c r="B44"/>
  <c r="C44" s="1"/>
  <c r="G43"/>
  <c r="B43"/>
  <c r="G42"/>
  <c r="B42"/>
  <c r="H42" s="1"/>
  <c r="N42" s="1"/>
  <c r="G41"/>
  <c r="B41"/>
  <c r="C41" s="1"/>
  <c r="D41" s="1"/>
  <c r="G40"/>
  <c r="B40"/>
  <c r="G39"/>
  <c r="B39"/>
  <c r="G38"/>
  <c r="B38"/>
  <c r="C38" s="1"/>
  <c r="D38" s="1"/>
  <c r="I38" s="1"/>
  <c r="O38" s="1"/>
  <c r="G37"/>
  <c r="B37"/>
  <c r="G36"/>
  <c r="B36"/>
  <c r="C36" s="1"/>
  <c r="D36" s="1"/>
  <c r="G35"/>
  <c r="B35"/>
  <c r="G34"/>
  <c r="B34"/>
  <c r="G33"/>
  <c r="B33"/>
  <c r="C33" s="1"/>
  <c r="D33" s="1"/>
  <c r="G32"/>
  <c r="B32"/>
  <c r="G31"/>
  <c r="B31"/>
  <c r="G30"/>
  <c r="B30"/>
  <c r="H30" s="1"/>
  <c r="N30" s="1"/>
  <c r="G29"/>
  <c r="B29"/>
  <c r="H29" s="1"/>
  <c r="N29" s="1"/>
  <c r="G28"/>
  <c r="B28"/>
  <c r="G27"/>
  <c r="B27"/>
  <c r="C27" s="1"/>
  <c r="D27" s="1"/>
  <c r="G26"/>
  <c r="B26"/>
  <c r="H26" s="1"/>
  <c r="N26" s="1"/>
  <c r="G25"/>
  <c r="B25"/>
  <c r="C25" s="1"/>
  <c r="D25" s="1"/>
  <c r="G24"/>
  <c r="B24"/>
  <c r="G23"/>
  <c r="B23"/>
  <c r="G22"/>
  <c r="B22"/>
  <c r="C22" s="1"/>
  <c r="D22" s="1"/>
  <c r="G21"/>
  <c r="B21"/>
  <c r="H21" s="1"/>
  <c r="N21" s="1"/>
  <c r="G20"/>
  <c r="B20"/>
  <c r="G19"/>
  <c r="B19"/>
  <c r="C19" s="1"/>
  <c r="D19" s="1"/>
  <c r="G18"/>
  <c r="B18"/>
  <c r="H18" s="1"/>
  <c r="N18" s="1"/>
  <c r="G17"/>
  <c r="B17"/>
  <c r="C17" s="1"/>
  <c r="D17" s="1"/>
  <c r="G16"/>
  <c r="B16"/>
  <c r="G15"/>
  <c r="B15"/>
  <c r="G14"/>
  <c r="B14"/>
  <c r="H14" s="1"/>
  <c r="N14" s="1"/>
  <c r="G13"/>
  <c r="B13"/>
  <c r="H13" s="1"/>
  <c r="N13" s="1"/>
  <c r="G12"/>
  <c r="B12"/>
  <c r="G11"/>
  <c r="B11"/>
  <c r="C11" s="1"/>
  <c r="D11" s="1"/>
  <c r="G10"/>
  <c r="B10"/>
  <c r="H10" s="1"/>
  <c r="N10" s="1"/>
  <c r="G9"/>
  <c r="B9"/>
  <c r="C9" s="1"/>
  <c r="D9" s="1"/>
  <c r="G8"/>
  <c r="B8"/>
  <c r="G7"/>
  <c r="B7"/>
  <c r="G6"/>
  <c r="B6"/>
  <c r="C6" s="1"/>
  <c r="D6" s="1"/>
  <c r="G5"/>
  <c r="B5"/>
  <c r="H5" s="1"/>
  <c r="N5" s="1"/>
  <c r="G4"/>
  <c r="B4"/>
  <c r="G3"/>
  <c r="B3"/>
  <c r="C3" s="1"/>
  <c r="D3" s="1"/>
  <c r="G2"/>
  <c r="B2"/>
  <c r="H2" s="1"/>
  <c r="N2" s="1"/>
  <c r="Q46" i="2" l="1"/>
  <c r="Q60"/>
  <c r="T26"/>
  <c r="Q9"/>
  <c r="P66"/>
  <c r="Q10" s="1"/>
  <c r="U26"/>
  <c r="M463"/>
  <c r="R30" s="1"/>
  <c r="T30" s="1"/>
  <c r="T22"/>
  <c r="U22"/>
  <c r="U24"/>
  <c r="S23"/>
  <c r="M138"/>
  <c r="R23" s="1"/>
  <c r="T23" s="1"/>
  <c r="R21"/>
  <c r="Q45"/>
  <c r="Q22"/>
  <c r="M244"/>
  <c r="R24" s="1"/>
  <c r="T24" s="1"/>
  <c r="M430"/>
  <c r="R25" s="1"/>
  <c r="T25" s="1"/>
  <c r="N165" i="1"/>
  <c r="H46"/>
  <c r="N46" s="1"/>
  <c r="H102"/>
  <c r="N102" s="1"/>
  <c r="H134"/>
  <c r="N134" s="1"/>
  <c r="H78"/>
  <c r="N78" s="1"/>
  <c r="I110"/>
  <c r="O110" s="1"/>
  <c r="I142"/>
  <c r="O142" s="1"/>
  <c r="I174"/>
  <c r="O174" s="1"/>
  <c r="Q166"/>
  <c r="H86"/>
  <c r="N86" s="1"/>
  <c r="Q38"/>
  <c r="I78"/>
  <c r="O78" s="1"/>
  <c r="H38"/>
  <c r="N38" s="1"/>
  <c r="Q102"/>
  <c r="Q11"/>
  <c r="D62"/>
  <c r="I62" s="1"/>
  <c r="O62" s="1"/>
  <c r="H49"/>
  <c r="N49" s="1"/>
  <c r="I102"/>
  <c r="O102" s="1"/>
  <c r="H158"/>
  <c r="N158" s="1"/>
  <c r="Q17"/>
  <c r="Q44"/>
  <c r="Q70"/>
  <c r="Q110"/>
  <c r="Q142"/>
  <c r="Q174"/>
  <c r="I36"/>
  <c r="O36" s="1"/>
  <c r="I52"/>
  <c r="O52" s="1"/>
  <c r="H6"/>
  <c r="N6" s="1"/>
  <c r="H22"/>
  <c r="N22" s="1"/>
  <c r="H41"/>
  <c r="N41" s="1"/>
  <c r="H54"/>
  <c r="N54" s="1"/>
  <c r="H118"/>
  <c r="N118" s="1"/>
  <c r="I126"/>
  <c r="O126" s="1"/>
  <c r="H150"/>
  <c r="N150" s="1"/>
  <c r="I158"/>
  <c r="O158" s="1"/>
  <c r="Q27"/>
  <c r="Q49"/>
  <c r="Q78"/>
  <c r="Q118"/>
  <c r="Q150"/>
  <c r="I3"/>
  <c r="O3" s="1"/>
  <c r="I11"/>
  <c r="O11" s="1"/>
  <c r="I19"/>
  <c r="O19" s="1"/>
  <c r="I27"/>
  <c r="O27" s="1"/>
  <c r="H62"/>
  <c r="N62" s="1"/>
  <c r="Q62"/>
  <c r="C2"/>
  <c r="D2" s="1"/>
  <c r="E2" s="1"/>
  <c r="D44"/>
  <c r="C92"/>
  <c r="D92" s="1"/>
  <c r="I92" s="1"/>
  <c r="O92" s="1"/>
  <c r="H126"/>
  <c r="N126" s="1"/>
  <c r="I134"/>
  <c r="O134" s="1"/>
  <c r="I166"/>
  <c r="O166" s="1"/>
  <c r="H9"/>
  <c r="N9" s="1"/>
  <c r="H17"/>
  <c r="N17" s="1"/>
  <c r="H25"/>
  <c r="N25" s="1"/>
  <c r="H33"/>
  <c r="N33" s="1"/>
  <c r="H70"/>
  <c r="N70" s="1"/>
  <c r="H110"/>
  <c r="N110" s="1"/>
  <c r="I118"/>
  <c r="O118" s="1"/>
  <c r="H142"/>
  <c r="N142" s="1"/>
  <c r="I150"/>
  <c r="O150" s="1"/>
  <c r="H174"/>
  <c r="N174" s="1"/>
  <c r="Q33"/>
  <c r="Q54"/>
  <c r="Q86"/>
  <c r="Q126"/>
  <c r="Q158"/>
  <c r="C34"/>
  <c r="Q34" s="1"/>
  <c r="C51"/>
  <c r="H51"/>
  <c r="N51" s="1"/>
  <c r="C56"/>
  <c r="Q56"/>
  <c r="H56"/>
  <c r="N56" s="1"/>
  <c r="E70"/>
  <c r="R70" s="1"/>
  <c r="E86"/>
  <c r="R86"/>
  <c r="C94"/>
  <c r="Q94" s="1"/>
  <c r="C135"/>
  <c r="Q135" s="1"/>
  <c r="H135"/>
  <c r="N135" s="1"/>
  <c r="C43"/>
  <c r="H43"/>
  <c r="N43" s="1"/>
  <c r="E46"/>
  <c r="C48"/>
  <c r="Q48" s="1"/>
  <c r="H48"/>
  <c r="N48" s="1"/>
  <c r="C53"/>
  <c r="Q53" s="1"/>
  <c r="C58"/>
  <c r="Q58" s="1"/>
  <c r="C67"/>
  <c r="Q67" s="1"/>
  <c r="H67"/>
  <c r="N67" s="1"/>
  <c r="C69"/>
  <c r="C74"/>
  <c r="Q74" s="1"/>
  <c r="C83"/>
  <c r="H83"/>
  <c r="N83" s="1"/>
  <c r="C85"/>
  <c r="Q85" s="1"/>
  <c r="C90"/>
  <c r="Q90" s="1"/>
  <c r="C98"/>
  <c r="Q98" s="1"/>
  <c r="C100"/>
  <c r="Q100" s="1"/>
  <c r="H100"/>
  <c r="N100" s="1"/>
  <c r="C105"/>
  <c r="C114"/>
  <c r="Q114" s="1"/>
  <c r="C116"/>
  <c r="H116"/>
  <c r="N116" s="1"/>
  <c r="C121"/>
  <c r="Q121" s="1"/>
  <c r="C130"/>
  <c r="Q130" s="1"/>
  <c r="C132"/>
  <c r="Q132" s="1"/>
  <c r="H132"/>
  <c r="N132" s="1"/>
  <c r="C137"/>
  <c r="Q137"/>
  <c r="C146"/>
  <c r="C148"/>
  <c r="Q148" s="1"/>
  <c r="H148"/>
  <c r="N148" s="1"/>
  <c r="C153"/>
  <c r="Q153" s="1"/>
  <c r="C162"/>
  <c r="Q162" s="1"/>
  <c r="C164"/>
  <c r="Q164" s="1"/>
  <c r="H164"/>
  <c r="C169"/>
  <c r="I6"/>
  <c r="O6" s="1"/>
  <c r="I22"/>
  <c r="O22" s="1"/>
  <c r="I46"/>
  <c r="O46" s="1"/>
  <c r="I70"/>
  <c r="O70" s="1"/>
  <c r="I86"/>
  <c r="O86" s="1"/>
  <c r="H105"/>
  <c r="N105" s="1"/>
  <c r="H121"/>
  <c r="N121" s="1"/>
  <c r="H137"/>
  <c r="N137" s="1"/>
  <c r="H153"/>
  <c r="N153" s="1"/>
  <c r="H169"/>
  <c r="N169" s="1"/>
  <c r="C35"/>
  <c r="Q35" s="1"/>
  <c r="H35"/>
  <c r="N35" s="1"/>
  <c r="E38"/>
  <c r="R38"/>
  <c r="C40"/>
  <c r="Q40" s="1"/>
  <c r="H40"/>
  <c r="N40" s="1"/>
  <c r="C45"/>
  <c r="C50"/>
  <c r="Q50" s="1"/>
  <c r="C64"/>
  <c r="Q64" s="1"/>
  <c r="H64"/>
  <c r="N64" s="1"/>
  <c r="E78"/>
  <c r="R78" s="1"/>
  <c r="C80"/>
  <c r="Q80" s="1"/>
  <c r="H80"/>
  <c r="N80" s="1"/>
  <c r="C95"/>
  <c r="Q95" s="1"/>
  <c r="H95"/>
  <c r="N95" s="1"/>
  <c r="C111"/>
  <c r="Q111" s="1"/>
  <c r="H111"/>
  <c r="N111" s="1"/>
  <c r="C127"/>
  <c r="H127"/>
  <c r="N127" s="1"/>
  <c r="C143"/>
  <c r="Q143" s="1"/>
  <c r="H143"/>
  <c r="N143" s="1"/>
  <c r="C159"/>
  <c r="Q159" s="1"/>
  <c r="H159"/>
  <c r="N159" s="1"/>
  <c r="H34"/>
  <c r="N34" s="1"/>
  <c r="H50"/>
  <c r="N50" s="1"/>
  <c r="H58"/>
  <c r="N58" s="1"/>
  <c r="H74"/>
  <c r="N74" s="1"/>
  <c r="H90"/>
  <c r="N90" s="1"/>
  <c r="H98"/>
  <c r="N98" s="1"/>
  <c r="H114"/>
  <c r="N114" s="1"/>
  <c r="H130"/>
  <c r="N130" s="1"/>
  <c r="H146"/>
  <c r="N146" s="1"/>
  <c r="H162"/>
  <c r="N162" s="1"/>
  <c r="Q6"/>
  <c r="Q22"/>
  <c r="E54"/>
  <c r="R54" s="1"/>
  <c r="C72"/>
  <c r="Q72" s="1"/>
  <c r="H72"/>
  <c r="N72" s="1"/>
  <c r="C88"/>
  <c r="Q88"/>
  <c r="H88"/>
  <c r="N88" s="1"/>
  <c r="C103"/>
  <c r="Q103" s="1"/>
  <c r="H103"/>
  <c r="N103" s="1"/>
  <c r="C119"/>
  <c r="H119"/>
  <c r="N119" s="1"/>
  <c r="C151"/>
  <c r="Q151" s="1"/>
  <c r="H151"/>
  <c r="N151" s="1"/>
  <c r="C167"/>
  <c r="Q167" s="1"/>
  <c r="H167"/>
  <c r="H94"/>
  <c r="N94" s="1"/>
  <c r="C4"/>
  <c r="H4"/>
  <c r="N4" s="1"/>
  <c r="E6"/>
  <c r="R6" s="1"/>
  <c r="C8"/>
  <c r="Q8" s="1"/>
  <c r="H8"/>
  <c r="N8" s="1"/>
  <c r="C10"/>
  <c r="C12"/>
  <c r="Q12" s="1"/>
  <c r="H12"/>
  <c r="N12" s="1"/>
  <c r="C14"/>
  <c r="Q14" s="1"/>
  <c r="C16"/>
  <c r="Q16" s="1"/>
  <c r="H16"/>
  <c r="N16" s="1"/>
  <c r="C18"/>
  <c r="Q18" s="1"/>
  <c r="C20"/>
  <c r="H20"/>
  <c r="N20" s="1"/>
  <c r="E22"/>
  <c r="R22" s="1"/>
  <c r="C24"/>
  <c r="Q24" s="1"/>
  <c r="H24"/>
  <c r="N24" s="1"/>
  <c r="C26"/>
  <c r="C28"/>
  <c r="Q28" s="1"/>
  <c r="H28"/>
  <c r="N28" s="1"/>
  <c r="C30"/>
  <c r="Q30" s="1"/>
  <c r="C32"/>
  <c r="Q32"/>
  <c r="H32"/>
  <c r="N32" s="1"/>
  <c r="C37"/>
  <c r="Q37" s="1"/>
  <c r="C42"/>
  <c r="C59"/>
  <c r="Q59" s="1"/>
  <c r="H59"/>
  <c r="N59" s="1"/>
  <c r="C61"/>
  <c r="Q61" s="1"/>
  <c r="C66"/>
  <c r="Q66" s="1"/>
  <c r="C75"/>
  <c r="Q75" s="1"/>
  <c r="H75"/>
  <c r="N75" s="1"/>
  <c r="C77"/>
  <c r="C82"/>
  <c r="Q82" s="1"/>
  <c r="C91"/>
  <c r="H91"/>
  <c r="N91" s="1"/>
  <c r="C97"/>
  <c r="Q97" s="1"/>
  <c r="C106"/>
  <c r="Q106" s="1"/>
  <c r="C108"/>
  <c r="Q108" s="1"/>
  <c r="H108"/>
  <c r="N108" s="1"/>
  <c r="C113"/>
  <c r="C122"/>
  <c r="Q122" s="1"/>
  <c r="C124"/>
  <c r="H124"/>
  <c r="N124" s="1"/>
  <c r="C129"/>
  <c r="Q129" s="1"/>
  <c r="C138"/>
  <c r="Q138" s="1"/>
  <c r="C140"/>
  <c r="Q140" s="1"/>
  <c r="H140"/>
  <c r="N140" s="1"/>
  <c r="C145"/>
  <c r="Q145"/>
  <c r="C154"/>
  <c r="C156"/>
  <c r="Q156"/>
  <c r="H156"/>
  <c r="N156" s="1"/>
  <c r="C161"/>
  <c r="Q161" s="1"/>
  <c r="C170"/>
  <c r="Q170"/>
  <c r="C172"/>
  <c r="Q172" s="1"/>
  <c r="H172"/>
  <c r="N172" s="1"/>
  <c r="H37"/>
  <c r="N37" s="1"/>
  <c r="H53"/>
  <c r="N53" s="1"/>
  <c r="H61"/>
  <c r="N61" s="1"/>
  <c r="H69"/>
  <c r="N69" s="1"/>
  <c r="H77"/>
  <c r="N77" s="1"/>
  <c r="H85"/>
  <c r="N85" s="1"/>
  <c r="Q43"/>
  <c r="E3"/>
  <c r="R3" s="1"/>
  <c r="C5"/>
  <c r="Q5" s="1"/>
  <c r="C7"/>
  <c r="Q7" s="1"/>
  <c r="E9"/>
  <c r="R9" s="1"/>
  <c r="E11"/>
  <c r="R11" s="1"/>
  <c r="C13"/>
  <c r="Q13"/>
  <c r="C15"/>
  <c r="Q15" s="1"/>
  <c r="E17"/>
  <c r="R17" s="1"/>
  <c r="E19"/>
  <c r="R19" s="1"/>
  <c r="C21"/>
  <c r="Q21" s="1"/>
  <c r="C23"/>
  <c r="Q23" s="1"/>
  <c r="E25"/>
  <c r="R25" s="1"/>
  <c r="E27"/>
  <c r="R27" s="1"/>
  <c r="C29"/>
  <c r="Q29" s="1"/>
  <c r="C31"/>
  <c r="Q31" s="1"/>
  <c r="C39"/>
  <c r="Q39" s="1"/>
  <c r="C47"/>
  <c r="Q47" s="1"/>
  <c r="C55"/>
  <c r="Q55" s="1"/>
  <c r="C60"/>
  <c r="Q60" s="1"/>
  <c r="C63"/>
  <c r="Q63" s="1"/>
  <c r="C68"/>
  <c r="Q68" s="1"/>
  <c r="C71"/>
  <c r="Q71" s="1"/>
  <c r="C76"/>
  <c r="Q76" s="1"/>
  <c r="C79"/>
  <c r="Q79" s="1"/>
  <c r="C84"/>
  <c r="Q84" s="1"/>
  <c r="C87"/>
  <c r="Q87" s="1"/>
  <c r="C99"/>
  <c r="Q99" s="1"/>
  <c r="E102"/>
  <c r="R102"/>
  <c r="C107"/>
  <c r="Q107" s="1"/>
  <c r="E110"/>
  <c r="R110" s="1"/>
  <c r="C115"/>
  <c r="Q115" s="1"/>
  <c r="E118"/>
  <c r="R118" s="1"/>
  <c r="C123"/>
  <c r="Q123" s="1"/>
  <c r="E126"/>
  <c r="R126" s="1"/>
  <c r="C131"/>
  <c r="Q131" s="1"/>
  <c r="E134"/>
  <c r="R134" s="1"/>
  <c r="C139"/>
  <c r="Q139" s="1"/>
  <c r="E142"/>
  <c r="R142"/>
  <c r="C147"/>
  <c r="Q147" s="1"/>
  <c r="E150"/>
  <c r="R150" s="1"/>
  <c r="C155"/>
  <c r="Q155" s="1"/>
  <c r="E158"/>
  <c r="R158" s="1"/>
  <c r="C163"/>
  <c r="Q163" s="1"/>
  <c r="E166"/>
  <c r="R166" s="1"/>
  <c r="C171"/>
  <c r="Q171" s="1"/>
  <c r="E174"/>
  <c r="R174" s="1"/>
  <c r="I9"/>
  <c r="O9" s="1"/>
  <c r="I17"/>
  <c r="O17" s="1"/>
  <c r="I25"/>
  <c r="O25" s="1"/>
  <c r="I33"/>
  <c r="O33" s="1"/>
  <c r="H36"/>
  <c r="N36" s="1"/>
  <c r="I41"/>
  <c r="O41" s="1"/>
  <c r="H44"/>
  <c r="N44" s="1"/>
  <c r="I49"/>
  <c r="O49" s="1"/>
  <c r="H52"/>
  <c r="N52" s="1"/>
  <c r="H60"/>
  <c r="N60" s="1"/>
  <c r="H68"/>
  <c r="N68" s="1"/>
  <c r="H76"/>
  <c r="N76" s="1"/>
  <c r="H84"/>
  <c r="N84" s="1"/>
  <c r="Q3"/>
  <c r="Q19"/>
  <c r="Q46"/>
  <c r="E33"/>
  <c r="R33" s="1"/>
  <c r="E36"/>
  <c r="R36" s="1"/>
  <c r="E41"/>
  <c r="R41" s="1"/>
  <c r="E49"/>
  <c r="R49" s="1"/>
  <c r="E52"/>
  <c r="R52" s="1"/>
  <c r="C57"/>
  <c r="Q57" s="1"/>
  <c r="C65"/>
  <c r="Q65"/>
  <c r="C73"/>
  <c r="Q73" s="1"/>
  <c r="C81"/>
  <c r="Q81" s="1"/>
  <c r="C89"/>
  <c r="Q89" s="1"/>
  <c r="Q92"/>
  <c r="C93"/>
  <c r="C96"/>
  <c r="Q96"/>
  <c r="C101"/>
  <c r="C104"/>
  <c r="Q104" s="1"/>
  <c r="C109"/>
  <c r="C112"/>
  <c r="Q112" s="1"/>
  <c r="C117"/>
  <c r="C120"/>
  <c r="Q120" s="1"/>
  <c r="C125"/>
  <c r="C128"/>
  <c r="Q128" s="1"/>
  <c r="C133"/>
  <c r="C136"/>
  <c r="Q136" s="1"/>
  <c r="C141"/>
  <c r="C144"/>
  <c r="Q144" s="1"/>
  <c r="C149"/>
  <c r="C152"/>
  <c r="Q152" s="1"/>
  <c r="C157"/>
  <c r="C160"/>
  <c r="Q160" s="1"/>
  <c r="C165"/>
  <c r="C168"/>
  <c r="Q168" s="1"/>
  <c r="C173"/>
  <c r="H3"/>
  <c r="N3" s="1"/>
  <c r="H7"/>
  <c r="N7" s="1"/>
  <c r="H11"/>
  <c r="N11" s="1"/>
  <c r="H15"/>
  <c r="N15" s="1"/>
  <c r="H19"/>
  <c r="N19" s="1"/>
  <c r="H23"/>
  <c r="N23" s="1"/>
  <c r="H27"/>
  <c r="N27" s="1"/>
  <c r="H31"/>
  <c r="N31" s="1"/>
  <c r="H39"/>
  <c r="N39" s="1"/>
  <c r="H47"/>
  <c r="N47" s="1"/>
  <c r="H55"/>
  <c r="N55" s="1"/>
  <c r="H63"/>
  <c r="N63" s="1"/>
  <c r="H71"/>
  <c r="N71" s="1"/>
  <c r="H79"/>
  <c r="N79" s="1"/>
  <c r="H87"/>
  <c r="N87" s="1"/>
  <c r="H99"/>
  <c r="N99" s="1"/>
  <c r="H107"/>
  <c r="N107" s="1"/>
  <c r="H115"/>
  <c r="N115" s="1"/>
  <c r="H123"/>
  <c r="N123" s="1"/>
  <c r="H131"/>
  <c r="N131" s="1"/>
  <c r="H139"/>
  <c r="N139" s="1"/>
  <c r="H147"/>
  <c r="N147" s="1"/>
  <c r="H155"/>
  <c r="N155" s="1"/>
  <c r="H163"/>
  <c r="N163" s="1"/>
  <c r="H171"/>
  <c r="N171" s="1"/>
  <c r="Q9"/>
  <c r="Q25"/>
  <c r="Q36"/>
  <c r="Q41"/>
  <c r="Q52"/>
  <c r="Q57" i="2" l="1"/>
  <c r="Q42"/>
  <c r="Q29"/>
  <c r="Q7"/>
  <c r="Q28"/>
  <c r="Q21"/>
  <c r="Q49"/>
  <c r="Q65"/>
  <c r="Q20"/>
  <c r="Q24"/>
  <c r="U23"/>
  <c r="S66"/>
  <c r="S67" s="1"/>
  <c r="S68"/>
  <c r="S69" s="1"/>
  <c r="Q53"/>
  <c r="Q41"/>
  <c r="Q54"/>
  <c r="Q38"/>
  <c r="Q6"/>
  <c r="Q11"/>
  <c r="Q27"/>
  <c r="Q59"/>
  <c r="Q12"/>
  <c r="Q44"/>
  <c r="Q23"/>
  <c r="Q39"/>
  <c r="Q55"/>
  <c r="Q8"/>
  <c r="Q40"/>
  <c r="Q56"/>
  <c r="Q61"/>
  <c r="Q50"/>
  <c r="Q34"/>
  <c r="Q18"/>
  <c r="Q2"/>
  <c r="Q15"/>
  <c r="Q31"/>
  <c r="Q47"/>
  <c r="Q63"/>
  <c r="Q16"/>
  <c r="Q32"/>
  <c r="Q48"/>
  <c r="Q64"/>
  <c r="Q25"/>
  <c r="Q30"/>
  <c r="Q14"/>
  <c r="Q3"/>
  <c r="Q19"/>
  <c r="Q35"/>
  <c r="Q51"/>
  <c r="Q52"/>
  <c r="Q5"/>
  <c r="Q37"/>
  <c r="Q13"/>
  <c r="Q36"/>
  <c r="Q58"/>
  <c r="Q43"/>
  <c r="Q17"/>
  <c r="Q33"/>
  <c r="Q4"/>
  <c r="Q62"/>
  <c r="Q26"/>
  <c r="N164" i="1"/>
  <c r="N167"/>
  <c r="R44"/>
  <c r="E44"/>
  <c r="Q2"/>
  <c r="I2"/>
  <c r="O2" s="1"/>
  <c r="R2"/>
  <c r="E62"/>
  <c r="F62" s="1"/>
  <c r="S62" s="1"/>
  <c r="I44"/>
  <c r="O44" s="1"/>
  <c r="D173"/>
  <c r="I173" s="1"/>
  <c r="O173" s="1"/>
  <c r="D157"/>
  <c r="I157" s="1"/>
  <c r="O157" s="1"/>
  <c r="D141"/>
  <c r="I141" s="1"/>
  <c r="O141" s="1"/>
  <c r="D125"/>
  <c r="I125" s="1"/>
  <c r="O125" s="1"/>
  <c r="D109"/>
  <c r="I109" s="1"/>
  <c r="O109" s="1"/>
  <c r="D101"/>
  <c r="I101" s="1"/>
  <c r="O101" s="1"/>
  <c r="D93"/>
  <c r="I93" s="1"/>
  <c r="O93" s="1"/>
  <c r="D154"/>
  <c r="I154" s="1"/>
  <c r="O154" s="1"/>
  <c r="D113"/>
  <c r="I113" s="1"/>
  <c r="O113" s="1"/>
  <c r="D91"/>
  <c r="I91" s="1"/>
  <c r="O91" s="1"/>
  <c r="D42"/>
  <c r="I42" s="1"/>
  <c r="O42" s="1"/>
  <c r="D26"/>
  <c r="I26" s="1"/>
  <c r="O26" s="1"/>
  <c r="D10"/>
  <c r="I10" s="1"/>
  <c r="O10" s="1"/>
  <c r="D127"/>
  <c r="I127"/>
  <c r="O127" s="1"/>
  <c r="D169"/>
  <c r="I169" s="1"/>
  <c r="O169" s="1"/>
  <c r="D146"/>
  <c r="I146" s="1"/>
  <c r="O146" s="1"/>
  <c r="D116"/>
  <c r="I116" s="1"/>
  <c r="O116" s="1"/>
  <c r="D83"/>
  <c r="I83" s="1"/>
  <c r="O83" s="1"/>
  <c r="F46"/>
  <c r="S46" s="1"/>
  <c r="D81"/>
  <c r="I81"/>
  <c r="O81" s="1"/>
  <c r="F44"/>
  <c r="S44" s="1"/>
  <c r="F166"/>
  <c r="S166" s="1"/>
  <c r="F142"/>
  <c r="S142" s="1"/>
  <c r="F126"/>
  <c r="S126" s="1"/>
  <c r="F110"/>
  <c r="S110" s="1"/>
  <c r="D87"/>
  <c r="I87"/>
  <c r="O87" s="1"/>
  <c r="D71"/>
  <c r="I71" s="1"/>
  <c r="O71" s="1"/>
  <c r="D63"/>
  <c r="I63" s="1"/>
  <c r="O63" s="1"/>
  <c r="D55"/>
  <c r="I55" s="1"/>
  <c r="O55" s="1"/>
  <c r="D29"/>
  <c r="I29" s="1"/>
  <c r="O29" s="1"/>
  <c r="D21"/>
  <c r="I21" s="1"/>
  <c r="O21" s="1"/>
  <c r="D13"/>
  <c r="I13" s="1"/>
  <c r="O13" s="1"/>
  <c r="D5"/>
  <c r="I5" s="1"/>
  <c r="O5" s="1"/>
  <c r="D170"/>
  <c r="I170" s="1"/>
  <c r="O170" s="1"/>
  <c r="D140"/>
  <c r="I140" s="1"/>
  <c r="O140" s="1"/>
  <c r="E92"/>
  <c r="R92" s="1"/>
  <c r="D66"/>
  <c r="I66" s="1"/>
  <c r="O66" s="1"/>
  <c r="D32"/>
  <c r="F22"/>
  <c r="S22" s="1"/>
  <c r="D72"/>
  <c r="I72" s="1"/>
  <c r="O72" s="1"/>
  <c r="D143"/>
  <c r="I143" s="1"/>
  <c r="O143" s="1"/>
  <c r="F38"/>
  <c r="S38" s="1"/>
  <c r="J38"/>
  <c r="P38" s="1"/>
  <c r="D162"/>
  <c r="I162" s="1"/>
  <c r="O162" s="1"/>
  <c r="D132"/>
  <c r="I132" s="1"/>
  <c r="O132" s="1"/>
  <c r="D121"/>
  <c r="I121" s="1"/>
  <c r="O121" s="1"/>
  <c r="D98"/>
  <c r="I98" s="1"/>
  <c r="O98" s="1"/>
  <c r="D85"/>
  <c r="I85" s="1"/>
  <c r="O85" s="1"/>
  <c r="D58"/>
  <c r="I58"/>
  <c r="O58" s="1"/>
  <c r="D135"/>
  <c r="I135" s="1"/>
  <c r="O135" s="1"/>
  <c r="F86"/>
  <c r="S86" s="1"/>
  <c r="D51"/>
  <c r="I51" s="1"/>
  <c r="O51" s="1"/>
  <c r="D168"/>
  <c r="I168" s="1"/>
  <c r="O168" s="1"/>
  <c r="D160"/>
  <c r="I160" s="1"/>
  <c r="O160" s="1"/>
  <c r="D152"/>
  <c r="I152"/>
  <c r="O152" s="1"/>
  <c r="D144"/>
  <c r="I144" s="1"/>
  <c r="O144" s="1"/>
  <c r="D136"/>
  <c r="I136" s="1"/>
  <c r="O136" s="1"/>
  <c r="D128"/>
  <c r="I128" s="1"/>
  <c r="O128" s="1"/>
  <c r="D120"/>
  <c r="I120" s="1"/>
  <c r="O120" s="1"/>
  <c r="D112"/>
  <c r="I112" s="1"/>
  <c r="O112" s="1"/>
  <c r="D104"/>
  <c r="I104" s="1"/>
  <c r="O104" s="1"/>
  <c r="D96"/>
  <c r="I96" s="1"/>
  <c r="O96" s="1"/>
  <c r="D156"/>
  <c r="I156" s="1"/>
  <c r="O156" s="1"/>
  <c r="D145"/>
  <c r="I145" s="1"/>
  <c r="O145" s="1"/>
  <c r="D122"/>
  <c r="I122" s="1"/>
  <c r="O122" s="1"/>
  <c r="D82"/>
  <c r="I82" s="1"/>
  <c r="O82" s="1"/>
  <c r="D59"/>
  <c r="I59" s="1"/>
  <c r="O59" s="1"/>
  <c r="D37"/>
  <c r="I37" s="1"/>
  <c r="O37" s="1"/>
  <c r="D28"/>
  <c r="I28" s="1"/>
  <c r="O28" s="1"/>
  <c r="D18"/>
  <c r="I18" s="1"/>
  <c r="O18" s="1"/>
  <c r="D12"/>
  <c r="I12" s="1"/>
  <c r="O12" s="1"/>
  <c r="F2"/>
  <c r="S2" s="1"/>
  <c r="D167"/>
  <c r="I167" s="1"/>
  <c r="D88"/>
  <c r="I88" s="1"/>
  <c r="O88" s="1"/>
  <c r="D159"/>
  <c r="I159" s="1"/>
  <c r="O159" s="1"/>
  <c r="D95"/>
  <c r="I95" s="1"/>
  <c r="O95" s="1"/>
  <c r="D64"/>
  <c r="I64" s="1"/>
  <c r="O64" s="1"/>
  <c r="D50"/>
  <c r="I50" s="1"/>
  <c r="O50" s="1"/>
  <c r="D148"/>
  <c r="I148" s="1"/>
  <c r="O148" s="1"/>
  <c r="D137"/>
  <c r="I137" s="1"/>
  <c r="O137" s="1"/>
  <c r="D114"/>
  <c r="I114" s="1"/>
  <c r="O114" s="1"/>
  <c r="D74"/>
  <c r="I74" s="1"/>
  <c r="O74" s="1"/>
  <c r="D48"/>
  <c r="I48" s="1"/>
  <c r="O48" s="1"/>
  <c r="D43"/>
  <c r="I43" s="1"/>
  <c r="O43" s="1"/>
  <c r="D56"/>
  <c r="I56" s="1"/>
  <c r="O56" s="1"/>
  <c r="D165"/>
  <c r="I165" s="1"/>
  <c r="D149"/>
  <c r="I149" s="1"/>
  <c r="O149" s="1"/>
  <c r="D133"/>
  <c r="I133" s="1"/>
  <c r="O133" s="1"/>
  <c r="D117"/>
  <c r="I117" s="1"/>
  <c r="O117" s="1"/>
  <c r="D124"/>
  <c r="I124" s="1"/>
  <c r="O124" s="1"/>
  <c r="D77"/>
  <c r="I77" s="1"/>
  <c r="O77" s="1"/>
  <c r="D20"/>
  <c r="I20" s="1"/>
  <c r="O20" s="1"/>
  <c r="D4"/>
  <c r="I4" s="1"/>
  <c r="O4" s="1"/>
  <c r="D119"/>
  <c r="I119" s="1"/>
  <c r="O119" s="1"/>
  <c r="D45"/>
  <c r="I45" s="1"/>
  <c r="O45" s="1"/>
  <c r="D35"/>
  <c r="I35" s="1"/>
  <c r="O35" s="1"/>
  <c r="D105"/>
  <c r="I105" s="1"/>
  <c r="O105" s="1"/>
  <c r="D69"/>
  <c r="I69"/>
  <c r="O69" s="1"/>
  <c r="D65"/>
  <c r="I65" s="1"/>
  <c r="O65" s="1"/>
  <c r="F52"/>
  <c r="S52" s="1"/>
  <c r="F36"/>
  <c r="S36" s="1"/>
  <c r="F174"/>
  <c r="S174" s="1"/>
  <c r="J174"/>
  <c r="P174" s="1"/>
  <c r="F158"/>
  <c r="S158" s="1"/>
  <c r="F150"/>
  <c r="S150" s="1"/>
  <c r="F134"/>
  <c r="S134" s="1"/>
  <c r="F118"/>
  <c r="S118" s="1"/>
  <c r="F102"/>
  <c r="S102" s="1"/>
  <c r="D79"/>
  <c r="I79"/>
  <c r="O79" s="1"/>
  <c r="D39"/>
  <c r="I39" s="1"/>
  <c r="O39" s="1"/>
  <c r="F25"/>
  <c r="S25" s="1"/>
  <c r="F17"/>
  <c r="S17" s="1"/>
  <c r="F9"/>
  <c r="S9" s="1"/>
  <c r="D129"/>
  <c r="I129" s="1"/>
  <c r="O129" s="1"/>
  <c r="D106"/>
  <c r="I106"/>
  <c r="O106" s="1"/>
  <c r="D16"/>
  <c r="I16" s="1"/>
  <c r="O16" s="1"/>
  <c r="F6"/>
  <c r="S6" s="1"/>
  <c r="D151"/>
  <c r="I151" s="1"/>
  <c r="O151" s="1"/>
  <c r="D80"/>
  <c r="I80" s="1"/>
  <c r="O80" s="1"/>
  <c r="Q173"/>
  <c r="Q165"/>
  <c r="Q157"/>
  <c r="Q149"/>
  <c r="Q141"/>
  <c r="Q133"/>
  <c r="Q125"/>
  <c r="Q117"/>
  <c r="Q109"/>
  <c r="Q101"/>
  <c r="Q93"/>
  <c r="D89"/>
  <c r="D73"/>
  <c r="I73" s="1"/>
  <c r="O73" s="1"/>
  <c r="D57"/>
  <c r="F49"/>
  <c r="S49" s="1"/>
  <c r="F41"/>
  <c r="S41" s="1"/>
  <c r="F33"/>
  <c r="S33" s="1"/>
  <c r="D171"/>
  <c r="D163"/>
  <c r="I163" s="1"/>
  <c r="O163" s="1"/>
  <c r="D155"/>
  <c r="D147"/>
  <c r="I147" s="1"/>
  <c r="O147" s="1"/>
  <c r="D139"/>
  <c r="D131"/>
  <c r="I131" s="1"/>
  <c r="O131" s="1"/>
  <c r="D123"/>
  <c r="D115"/>
  <c r="I115" s="1"/>
  <c r="O115" s="1"/>
  <c r="D107"/>
  <c r="D99"/>
  <c r="I99"/>
  <c r="O99" s="1"/>
  <c r="D84"/>
  <c r="I84" s="1"/>
  <c r="O84" s="1"/>
  <c r="D76"/>
  <c r="I76" s="1"/>
  <c r="O76" s="1"/>
  <c r="D68"/>
  <c r="I68" s="1"/>
  <c r="O68" s="1"/>
  <c r="D60"/>
  <c r="I60" s="1"/>
  <c r="O60" s="1"/>
  <c r="D47"/>
  <c r="D31"/>
  <c r="I31" s="1"/>
  <c r="O31" s="1"/>
  <c r="F27"/>
  <c r="S27" s="1"/>
  <c r="D23"/>
  <c r="I23" s="1"/>
  <c r="O23" s="1"/>
  <c r="F19"/>
  <c r="S19" s="1"/>
  <c r="D15"/>
  <c r="I15"/>
  <c r="O15" s="1"/>
  <c r="F11"/>
  <c r="S11" s="1"/>
  <c r="D7"/>
  <c r="I7"/>
  <c r="O7" s="1"/>
  <c r="F3"/>
  <c r="S3" s="1"/>
  <c r="D172"/>
  <c r="I172" s="1"/>
  <c r="O172" s="1"/>
  <c r="D161"/>
  <c r="Q154"/>
  <c r="D138"/>
  <c r="I138" s="1"/>
  <c r="O138" s="1"/>
  <c r="Q124"/>
  <c r="Q113"/>
  <c r="D108"/>
  <c r="I108" s="1"/>
  <c r="O108" s="1"/>
  <c r="D97"/>
  <c r="I97" s="1"/>
  <c r="O97" s="1"/>
  <c r="Q91"/>
  <c r="Q77"/>
  <c r="D75"/>
  <c r="I75" s="1"/>
  <c r="O75" s="1"/>
  <c r="D61"/>
  <c r="I61" s="1"/>
  <c r="O61" s="1"/>
  <c r="Q42"/>
  <c r="D30"/>
  <c r="I30"/>
  <c r="O30" s="1"/>
  <c r="Q26"/>
  <c r="D24"/>
  <c r="I24" s="1"/>
  <c r="O24" s="1"/>
  <c r="Q20"/>
  <c r="D14"/>
  <c r="Q10"/>
  <c r="D8"/>
  <c r="I8" s="1"/>
  <c r="O8" s="1"/>
  <c r="Q4"/>
  <c r="Q119"/>
  <c r="D103"/>
  <c r="I103" s="1"/>
  <c r="O103" s="1"/>
  <c r="F54"/>
  <c r="S54" s="1"/>
  <c r="Q127"/>
  <c r="D111"/>
  <c r="F78"/>
  <c r="S78" s="1"/>
  <c r="Q45"/>
  <c r="D40"/>
  <c r="Q169"/>
  <c r="D164"/>
  <c r="I164" s="1"/>
  <c r="D153"/>
  <c r="I153" s="1"/>
  <c r="O153" s="1"/>
  <c r="Q146"/>
  <c r="D130"/>
  <c r="I130" s="1"/>
  <c r="O130" s="1"/>
  <c r="Q116"/>
  <c r="Q105"/>
  <c r="D100"/>
  <c r="I100" s="1"/>
  <c r="O100" s="1"/>
  <c r="D90"/>
  <c r="Q83"/>
  <c r="Q69"/>
  <c r="D67"/>
  <c r="D53"/>
  <c r="I53" s="1"/>
  <c r="O53" s="1"/>
  <c r="R46"/>
  <c r="D94"/>
  <c r="I94" s="1"/>
  <c r="O94" s="1"/>
  <c r="F70"/>
  <c r="S70" s="1"/>
  <c r="Q51"/>
  <c r="D34"/>
  <c r="I34" s="1"/>
  <c r="O34" s="1"/>
  <c r="O164" l="1"/>
  <c r="O165"/>
  <c r="O167"/>
  <c r="J6"/>
  <c r="P6" s="1"/>
  <c r="J25"/>
  <c r="P25" s="1"/>
  <c r="J86"/>
  <c r="P86" s="1"/>
  <c r="J70"/>
  <c r="P70" s="1"/>
  <c r="J49"/>
  <c r="P49" s="1"/>
  <c r="J166"/>
  <c r="P166" s="1"/>
  <c r="J78"/>
  <c r="P78" s="1"/>
  <c r="J118"/>
  <c r="P118" s="1"/>
  <c r="J52"/>
  <c r="P52" s="1"/>
  <c r="J62"/>
  <c r="P62" s="1"/>
  <c r="R62"/>
  <c r="J33"/>
  <c r="P33" s="1"/>
  <c r="J9"/>
  <c r="P9" s="1"/>
  <c r="J150"/>
  <c r="P150" s="1"/>
  <c r="J126"/>
  <c r="P126" s="1"/>
  <c r="E111"/>
  <c r="R111" s="1"/>
  <c r="E123"/>
  <c r="R123" s="1"/>
  <c r="E89"/>
  <c r="R89" s="1"/>
  <c r="E32"/>
  <c r="R32"/>
  <c r="E153"/>
  <c r="R153" s="1"/>
  <c r="E40"/>
  <c r="R40"/>
  <c r="E8"/>
  <c r="R8" s="1"/>
  <c r="E138"/>
  <c r="R138" s="1"/>
  <c r="E106"/>
  <c r="R106" s="1"/>
  <c r="E79"/>
  <c r="R79" s="1"/>
  <c r="E69"/>
  <c r="R69" s="1"/>
  <c r="E35"/>
  <c r="R35" s="1"/>
  <c r="E4"/>
  <c r="R4" s="1"/>
  <c r="E77"/>
  <c r="R77" s="1"/>
  <c r="E117"/>
  <c r="R117" s="1"/>
  <c r="E149"/>
  <c r="R149"/>
  <c r="E114"/>
  <c r="R114" s="1"/>
  <c r="E148"/>
  <c r="R148" s="1"/>
  <c r="E159"/>
  <c r="R159" s="1"/>
  <c r="E167"/>
  <c r="R167" s="1"/>
  <c r="E12"/>
  <c r="R12" s="1"/>
  <c r="E28"/>
  <c r="R28" s="1"/>
  <c r="E59"/>
  <c r="R59" s="1"/>
  <c r="E122"/>
  <c r="R122" s="1"/>
  <c r="E156"/>
  <c r="R156" s="1"/>
  <c r="E104"/>
  <c r="R104" s="1"/>
  <c r="E120"/>
  <c r="R120" s="1"/>
  <c r="E136"/>
  <c r="R136" s="1"/>
  <c r="E152"/>
  <c r="R152" s="1"/>
  <c r="E168"/>
  <c r="R168" s="1"/>
  <c r="E58"/>
  <c r="R58" s="1"/>
  <c r="E98"/>
  <c r="R98"/>
  <c r="E132"/>
  <c r="R132" s="1"/>
  <c r="I32"/>
  <c r="O32" s="1"/>
  <c r="F92"/>
  <c r="S92" s="1"/>
  <c r="E170"/>
  <c r="R170" s="1"/>
  <c r="E13"/>
  <c r="E29"/>
  <c r="R29"/>
  <c r="E63"/>
  <c r="E87"/>
  <c r="R87" s="1"/>
  <c r="E81"/>
  <c r="E83"/>
  <c r="R83" s="1"/>
  <c r="E146"/>
  <c r="E127"/>
  <c r="R127"/>
  <c r="E26"/>
  <c r="E91"/>
  <c r="E154"/>
  <c r="E101"/>
  <c r="R101" s="1"/>
  <c r="E125"/>
  <c r="E157"/>
  <c r="R157"/>
  <c r="E34"/>
  <c r="E53"/>
  <c r="R53" s="1"/>
  <c r="E100"/>
  <c r="E130"/>
  <c r="R130" s="1"/>
  <c r="I40"/>
  <c r="O40" s="1"/>
  <c r="J54"/>
  <c r="P54" s="1"/>
  <c r="E30"/>
  <c r="R30" s="1"/>
  <c r="E172"/>
  <c r="E7"/>
  <c r="R7" s="1"/>
  <c r="E15"/>
  <c r="E23"/>
  <c r="R23"/>
  <c r="E31"/>
  <c r="E99"/>
  <c r="R99"/>
  <c r="E115"/>
  <c r="E131"/>
  <c r="R131" s="1"/>
  <c r="E147"/>
  <c r="E163"/>
  <c r="R163"/>
  <c r="E73"/>
  <c r="J17"/>
  <c r="P17" s="1"/>
  <c r="J102"/>
  <c r="P102" s="1"/>
  <c r="J134"/>
  <c r="P134" s="1"/>
  <c r="J158"/>
  <c r="P158" s="1"/>
  <c r="J36"/>
  <c r="P36" s="1"/>
  <c r="E88"/>
  <c r="R88"/>
  <c r="J2"/>
  <c r="P2" s="1"/>
  <c r="J22"/>
  <c r="P22" s="1"/>
  <c r="J110"/>
  <c r="P110" s="1"/>
  <c r="J142"/>
  <c r="P142" s="1"/>
  <c r="J44"/>
  <c r="P44" s="1"/>
  <c r="J46"/>
  <c r="P46" s="1"/>
  <c r="E67"/>
  <c r="R67"/>
  <c r="E90"/>
  <c r="R90" s="1"/>
  <c r="E14"/>
  <c r="R14"/>
  <c r="E161"/>
  <c r="R161" s="1"/>
  <c r="E47"/>
  <c r="R47" s="1"/>
  <c r="E107"/>
  <c r="R107" s="1"/>
  <c r="E139"/>
  <c r="R139" s="1"/>
  <c r="E155"/>
  <c r="R155" s="1"/>
  <c r="E171"/>
  <c r="R171"/>
  <c r="E57"/>
  <c r="R57" s="1"/>
  <c r="E80"/>
  <c r="R80" s="1"/>
  <c r="E56"/>
  <c r="R56" s="1"/>
  <c r="E48"/>
  <c r="R48" s="1"/>
  <c r="E64"/>
  <c r="R64" s="1"/>
  <c r="E72"/>
  <c r="R72" s="1"/>
  <c r="E103"/>
  <c r="R103" s="1"/>
  <c r="E61"/>
  <c r="R61" s="1"/>
  <c r="E108"/>
  <c r="R108" s="1"/>
  <c r="E60"/>
  <c r="R60" s="1"/>
  <c r="E76"/>
  <c r="R76" s="1"/>
  <c r="E94"/>
  <c r="R94" s="1"/>
  <c r="I67"/>
  <c r="O67" s="1"/>
  <c r="I90"/>
  <c r="O90" s="1"/>
  <c r="E164"/>
  <c r="R164" s="1"/>
  <c r="I111"/>
  <c r="O111" s="1"/>
  <c r="I14"/>
  <c r="O14" s="1"/>
  <c r="E24"/>
  <c r="R24" s="1"/>
  <c r="E75"/>
  <c r="R75" s="1"/>
  <c r="E97"/>
  <c r="R97" s="1"/>
  <c r="I161"/>
  <c r="O161" s="1"/>
  <c r="J3"/>
  <c r="P3" s="1"/>
  <c r="J11"/>
  <c r="P11" s="1"/>
  <c r="J19"/>
  <c r="P19" s="1"/>
  <c r="J27"/>
  <c r="P27" s="1"/>
  <c r="I47"/>
  <c r="O47" s="1"/>
  <c r="E68"/>
  <c r="R68" s="1"/>
  <c r="E84"/>
  <c r="R84" s="1"/>
  <c r="I107"/>
  <c r="O107" s="1"/>
  <c r="I123"/>
  <c r="O123" s="1"/>
  <c r="I139"/>
  <c r="O139" s="1"/>
  <c r="I155"/>
  <c r="O155" s="1"/>
  <c r="I171"/>
  <c r="O171" s="1"/>
  <c r="J41"/>
  <c r="P41" s="1"/>
  <c r="I57"/>
  <c r="O57" s="1"/>
  <c r="I89"/>
  <c r="O89" s="1"/>
  <c r="E151"/>
  <c r="R151" s="1"/>
  <c r="E16"/>
  <c r="R16" s="1"/>
  <c r="E129"/>
  <c r="R129" s="1"/>
  <c r="E39"/>
  <c r="R39" s="1"/>
  <c r="E65"/>
  <c r="R65"/>
  <c r="E105"/>
  <c r="R105" s="1"/>
  <c r="E45"/>
  <c r="R45" s="1"/>
  <c r="E119"/>
  <c r="R119" s="1"/>
  <c r="E20"/>
  <c r="R20" s="1"/>
  <c r="E124"/>
  <c r="R124" s="1"/>
  <c r="E133"/>
  <c r="R133"/>
  <c r="E165"/>
  <c r="R165" s="1"/>
  <c r="E43"/>
  <c r="R43" s="1"/>
  <c r="E74"/>
  <c r="R74" s="1"/>
  <c r="E137"/>
  <c r="R137" s="1"/>
  <c r="E50"/>
  <c r="R50" s="1"/>
  <c r="E95"/>
  <c r="R95"/>
  <c r="E18"/>
  <c r="R18" s="1"/>
  <c r="E37"/>
  <c r="R37" s="1"/>
  <c r="E82"/>
  <c r="R82" s="1"/>
  <c r="E145"/>
  <c r="R145"/>
  <c r="E96"/>
  <c r="R96" s="1"/>
  <c r="E112"/>
  <c r="R112" s="1"/>
  <c r="E128"/>
  <c r="R128" s="1"/>
  <c r="E144"/>
  <c r="R144" s="1"/>
  <c r="E160"/>
  <c r="R160" s="1"/>
  <c r="E51"/>
  <c r="R51"/>
  <c r="E135"/>
  <c r="R135" s="1"/>
  <c r="E85"/>
  <c r="R85" s="1"/>
  <c r="E121"/>
  <c r="R121" s="1"/>
  <c r="E162"/>
  <c r="R162" s="1"/>
  <c r="E143"/>
  <c r="R143" s="1"/>
  <c r="E66"/>
  <c r="R66"/>
  <c r="E140"/>
  <c r="R140" s="1"/>
  <c r="E5"/>
  <c r="R5" s="1"/>
  <c r="E21"/>
  <c r="R21" s="1"/>
  <c r="E55"/>
  <c r="R55" s="1"/>
  <c r="E71"/>
  <c r="R71" s="1"/>
  <c r="E116"/>
  <c r="R116" s="1"/>
  <c r="E169"/>
  <c r="R169" s="1"/>
  <c r="E10"/>
  <c r="R10" s="1"/>
  <c r="E42"/>
  <c r="R42" s="1"/>
  <c r="E113"/>
  <c r="R113" s="1"/>
  <c r="E93"/>
  <c r="R93" s="1"/>
  <c r="E109"/>
  <c r="R109" s="1"/>
  <c r="E141"/>
  <c r="R141" s="1"/>
  <c r="E173"/>
  <c r="R173" s="1"/>
  <c r="F115" l="1"/>
  <c r="S115" s="1"/>
  <c r="F34"/>
  <c r="S34" s="1"/>
  <c r="J34"/>
  <c r="P34" s="1"/>
  <c r="F154"/>
  <c r="S154" s="1"/>
  <c r="F146"/>
  <c r="S146" s="1"/>
  <c r="F63"/>
  <c r="S63" s="1"/>
  <c r="F13"/>
  <c r="S13" s="1"/>
  <c r="F109"/>
  <c r="S109" s="1"/>
  <c r="F116"/>
  <c r="S116" s="1"/>
  <c r="F5"/>
  <c r="S5" s="1"/>
  <c r="F162"/>
  <c r="S162" s="1"/>
  <c r="F51"/>
  <c r="S51" s="1"/>
  <c r="F112"/>
  <c r="S112" s="1"/>
  <c r="F37"/>
  <c r="S37" s="1"/>
  <c r="F95"/>
  <c r="S95" s="1"/>
  <c r="F43"/>
  <c r="S43" s="1"/>
  <c r="F45"/>
  <c r="S45" s="1"/>
  <c r="F129"/>
  <c r="S129" s="1"/>
  <c r="F164"/>
  <c r="S164" s="1"/>
  <c r="F60"/>
  <c r="S60" s="1"/>
  <c r="F72"/>
  <c r="S72" s="1"/>
  <c r="J72"/>
  <c r="P72" s="1"/>
  <c r="F80"/>
  <c r="S80" s="1"/>
  <c r="F139"/>
  <c r="S139" s="1"/>
  <c r="F47"/>
  <c r="S47" s="1"/>
  <c r="F14"/>
  <c r="S14" s="1"/>
  <c r="F67"/>
  <c r="S67" s="1"/>
  <c r="F91"/>
  <c r="S91" s="1"/>
  <c r="F98"/>
  <c r="S98" s="1"/>
  <c r="F168"/>
  <c r="S168" s="1"/>
  <c r="F136"/>
  <c r="S136" s="1"/>
  <c r="F104"/>
  <c r="S104" s="1"/>
  <c r="F122"/>
  <c r="S122" s="1"/>
  <c r="F28"/>
  <c r="S28" s="1"/>
  <c r="F167"/>
  <c r="S167" s="1"/>
  <c r="F148"/>
  <c r="S148" s="1"/>
  <c r="F149"/>
  <c r="S149" s="1"/>
  <c r="F77"/>
  <c r="S77" s="1"/>
  <c r="F35"/>
  <c r="S35" s="1"/>
  <c r="F79"/>
  <c r="S79" s="1"/>
  <c r="F138"/>
  <c r="S138" s="1"/>
  <c r="F40"/>
  <c r="S40" s="1"/>
  <c r="F32"/>
  <c r="S32" s="1"/>
  <c r="F123"/>
  <c r="S123" s="1"/>
  <c r="F163"/>
  <c r="S163" s="1"/>
  <c r="F131"/>
  <c r="S131" s="1"/>
  <c r="F99"/>
  <c r="S99" s="1"/>
  <c r="F23"/>
  <c r="S23" s="1"/>
  <c r="F7"/>
  <c r="S7" s="1"/>
  <c r="F30"/>
  <c r="S30" s="1"/>
  <c r="J30"/>
  <c r="P30" s="1"/>
  <c r="F130"/>
  <c r="S130" s="1"/>
  <c r="F53"/>
  <c r="S53" s="1"/>
  <c r="F157"/>
  <c r="S157" s="1"/>
  <c r="F101"/>
  <c r="S101" s="1"/>
  <c r="R91"/>
  <c r="F127"/>
  <c r="S127" s="1"/>
  <c r="F83"/>
  <c r="S83" s="1"/>
  <c r="F87"/>
  <c r="S87" s="1"/>
  <c r="F29"/>
  <c r="S29" s="1"/>
  <c r="F170"/>
  <c r="S170" s="1"/>
  <c r="F73"/>
  <c r="S73" s="1"/>
  <c r="F147"/>
  <c r="S147" s="1"/>
  <c r="F31"/>
  <c r="S31" s="1"/>
  <c r="F15"/>
  <c r="S15" s="1"/>
  <c r="J15"/>
  <c r="P15" s="1"/>
  <c r="F172"/>
  <c r="S172" s="1"/>
  <c r="F100"/>
  <c r="S100" s="1"/>
  <c r="F125"/>
  <c r="S125" s="1"/>
  <c r="F26"/>
  <c r="S26" s="1"/>
  <c r="F81"/>
  <c r="S81" s="1"/>
  <c r="F173"/>
  <c r="S173" s="1"/>
  <c r="F113"/>
  <c r="S113" s="1"/>
  <c r="F10"/>
  <c r="S10" s="1"/>
  <c r="F55"/>
  <c r="S55" s="1"/>
  <c r="F66"/>
  <c r="S66" s="1"/>
  <c r="J66"/>
  <c r="P66" s="1"/>
  <c r="F85"/>
  <c r="S85" s="1"/>
  <c r="F144"/>
  <c r="S144" s="1"/>
  <c r="F145"/>
  <c r="S145" s="1"/>
  <c r="F137"/>
  <c r="S137" s="1"/>
  <c r="F133"/>
  <c r="S133" s="1"/>
  <c r="F20"/>
  <c r="S20" s="1"/>
  <c r="F65"/>
  <c r="S65" s="1"/>
  <c r="F151"/>
  <c r="S151" s="1"/>
  <c r="F68"/>
  <c r="S68" s="1"/>
  <c r="F97"/>
  <c r="S97" s="1"/>
  <c r="F24"/>
  <c r="S24" s="1"/>
  <c r="F94"/>
  <c r="S94" s="1"/>
  <c r="F61"/>
  <c r="S61" s="1"/>
  <c r="F48"/>
  <c r="S48" s="1"/>
  <c r="J48"/>
  <c r="P48" s="1"/>
  <c r="F171"/>
  <c r="S171" s="1"/>
  <c r="F88"/>
  <c r="S88" s="1"/>
  <c r="F141"/>
  <c r="S141" s="1"/>
  <c r="F93"/>
  <c r="S93" s="1"/>
  <c r="F42"/>
  <c r="S42" s="1"/>
  <c r="F169"/>
  <c r="S169" s="1"/>
  <c r="F71"/>
  <c r="S71" s="1"/>
  <c r="F21"/>
  <c r="S21" s="1"/>
  <c r="F140"/>
  <c r="S140" s="1"/>
  <c r="F143"/>
  <c r="S143" s="1"/>
  <c r="F121"/>
  <c r="S121" s="1"/>
  <c r="F135"/>
  <c r="S135" s="1"/>
  <c r="F160"/>
  <c r="S160" s="1"/>
  <c r="F128"/>
  <c r="S128" s="1"/>
  <c r="J128"/>
  <c r="P128" s="1"/>
  <c r="F96"/>
  <c r="S96" s="1"/>
  <c r="F82"/>
  <c r="S82" s="1"/>
  <c r="F18"/>
  <c r="S18" s="1"/>
  <c r="F50"/>
  <c r="S50" s="1"/>
  <c r="F74"/>
  <c r="S74" s="1"/>
  <c r="F165"/>
  <c r="S165" s="1"/>
  <c r="F124"/>
  <c r="S124" s="1"/>
  <c r="F119"/>
  <c r="S119" s="1"/>
  <c r="F105"/>
  <c r="S105" s="1"/>
  <c r="F39"/>
  <c r="S39" s="1"/>
  <c r="F16"/>
  <c r="S16" s="1"/>
  <c r="F84"/>
  <c r="S84" s="1"/>
  <c r="F75"/>
  <c r="S75" s="1"/>
  <c r="F76"/>
  <c r="S76" s="1"/>
  <c r="J76"/>
  <c r="P76" s="1"/>
  <c r="F108"/>
  <c r="S108" s="1"/>
  <c r="F103"/>
  <c r="S103" s="1"/>
  <c r="F64"/>
  <c r="S64" s="1"/>
  <c r="F56"/>
  <c r="S56" s="1"/>
  <c r="F57"/>
  <c r="S57" s="1"/>
  <c r="F155"/>
  <c r="S155" s="1"/>
  <c r="J155"/>
  <c r="P155" s="1"/>
  <c r="F107"/>
  <c r="S107" s="1"/>
  <c r="F161"/>
  <c r="S161" s="1"/>
  <c r="F90"/>
  <c r="S90" s="1"/>
  <c r="R73"/>
  <c r="R147"/>
  <c r="R115"/>
  <c r="R31"/>
  <c r="R15"/>
  <c r="R172"/>
  <c r="R100"/>
  <c r="R34"/>
  <c r="R125"/>
  <c r="R154"/>
  <c r="R26"/>
  <c r="R146"/>
  <c r="R81"/>
  <c r="R63"/>
  <c r="R13"/>
  <c r="J92"/>
  <c r="P92" s="1"/>
  <c r="F132"/>
  <c r="S132" s="1"/>
  <c r="F58"/>
  <c r="S58" s="1"/>
  <c r="F152"/>
  <c r="S152" s="1"/>
  <c r="J152"/>
  <c r="P152" s="1"/>
  <c r="F120"/>
  <c r="S120" s="1"/>
  <c r="F156"/>
  <c r="S156" s="1"/>
  <c r="F59"/>
  <c r="S59" s="1"/>
  <c r="F12"/>
  <c r="S12" s="1"/>
  <c r="F159"/>
  <c r="S159" s="1"/>
  <c r="F114"/>
  <c r="S114" s="1"/>
  <c r="F117"/>
  <c r="S117" s="1"/>
  <c r="F4"/>
  <c r="S4" s="1"/>
  <c r="F69"/>
  <c r="S69" s="1"/>
  <c r="F106"/>
  <c r="S106" s="1"/>
  <c r="J106"/>
  <c r="P106" s="1"/>
  <c r="F8"/>
  <c r="S8" s="1"/>
  <c r="F153"/>
  <c r="S153" s="1"/>
  <c r="F89"/>
  <c r="S89" s="1"/>
  <c r="F111"/>
  <c r="S111" s="1"/>
  <c r="J40" l="1"/>
  <c r="P40" s="1"/>
  <c r="J91"/>
  <c r="P91" s="1"/>
  <c r="J112"/>
  <c r="P112" s="1"/>
  <c r="J132"/>
  <c r="P132" s="1"/>
  <c r="J56"/>
  <c r="P56" s="1"/>
  <c r="J84"/>
  <c r="P84" s="1"/>
  <c r="J21"/>
  <c r="P21" s="1"/>
  <c r="J94"/>
  <c r="P94" s="1"/>
  <c r="J10"/>
  <c r="P10" s="1"/>
  <c r="J147"/>
  <c r="P147" s="1"/>
  <c r="J23"/>
  <c r="P23" s="1"/>
  <c r="J168"/>
  <c r="P168" s="1"/>
  <c r="J113"/>
  <c r="P113" s="1"/>
  <c r="J79"/>
  <c r="P79" s="1"/>
  <c r="J164"/>
  <c r="J45"/>
  <c r="P45" s="1"/>
  <c r="J162"/>
  <c r="P162" s="1"/>
  <c r="J129"/>
  <c r="P129" s="1"/>
  <c r="J145"/>
  <c r="P145" s="1"/>
  <c r="J117"/>
  <c r="P117" s="1"/>
  <c r="J159"/>
  <c r="P159" s="1"/>
  <c r="J156"/>
  <c r="P156" s="1"/>
  <c r="J105"/>
  <c r="P105" s="1"/>
  <c r="J82"/>
  <c r="P82" s="1"/>
  <c r="J121"/>
  <c r="P121" s="1"/>
  <c r="J93"/>
  <c r="P93" s="1"/>
  <c r="J88"/>
  <c r="P88" s="1"/>
  <c r="J133"/>
  <c r="P133" s="1"/>
  <c r="J144"/>
  <c r="P144" s="1"/>
  <c r="J26"/>
  <c r="P26" s="1"/>
  <c r="J100"/>
  <c r="P100" s="1"/>
  <c r="J87"/>
  <c r="P87" s="1"/>
  <c r="J53"/>
  <c r="P53" s="1"/>
  <c r="J123"/>
  <c r="P123" s="1"/>
  <c r="J149"/>
  <c r="P149" s="1"/>
  <c r="J167"/>
  <c r="J104"/>
  <c r="P104" s="1"/>
  <c r="J139"/>
  <c r="P139" s="1"/>
  <c r="J109"/>
  <c r="P109" s="1"/>
  <c r="J146"/>
  <c r="P146" s="1"/>
  <c r="J141"/>
  <c r="P141" s="1"/>
  <c r="J125"/>
  <c r="P125" s="1"/>
  <c r="J157"/>
  <c r="P157" s="1"/>
  <c r="J4"/>
  <c r="P4" s="1"/>
  <c r="J114"/>
  <c r="P114" s="1"/>
  <c r="J12"/>
  <c r="P12" s="1"/>
  <c r="J39"/>
  <c r="P39" s="1"/>
  <c r="J50"/>
  <c r="P50" s="1"/>
  <c r="J20"/>
  <c r="P20" s="1"/>
  <c r="J170"/>
  <c r="P170" s="1"/>
  <c r="J131"/>
  <c r="P131" s="1"/>
  <c r="J77"/>
  <c r="P77" s="1"/>
  <c r="J148"/>
  <c r="P148" s="1"/>
  <c r="J28"/>
  <c r="P28" s="1"/>
  <c r="J14"/>
  <c r="P14" s="1"/>
  <c r="J116"/>
  <c r="P116" s="1"/>
  <c r="J13"/>
  <c r="P13" s="1"/>
  <c r="J95"/>
  <c r="P95" s="1"/>
  <c r="J111"/>
  <c r="P111" s="1"/>
  <c r="J153"/>
  <c r="P153" s="1"/>
  <c r="J161"/>
  <c r="P161" s="1"/>
  <c r="J103"/>
  <c r="P103" s="1"/>
  <c r="J119"/>
  <c r="P119" s="1"/>
  <c r="J165"/>
  <c r="J135"/>
  <c r="P135" s="1"/>
  <c r="J143"/>
  <c r="P143" s="1"/>
  <c r="J169"/>
  <c r="P169" s="1"/>
  <c r="J97"/>
  <c r="P97" s="1"/>
  <c r="J151"/>
  <c r="P151" s="1"/>
  <c r="J137"/>
  <c r="P137" s="1"/>
  <c r="J173"/>
  <c r="P173" s="1"/>
  <c r="J127"/>
  <c r="P127" s="1"/>
  <c r="J130"/>
  <c r="P130" s="1"/>
  <c r="J7"/>
  <c r="P7" s="1"/>
  <c r="J99"/>
  <c r="P99" s="1"/>
  <c r="J163"/>
  <c r="P163" s="1"/>
  <c r="J32"/>
  <c r="P32" s="1"/>
  <c r="J138"/>
  <c r="P138" s="1"/>
  <c r="J35"/>
  <c r="P35" s="1"/>
  <c r="J122"/>
  <c r="P122" s="1"/>
  <c r="J136"/>
  <c r="P136" s="1"/>
  <c r="J98"/>
  <c r="P98" s="1"/>
  <c r="J67"/>
  <c r="P67" s="1"/>
  <c r="J47"/>
  <c r="P47" s="1"/>
  <c r="J80"/>
  <c r="P80" s="1"/>
  <c r="J60"/>
  <c r="P60" s="1"/>
  <c r="J43"/>
  <c r="P43" s="1"/>
  <c r="J37"/>
  <c r="P37" s="1"/>
  <c r="J51"/>
  <c r="P51" s="1"/>
  <c r="J5"/>
  <c r="P5" s="1"/>
  <c r="J63"/>
  <c r="P63" s="1"/>
  <c r="J154"/>
  <c r="J115"/>
  <c r="P115" s="1"/>
  <c r="J101"/>
  <c r="P101" s="1"/>
  <c r="J89"/>
  <c r="P89" s="1"/>
  <c r="J8"/>
  <c r="P8" s="1"/>
  <c r="J69"/>
  <c r="P69" s="1"/>
  <c r="J59"/>
  <c r="P59" s="1"/>
  <c r="J120"/>
  <c r="P120" s="1"/>
  <c r="J58"/>
  <c r="P58" s="1"/>
  <c r="J90"/>
  <c r="P90" s="1"/>
  <c r="J107"/>
  <c r="P107" s="1"/>
  <c r="J57"/>
  <c r="P57" s="1"/>
  <c r="J64"/>
  <c r="P64" s="1"/>
  <c r="J108"/>
  <c r="P108" s="1"/>
  <c r="J75"/>
  <c r="P75" s="1"/>
  <c r="J16"/>
  <c r="P16" s="1"/>
  <c r="J124"/>
  <c r="P124" s="1"/>
  <c r="J74"/>
  <c r="P74" s="1"/>
  <c r="J18"/>
  <c r="P18" s="1"/>
  <c r="J96"/>
  <c r="P96" s="1"/>
  <c r="J160"/>
  <c r="P160" s="1"/>
  <c r="J140"/>
  <c r="P140" s="1"/>
  <c r="J71"/>
  <c r="P71" s="1"/>
  <c r="J42"/>
  <c r="P42" s="1"/>
  <c r="J171"/>
  <c r="P171" s="1"/>
  <c r="J61"/>
  <c r="P61" s="1"/>
  <c r="J24"/>
  <c r="P24" s="1"/>
  <c r="J68"/>
  <c r="P68" s="1"/>
  <c r="J65"/>
  <c r="P65" s="1"/>
  <c r="J85"/>
  <c r="P85" s="1"/>
  <c r="J55"/>
  <c r="P55" s="1"/>
  <c r="J81"/>
  <c r="P81" s="1"/>
  <c r="J172"/>
  <c r="P172" s="1"/>
  <c r="J31"/>
  <c r="P31" s="1"/>
  <c r="J73"/>
  <c r="P73" s="1"/>
  <c r="J29"/>
  <c r="P29" s="1"/>
  <c r="J83"/>
  <c r="P83" s="1"/>
  <c r="P164" l="1"/>
  <c r="P165"/>
  <c r="P167"/>
  <c r="P154"/>
</calcChain>
</file>

<file path=xl/sharedStrings.xml><?xml version="1.0" encoding="utf-8"?>
<sst xmlns="http://schemas.openxmlformats.org/spreadsheetml/2006/main" count="3108" uniqueCount="308">
  <si>
    <t>00 CALL_PAL 01 OPC01 02 OPC02</t>
  </si>
  <si>
    <t>03 OPC03 04 OPC04 05 OPC05</t>
  </si>
  <si>
    <t>06 OPC06 07 OPC07 08 LDA</t>
  </si>
  <si>
    <t>09 LDAH 0A LDBU 0B LDQ_U</t>
  </si>
  <si>
    <t>0C LDWU 0D STW 0E STB</t>
  </si>
  <si>
    <t>0F STQ_U 10.00 ADDL 10.02 S4ADDL</t>
  </si>
  <si>
    <t>10.09 SUBL 10.0B S4SUBL 10.0F CMPBGE</t>
  </si>
  <si>
    <t>10.12 S8ADDL 10.1B S8SUBL 10.1D CMPULT</t>
  </si>
  <si>
    <t>10.20 ADDQ 10.22 S4ADDQ 10.29 SUBQ</t>
  </si>
  <si>
    <t>10.2B S4SUBQ 10.2D CMPEQ 10.32 S8ADDQ</t>
  </si>
  <si>
    <t>10.3B S8SUBQ 10.3D CMPULE 10.40 ADDL/V</t>
  </si>
  <si>
    <t>10.49 SUBL/V 10.4D CMPLT 10.60 ADDQ/V</t>
  </si>
  <si>
    <t>10.69 SUBQ/V 10.6D CMPLE 11.00 AND</t>
  </si>
  <si>
    <t>11.08 BIC 11.14 CMOVLBS 11.16 CMOVLBC</t>
  </si>
  <si>
    <t>11.20 BIS 11.24 CMOVEQ 11.26 CMOVNE</t>
  </si>
  <si>
    <t>11.28 ORNOT 11.40 XOR 11.44 CMOVLT</t>
  </si>
  <si>
    <t>11.46 CMOVGE 11.48 EQV 11.61 AMASK</t>
  </si>
  <si>
    <t>11.64 CMOVLE 11.66 CMOVGT 11.6C IMPLVER</t>
  </si>
  <si>
    <t>12.02 MSKBL 12.06 EXTBL 12.0B INSBL</t>
  </si>
  <si>
    <t>12.12 MSKWL 12.16 EXTWL 12.1B INSWL</t>
  </si>
  <si>
    <t>12.22 MSKLL 12.26 EXTLL 12.2B INSLL</t>
  </si>
  <si>
    <t>12.30 ZAP 12.31 ZAPNOT 12.32 MSKQL</t>
  </si>
  <si>
    <t>12.34 SRL 12.36 EXTQL 12.39 SLL</t>
  </si>
  <si>
    <t>12.3B INSQL 12.3C SRA 12.52 MSKWH</t>
  </si>
  <si>
    <t>12.57 INSWH 12.5A EXTWH 12.62 MSKLH</t>
  </si>
  <si>
    <t>12.67 INSLH 12.6A EXTLH 12.72 MSKQH</t>
  </si>
  <si>
    <t>12.77 INSQH 12.7A EXTQH 13.00 MULL</t>
  </si>
  <si>
    <t>13.20 MULQ 13.30 UMULH 13.40 MULL/V</t>
  </si>
  <si>
    <t>13.60 MULQ/V 14.004 ITOFS 14.00A SQRTF/C</t>
  </si>
  <si>
    <t>14.00B SQRTS/C 14.014 ITOFF 14.024 ITOFT</t>
  </si>
  <si>
    <t>14.02A SQRTG/C 14.02B SQRTT/C 14.04B SQRTS/M</t>
  </si>
  <si>
    <t>14.06B SQRTT/M 14.08A SQRTF 14.08B SQRTS</t>
  </si>
  <si>
    <t>14.0AA SQRTG 14.0AB SQRTT 14.0CB SQRTS/D</t>
  </si>
  <si>
    <t>14.0EB SQRTT/D 14.10A SQRTF/UC 14.10B SQRTS/UC</t>
  </si>
  <si>
    <t>14.12A SQRTG/UC 14.12B SQRTT/UC 14.14B SQRTS/UM</t>
  </si>
  <si>
    <t>14.16B SQRTT/UM 14.18A SQRTF/U 14.18B SQRTS/U</t>
  </si>
  <si>
    <t>14.1AA SQRTG/U 14.1AB SQRTT/U 14.1CB SQRTS/UD</t>
  </si>
  <si>
    <t>14.1EB SQRTT/UD 14.40A SQRTF/SC 14.42A SQRTG/SC</t>
  </si>
  <si>
    <t>14.48A SQRTF/S 14.4AA SQRTG/S 14.50A SQRTF/SUC</t>
  </si>
  <si>
    <t>14.50B SQRTS/SUC 14.52A SQRTG/SUC 14.52B SQRTT/SUC</t>
  </si>
  <si>
    <t>14.54B SQRTS/SUM 14.56B SQRTT/SUM 14.58A SQRTF/SU</t>
  </si>
  <si>
    <t>14.58B SQRTS/SU 14.5AA SQRTG/SU 14.5AB SQRTT/SU</t>
  </si>
  <si>
    <t>14.5CB SQRTS/SUD 14.5EB SQRTT/SUD 14.70B SQRTS/SUIC</t>
  </si>
  <si>
    <t>14.72B SQRTT/SUIC 14.74B SQRTS/SUIM 14.76B SQRTT/SUIM</t>
  </si>
  <si>
    <t>14.78B SQRTS/SUI 14.7AB SQRTT/SUI 14.7CB SQRTS/SUID</t>
  </si>
  <si>
    <t>14.7EB SQRTT/SUID 15.000 ADDF/C 15.001 SUBF/C</t>
  </si>
  <si>
    <t>15.002 MULF/C 15.003 DIVF/C 15.01E CVTDG/C</t>
  </si>
  <si>
    <t>15.020 ADDG/C 15.021 SUBG/C 15.022 MULG/C</t>
  </si>
  <si>
    <t>15.023 DIVG/C 15.02C CVTGF/C 15.02D CVTGD/C</t>
  </si>
  <si>
    <t>15.02F CVTGQ/C 15.03C CVTQF/C 15.03E CVTQG/C</t>
  </si>
  <si>
    <t>15.080 ADDF 15.081 SUBF 15.082 MULF</t>
  </si>
  <si>
    <t>15.083 DIVF 15.09E CVTDG 15.0A0 ADDG</t>
  </si>
  <si>
    <t>15.0A1 SUBG 15.0A2 MULG 15.0A3 DIVG</t>
  </si>
  <si>
    <t>15.0A5 CMPGEQ 15.0A6 CMPGLT 15.0A7 CMPGLE</t>
  </si>
  <si>
    <t>15.0AC CVTGF 15.0AD CVTGD 15.0AF CVTGQ</t>
  </si>
  <si>
    <t>15.0BC CVTQF 15.0BE CVTQG 15.100 ADDF/UC</t>
  </si>
  <si>
    <t>15.101 SUBF/UC 15.102 MULF/UC 15.103 DIVF/UC</t>
  </si>
  <si>
    <t>15.11E CVTDG/UC 15.120 ADDG/UC 15.121 SUBG/UC</t>
  </si>
  <si>
    <t>15.122 MULG/UC 15.123 DIVG/UC 15.12C CVTGF/UC</t>
  </si>
  <si>
    <t>15.12D CVTGD/UC 15.12F CVTGQ/VC 15.180 ADDF/U</t>
  </si>
  <si>
    <t>15.181 SUBF/U 15.182 MULF/U 15.183 DIVF/U</t>
  </si>
  <si>
    <t>15.19E CVTDG/U 15.1A0 ADDG/U 15.1A1 SUBG/U</t>
  </si>
  <si>
    <t>15.1A2 MULG/U 15.1A3 DIVG/U 15.1AC CVTGF/U</t>
  </si>
  <si>
    <t>15.1AD CVTGD/U 15.1AF CVTGQ/V 15.400 ADDF/SC</t>
  </si>
  <si>
    <t>15.401 SUBF/SC 15.402 MULF/SC 15.403 DIVF/SC</t>
  </si>
  <si>
    <t>15.41E CVTDG/SC 15.420 ADDG/SC 15.421 SUBG/SC</t>
  </si>
  <si>
    <t>15.422 MULG/SC 15.423 DIVG/SC 15.42C CVTGF/SC</t>
  </si>
  <si>
    <t>15.42D CVTGD/SC 15.42F CVTGQ/SC 15.480 ADDF/S</t>
  </si>
  <si>
    <t>15.481 SUBF/S 15.482 MULF/S 15.483 DIVF/S</t>
  </si>
  <si>
    <t>15.49E CVTDG/S 15.4A0 ADDG/S 15.4A1 SUBG/S</t>
  </si>
  <si>
    <t>15.4A2 MULG/S 15.4A3 DIVG/S 15.4A5 CMPGEQ/S</t>
  </si>
  <si>
    <t>15.4A6 CMPGLT/S 15.4A7 CMPGLE/S 15.4AC CVTGF/S</t>
  </si>
  <si>
    <t>15.4AD CVTGD/S 15.4AF CVTGQ/S 15.500 ADDF/SUC</t>
  </si>
  <si>
    <t>15.501 SUBF/SUC 15.502 MULF/SUC 15.503 DIVF/SUC</t>
  </si>
  <si>
    <t>15.51E CVTDG/SUC 15.520 ADDG/SUC 15.521 SUBG/SUC</t>
  </si>
  <si>
    <t>15.522 MULG/SUC 15.523 DIVG/SUC 15.52C CVTGF/SUC</t>
  </si>
  <si>
    <t>15.52D CVTGD/SUC 15.52F CVTGQ/SVC 15.580 ADDF/SU</t>
  </si>
  <si>
    <t>15.581 SUBF/SU 15.582 MULF/SU 15.583 DIVF/SU</t>
  </si>
  <si>
    <t>15.59E CVTDG/SU 15.5A0 ADDG/SU 15.5A1 SUBG/SU</t>
  </si>
  <si>
    <t>15.5A2 MULG/SU 15.5A3 DIVG/SU 15.5AC CVTGF/SU</t>
  </si>
  <si>
    <t>15.5AD CVTGD/SU 15.5AF CVTGQ/SV 16.000 ADDS/C</t>
  </si>
  <si>
    <t>16.001 SUBS/C 16.002 MULS/C 16.003 DIVS/C</t>
  </si>
  <si>
    <t>16.020 ADDT/C 16.021 SUBT/C 16.022 MULT/C</t>
  </si>
  <si>
    <t>16.023 DIVT/C 16.02C CVTTS/C 16.02F CVTTQ/C</t>
  </si>
  <si>
    <t>16.03C CVTQS/C 16.03E CVTQT/C 16.040 ADDS/M</t>
  </si>
  <si>
    <t>16.041 SUBS/M 16.042 MULS/M 16.043 DIVS/M</t>
  </si>
  <si>
    <t>16.060 ADDT/M 16.061 SUBT/M 16.062 MULT/M</t>
  </si>
  <si>
    <t>16.063 DIVT/M 16.06C CVTTS/M 16.06F CVTTQ/M</t>
  </si>
  <si>
    <t>16.07C CVTQS/M 16.07E CVTQT/M 16.080 ADDS</t>
  </si>
  <si>
    <t>16.081 SUBS 16.082 MULS 16.083 DIVS</t>
  </si>
  <si>
    <t>16.0A0 ADDT 16.0A1 SUBT 16.0A2 MULT</t>
  </si>
  <si>
    <t>16.0A3 DIVT 16.0A4 CMPTUN 16.0A5 CMPTEQ</t>
  </si>
  <si>
    <t>16.0A6 CMPTLT 16.0A7 CMPTLE 16.0AC CVTTS</t>
  </si>
  <si>
    <t>16.0AF CVTTQ 16.0BC CVTQS 16.0BE CVTQT</t>
  </si>
  <si>
    <t>16.0C0 ADDS/D 16.0C1 SUBS/D 16.0C2 MULS/D</t>
  </si>
  <si>
    <t>16.0C3 DIVS/D 16.0E0 ADDT/D 16.0E1 SUBT/D</t>
  </si>
  <si>
    <t>16.0E2 MULT/D 16.0E3 DIVT/D 16.0EC CVTTS/D</t>
  </si>
  <si>
    <t>16.0EF CVTTQ/D 16.0FC CVTQS/D 16.0FE CVTQT/D</t>
  </si>
  <si>
    <t>16.100 ADDS/UC 16.101 SUBS/UC 16.102 MULS/UC</t>
  </si>
  <si>
    <t>16.103 DIVS/UC 16.120 ADDT/UC 16.121 SUBT/UC</t>
  </si>
  <si>
    <t>16.122 MULT/UC 16.123 DIVT/UC 16.12C CVTTS/UC</t>
  </si>
  <si>
    <t>16.12F CVTTQ/VC 16.140 ADDS/UM 16.141 SUBS/UM</t>
  </si>
  <si>
    <t>16.142 MULS/UM 16.143 DIVS/UM 16.160 ADDT/UM</t>
  </si>
  <si>
    <t>16.161 SUBT/UM 16.162 MULT/UM 16.163 DIVT/UM</t>
  </si>
  <si>
    <t>16.16C CVTTS/UM 16.16F CVTTQ/VM 16.180 ADDS/U</t>
  </si>
  <si>
    <t>16.181 SUBS/U 16.182 MULS/U 16.183 DIVS/U</t>
  </si>
  <si>
    <t>16.1A0 ADDT/U 16.1A1 SUBT/U 16.1A2 MULT/U</t>
  </si>
  <si>
    <t>16.1A3 DIVT/U 16.1AC CVTTS/U 16.1AF CVTTQ/V</t>
  </si>
  <si>
    <t>16.1C0 ADDS/UD 16.1C1 SUBS/UD 16.1C2 MULS/UD</t>
  </si>
  <si>
    <t>16.1C3 DIVS/UD 16.1E0 ADDT/UD 16.1E1 SUBT/UD</t>
  </si>
  <si>
    <t>16.1E2 MULT/UD 16.1E3 DIVT/UD 16.1EC CVTTS/UD</t>
  </si>
  <si>
    <t>16.1EF CVTTQ/VD 16.2AC CVTST 16.500 ADDS/SUC</t>
  </si>
  <si>
    <t>16.501 SUBS/SUC 16.502 MULS/SUC 16.503 DIVS/SUC</t>
  </si>
  <si>
    <t>16.520 ADDT/SUC 16.521 SUBT/SUC 16.522 MULT/SUC</t>
  </si>
  <si>
    <t>16.523 DIVT/SUC 16.52C CVTTS/SUC 16.52F CVTTQ/SVC</t>
  </si>
  <si>
    <t>16.540 ADDS/SUM 16.541 SUBS/SUM 16.542 MULS/SUM</t>
  </si>
  <si>
    <t>16.543 DIVS/SUM 16.560 ADDT/SUM 16.561 SUBT/SUM</t>
  </si>
  <si>
    <t>16.562 MULT/SUM 16.563 DIVT/SUM 16.56C CVTTS/SUM</t>
  </si>
  <si>
    <t>16.56F CVTTQ/SVM 16.580 ADDS/SU 16.581 SUBS/SU</t>
  </si>
  <si>
    <t>16.582 MULS/SU 16.583 DIVS/SU 16.5A0 ADDT/SU</t>
  </si>
  <si>
    <t>16.5A1 SUBT/SU 16.5A2 MULT/SU 16.5A3 DIVT/SU</t>
  </si>
  <si>
    <t>16.5A4 CMPTUN/SU 16.5A5 CMPTEQ/SU 16.5A6 CMPTLT/SU</t>
  </si>
  <si>
    <t>16.5A7 CMPTLE/SU 16.5AC CVTTS/SU 16.5AF CVTTQ/SV</t>
  </si>
  <si>
    <t>16.5C0 ADDS/SUD 16.5C1 SUBS/SUD 16.5C2 MULS/SUD</t>
  </si>
  <si>
    <t>16.5C3 DIVS/SUD 16.5E0 ADDT/SUD 16.5E1 SUBT/SUD</t>
  </si>
  <si>
    <t>16.5E2 MULT/SUD 16.5E3 DIVT/SUD 16.5EC CVTTS/SUD</t>
  </si>
  <si>
    <t>16.5EF CVTTQ/SVD 16.6AC CVTST/S 16.700 ADDS/SUIC</t>
  </si>
  <si>
    <t>16.701 SUBS/SUIC 16.702 MULS/SUIC 16.703 DIVS/SUIC</t>
  </si>
  <si>
    <t>16.720 ADDT/SUIC 16.721 SUBT/SUIC 16.722 MULT/SUIC</t>
  </si>
  <si>
    <t>16.723 DIVT/SUIC 16.72C CVTTS/SUIC 16.72F CVTTQ/SVIC</t>
  </si>
  <si>
    <t>16.73C CVTQS/SUIC 16.73E CVTQT/SUIC 16.740 ADDS/SUIM</t>
  </si>
  <si>
    <t>16.741 SUBS/SUIM 16.742 MULS/SUIM 16.743 DIVS/SUIM</t>
  </si>
  <si>
    <t>16.760 ADDT/SUIM 16.761 SUBT/SUIM 16.762 MULT/SUIM</t>
  </si>
  <si>
    <t>16.763 DIVT/SUIM 16.76C CVTTS/SUIM 16.76F CVTTQ/SVIM</t>
  </si>
  <si>
    <t>16.77C CVTQS/SUIM 16.77E CVTQT/SUIM 16.780 ADDS/SUI</t>
  </si>
  <si>
    <t>16.781 SUBS/SUI 16.782 MULS/SUI 16.783 DIVS/SUI</t>
  </si>
  <si>
    <t>16.7A0 ADDT/SUI 16.7A1 SUBT/SUI 16.7A2 MULT/SUI</t>
  </si>
  <si>
    <t>16.7A3 DIVT/SUI 16.7AC CVTTS/SUI 16.7AF CVTTQ/SVI</t>
  </si>
  <si>
    <t>16.7BC CVTQS/SUI 16.7BE CVTQT/SUI 16.7C0 ADDS/SUID</t>
  </si>
  <si>
    <t>16.7C1 SUBS/SUID 16.7C2 MULS/SUID 16.7C3 DIVS/SUID</t>
  </si>
  <si>
    <t>16.7E0 ADDT/SUID 16.7E1 SUBT/SUID 16.7E2 MULT/SUID</t>
  </si>
  <si>
    <t>16.7E3 DIVT/SUID 16.7EC CVTTS/SUID 16.7EF CVTTQ/SVID</t>
  </si>
  <si>
    <t>16.7FC CVTQS/SUID 16.7FE CVTQT/SUID 17.010 CVTLQ</t>
  </si>
  <si>
    <t>17.020 CPYS 17.021 CPYSN 17.022 CPYSE</t>
  </si>
  <si>
    <t>17.024 MT_FPCR 17.025 MF_FPCR 17.02A FCMOVEQ</t>
  </si>
  <si>
    <t>17.02B FCMOVNE 17.02C FCMOVLT 17.02D FCMOVGE</t>
  </si>
  <si>
    <t>17.02E FCMOVLE 17.02F FCMOVGT 17.030 CVTQL</t>
  </si>
  <si>
    <t>17.130 CVTQL/V 17.530 CVTQL/SV 18.0000 TRAPB</t>
  </si>
  <si>
    <t>18.0400 EXCB 18.4000 MB 18.4400 WMB</t>
  </si>
  <si>
    <t>18.8000 FETCH 18.A000 FETCH_M 18.C000 RPCC</t>
  </si>
  <si>
    <t>18.E000 RC 18.E800 ECB 18.F000 RS</t>
  </si>
  <si>
    <t>18.F800 WH64 18.FC00 WH64EN 19 PAL19</t>
  </si>
  <si>
    <t>1A.0 JMP 1A.1 JSR 1A.2 RET</t>
  </si>
  <si>
    <t>1A.3 JSR_COROUTINE 1B PAL1B 1C.00 SEXTB</t>
  </si>
  <si>
    <t>1C.01 SEXTW 1C.30 CTPOP 1C.31 PERR</t>
  </si>
  <si>
    <t>1C.32 CTLZ 1C.33 CTTZ 1C.34 UNPKBW</t>
  </si>
  <si>
    <t>1C.35 UNPKBL 1C.36 PKWB 1C.37 PKLB</t>
  </si>
  <si>
    <t>1C.38 MINSB8 1C.39 MINSW4 1C.3A MINUB8</t>
  </si>
  <si>
    <t>1C.3B MINUW4 1C.3C MAXUB8 1C.3D MAXUW4</t>
  </si>
  <si>
    <t>1C.3E MAXSB8 1C.3F MAXSW4 1C.70 FTOIT</t>
  </si>
  <si>
    <t>1C.78 FTOIS 1D PAL1D 1E PAL1E</t>
  </si>
  <si>
    <t>1F PAL1F 20 LDF 21 LDG</t>
  </si>
  <si>
    <t>26 STS 27 STT 28 LDL</t>
  </si>
  <si>
    <t>2A LDL_L 2B LDQ_L 2C STL</t>
  </si>
  <si>
    <t>2D STQ 2E STL_C 2F STQ_C</t>
  </si>
  <si>
    <t>30 BR 31 FBEQ 32 FBLT</t>
  </si>
  <si>
    <t>33 FBLE 34 BSR 35 FBNE</t>
  </si>
  <si>
    <t>36 FBGE 37 FBGT 38 BLBC</t>
  </si>
  <si>
    <t>39 BEQ 3A BLT 3B BLE</t>
  </si>
  <si>
    <t>3C BLBS 3D BNE 3E BGE</t>
  </si>
  <si>
    <t>1st space</t>
  </si>
  <si>
    <t>2nd space</t>
  </si>
  <si>
    <t>3rd space</t>
  </si>
  <si>
    <t>4th space</t>
  </si>
  <si>
    <t>5th space</t>
  </si>
  <si>
    <t>length</t>
  </si>
  <si>
    <t>Function 1</t>
  </si>
  <si>
    <t>Function 3</t>
  </si>
  <si>
    <t>Opcode 1</t>
  </si>
  <si>
    <t>Opcode 2</t>
  </si>
  <si>
    <t>Opcode 3</t>
  </si>
  <si>
    <t>Functoion 2</t>
  </si>
  <si>
    <t>Symbol 1</t>
  </si>
  <si>
    <t>Symbol 2</t>
  </si>
  <si>
    <t>Symbol 3</t>
  </si>
  <si>
    <t>Opcode</t>
  </si>
  <si>
    <t>Opcode&amp;Funct 1</t>
  </si>
  <si>
    <t>Opcode&amp;Funct 2</t>
  </si>
  <si>
    <t>Opcode&amp;Funct 3</t>
  </si>
  <si>
    <t>28 PREFETCH 29 LDQ 29 PREFETCH_EN</t>
  </si>
  <si>
    <t>23 PREFETCH_MEN 24 STF 25 STG</t>
  </si>
  <si>
    <t>22 LDS 22 PREFETCH_M 23 LDT</t>
  </si>
  <si>
    <t>Function</t>
  </si>
  <si>
    <t>Symbol</t>
  </si>
  <si>
    <t>Dest</t>
  </si>
  <si>
    <t>Src1</t>
  </si>
  <si>
    <t>Src2</t>
  </si>
  <si>
    <t>Type</t>
  </si>
  <si>
    <t>Opcode Reused</t>
  </si>
  <si>
    <t>Format</t>
  </si>
  <si>
    <t>Load</t>
  </si>
  <si>
    <t>Ra</t>
  </si>
  <si>
    <t>Rb</t>
  </si>
  <si>
    <t>Mem</t>
  </si>
  <si>
    <t>Store</t>
  </si>
  <si>
    <t>Branch</t>
  </si>
  <si>
    <t>Bra</t>
  </si>
  <si>
    <t>3F</t>
  </si>
  <si>
    <t>BGT</t>
  </si>
  <si>
    <t>Oper</t>
  </si>
  <si>
    <t>Arith</t>
  </si>
  <si>
    <t>Rc</t>
  </si>
  <si>
    <t>Logic</t>
  </si>
  <si>
    <t>Fa</t>
  </si>
  <si>
    <t>FP</t>
  </si>
  <si>
    <t>Fc</t>
  </si>
  <si>
    <t>Fb</t>
  </si>
  <si>
    <t>PAL</t>
  </si>
  <si>
    <t>Mfc</t>
  </si>
  <si>
    <t>Mbr</t>
  </si>
  <si>
    <t>Pcd</t>
  </si>
  <si>
    <t>Counts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</si>
  <si>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</si>
  <si>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</si>
  <si>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</si>
  <si>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</si>
  <si>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</si>
  <si>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</si>
  <si>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</si>
  <si>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</si>
  <si>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</si>
  <si>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</si>
  <si>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0A</t>
  </si>
  <si>
    <t>0B</t>
  </si>
  <si>
    <t>0C</t>
  </si>
  <si>
    <t>0D</t>
  </si>
  <si>
    <t>0E</t>
  </si>
  <si>
    <t>0F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</si>
  <si>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</si>
  <si>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</si>
  <si>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</si>
  <si>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</si>
  <si>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</si>
  <si>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</si>
  <si>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</si>
  <si>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</si>
  <si>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</si>
  <si>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</si>
  <si>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1A</t>
  </si>
  <si>
    <t>1B</t>
  </si>
  <si>
    <t>1C</t>
  </si>
  <si>
    <t>1D</t>
  </si>
  <si>
    <t>1E</t>
  </si>
  <si>
    <t>1F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</si>
  <si>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</si>
  <si>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</si>
  <si>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</si>
  <si>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</si>
  <si>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</si>
  <si>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</si>
  <si>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</si>
  <si>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</si>
  <si>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</si>
  <si>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</si>
  <si>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</si>
  <si>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</si>
  <si>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2C</t>
  </si>
  <si>
    <t>2D</t>
  </si>
  <si>
    <t>2E</t>
  </si>
  <si>
    <t>2F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</si>
  <si>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</si>
  <si>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</si>
  <si>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</si>
  <si>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</si>
  <si>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</si>
  <si>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</si>
  <si>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</si>
  <si>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</si>
  <si>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</si>
  <si>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</si>
  <si>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3A</t>
  </si>
  <si>
    <t>3B</t>
  </si>
  <si>
    <t>3C</t>
  </si>
  <si>
    <t>3D</t>
  </si>
  <si>
    <t>3E</t>
  </si>
  <si>
    <t>Percentage</t>
  </si>
  <si>
    <t>Instructions</t>
  </si>
  <si>
    <t>Different</t>
  </si>
  <si>
    <t>Same</t>
  </si>
  <si>
    <t>LDS with Fa=F31</t>
  </si>
  <si>
    <t>LDT with Fa=F31</t>
  </si>
  <si>
    <t>LDL with Ra=R31</t>
  </si>
  <si>
    <t>LDQ with Ra=R31</t>
  </si>
  <si>
    <t>Same %</t>
  </si>
  <si>
    <t>Diff %</t>
  </si>
  <si>
    <t>Pipeline</t>
  </si>
  <si>
    <t>L0</t>
  </si>
  <si>
    <t>L0,L1</t>
  </si>
  <si>
    <t>L1</t>
  </si>
  <si>
    <t>U0,U1</t>
  </si>
  <si>
    <t>U1</t>
  </si>
  <si>
    <t>FA</t>
  </si>
  <si>
    <t>FM</t>
  </si>
  <si>
    <t>None</t>
  </si>
  <si>
    <t>U0</t>
  </si>
  <si>
    <t>FST0,FST1,L0,L1</t>
  </si>
  <si>
    <t>L0,L1,None</t>
  </si>
  <si>
    <t>E0,E1</t>
  </si>
</sst>
</file>

<file path=xl/styles.xml><?xml version="1.0" encoding="utf-8"?>
<styleSheet xmlns="http://schemas.openxmlformats.org/spreadsheetml/2006/main">
  <numFmts count="1">
    <numFmt numFmtId="164" formatCode="0.0%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49" fontId="0" fillId="0" borderId="0" xfId="0" applyNumberFormat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64" fontId="0" fillId="0" borderId="0" xfId="1" applyNumberFormat="1" applyFont="1"/>
    <xf numFmtId="10" fontId="0" fillId="0" borderId="0" xfId="1" applyNumberFormat="1" applyFont="1"/>
    <xf numFmtId="0" fontId="2" fillId="0" borderId="7" xfId="0" applyFont="1" applyBorder="1"/>
    <xf numFmtId="0" fontId="2" fillId="0" borderId="0" xfId="0" applyFont="1" applyBorder="1"/>
    <xf numFmtId="0" fontId="2" fillId="0" borderId="9" xfId="0" applyFont="1" applyBorder="1"/>
    <xf numFmtId="0" fontId="2" fillId="0" borderId="10" xfId="0" applyFont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0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2" fillId="0" borderId="4" xfId="0" applyFont="1" applyBorder="1"/>
    <xf numFmtId="0" fontId="2" fillId="0" borderId="5" xfId="0" applyFont="1" applyBorder="1"/>
    <xf numFmtId="0" fontId="0" fillId="0" borderId="0" xfId="0" applyFill="1" applyBorder="1"/>
    <xf numFmtId="0" fontId="2" fillId="0" borderId="0" xfId="0" applyFont="1"/>
    <xf numFmtId="0" fontId="4" fillId="0" borderId="0" xfId="0" applyFont="1"/>
    <xf numFmtId="0" fontId="2" fillId="0" borderId="0" xfId="0" applyFont="1" applyFill="1" applyBorder="1"/>
    <xf numFmtId="0" fontId="4" fillId="0" borderId="0" xfId="0" applyFont="1" applyFill="1" applyBorder="1"/>
    <xf numFmtId="0" fontId="4" fillId="0" borderId="5" xfId="0" applyFont="1" applyBorder="1"/>
  </cellXfs>
  <cellStyles count="2">
    <cellStyle name="Normal" xfId="0" builtinId="0"/>
    <cellStyle name="Percent" xfId="1" builtinId="5"/>
  </cellStyles>
  <dxfs count="38"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74"/>
  <sheetViews>
    <sheetView topLeftCell="A134" workbookViewId="0">
      <selection activeCell="A174" sqref="A174"/>
    </sheetView>
  </sheetViews>
  <sheetFormatPr defaultRowHeight="15"/>
  <cols>
    <col min="1" max="1" width="54.140625" bestFit="1" customWidth="1"/>
    <col min="2" max="2" width="9" bestFit="1" customWidth="1"/>
    <col min="3" max="3" width="9.7109375" bestFit="1" customWidth="1"/>
    <col min="4" max="6" width="9.28515625" bestFit="1" customWidth="1"/>
    <col min="7" max="7" width="6.7109375" bestFit="1" customWidth="1"/>
    <col min="8" max="10" width="15.7109375" bestFit="1" customWidth="1"/>
    <col min="14" max="14" width="10.140625" bestFit="1" customWidth="1"/>
    <col min="15" max="15" width="11.28515625" bestFit="1" customWidth="1"/>
    <col min="16" max="16" width="10.140625" bestFit="1" customWidth="1"/>
    <col min="17" max="17" width="15.42578125" bestFit="1" customWidth="1"/>
    <col min="18" max="18" width="12.42578125" bestFit="1" customWidth="1"/>
    <col min="19" max="19" width="13.28515625" bestFit="1" customWidth="1"/>
  </cols>
  <sheetData>
    <row r="1" spans="1:19"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186</v>
      </c>
      <c r="I1" t="s">
        <v>187</v>
      </c>
      <c r="J1" t="s">
        <v>188</v>
      </c>
      <c r="K1" t="s">
        <v>178</v>
      </c>
      <c r="L1" t="s">
        <v>179</v>
      </c>
      <c r="M1" t="s">
        <v>180</v>
      </c>
      <c r="N1" t="s">
        <v>176</v>
      </c>
      <c r="O1" t="s">
        <v>181</v>
      </c>
      <c r="P1" t="s">
        <v>177</v>
      </c>
      <c r="Q1" t="s">
        <v>182</v>
      </c>
      <c r="R1" t="s">
        <v>183</v>
      </c>
      <c r="S1" t="s">
        <v>184</v>
      </c>
    </row>
    <row r="2" spans="1:19">
      <c r="A2" t="s">
        <v>0</v>
      </c>
      <c r="B2">
        <f t="shared" ref="B2:B33" si="0">FIND(" ", A2)</f>
        <v>3</v>
      </c>
      <c r="C2">
        <f t="shared" ref="C2:C33" si="1">FIND(" ", A2, B2+1)</f>
        <v>12</v>
      </c>
      <c r="D2">
        <f t="shared" ref="D2:D33" si="2">FIND(" ", A2, C2+1)</f>
        <v>15</v>
      </c>
      <c r="E2">
        <f t="shared" ref="E2:E33" si="3">FIND(" ", A2, D2+1)</f>
        <v>21</v>
      </c>
      <c r="F2">
        <f t="shared" ref="F2:F33" si="4">FIND(" ", A2, E2+1)</f>
        <v>24</v>
      </c>
      <c r="G2">
        <f t="shared" ref="G2:G33" si="5">LEN(A2)</f>
        <v>29</v>
      </c>
      <c r="H2" s="1" t="str">
        <f t="shared" ref="H2:H33" si="6">TRIM(MID(A2,1,B2))</f>
        <v>00</v>
      </c>
      <c r="I2" t="str">
        <f t="shared" ref="I2:I33" si="7">TRIM(MID(A2,C2,D2-C2))</f>
        <v>01</v>
      </c>
      <c r="J2" t="str">
        <f t="shared" ref="J2:J33" si="8">TRIM(MID(A2,E2,F2-E2))</f>
        <v>02</v>
      </c>
      <c r="K2" t="str">
        <f>IFERROR(MID(H2,1,FIND(".",H2)-1),H2)</f>
        <v>00</v>
      </c>
      <c r="L2" t="str">
        <f>IFERROR(MID(I2,1,FIND(".",I2)-1),I2)</f>
        <v>01</v>
      </c>
      <c r="M2" t="str">
        <f>IFERROR(MID(J2,1,FIND(".",J2)-1),J2)</f>
        <v>02</v>
      </c>
      <c r="N2" t="str">
        <f t="shared" ref="N2:N33" si="9">IFERROR(MID(H2,FIND(".",H2)+1,99),"")</f>
        <v/>
      </c>
      <c r="O2" t="str">
        <f t="shared" ref="O2:O33" si="10">IFERROR(MID(I2,FIND(".",I2)+1,99),"")</f>
        <v/>
      </c>
      <c r="P2" t="str">
        <f t="shared" ref="P2:P33" si="11">IFERROR(MID(J2,FIND(".",J2)+1,99),"")</f>
        <v/>
      </c>
      <c r="Q2" t="str">
        <f t="shared" ref="Q2:Q33" si="12">TRIM(MID(A2,B2+1,C2-B2-1))</f>
        <v>CALL_PAL</v>
      </c>
      <c r="R2" t="str">
        <f t="shared" ref="R2:R33" si="13">TRIM(MID(A2,D2+1,E2-D2-1))</f>
        <v>OPC01</v>
      </c>
      <c r="S2" t="str">
        <f t="shared" ref="S2:S33" si="14">TRIM(MID(A2,F2+1,G2-F2))</f>
        <v>OPC02</v>
      </c>
    </row>
    <row r="3" spans="1:19">
      <c r="A3" t="s">
        <v>1</v>
      </c>
      <c r="B3">
        <f t="shared" si="0"/>
        <v>3</v>
      </c>
      <c r="C3">
        <f t="shared" si="1"/>
        <v>9</v>
      </c>
      <c r="D3">
        <f t="shared" si="2"/>
        <v>12</v>
      </c>
      <c r="E3">
        <f t="shared" si="3"/>
        <v>18</v>
      </c>
      <c r="F3">
        <f t="shared" si="4"/>
        <v>21</v>
      </c>
      <c r="G3">
        <f t="shared" si="5"/>
        <v>26</v>
      </c>
      <c r="H3" t="str">
        <f t="shared" si="6"/>
        <v>03</v>
      </c>
      <c r="I3" t="str">
        <f t="shared" si="7"/>
        <v>04</v>
      </c>
      <c r="J3" t="str">
        <f t="shared" si="8"/>
        <v>05</v>
      </c>
      <c r="K3" t="str">
        <f t="shared" ref="K3:K66" si="15">IFERROR(MID(H3,1,FIND(".",H3)-1),H3)</f>
        <v>03</v>
      </c>
      <c r="L3" t="str">
        <f t="shared" ref="L3:L66" si="16">IFERROR(MID(I3,1,FIND(".",I3)-1),I3)</f>
        <v>04</v>
      </c>
      <c r="M3" t="str">
        <f t="shared" ref="M3:M66" si="17">IFERROR(MID(J3,1,FIND(".",J3)-1),J3)</f>
        <v>05</v>
      </c>
      <c r="N3" t="str">
        <f t="shared" si="9"/>
        <v/>
      </c>
      <c r="O3" t="str">
        <f t="shared" si="10"/>
        <v/>
      </c>
      <c r="P3" t="str">
        <f t="shared" si="11"/>
        <v/>
      </c>
      <c r="Q3" t="str">
        <f t="shared" si="12"/>
        <v>OPC03</v>
      </c>
      <c r="R3" t="str">
        <f t="shared" si="13"/>
        <v>OPC04</v>
      </c>
      <c r="S3" t="str">
        <f t="shared" si="14"/>
        <v>OPC05</v>
      </c>
    </row>
    <row r="4" spans="1:19">
      <c r="A4" t="s">
        <v>2</v>
      </c>
      <c r="B4">
        <f t="shared" si="0"/>
        <v>3</v>
      </c>
      <c r="C4">
        <f t="shared" si="1"/>
        <v>9</v>
      </c>
      <c r="D4">
        <f t="shared" si="2"/>
        <v>12</v>
      </c>
      <c r="E4">
        <f t="shared" si="3"/>
        <v>18</v>
      </c>
      <c r="F4">
        <f t="shared" si="4"/>
        <v>21</v>
      </c>
      <c r="G4">
        <f t="shared" si="5"/>
        <v>24</v>
      </c>
      <c r="H4" t="str">
        <f t="shared" si="6"/>
        <v>06</v>
      </c>
      <c r="I4" t="str">
        <f t="shared" si="7"/>
        <v>07</v>
      </c>
      <c r="J4" t="str">
        <f t="shared" si="8"/>
        <v>08</v>
      </c>
      <c r="K4" t="str">
        <f t="shared" si="15"/>
        <v>06</v>
      </c>
      <c r="L4" t="str">
        <f t="shared" si="16"/>
        <v>07</v>
      </c>
      <c r="M4" t="str">
        <f t="shared" si="17"/>
        <v>08</v>
      </c>
      <c r="N4" t="str">
        <f t="shared" si="9"/>
        <v/>
      </c>
      <c r="O4" t="str">
        <f t="shared" si="10"/>
        <v/>
      </c>
      <c r="P4" t="str">
        <f t="shared" si="11"/>
        <v/>
      </c>
      <c r="Q4" t="str">
        <f t="shared" si="12"/>
        <v>OPC06</v>
      </c>
      <c r="R4" t="str">
        <f t="shared" si="13"/>
        <v>OPC07</v>
      </c>
      <c r="S4" t="str">
        <f t="shared" si="14"/>
        <v>LDA</v>
      </c>
    </row>
    <row r="5" spans="1:19">
      <c r="A5" t="s">
        <v>3</v>
      </c>
      <c r="B5">
        <f t="shared" si="0"/>
        <v>3</v>
      </c>
      <c r="C5">
        <f t="shared" si="1"/>
        <v>8</v>
      </c>
      <c r="D5">
        <f t="shared" si="2"/>
        <v>11</v>
      </c>
      <c r="E5">
        <f t="shared" si="3"/>
        <v>16</v>
      </c>
      <c r="F5">
        <f t="shared" si="4"/>
        <v>19</v>
      </c>
      <c r="G5">
        <f t="shared" si="5"/>
        <v>24</v>
      </c>
      <c r="H5" t="str">
        <f t="shared" si="6"/>
        <v>09</v>
      </c>
      <c r="I5" t="str">
        <f t="shared" si="7"/>
        <v>0A</v>
      </c>
      <c r="J5" t="str">
        <f t="shared" si="8"/>
        <v>0B</v>
      </c>
      <c r="K5" t="str">
        <f t="shared" si="15"/>
        <v>09</v>
      </c>
      <c r="L5" t="str">
        <f t="shared" si="16"/>
        <v>0A</v>
      </c>
      <c r="M5" t="str">
        <f t="shared" si="17"/>
        <v>0B</v>
      </c>
      <c r="N5" t="str">
        <f t="shared" si="9"/>
        <v/>
      </c>
      <c r="O5" t="str">
        <f t="shared" si="10"/>
        <v/>
      </c>
      <c r="P5" t="str">
        <f t="shared" si="11"/>
        <v/>
      </c>
      <c r="Q5" t="str">
        <f t="shared" si="12"/>
        <v>LDAH</v>
      </c>
      <c r="R5" t="str">
        <f t="shared" si="13"/>
        <v>LDBU</v>
      </c>
      <c r="S5" t="str">
        <f t="shared" si="14"/>
        <v>LDQ_U</v>
      </c>
    </row>
    <row r="6" spans="1:19">
      <c r="A6" t="s">
        <v>4</v>
      </c>
      <c r="B6">
        <f t="shared" si="0"/>
        <v>3</v>
      </c>
      <c r="C6">
        <f t="shared" si="1"/>
        <v>8</v>
      </c>
      <c r="D6">
        <f t="shared" si="2"/>
        <v>11</v>
      </c>
      <c r="E6">
        <f t="shared" si="3"/>
        <v>15</v>
      </c>
      <c r="F6">
        <f t="shared" si="4"/>
        <v>18</v>
      </c>
      <c r="G6">
        <f t="shared" si="5"/>
        <v>21</v>
      </c>
      <c r="H6" t="str">
        <f t="shared" si="6"/>
        <v>0C</v>
      </c>
      <c r="I6" t="str">
        <f t="shared" si="7"/>
        <v>0D</v>
      </c>
      <c r="J6" t="str">
        <f t="shared" si="8"/>
        <v>0E</v>
      </c>
      <c r="K6" t="str">
        <f t="shared" si="15"/>
        <v>0C</v>
      </c>
      <c r="L6" t="str">
        <f t="shared" si="16"/>
        <v>0D</v>
      </c>
      <c r="M6" t="str">
        <f t="shared" si="17"/>
        <v>0E</v>
      </c>
      <c r="N6" t="str">
        <f t="shared" si="9"/>
        <v/>
      </c>
      <c r="O6" t="str">
        <f t="shared" si="10"/>
        <v/>
      </c>
      <c r="P6" t="str">
        <f t="shared" si="11"/>
        <v/>
      </c>
      <c r="Q6" t="str">
        <f t="shared" si="12"/>
        <v>LDWU</v>
      </c>
      <c r="R6" t="str">
        <f t="shared" si="13"/>
        <v>STW</v>
      </c>
      <c r="S6" t="str">
        <f t="shared" si="14"/>
        <v>STB</v>
      </c>
    </row>
    <row r="7" spans="1:19">
      <c r="A7" t="s">
        <v>5</v>
      </c>
      <c r="B7">
        <f t="shared" si="0"/>
        <v>3</v>
      </c>
      <c r="C7">
        <f t="shared" si="1"/>
        <v>9</v>
      </c>
      <c r="D7">
        <f t="shared" si="2"/>
        <v>15</v>
      </c>
      <c r="E7">
        <f t="shared" si="3"/>
        <v>20</v>
      </c>
      <c r="F7">
        <f t="shared" si="4"/>
        <v>26</v>
      </c>
      <c r="G7">
        <f t="shared" si="5"/>
        <v>32</v>
      </c>
      <c r="H7" t="str">
        <f t="shared" si="6"/>
        <v>0F</v>
      </c>
      <c r="I7" t="str">
        <f t="shared" si="7"/>
        <v>10.00</v>
      </c>
      <c r="J7" t="str">
        <f t="shared" si="8"/>
        <v>10.02</v>
      </c>
      <c r="K7" t="str">
        <f t="shared" si="15"/>
        <v>0F</v>
      </c>
      <c r="L7" t="str">
        <f t="shared" si="16"/>
        <v>10</v>
      </c>
      <c r="M7" t="str">
        <f t="shared" si="17"/>
        <v>10</v>
      </c>
      <c r="N7" t="str">
        <f t="shared" si="9"/>
        <v/>
      </c>
      <c r="O7" t="str">
        <f t="shared" si="10"/>
        <v>00</v>
      </c>
      <c r="P7" t="str">
        <f t="shared" si="11"/>
        <v>02</v>
      </c>
      <c r="Q7" t="str">
        <f t="shared" si="12"/>
        <v>STQ_U</v>
      </c>
      <c r="R7" t="str">
        <f t="shared" si="13"/>
        <v>ADDL</v>
      </c>
      <c r="S7" t="str">
        <f t="shared" si="14"/>
        <v>S4ADDL</v>
      </c>
    </row>
    <row r="8" spans="1:19">
      <c r="A8" t="s">
        <v>6</v>
      </c>
      <c r="B8">
        <f t="shared" si="0"/>
        <v>6</v>
      </c>
      <c r="C8">
        <f t="shared" si="1"/>
        <v>11</v>
      </c>
      <c r="D8">
        <f t="shared" si="2"/>
        <v>17</v>
      </c>
      <c r="E8">
        <f t="shared" si="3"/>
        <v>24</v>
      </c>
      <c r="F8">
        <f t="shared" si="4"/>
        <v>30</v>
      </c>
      <c r="G8">
        <f t="shared" si="5"/>
        <v>36</v>
      </c>
      <c r="H8" t="str">
        <f t="shared" si="6"/>
        <v>10.09</v>
      </c>
      <c r="I8" t="str">
        <f t="shared" si="7"/>
        <v>10.0B</v>
      </c>
      <c r="J8" t="str">
        <f t="shared" si="8"/>
        <v>10.0F</v>
      </c>
      <c r="K8" t="str">
        <f t="shared" si="15"/>
        <v>10</v>
      </c>
      <c r="L8" t="str">
        <f t="shared" si="16"/>
        <v>10</v>
      </c>
      <c r="M8" t="str">
        <f t="shared" si="17"/>
        <v>10</v>
      </c>
      <c r="N8" t="str">
        <f t="shared" si="9"/>
        <v>09</v>
      </c>
      <c r="O8" t="str">
        <f t="shared" si="10"/>
        <v>0B</v>
      </c>
      <c r="P8" t="str">
        <f t="shared" si="11"/>
        <v>0F</v>
      </c>
      <c r="Q8" t="str">
        <f t="shared" si="12"/>
        <v>SUBL</v>
      </c>
      <c r="R8" t="str">
        <f t="shared" si="13"/>
        <v>S4SUBL</v>
      </c>
      <c r="S8" t="str">
        <f t="shared" si="14"/>
        <v>CMPBGE</v>
      </c>
    </row>
    <row r="9" spans="1:19">
      <c r="A9" t="s">
        <v>7</v>
      </c>
      <c r="B9">
        <f t="shared" si="0"/>
        <v>6</v>
      </c>
      <c r="C9">
        <f t="shared" si="1"/>
        <v>13</v>
      </c>
      <c r="D9">
        <f t="shared" si="2"/>
        <v>19</v>
      </c>
      <c r="E9">
        <f t="shared" si="3"/>
        <v>26</v>
      </c>
      <c r="F9">
        <f t="shared" si="4"/>
        <v>32</v>
      </c>
      <c r="G9">
        <f t="shared" si="5"/>
        <v>38</v>
      </c>
      <c r="H9" t="str">
        <f t="shared" si="6"/>
        <v>10.12</v>
      </c>
      <c r="I9" t="str">
        <f t="shared" si="7"/>
        <v>10.1B</v>
      </c>
      <c r="J9" t="str">
        <f t="shared" si="8"/>
        <v>10.1D</v>
      </c>
      <c r="K9" t="str">
        <f t="shared" si="15"/>
        <v>10</v>
      </c>
      <c r="L9" t="str">
        <f t="shared" si="16"/>
        <v>10</v>
      </c>
      <c r="M9" t="str">
        <f t="shared" si="17"/>
        <v>10</v>
      </c>
      <c r="N9" t="str">
        <f t="shared" si="9"/>
        <v>12</v>
      </c>
      <c r="O9" t="str">
        <f t="shared" si="10"/>
        <v>1B</v>
      </c>
      <c r="P9" t="str">
        <f t="shared" si="11"/>
        <v>1D</v>
      </c>
      <c r="Q9" t="str">
        <f t="shared" si="12"/>
        <v>S8ADDL</v>
      </c>
      <c r="R9" t="str">
        <f t="shared" si="13"/>
        <v>S8SUBL</v>
      </c>
      <c r="S9" t="str">
        <f t="shared" si="14"/>
        <v>CMPULT</v>
      </c>
    </row>
    <row r="10" spans="1:19">
      <c r="A10" t="s">
        <v>8</v>
      </c>
      <c r="B10">
        <f t="shared" si="0"/>
        <v>6</v>
      </c>
      <c r="C10">
        <f t="shared" si="1"/>
        <v>11</v>
      </c>
      <c r="D10">
        <f t="shared" si="2"/>
        <v>17</v>
      </c>
      <c r="E10">
        <f t="shared" si="3"/>
        <v>24</v>
      </c>
      <c r="F10">
        <f t="shared" si="4"/>
        <v>30</v>
      </c>
      <c r="G10">
        <f t="shared" si="5"/>
        <v>34</v>
      </c>
      <c r="H10" t="str">
        <f t="shared" si="6"/>
        <v>10.20</v>
      </c>
      <c r="I10" t="str">
        <f t="shared" si="7"/>
        <v>10.22</v>
      </c>
      <c r="J10" t="str">
        <f t="shared" si="8"/>
        <v>10.29</v>
      </c>
      <c r="K10" t="str">
        <f t="shared" si="15"/>
        <v>10</v>
      </c>
      <c r="L10" t="str">
        <f t="shared" si="16"/>
        <v>10</v>
      </c>
      <c r="M10" t="str">
        <f t="shared" si="17"/>
        <v>10</v>
      </c>
      <c r="N10" t="str">
        <f t="shared" si="9"/>
        <v>20</v>
      </c>
      <c r="O10" t="str">
        <f t="shared" si="10"/>
        <v>22</v>
      </c>
      <c r="P10" t="str">
        <f t="shared" si="11"/>
        <v>29</v>
      </c>
      <c r="Q10" t="str">
        <f t="shared" si="12"/>
        <v>ADDQ</v>
      </c>
      <c r="R10" t="str">
        <f t="shared" si="13"/>
        <v>S4ADDQ</v>
      </c>
      <c r="S10" t="str">
        <f t="shared" si="14"/>
        <v>SUBQ</v>
      </c>
    </row>
    <row r="11" spans="1:19">
      <c r="A11" t="s">
        <v>9</v>
      </c>
      <c r="B11">
        <f t="shared" si="0"/>
        <v>6</v>
      </c>
      <c r="C11">
        <f t="shared" si="1"/>
        <v>13</v>
      </c>
      <c r="D11">
        <f t="shared" si="2"/>
        <v>19</v>
      </c>
      <c r="E11">
        <f t="shared" si="3"/>
        <v>25</v>
      </c>
      <c r="F11">
        <f t="shared" si="4"/>
        <v>31</v>
      </c>
      <c r="G11">
        <f t="shared" si="5"/>
        <v>37</v>
      </c>
      <c r="H11" t="str">
        <f t="shared" si="6"/>
        <v>10.2B</v>
      </c>
      <c r="I11" t="str">
        <f t="shared" si="7"/>
        <v>10.2D</v>
      </c>
      <c r="J11" t="str">
        <f t="shared" si="8"/>
        <v>10.32</v>
      </c>
      <c r="K11" t="str">
        <f t="shared" si="15"/>
        <v>10</v>
      </c>
      <c r="L11" t="str">
        <f t="shared" si="16"/>
        <v>10</v>
      </c>
      <c r="M11" t="str">
        <f t="shared" si="17"/>
        <v>10</v>
      </c>
      <c r="N11" t="str">
        <f t="shared" si="9"/>
        <v>2B</v>
      </c>
      <c r="O11" t="str">
        <f t="shared" si="10"/>
        <v>2D</v>
      </c>
      <c r="P11" t="str">
        <f t="shared" si="11"/>
        <v>32</v>
      </c>
      <c r="Q11" t="str">
        <f t="shared" si="12"/>
        <v>S4SUBQ</v>
      </c>
      <c r="R11" t="str">
        <f t="shared" si="13"/>
        <v>CMPEQ</v>
      </c>
      <c r="S11" t="str">
        <f t="shared" si="14"/>
        <v>S8ADDQ</v>
      </c>
    </row>
    <row r="12" spans="1:19">
      <c r="A12" t="s">
        <v>10</v>
      </c>
      <c r="B12">
        <f t="shared" si="0"/>
        <v>6</v>
      </c>
      <c r="C12">
        <f t="shared" si="1"/>
        <v>13</v>
      </c>
      <c r="D12">
        <f t="shared" si="2"/>
        <v>19</v>
      </c>
      <c r="E12">
        <f t="shared" si="3"/>
        <v>26</v>
      </c>
      <c r="F12">
        <f t="shared" si="4"/>
        <v>32</v>
      </c>
      <c r="G12">
        <f t="shared" si="5"/>
        <v>38</v>
      </c>
      <c r="H12" t="str">
        <f t="shared" si="6"/>
        <v>10.3B</v>
      </c>
      <c r="I12" t="str">
        <f t="shared" si="7"/>
        <v>10.3D</v>
      </c>
      <c r="J12" t="str">
        <f t="shared" si="8"/>
        <v>10.40</v>
      </c>
      <c r="K12" t="str">
        <f t="shared" si="15"/>
        <v>10</v>
      </c>
      <c r="L12" t="str">
        <f t="shared" si="16"/>
        <v>10</v>
      </c>
      <c r="M12" t="str">
        <f t="shared" si="17"/>
        <v>10</v>
      </c>
      <c r="N12" t="str">
        <f t="shared" si="9"/>
        <v>3B</v>
      </c>
      <c r="O12" t="str">
        <f t="shared" si="10"/>
        <v>3D</v>
      </c>
      <c r="P12" t="str">
        <f t="shared" si="11"/>
        <v>40</v>
      </c>
      <c r="Q12" t="str">
        <f t="shared" si="12"/>
        <v>S8SUBQ</v>
      </c>
      <c r="R12" t="str">
        <f t="shared" si="13"/>
        <v>CMPULE</v>
      </c>
      <c r="S12" t="str">
        <f t="shared" si="14"/>
        <v>ADDL/V</v>
      </c>
    </row>
    <row r="13" spans="1:19">
      <c r="A13" t="s">
        <v>11</v>
      </c>
      <c r="B13">
        <f t="shared" si="0"/>
        <v>6</v>
      </c>
      <c r="C13">
        <f t="shared" si="1"/>
        <v>13</v>
      </c>
      <c r="D13">
        <f t="shared" si="2"/>
        <v>19</v>
      </c>
      <c r="E13">
        <f t="shared" si="3"/>
        <v>25</v>
      </c>
      <c r="F13">
        <f t="shared" si="4"/>
        <v>31</v>
      </c>
      <c r="G13">
        <f t="shared" si="5"/>
        <v>37</v>
      </c>
      <c r="H13" t="str">
        <f t="shared" si="6"/>
        <v>10.49</v>
      </c>
      <c r="I13" t="str">
        <f t="shared" si="7"/>
        <v>10.4D</v>
      </c>
      <c r="J13" t="str">
        <f t="shared" si="8"/>
        <v>10.60</v>
      </c>
      <c r="K13" t="str">
        <f t="shared" si="15"/>
        <v>10</v>
      </c>
      <c r="L13" t="str">
        <f t="shared" si="16"/>
        <v>10</v>
      </c>
      <c r="M13" t="str">
        <f t="shared" si="17"/>
        <v>10</v>
      </c>
      <c r="N13" t="str">
        <f t="shared" si="9"/>
        <v>49</v>
      </c>
      <c r="O13" t="str">
        <f t="shared" si="10"/>
        <v>4D</v>
      </c>
      <c r="P13" t="str">
        <f t="shared" si="11"/>
        <v>60</v>
      </c>
      <c r="Q13" t="str">
        <f t="shared" si="12"/>
        <v>SUBL/V</v>
      </c>
      <c r="R13" t="str">
        <f t="shared" si="13"/>
        <v>CMPLT</v>
      </c>
      <c r="S13" t="str">
        <f t="shared" si="14"/>
        <v>ADDQ/V</v>
      </c>
    </row>
    <row r="14" spans="1:19">
      <c r="A14" t="s">
        <v>12</v>
      </c>
      <c r="B14">
        <f t="shared" si="0"/>
        <v>6</v>
      </c>
      <c r="C14">
        <f t="shared" si="1"/>
        <v>13</v>
      </c>
      <c r="D14">
        <f t="shared" si="2"/>
        <v>19</v>
      </c>
      <c r="E14">
        <f t="shared" si="3"/>
        <v>25</v>
      </c>
      <c r="F14">
        <f t="shared" si="4"/>
        <v>31</v>
      </c>
      <c r="G14">
        <f t="shared" si="5"/>
        <v>34</v>
      </c>
      <c r="H14" t="str">
        <f t="shared" si="6"/>
        <v>10.69</v>
      </c>
      <c r="I14" t="str">
        <f t="shared" si="7"/>
        <v>10.6D</v>
      </c>
      <c r="J14" t="str">
        <f t="shared" si="8"/>
        <v>11.00</v>
      </c>
      <c r="K14" t="str">
        <f t="shared" si="15"/>
        <v>10</v>
      </c>
      <c r="L14" t="str">
        <f t="shared" si="16"/>
        <v>10</v>
      </c>
      <c r="M14" t="str">
        <f t="shared" si="17"/>
        <v>11</v>
      </c>
      <c r="N14" t="str">
        <f t="shared" si="9"/>
        <v>69</v>
      </c>
      <c r="O14" t="str">
        <f t="shared" si="10"/>
        <v>6D</v>
      </c>
      <c r="P14" t="str">
        <f t="shared" si="11"/>
        <v>00</v>
      </c>
      <c r="Q14" t="str">
        <f t="shared" si="12"/>
        <v>SUBQ/V</v>
      </c>
      <c r="R14" t="str">
        <f t="shared" si="13"/>
        <v>CMPLE</v>
      </c>
      <c r="S14" t="str">
        <f t="shared" si="14"/>
        <v>AND</v>
      </c>
    </row>
    <row r="15" spans="1:19">
      <c r="A15" t="s">
        <v>13</v>
      </c>
      <c r="B15">
        <f t="shared" si="0"/>
        <v>6</v>
      </c>
      <c r="C15">
        <f t="shared" si="1"/>
        <v>10</v>
      </c>
      <c r="D15">
        <f t="shared" si="2"/>
        <v>16</v>
      </c>
      <c r="E15">
        <f t="shared" si="3"/>
        <v>24</v>
      </c>
      <c r="F15">
        <f t="shared" si="4"/>
        <v>30</v>
      </c>
      <c r="G15">
        <f t="shared" si="5"/>
        <v>37</v>
      </c>
      <c r="H15" t="str">
        <f t="shared" si="6"/>
        <v>11.08</v>
      </c>
      <c r="I15" t="str">
        <f t="shared" si="7"/>
        <v>11.14</v>
      </c>
      <c r="J15" t="str">
        <f t="shared" si="8"/>
        <v>11.16</v>
      </c>
      <c r="K15" t="str">
        <f t="shared" si="15"/>
        <v>11</v>
      </c>
      <c r="L15" t="str">
        <f t="shared" si="16"/>
        <v>11</v>
      </c>
      <c r="M15" t="str">
        <f t="shared" si="17"/>
        <v>11</v>
      </c>
      <c r="N15" t="str">
        <f t="shared" si="9"/>
        <v>08</v>
      </c>
      <c r="O15" t="str">
        <f t="shared" si="10"/>
        <v>14</v>
      </c>
      <c r="P15" t="str">
        <f t="shared" si="11"/>
        <v>16</v>
      </c>
      <c r="Q15" t="str">
        <f t="shared" si="12"/>
        <v>BIC</v>
      </c>
      <c r="R15" t="str">
        <f t="shared" si="13"/>
        <v>CMOVLBS</v>
      </c>
      <c r="S15" t="str">
        <f t="shared" si="14"/>
        <v>CMOVLBC</v>
      </c>
    </row>
    <row r="16" spans="1:19">
      <c r="A16" t="s">
        <v>14</v>
      </c>
      <c r="B16">
        <f t="shared" si="0"/>
        <v>6</v>
      </c>
      <c r="C16">
        <f t="shared" si="1"/>
        <v>10</v>
      </c>
      <c r="D16">
        <f t="shared" si="2"/>
        <v>16</v>
      </c>
      <c r="E16">
        <f t="shared" si="3"/>
        <v>23</v>
      </c>
      <c r="F16">
        <f t="shared" si="4"/>
        <v>29</v>
      </c>
      <c r="G16">
        <f t="shared" si="5"/>
        <v>35</v>
      </c>
      <c r="H16" t="str">
        <f t="shared" si="6"/>
        <v>11.20</v>
      </c>
      <c r="I16" t="str">
        <f t="shared" si="7"/>
        <v>11.24</v>
      </c>
      <c r="J16" t="str">
        <f t="shared" si="8"/>
        <v>11.26</v>
      </c>
      <c r="K16" t="str">
        <f t="shared" si="15"/>
        <v>11</v>
      </c>
      <c r="L16" t="str">
        <f t="shared" si="16"/>
        <v>11</v>
      </c>
      <c r="M16" t="str">
        <f t="shared" si="17"/>
        <v>11</v>
      </c>
      <c r="N16" t="str">
        <f t="shared" si="9"/>
        <v>20</v>
      </c>
      <c r="O16" t="str">
        <f t="shared" si="10"/>
        <v>24</v>
      </c>
      <c r="P16" t="str">
        <f t="shared" si="11"/>
        <v>26</v>
      </c>
      <c r="Q16" t="str">
        <f t="shared" si="12"/>
        <v>BIS</v>
      </c>
      <c r="R16" t="str">
        <f t="shared" si="13"/>
        <v>CMOVEQ</v>
      </c>
      <c r="S16" t="str">
        <f t="shared" si="14"/>
        <v>CMOVNE</v>
      </c>
    </row>
    <row r="17" spans="1:19">
      <c r="A17" t="s">
        <v>15</v>
      </c>
      <c r="B17">
        <f t="shared" si="0"/>
        <v>6</v>
      </c>
      <c r="C17">
        <f t="shared" si="1"/>
        <v>12</v>
      </c>
      <c r="D17">
        <f t="shared" si="2"/>
        <v>18</v>
      </c>
      <c r="E17">
        <f t="shared" si="3"/>
        <v>22</v>
      </c>
      <c r="F17">
        <f t="shared" si="4"/>
        <v>28</v>
      </c>
      <c r="G17">
        <f t="shared" si="5"/>
        <v>34</v>
      </c>
      <c r="H17" t="str">
        <f t="shared" si="6"/>
        <v>11.28</v>
      </c>
      <c r="I17" t="str">
        <f t="shared" si="7"/>
        <v>11.40</v>
      </c>
      <c r="J17" t="str">
        <f t="shared" si="8"/>
        <v>11.44</v>
      </c>
      <c r="K17" t="str">
        <f t="shared" si="15"/>
        <v>11</v>
      </c>
      <c r="L17" t="str">
        <f t="shared" si="16"/>
        <v>11</v>
      </c>
      <c r="M17" t="str">
        <f t="shared" si="17"/>
        <v>11</v>
      </c>
      <c r="N17" t="str">
        <f t="shared" si="9"/>
        <v>28</v>
      </c>
      <c r="O17" t="str">
        <f t="shared" si="10"/>
        <v>40</v>
      </c>
      <c r="P17" t="str">
        <f t="shared" si="11"/>
        <v>44</v>
      </c>
      <c r="Q17" t="str">
        <f t="shared" si="12"/>
        <v>ORNOT</v>
      </c>
      <c r="R17" t="str">
        <f t="shared" si="13"/>
        <v>XOR</v>
      </c>
      <c r="S17" t="str">
        <f t="shared" si="14"/>
        <v>CMOVLT</v>
      </c>
    </row>
    <row r="18" spans="1:19">
      <c r="A18" t="s">
        <v>16</v>
      </c>
      <c r="B18">
        <f t="shared" si="0"/>
        <v>6</v>
      </c>
      <c r="C18">
        <f t="shared" si="1"/>
        <v>13</v>
      </c>
      <c r="D18">
        <f t="shared" si="2"/>
        <v>19</v>
      </c>
      <c r="E18">
        <f t="shared" si="3"/>
        <v>23</v>
      </c>
      <c r="F18">
        <f t="shared" si="4"/>
        <v>29</v>
      </c>
      <c r="G18">
        <f t="shared" si="5"/>
        <v>34</v>
      </c>
      <c r="H18" t="str">
        <f t="shared" si="6"/>
        <v>11.46</v>
      </c>
      <c r="I18" t="str">
        <f t="shared" si="7"/>
        <v>11.48</v>
      </c>
      <c r="J18" t="str">
        <f t="shared" si="8"/>
        <v>11.61</v>
      </c>
      <c r="K18" t="str">
        <f t="shared" si="15"/>
        <v>11</v>
      </c>
      <c r="L18" t="str">
        <f t="shared" si="16"/>
        <v>11</v>
      </c>
      <c r="M18" t="str">
        <f t="shared" si="17"/>
        <v>11</v>
      </c>
      <c r="N18" t="str">
        <f t="shared" si="9"/>
        <v>46</v>
      </c>
      <c r="O18" t="str">
        <f t="shared" si="10"/>
        <v>48</v>
      </c>
      <c r="P18" t="str">
        <f t="shared" si="11"/>
        <v>61</v>
      </c>
      <c r="Q18" t="str">
        <f t="shared" si="12"/>
        <v>CMOVGE</v>
      </c>
      <c r="R18" t="str">
        <f t="shared" si="13"/>
        <v>EQV</v>
      </c>
      <c r="S18" t="str">
        <f t="shared" si="14"/>
        <v>AMASK</v>
      </c>
    </row>
    <row r="19" spans="1:19">
      <c r="A19" t="s">
        <v>17</v>
      </c>
      <c r="B19">
        <f t="shared" si="0"/>
        <v>6</v>
      </c>
      <c r="C19">
        <f t="shared" si="1"/>
        <v>13</v>
      </c>
      <c r="D19">
        <f t="shared" si="2"/>
        <v>19</v>
      </c>
      <c r="E19">
        <f t="shared" si="3"/>
        <v>26</v>
      </c>
      <c r="F19">
        <f t="shared" si="4"/>
        <v>32</v>
      </c>
      <c r="G19">
        <f t="shared" si="5"/>
        <v>39</v>
      </c>
      <c r="H19" t="str">
        <f t="shared" si="6"/>
        <v>11.64</v>
      </c>
      <c r="I19" t="str">
        <f t="shared" si="7"/>
        <v>11.66</v>
      </c>
      <c r="J19" t="str">
        <f t="shared" si="8"/>
        <v>11.6C</v>
      </c>
      <c r="K19" t="str">
        <f t="shared" si="15"/>
        <v>11</v>
      </c>
      <c r="L19" t="str">
        <f t="shared" si="16"/>
        <v>11</v>
      </c>
      <c r="M19" t="str">
        <f t="shared" si="17"/>
        <v>11</v>
      </c>
      <c r="N19" t="str">
        <f t="shared" si="9"/>
        <v>64</v>
      </c>
      <c r="O19" t="str">
        <f t="shared" si="10"/>
        <v>66</v>
      </c>
      <c r="P19" t="str">
        <f t="shared" si="11"/>
        <v>6C</v>
      </c>
      <c r="Q19" t="str">
        <f t="shared" si="12"/>
        <v>CMOVLE</v>
      </c>
      <c r="R19" t="str">
        <f t="shared" si="13"/>
        <v>CMOVGT</v>
      </c>
      <c r="S19" t="str">
        <f t="shared" si="14"/>
        <v>IMPLVER</v>
      </c>
    </row>
    <row r="20" spans="1:19">
      <c r="A20" t="s">
        <v>18</v>
      </c>
      <c r="B20">
        <f t="shared" si="0"/>
        <v>6</v>
      </c>
      <c r="C20">
        <f t="shared" si="1"/>
        <v>12</v>
      </c>
      <c r="D20">
        <f t="shared" si="2"/>
        <v>18</v>
      </c>
      <c r="E20">
        <f t="shared" si="3"/>
        <v>24</v>
      </c>
      <c r="F20">
        <f t="shared" si="4"/>
        <v>30</v>
      </c>
      <c r="G20">
        <f t="shared" si="5"/>
        <v>35</v>
      </c>
      <c r="H20" t="str">
        <f t="shared" si="6"/>
        <v>12.02</v>
      </c>
      <c r="I20" t="str">
        <f t="shared" si="7"/>
        <v>12.06</v>
      </c>
      <c r="J20" t="str">
        <f t="shared" si="8"/>
        <v>12.0B</v>
      </c>
      <c r="K20" t="str">
        <f t="shared" si="15"/>
        <v>12</v>
      </c>
      <c r="L20" t="str">
        <f t="shared" si="16"/>
        <v>12</v>
      </c>
      <c r="M20" t="str">
        <f t="shared" si="17"/>
        <v>12</v>
      </c>
      <c r="N20" t="str">
        <f t="shared" si="9"/>
        <v>02</v>
      </c>
      <c r="O20" t="str">
        <f t="shared" si="10"/>
        <v>06</v>
      </c>
      <c r="P20" t="str">
        <f t="shared" si="11"/>
        <v>0B</v>
      </c>
      <c r="Q20" t="str">
        <f t="shared" si="12"/>
        <v>MSKBL</v>
      </c>
      <c r="R20" t="str">
        <f t="shared" si="13"/>
        <v>EXTBL</v>
      </c>
      <c r="S20" t="str">
        <f t="shared" si="14"/>
        <v>INSBL</v>
      </c>
    </row>
    <row r="21" spans="1:19">
      <c r="A21" t="s">
        <v>19</v>
      </c>
      <c r="B21">
        <f t="shared" si="0"/>
        <v>6</v>
      </c>
      <c r="C21">
        <f t="shared" si="1"/>
        <v>12</v>
      </c>
      <c r="D21">
        <f t="shared" si="2"/>
        <v>18</v>
      </c>
      <c r="E21">
        <f t="shared" si="3"/>
        <v>24</v>
      </c>
      <c r="F21">
        <f t="shared" si="4"/>
        <v>30</v>
      </c>
      <c r="G21">
        <f t="shared" si="5"/>
        <v>35</v>
      </c>
      <c r="H21" t="str">
        <f t="shared" si="6"/>
        <v>12.12</v>
      </c>
      <c r="I21" t="str">
        <f t="shared" si="7"/>
        <v>12.16</v>
      </c>
      <c r="J21" t="str">
        <f t="shared" si="8"/>
        <v>12.1B</v>
      </c>
      <c r="K21" t="str">
        <f t="shared" si="15"/>
        <v>12</v>
      </c>
      <c r="L21" t="str">
        <f t="shared" si="16"/>
        <v>12</v>
      </c>
      <c r="M21" t="str">
        <f t="shared" si="17"/>
        <v>12</v>
      </c>
      <c r="N21" t="str">
        <f t="shared" si="9"/>
        <v>12</v>
      </c>
      <c r="O21" t="str">
        <f t="shared" si="10"/>
        <v>16</v>
      </c>
      <c r="P21" t="str">
        <f t="shared" si="11"/>
        <v>1B</v>
      </c>
      <c r="Q21" t="str">
        <f t="shared" si="12"/>
        <v>MSKWL</v>
      </c>
      <c r="R21" t="str">
        <f t="shared" si="13"/>
        <v>EXTWL</v>
      </c>
      <c r="S21" t="str">
        <f t="shared" si="14"/>
        <v>INSWL</v>
      </c>
    </row>
    <row r="22" spans="1:19">
      <c r="A22" t="s">
        <v>20</v>
      </c>
      <c r="B22">
        <f t="shared" si="0"/>
        <v>6</v>
      </c>
      <c r="C22">
        <f t="shared" si="1"/>
        <v>12</v>
      </c>
      <c r="D22">
        <f t="shared" si="2"/>
        <v>18</v>
      </c>
      <c r="E22">
        <f t="shared" si="3"/>
        <v>24</v>
      </c>
      <c r="F22">
        <f t="shared" si="4"/>
        <v>30</v>
      </c>
      <c r="G22">
        <f t="shared" si="5"/>
        <v>35</v>
      </c>
      <c r="H22" t="str">
        <f t="shared" si="6"/>
        <v>12.22</v>
      </c>
      <c r="I22" t="str">
        <f t="shared" si="7"/>
        <v>12.26</v>
      </c>
      <c r="J22" t="str">
        <f t="shared" si="8"/>
        <v>12.2B</v>
      </c>
      <c r="K22" t="str">
        <f t="shared" si="15"/>
        <v>12</v>
      </c>
      <c r="L22" t="str">
        <f t="shared" si="16"/>
        <v>12</v>
      </c>
      <c r="M22" t="str">
        <f t="shared" si="17"/>
        <v>12</v>
      </c>
      <c r="N22" t="str">
        <f t="shared" si="9"/>
        <v>22</v>
      </c>
      <c r="O22" t="str">
        <f t="shared" si="10"/>
        <v>26</v>
      </c>
      <c r="P22" t="str">
        <f t="shared" si="11"/>
        <v>2B</v>
      </c>
      <c r="Q22" t="str">
        <f t="shared" si="12"/>
        <v>MSKLL</v>
      </c>
      <c r="R22" t="str">
        <f t="shared" si="13"/>
        <v>EXTLL</v>
      </c>
      <c r="S22" t="str">
        <f t="shared" si="14"/>
        <v>INSLL</v>
      </c>
    </row>
    <row r="23" spans="1:19">
      <c r="A23" t="s">
        <v>21</v>
      </c>
      <c r="B23">
        <f t="shared" si="0"/>
        <v>6</v>
      </c>
      <c r="C23">
        <f t="shared" si="1"/>
        <v>10</v>
      </c>
      <c r="D23">
        <f t="shared" si="2"/>
        <v>16</v>
      </c>
      <c r="E23">
        <f t="shared" si="3"/>
        <v>23</v>
      </c>
      <c r="F23">
        <f t="shared" si="4"/>
        <v>29</v>
      </c>
      <c r="G23">
        <f t="shared" si="5"/>
        <v>34</v>
      </c>
      <c r="H23" t="str">
        <f t="shared" si="6"/>
        <v>12.30</v>
      </c>
      <c r="I23" t="str">
        <f t="shared" si="7"/>
        <v>12.31</v>
      </c>
      <c r="J23" t="str">
        <f t="shared" si="8"/>
        <v>12.32</v>
      </c>
      <c r="K23" t="str">
        <f t="shared" si="15"/>
        <v>12</v>
      </c>
      <c r="L23" t="str">
        <f t="shared" si="16"/>
        <v>12</v>
      </c>
      <c r="M23" t="str">
        <f t="shared" si="17"/>
        <v>12</v>
      </c>
      <c r="N23" t="str">
        <f t="shared" si="9"/>
        <v>30</v>
      </c>
      <c r="O23" t="str">
        <f t="shared" si="10"/>
        <v>31</v>
      </c>
      <c r="P23" t="str">
        <f t="shared" si="11"/>
        <v>32</v>
      </c>
      <c r="Q23" t="str">
        <f t="shared" si="12"/>
        <v>ZAP</v>
      </c>
      <c r="R23" t="str">
        <f t="shared" si="13"/>
        <v>ZAPNOT</v>
      </c>
      <c r="S23" t="str">
        <f t="shared" si="14"/>
        <v>MSKQL</v>
      </c>
    </row>
    <row r="24" spans="1:19">
      <c r="A24" t="s">
        <v>22</v>
      </c>
      <c r="B24">
        <f t="shared" si="0"/>
        <v>6</v>
      </c>
      <c r="C24">
        <f t="shared" si="1"/>
        <v>10</v>
      </c>
      <c r="D24">
        <f t="shared" si="2"/>
        <v>16</v>
      </c>
      <c r="E24">
        <f t="shared" si="3"/>
        <v>22</v>
      </c>
      <c r="F24">
        <f t="shared" si="4"/>
        <v>28</v>
      </c>
      <c r="G24">
        <f t="shared" si="5"/>
        <v>31</v>
      </c>
      <c r="H24" t="str">
        <f t="shared" si="6"/>
        <v>12.34</v>
      </c>
      <c r="I24" t="str">
        <f t="shared" si="7"/>
        <v>12.36</v>
      </c>
      <c r="J24" t="str">
        <f t="shared" si="8"/>
        <v>12.39</v>
      </c>
      <c r="K24" t="str">
        <f t="shared" si="15"/>
        <v>12</v>
      </c>
      <c r="L24" t="str">
        <f t="shared" si="16"/>
        <v>12</v>
      </c>
      <c r="M24" t="str">
        <f t="shared" si="17"/>
        <v>12</v>
      </c>
      <c r="N24" t="str">
        <f t="shared" si="9"/>
        <v>34</v>
      </c>
      <c r="O24" t="str">
        <f t="shared" si="10"/>
        <v>36</v>
      </c>
      <c r="P24" t="str">
        <f t="shared" si="11"/>
        <v>39</v>
      </c>
      <c r="Q24" t="str">
        <f t="shared" si="12"/>
        <v>SRL</v>
      </c>
      <c r="R24" t="str">
        <f t="shared" si="13"/>
        <v>EXTQL</v>
      </c>
      <c r="S24" t="str">
        <f t="shared" si="14"/>
        <v>SLL</v>
      </c>
    </row>
    <row r="25" spans="1:19">
      <c r="A25" t="s">
        <v>23</v>
      </c>
      <c r="B25">
        <f t="shared" si="0"/>
        <v>6</v>
      </c>
      <c r="C25">
        <f t="shared" si="1"/>
        <v>12</v>
      </c>
      <c r="D25">
        <f t="shared" si="2"/>
        <v>18</v>
      </c>
      <c r="E25">
        <f t="shared" si="3"/>
        <v>22</v>
      </c>
      <c r="F25">
        <f t="shared" si="4"/>
        <v>28</v>
      </c>
      <c r="G25">
        <f t="shared" si="5"/>
        <v>33</v>
      </c>
      <c r="H25" t="str">
        <f t="shared" si="6"/>
        <v>12.3B</v>
      </c>
      <c r="I25" t="str">
        <f t="shared" si="7"/>
        <v>12.3C</v>
      </c>
      <c r="J25" t="str">
        <f t="shared" si="8"/>
        <v>12.52</v>
      </c>
      <c r="K25" t="str">
        <f t="shared" si="15"/>
        <v>12</v>
      </c>
      <c r="L25" t="str">
        <f t="shared" si="16"/>
        <v>12</v>
      </c>
      <c r="M25" t="str">
        <f t="shared" si="17"/>
        <v>12</v>
      </c>
      <c r="N25" t="str">
        <f t="shared" si="9"/>
        <v>3B</v>
      </c>
      <c r="O25" t="str">
        <f t="shared" si="10"/>
        <v>3C</v>
      </c>
      <c r="P25" t="str">
        <f t="shared" si="11"/>
        <v>52</v>
      </c>
      <c r="Q25" t="str">
        <f t="shared" si="12"/>
        <v>INSQL</v>
      </c>
      <c r="R25" t="str">
        <f t="shared" si="13"/>
        <v>SRA</v>
      </c>
      <c r="S25" t="str">
        <f t="shared" si="14"/>
        <v>MSKWH</v>
      </c>
    </row>
    <row r="26" spans="1:19">
      <c r="A26" t="s">
        <v>24</v>
      </c>
      <c r="B26">
        <f t="shared" si="0"/>
        <v>6</v>
      </c>
      <c r="C26">
        <f t="shared" si="1"/>
        <v>12</v>
      </c>
      <c r="D26">
        <f t="shared" si="2"/>
        <v>18</v>
      </c>
      <c r="E26">
        <f t="shared" si="3"/>
        <v>24</v>
      </c>
      <c r="F26">
        <f t="shared" si="4"/>
        <v>30</v>
      </c>
      <c r="G26">
        <f t="shared" si="5"/>
        <v>35</v>
      </c>
      <c r="H26" t="str">
        <f t="shared" si="6"/>
        <v>12.57</v>
      </c>
      <c r="I26" t="str">
        <f t="shared" si="7"/>
        <v>12.5A</v>
      </c>
      <c r="J26" t="str">
        <f t="shared" si="8"/>
        <v>12.62</v>
      </c>
      <c r="K26" t="str">
        <f t="shared" si="15"/>
        <v>12</v>
      </c>
      <c r="L26" t="str">
        <f t="shared" si="16"/>
        <v>12</v>
      </c>
      <c r="M26" t="str">
        <f t="shared" si="17"/>
        <v>12</v>
      </c>
      <c r="N26" t="str">
        <f t="shared" si="9"/>
        <v>57</v>
      </c>
      <c r="O26" t="str">
        <f t="shared" si="10"/>
        <v>5A</v>
      </c>
      <c r="P26" t="str">
        <f t="shared" si="11"/>
        <v>62</v>
      </c>
      <c r="Q26" t="str">
        <f t="shared" si="12"/>
        <v>INSWH</v>
      </c>
      <c r="R26" t="str">
        <f t="shared" si="13"/>
        <v>EXTWH</v>
      </c>
      <c r="S26" t="str">
        <f t="shared" si="14"/>
        <v>MSKLH</v>
      </c>
    </row>
    <row r="27" spans="1:19">
      <c r="A27" t="s">
        <v>25</v>
      </c>
      <c r="B27">
        <f t="shared" si="0"/>
        <v>6</v>
      </c>
      <c r="C27">
        <f t="shared" si="1"/>
        <v>12</v>
      </c>
      <c r="D27">
        <f t="shared" si="2"/>
        <v>18</v>
      </c>
      <c r="E27">
        <f t="shared" si="3"/>
        <v>24</v>
      </c>
      <c r="F27">
        <f t="shared" si="4"/>
        <v>30</v>
      </c>
      <c r="G27">
        <f t="shared" si="5"/>
        <v>35</v>
      </c>
      <c r="H27" t="str">
        <f t="shared" si="6"/>
        <v>12.67</v>
      </c>
      <c r="I27" t="str">
        <f t="shared" si="7"/>
        <v>12.6A</v>
      </c>
      <c r="J27" t="str">
        <f t="shared" si="8"/>
        <v>12.72</v>
      </c>
      <c r="K27" t="str">
        <f t="shared" si="15"/>
        <v>12</v>
      </c>
      <c r="L27" t="str">
        <f t="shared" si="16"/>
        <v>12</v>
      </c>
      <c r="M27" t="str">
        <f t="shared" si="17"/>
        <v>12</v>
      </c>
      <c r="N27" t="str">
        <f t="shared" si="9"/>
        <v>67</v>
      </c>
      <c r="O27" t="str">
        <f t="shared" si="10"/>
        <v>6A</v>
      </c>
      <c r="P27" t="str">
        <f t="shared" si="11"/>
        <v>72</v>
      </c>
      <c r="Q27" t="str">
        <f t="shared" si="12"/>
        <v>INSLH</v>
      </c>
      <c r="R27" t="str">
        <f t="shared" si="13"/>
        <v>EXTLH</v>
      </c>
      <c r="S27" t="str">
        <f t="shared" si="14"/>
        <v>MSKQH</v>
      </c>
    </row>
    <row r="28" spans="1:19">
      <c r="A28" t="s">
        <v>26</v>
      </c>
      <c r="B28">
        <f t="shared" si="0"/>
        <v>6</v>
      </c>
      <c r="C28">
        <f t="shared" si="1"/>
        <v>12</v>
      </c>
      <c r="D28">
        <f t="shared" si="2"/>
        <v>18</v>
      </c>
      <c r="E28">
        <f t="shared" si="3"/>
        <v>24</v>
      </c>
      <c r="F28">
        <f t="shared" si="4"/>
        <v>30</v>
      </c>
      <c r="G28">
        <f t="shared" si="5"/>
        <v>34</v>
      </c>
      <c r="H28" t="str">
        <f t="shared" si="6"/>
        <v>12.77</v>
      </c>
      <c r="I28" t="str">
        <f t="shared" si="7"/>
        <v>12.7A</v>
      </c>
      <c r="J28" t="str">
        <f t="shared" si="8"/>
        <v>13.00</v>
      </c>
      <c r="K28" t="str">
        <f t="shared" si="15"/>
        <v>12</v>
      </c>
      <c r="L28" t="str">
        <f t="shared" si="16"/>
        <v>12</v>
      </c>
      <c r="M28" t="str">
        <f t="shared" si="17"/>
        <v>13</v>
      </c>
      <c r="N28" t="str">
        <f t="shared" si="9"/>
        <v>77</v>
      </c>
      <c r="O28" t="str">
        <f t="shared" si="10"/>
        <v>7A</v>
      </c>
      <c r="P28" t="str">
        <f t="shared" si="11"/>
        <v>00</v>
      </c>
      <c r="Q28" t="str">
        <f t="shared" si="12"/>
        <v>INSQH</v>
      </c>
      <c r="R28" t="str">
        <f t="shared" si="13"/>
        <v>EXTQH</v>
      </c>
      <c r="S28" t="str">
        <f t="shared" si="14"/>
        <v>MULL</v>
      </c>
    </row>
    <row r="29" spans="1:19">
      <c r="A29" t="s">
        <v>27</v>
      </c>
      <c r="B29">
        <f t="shared" si="0"/>
        <v>6</v>
      </c>
      <c r="C29">
        <f t="shared" si="1"/>
        <v>11</v>
      </c>
      <c r="D29">
        <f t="shared" si="2"/>
        <v>17</v>
      </c>
      <c r="E29">
        <f t="shared" si="3"/>
        <v>23</v>
      </c>
      <c r="F29">
        <f t="shared" si="4"/>
        <v>29</v>
      </c>
      <c r="G29">
        <f t="shared" si="5"/>
        <v>35</v>
      </c>
      <c r="H29" t="str">
        <f t="shared" si="6"/>
        <v>13.20</v>
      </c>
      <c r="I29" t="str">
        <f t="shared" si="7"/>
        <v>13.30</v>
      </c>
      <c r="J29" t="str">
        <f t="shared" si="8"/>
        <v>13.40</v>
      </c>
      <c r="K29" t="str">
        <f t="shared" si="15"/>
        <v>13</v>
      </c>
      <c r="L29" t="str">
        <f t="shared" si="16"/>
        <v>13</v>
      </c>
      <c r="M29" t="str">
        <f t="shared" si="17"/>
        <v>13</v>
      </c>
      <c r="N29" t="str">
        <f t="shared" si="9"/>
        <v>20</v>
      </c>
      <c r="O29" t="str">
        <f t="shared" si="10"/>
        <v>30</v>
      </c>
      <c r="P29" t="str">
        <f t="shared" si="11"/>
        <v>40</v>
      </c>
      <c r="Q29" t="str">
        <f t="shared" si="12"/>
        <v>MULQ</v>
      </c>
      <c r="R29" t="str">
        <f t="shared" si="13"/>
        <v>UMULH</v>
      </c>
      <c r="S29" t="str">
        <f t="shared" si="14"/>
        <v>MULL/V</v>
      </c>
    </row>
    <row r="30" spans="1:19">
      <c r="A30" t="s">
        <v>28</v>
      </c>
      <c r="B30">
        <f t="shared" si="0"/>
        <v>6</v>
      </c>
      <c r="C30">
        <f t="shared" si="1"/>
        <v>13</v>
      </c>
      <c r="D30">
        <f t="shared" si="2"/>
        <v>20</v>
      </c>
      <c r="E30">
        <f t="shared" si="3"/>
        <v>26</v>
      </c>
      <c r="F30">
        <f t="shared" si="4"/>
        <v>33</v>
      </c>
      <c r="G30">
        <f t="shared" si="5"/>
        <v>40</v>
      </c>
      <c r="H30" t="str">
        <f t="shared" si="6"/>
        <v>13.60</v>
      </c>
      <c r="I30" t="str">
        <f t="shared" si="7"/>
        <v>14.004</v>
      </c>
      <c r="J30" t="str">
        <f t="shared" si="8"/>
        <v>14.00A</v>
      </c>
      <c r="K30" t="str">
        <f t="shared" si="15"/>
        <v>13</v>
      </c>
      <c r="L30" t="str">
        <f t="shared" si="16"/>
        <v>14</v>
      </c>
      <c r="M30" t="str">
        <f t="shared" si="17"/>
        <v>14</v>
      </c>
      <c r="N30" t="str">
        <f t="shared" si="9"/>
        <v>60</v>
      </c>
      <c r="O30" t="str">
        <f t="shared" si="10"/>
        <v>004</v>
      </c>
      <c r="P30" t="str">
        <f t="shared" si="11"/>
        <v>00A</v>
      </c>
      <c r="Q30" t="str">
        <f t="shared" si="12"/>
        <v>MULQ/V</v>
      </c>
      <c r="R30" t="str">
        <f t="shared" si="13"/>
        <v>ITOFS</v>
      </c>
      <c r="S30" t="str">
        <f t="shared" si="14"/>
        <v>SQRTF/C</v>
      </c>
    </row>
    <row r="31" spans="1:19">
      <c r="A31" t="s">
        <v>29</v>
      </c>
      <c r="B31">
        <f t="shared" si="0"/>
        <v>7</v>
      </c>
      <c r="C31">
        <f t="shared" si="1"/>
        <v>15</v>
      </c>
      <c r="D31">
        <f t="shared" si="2"/>
        <v>22</v>
      </c>
      <c r="E31">
        <f t="shared" si="3"/>
        <v>28</v>
      </c>
      <c r="F31">
        <f t="shared" si="4"/>
        <v>35</v>
      </c>
      <c r="G31">
        <f t="shared" si="5"/>
        <v>40</v>
      </c>
      <c r="H31" t="str">
        <f t="shared" si="6"/>
        <v>14.00B</v>
      </c>
      <c r="I31" t="str">
        <f t="shared" si="7"/>
        <v>14.014</v>
      </c>
      <c r="J31" t="str">
        <f t="shared" si="8"/>
        <v>14.024</v>
      </c>
      <c r="K31" t="str">
        <f t="shared" si="15"/>
        <v>14</v>
      </c>
      <c r="L31" t="str">
        <f t="shared" si="16"/>
        <v>14</v>
      </c>
      <c r="M31" t="str">
        <f t="shared" si="17"/>
        <v>14</v>
      </c>
      <c r="N31" t="str">
        <f t="shared" si="9"/>
        <v>00B</v>
      </c>
      <c r="O31" t="str">
        <f t="shared" si="10"/>
        <v>014</v>
      </c>
      <c r="P31" t="str">
        <f t="shared" si="11"/>
        <v>024</v>
      </c>
      <c r="Q31" t="str">
        <f t="shared" si="12"/>
        <v>SQRTS/C</v>
      </c>
      <c r="R31" t="str">
        <f t="shared" si="13"/>
        <v>ITOFF</v>
      </c>
      <c r="S31" t="str">
        <f t="shared" si="14"/>
        <v>ITOFT</v>
      </c>
    </row>
    <row r="32" spans="1:19">
      <c r="A32" t="s">
        <v>30</v>
      </c>
      <c r="B32">
        <f t="shared" si="0"/>
        <v>7</v>
      </c>
      <c r="C32">
        <f t="shared" si="1"/>
        <v>15</v>
      </c>
      <c r="D32">
        <f t="shared" si="2"/>
        <v>22</v>
      </c>
      <c r="E32">
        <f t="shared" si="3"/>
        <v>30</v>
      </c>
      <c r="F32">
        <f t="shared" si="4"/>
        <v>37</v>
      </c>
      <c r="G32">
        <f t="shared" si="5"/>
        <v>44</v>
      </c>
      <c r="H32" t="str">
        <f t="shared" si="6"/>
        <v>14.02A</v>
      </c>
      <c r="I32" t="str">
        <f t="shared" si="7"/>
        <v>14.02B</v>
      </c>
      <c r="J32" t="str">
        <f t="shared" si="8"/>
        <v>14.04B</v>
      </c>
      <c r="K32" t="str">
        <f t="shared" si="15"/>
        <v>14</v>
      </c>
      <c r="L32" t="str">
        <f t="shared" si="16"/>
        <v>14</v>
      </c>
      <c r="M32" t="str">
        <f t="shared" si="17"/>
        <v>14</v>
      </c>
      <c r="N32" t="str">
        <f t="shared" si="9"/>
        <v>02A</v>
      </c>
      <c r="O32" t="str">
        <f t="shared" si="10"/>
        <v>02B</v>
      </c>
      <c r="P32" t="str">
        <f t="shared" si="11"/>
        <v>04B</v>
      </c>
      <c r="Q32" t="str">
        <f t="shared" si="12"/>
        <v>SQRTG/C</v>
      </c>
      <c r="R32" t="str">
        <f t="shared" si="13"/>
        <v>SQRTT/C</v>
      </c>
      <c r="S32" t="str">
        <f t="shared" si="14"/>
        <v>SQRTS/M</v>
      </c>
    </row>
    <row r="33" spans="1:19">
      <c r="A33" t="s">
        <v>31</v>
      </c>
      <c r="B33">
        <f t="shared" si="0"/>
        <v>7</v>
      </c>
      <c r="C33">
        <f t="shared" si="1"/>
        <v>15</v>
      </c>
      <c r="D33">
        <f t="shared" si="2"/>
        <v>22</v>
      </c>
      <c r="E33">
        <f t="shared" si="3"/>
        <v>28</v>
      </c>
      <c r="F33">
        <f t="shared" si="4"/>
        <v>35</v>
      </c>
      <c r="G33">
        <f t="shared" si="5"/>
        <v>40</v>
      </c>
      <c r="H33" t="str">
        <f t="shared" si="6"/>
        <v>14.06B</v>
      </c>
      <c r="I33" t="str">
        <f t="shared" si="7"/>
        <v>14.08A</v>
      </c>
      <c r="J33" t="str">
        <f t="shared" si="8"/>
        <v>14.08B</v>
      </c>
      <c r="K33" t="str">
        <f t="shared" si="15"/>
        <v>14</v>
      </c>
      <c r="L33" t="str">
        <f t="shared" si="16"/>
        <v>14</v>
      </c>
      <c r="M33" t="str">
        <f t="shared" si="17"/>
        <v>14</v>
      </c>
      <c r="N33" t="str">
        <f t="shared" si="9"/>
        <v>06B</v>
      </c>
      <c r="O33" t="str">
        <f t="shared" si="10"/>
        <v>08A</v>
      </c>
      <c r="P33" t="str">
        <f t="shared" si="11"/>
        <v>08B</v>
      </c>
      <c r="Q33" t="str">
        <f t="shared" si="12"/>
        <v>SQRTT/M</v>
      </c>
      <c r="R33" t="str">
        <f t="shared" si="13"/>
        <v>SQRTF</v>
      </c>
      <c r="S33" t="str">
        <f t="shared" si="14"/>
        <v>SQRTS</v>
      </c>
    </row>
    <row r="34" spans="1:19">
      <c r="A34" t="s">
        <v>32</v>
      </c>
      <c r="B34">
        <f t="shared" ref="B34:B65" si="18">FIND(" ", A34)</f>
        <v>7</v>
      </c>
      <c r="C34">
        <f t="shared" ref="C34:C65" si="19">FIND(" ", A34, B34+1)</f>
        <v>13</v>
      </c>
      <c r="D34">
        <f t="shared" ref="D34:D65" si="20">FIND(" ", A34, C34+1)</f>
        <v>20</v>
      </c>
      <c r="E34">
        <f t="shared" ref="E34:E65" si="21">FIND(" ", A34, D34+1)</f>
        <v>26</v>
      </c>
      <c r="F34">
        <f t="shared" ref="F34:F65" si="22">FIND(" ", A34, E34+1)</f>
        <v>33</v>
      </c>
      <c r="G34">
        <f t="shared" ref="G34:G65" si="23">LEN(A34)</f>
        <v>40</v>
      </c>
      <c r="H34" t="str">
        <f t="shared" ref="H34:H65" si="24">TRIM(MID(A34,1,B34))</f>
        <v>14.0AA</v>
      </c>
      <c r="I34" t="str">
        <f t="shared" ref="I34:I65" si="25">TRIM(MID(A34,C34,D34-C34))</f>
        <v>14.0AB</v>
      </c>
      <c r="J34" t="str">
        <f t="shared" ref="J34:J65" si="26">TRIM(MID(A34,E34,F34-E34))</f>
        <v>14.0CB</v>
      </c>
      <c r="K34" t="str">
        <f t="shared" si="15"/>
        <v>14</v>
      </c>
      <c r="L34" t="str">
        <f t="shared" si="16"/>
        <v>14</v>
      </c>
      <c r="M34" t="str">
        <f t="shared" si="17"/>
        <v>14</v>
      </c>
      <c r="N34" t="str">
        <f t="shared" ref="N34:N65" si="27">IFERROR(MID(H34,FIND(".",H34)+1,99),"")</f>
        <v>0AA</v>
      </c>
      <c r="O34" t="str">
        <f t="shared" ref="O34:O65" si="28">IFERROR(MID(I34,FIND(".",I34)+1,99),"")</f>
        <v>0AB</v>
      </c>
      <c r="P34" t="str">
        <f t="shared" ref="P34:P65" si="29">IFERROR(MID(J34,FIND(".",J34)+1,99),"")</f>
        <v>0CB</v>
      </c>
      <c r="Q34" t="str">
        <f t="shared" ref="Q34:Q65" si="30">TRIM(MID(A34,B34+1,C34-B34-1))</f>
        <v>SQRTG</v>
      </c>
      <c r="R34" t="str">
        <f t="shared" ref="R34:R65" si="31">TRIM(MID(A34,D34+1,E34-D34-1))</f>
        <v>SQRTT</v>
      </c>
      <c r="S34" t="str">
        <f t="shared" ref="S34:S65" si="32">TRIM(MID(A34,F34+1,G34-F34))</f>
        <v>SQRTS/D</v>
      </c>
    </row>
    <row r="35" spans="1:19">
      <c r="A35" t="s">
        <v>33</v>
      </c>
      <c r="B35">
        <f t="shared" si="18"/>
        <v>7</v>
      </c>
      <c r="C35">
        <f t="shared" si="19"/>
        <v>15</v>
      </c>
      <c r="D35">
        <f t="shared" si="20"/>
        <v>22</v>
      </c>
      <c r="E35">
        <f t="shared" si="21"/>
        <v>31</v>
      </c>
      <c r="F35">
        <f t="shared" si="22"/>
        <v>38</v>
      </c>
      <c r="G35">
        <f t="shared" si="23"/>
        <v>46</v>
      </c>
      <c r="H35" t="str">
        <f t="shared" si="24"/>
        <v>14.0EB</v>
      </c>
      <c r="I35" t="str">
        <f t="shared" si="25"/>
        <v>14.10A</v>
      </c>
      <c r="J35" t="str">
        <f t="shared" si="26"/>
        <v>14.10B</v>
      </c>
      <c r="K35" t="str">
        <f t="shared" si="15"/>
        <v>14</v>
      </c>
      <c r="L35" t="str">
        <f t="shared" si="16"/>
        <v>14</v>
      </c>
      <c r="M35" t="str">
        <f t="shared" si="17"/>
        <v>14</v>
      </c>
      <c r="N35" t="str">
        <f t="shared" si="27"/>
        <v>0EB</v>
      </c>
      <c r="O35" t="str">
        <f t="shared" si="28"/>
        <v>10A</v>
      </c>
      <c r="P35" t="str">
        <f t="shared" si="29"/>
        <v>10B</v>
      </c>
      <c r="Q35" t="str">
        <f t="shared" si="30"/>
        <v>SQRTT/D</v>
      </c>
      <c r="R35" t="str">
        <f t="shared" si="31"/>
        <v>SQRTF/UC</v>
      </c>
      <c r="S35" t="str">
        <f t="shared" si="32"/>
        <v>SQRTS/UC</v>
      </c>
    </row>
    <row r="36" spans="1:19">
      <c r="A36" t="s">
        <v>34</v>
      </c>
      <c r="B36">
        <f t="shared" si="18"/>
        <v>7</v>
      </c>
      <c r="C36">
        <f t="shared" si="19"/>
        <v>16</v>
      </c>
      <c r="D36">
        <f t="shared" si="20"/>
        <v>23</v>
      </c>
      <c r="E36">
        <f t="shared" si="21"/>
        <v>32</v>
      </c>
      <c r="F36">
        <f t="shared" si="22"/>
        <v>39</v>
      </c>
      <c r="G36">
        <f t="shared" si="23"/>
        <v>47</v>
      </c>
      <c r="H36" t="str">
        <f t="shared" si="24"/>
        <v>14.12A</v>
      </c>
      <c r="I36" t="str">
        <f t="shared" si="25"/>
        <v>14.12B</v>
      </c>
      <c r="J36" t="str">
        <f t="shared" si="26"/>
        <v>14.14B</v>
      </c>
      <c r="K36" t="str">
        <f t="shared" si="15"/>
        <v>14</v>
      </c>
      <c r="L36" t="str">
        <f t="shared" si="16"/>
        <v>14</v>
      </c>
      <c r="M36" t="str">
        <f t="shared" si="17"/>
        <v>14</v>
      </c>
      <c r="N36" t="str">
        <f t="shared" si="27"/>
        <v>12A</v>
      </c>
      <c r="O36" t="str">
        <f t="shared" si="28"/>
        <v>12B</v>
      </c>
      <c r="P36" t="str">
        <f t="shared" si="29"/>
        <v>14B</v>
      </c>
      <c r="Q36" t="str">
        <f t="shared" si="30"/>
        <v>SQRTG/UC</v>
      </c>
      <c r="R36" t="str">
        <f t="shared" si="31"/>
        <v>SQRTT/UC</v>
      </c>
      <c r="S36" t="str">
        <f t="shared" si="32"/>
        <v>SQRTS/UM</v>
      </c>
    </row>
    <row r="37" spans="1:19">
      <c r="A37" t="s">
        <v>35</v>
      </c>
      <c r="B37">
        <f t="shared" si="18"/>
        <v>7</v>
      </c>
      <c r="C37">
        <f t="shared" si="19"/>
        <v>16</v>
      </c>
      <c r="D37">
        <f t="shared" si="20"/>
        <v>23</v>
      </c>
      <c r="E37">
        <f t="shared" si="21"/>
        <v>31</v>
      </c>
      <c r="F37">
        <f t="shared" si="22"/>
        <v>38</v>
      </c>
      <c r="G37">
        <f t="shared" si="23"/>
        <v>45</v>
      </c>
      <c r="H37" t="str">
        <f t="shared" si="24"/>
        <v>14.16B</v>
      </c>
      <c r="I37" t="str">
        <f t="shared" si="25"/>
        <v>14.18A</v>
      </c>
      <c r="J37" t="str">
        <f t="shared" si="26"/>
        <v>14.18B</v>
      </c>
      <c r="K37" t="str">
        <f t="shared" si="15"/>
        <v>14</v>
      </c>
      <c r="L37" t="str">
        <f t="shared" si="16"/>
        <v>14</v>
      </c>
      <c r="M37" t="str">
        <f t="shared" si="17"/>
        <v>14</v>
      </c>
      <c r="N37" t="str">
        <f t="shared" si="27"/>
        <v>16B</v>
      </c>
      <c r="O37" t="str">
        <f t="shared" si="28"/>
        <v>18A</v>
      </c>
      <c r="P37" t="str">
        <f t="shared" si="29"/>
        <v>18B</v>
      </c>
      <c r="Q37" t="str">
        <f t="shared" si="30"/>
        <v>SQRTT/UM</v>
      </c>
      <c r="R37" t="str">
        <f t="shared" si="31"/>
        <v>SQRTF/U</v>
      </c>
      <c r="S37" t="str">
        <f t="shared" si="32"/>
        <v>SQRTS/U</v>
      </c>
    </row>
    <row r="38" spans="1:19">
      <c r="A38" t="s">
        <v>36</v>
      </c>
      <c r="B38">
        <f t="shared" si="18"/>
        <v>7</v>
      </c>
      <c r="C38">
        <f t="shared" si="19"/>
        <v>15</v>
      </c>
      <c r="D38">
        <f t="shared" si="20"/>
        <v>22</v>
      </c>
      <c r="E38">
        <f t="shared" si="21"/>
        <v>30</v>
      </c>
      <c r="F38">
        <f t="shared" si="22"/>
        <v>37</v>
      </c>
      <c r="G38">
        <f t="shared" si="23"/>
        <v>45</v>
      </c>
      <c r="H38" t="str">
        <f t="shared" si="24"/>
        <v>14.1AA</v>
      </c>
      <c r="I38" t="str">
        <f t="shared" si="25"/>
        <v>14.1AB</v>
      </c>
      <c r="J38" t="str">
        <f t="shared" si="26"/>
        <v>14.1CB</v>
      </c>
      <c r="K38" t="str">
        <f t="shared" si="15"/>
        <v>14</v>
      </c>
      <c r="L38" t="str">
        <f t="shared" si="16"/>
        <v>14</v>
      </c>
      <c r="M38" t="str">
        <f t="shared" si="17"/>
        <v>14</v>
      </c>
      <c r="N38" t="str">
        <f t="shared" si="27"/>
        <v>1AA</v>
      </c>
      <c r="O38" t="str">
        <f t="shared" si="28"/>
        <v>1AB</v>
      </c>
      <c r="P38" t="str">
        <f t="shared" si="29"/>
        <v>1CB</v>
      </c>
      <c r="Q38" t="str">
        <f t="shared" si="30"/>
        <v>SQRTG/U</v>
      </c>
      <c r="R38" t="str">
        <f t="shared" si="31"/>
        <v>SQRTT/U</v>
      </c>
      <c r="S38" t="str">
        <f t="shared" si="32"/>
        <v>SQRTS/UD</v>
      </c>
    </row>
    <row r="39" spans="1:19">
      <c r="A39" t="s">
        <v>37</v>
      </c>
      <c r="B39">
        <f t="shared" si="18"/>
        <v>7</v>
      </c>
      <c r="C39">
        <f t="shared" si="19"/>
        <v>16</v>
      </c>
      <c r="D39">
        <f t="shared" si="20"/>
        <v>23</v>
      </c>
      <c r="E39">
        <f t="shared" si="21"/>
        <v>32</v>
      </c>
      <c r="F39">
        <f t="shared" si="22"/>
        <v>39</v>
      </c>
      <c r="G39">
        <f t="shared" si="23"/>
        <v>47</v>
      </c>
      <c r="H39" t="str">
        <f t="shared" si="24"/>
        <v>14.1EB</v>
      </c>
      <c r="I39" t="str">
        <f t="shared" si="25"/>
        <v>14.40A</v>
      </c>
      <c r="J39" t="str">
        <f t="shared" si="26"/>
        <v>14.42A</v>
      </c>
      <c r="K39" t="str">
        <f t="shared" si="15"/>
        <v>14</v>
      </c>
      <c r="L39" t="str">
        <f t="shared" si="16"/>
        <v>14</v>
      </c>
      <c r="M39" t="str">
        <f t="shared" si="17"/>
        <v>14</v>
      </c>
      <c r="N39" t="str">
        <f t="shared" si="27"/>
        <v>1EB</v>
      </c>
      <c r="O39" t="str">
        <f t="shared" si="28"/>
        <v>40A</v>
      </c>
      <c r="P39" t="str">
        <f t="shared" si="29"/>
        <v>42A</v>
      </c>
      <c r="Q39" t="str">
        <f t="shared" si="30"/>
        <v>SQRTT/UD</v>
      </c>
      <c r="R39" t="str">
        <f t="shared" si="31"/>
        <v>SQRTF/SC</v>
      </c>
      <c r="S39" t="str">
        <f t="shared" si="32"/>
        <v>SQRTG/SC</v>
      </c>
    </row>
    <row r="40" spans="1:19">
      <c r="A40" t="s">
        <v>38</v>
      </c>
      <c r="B40">
        <f t="shared" si="18"/>
        <v>7</v>
      </c>
      <c r="C40">
        <f t="shared" si="19"/>
        <v>15</v>
      </c>
      <c r="D40">
        <f t="shared" si="20"/>
        <v>22</v>
      </c>
      <c r="E40">
        <f t="shared" si="21"/>
        <v>30</v>
      </c>
      <c r="F40">
        <f t="shared" si="22"/>
        <v>37</v>
      </c>
      <c r="G40">
        <f t="shared" si="23"/>
        <v>46</v>
      </c>
      <c r="H40" t="str">
        <f t="shared" si="24"/>
        <v>14.48A</v>
      </c>
      <c r="I40" t="str">
        <f t="shared" si="25"/>
        <v>14.4AA</v>
      </c>
      <c r="J40" t="str">
        <f t="shared" si="26"/>
        <v>14.50A</v>
      </c>
      <c r="K40" t="str">
        <f t="shared" si="15"/>
        <v>14</v>
      </c>
      <c r="L40" t="str">
        <f t="shared" si="16"/>
        <v>14</v>
      </c>
      <c r="M40" t="str">
        <f t="shared" si="17"/>
        <v>14</v>
      </c>
      <c r="N40" t="str">
        <f t="shared" si="27"/>
        <v>48A</v>
      </c>
      <c r="O40" t="str">
        <f t="shared" si="28"/>
        <v>4AA</v>
      </c>
      <c r="P40" t="str">
        <f t="shared" si="29"/>
        <v>50A</v>
      </c>
      <c r="Q40" t="str">
        <f t="shared" si="30"/>
        <v>SQRTF/S</v>
      </c>
      <c r="R40" t="str">
        <f t="shared" si="31"/>
        <v>SQRTG/S</v>
      </c>
      <c r="S40" t="str">
        <f t="shared" si="32"/>
        <v>SQRTF/SUC</v>
      </c>
    </row>
    <row r="41" spans="1:19">
      <c r="A41" t="s">
        <v>39</v>
      </c>
      <c r="B41">
        <f t="shared" si="18"/>
        <v>7</v>
      </c>
      <c r="C41">
        <f t="shared" si="19"/>
        <v>17</v>
      </c>
      <c r="D41">
        <f t="shared" si="20"/>
        <v>24</v>
      </c>
      <c r="E41">
        <f t="shared" si="21"/>
        <v>34</v>
      </c>
      <c r="F41">
        <f t="shared" si="22"/>
        <v>41</v>
      </c>
      <c r="G41">
        <f t="shared" si="23"/>
        <v>50</v>
      </c>
      <c r="H41" t="str">
        <f t="shared" si="24"/>
        <v>14.50B</v>
      </c>
      <c r="I41" t="str">
        <f t="shared" si="25"/>
        <v>14.52A</v>
      </c>
      <c r="J41" t="str">
        <f t="shared" si="26"/>
        <v>14.52B</v>
      </c>
      <c r="K41" t="str">
        <f t="shared" si="15"/>
        <v>14</v>
      </c>
      <c r="L41" t="str">
        <f t="shared" si="16"/>
        <v>14</v>
      </c>
      <c r="M41" t="str">
        <f t="shared" si="17"/>
        <v>14</v>
      </c>
      <c r="N41" t="str">
        <f t="shared" si="27"/>
        <v>50B</v>
      </c>
      <c r="O41" t="str">
        <f t="shared" si="28"/>
        <v>52A</v>
      </c>
      <c r="P41" t="str">
        <f t="shared" si="29"/>
        <v>52B</v>
      </c>
      <c r="Q41" t="str">
        <f t="shared" si="30"/>
        <v>SQRTS/SUC</v>
      </c>
      <c r="R41" t="str">
        <f t="shared" si="31"/>
        <v>SQRTG/SUC</v>
      </c>
      <c r="S41" t="str">
        <f t="shared" si="32"/>
        <v>SQRTT/SUC</v>
      </c>
    </row>
    <row r="42" spans="1:19">
      <c r="A42" t="s">
        <v>40</v>
      </c>
      <c r="B42">
        <f t="shared" si="18"/>
        <v>7</v>
      </c>
      <c r="C42">
        <f t="shared" si="19"/>
        <v>17</v>
      </c>
      <c r="D42">
        <f t="shared" si="20"/>
        <v>24</v>
      </c>
      <c r="E42">
        <f t="shared" si="21"/>
        <v>34</v>
      </c>
      <c r="F42">
        <f t="shared" si="22"/>
        <v>41</v>
      </c>
      <c r="G42">
        <f t="shared" si="23"/>
        <v>49</v>
      </c>
      <c r="H42" t="str">
        <f t="shared" si="24"/>
        <v>14.54B</v>
      </c>
      <c r="I42" t="str">
        <f t="shared" si="25"/>
        <v>14.56B</v>
      </c>
      <c r="J42" t="str">
        <f t="shared" si="26"/>
        <v>14.58A</v>
      </c>
      <c r="K42" t="str">
        <f t="shared" si="15"/>
        <v>14</v>
      </c>
      <c r="L42" t="str">
        <f t="shared" si="16"/>
        <v>14</v>
      </c>
      <c r="M42" t="str">
        <f t="shared" si="17"/>
        <v>14</v>
      </c>
      <c r="N42" t="str">
        <f t="shared" si="27"/>
        <v>54B</v>
      </c>
      <c r="O42" t="str">
        <f t="shared" si="28"/>
        <v>56B</v>
      </c>
      <c r="P42" t="str">
        <f t="shared" si="29"/>
        <v>58A</v>
      </c>
      <c r="Q42" t="str">
        <f t="shared" si="30"/>
        <v>SQRTS/SUM</v>
      </c>
      <c r="R42" t="str">
        <f t="shared" si="31"/>
        <v>SQRTT/SUM</v>
      </c>
      <c r="S42" t="str">
        <f t="shared" si="32"/>
        <v>SQRTF/SU</v>
      </c>
    </row>
    <row r="43" spans="1:19">
      <c r="A43" t="s">
        <v>41</v>
      </c>
      <c r="B43">
        <f t="shared" si="18"/>
        <v>7</v>
      </c>
      <c r="C43">
        <f t="shared" si="19"/>
        <v>16</v>
      </c>
      <c r="D43">
        <f t="shared" si="20"/>
        <v>23</v>
      </c>
      <c r="E43">
        <f t="shared" si="21"/>
        <v>32</v>
      </c>
      <c r="F43">
        <f t="shared" si="22"/>
        <v>39</v>
      </c>
      <c r="G43">
        <f t="shared" si="23"/>
        <v>47</v>
      </c>
      <c r="H43" t="str">
        <f t="shared" si="24"/>
        <v>14.58B</v>
      </c>
      <c r="I43" t="str">
        <f t="shared" si="25"/>
        <v>14.5AA</v>
      </c>
      <c r="J43" t="str">
        <f t="shared" si="26"/>
        <v>14.5AB</v>
      </c>
      <c r="K43" t="str">
        <f t="shared" si="15"/>
        <v>14</v>
      </c>
      <c r="L43" t="str">
        <f t="shared" si="16"/>
        <v>14</v>
      </c>
      <c r="M43" t="str">
        <f t="shared" si="17"/>
        <v>14</v>
      </c>
      <c r="N43" t="str">
        <f t="shared" si="27"/>
        <v>58B</v>
      </c>
      <c r="O43" t="str">
        <f t="shared" si="28"/>
        <v>5AA</v>
      </c>
      <c r="P43" t="str">
        <f t="shared" si="29"/>
        <v>5AB</v>
      </c>
      <c r="Q43" t="str">
        <f t="shared" si="30"/>
        <v>SQRTS/SU</v>
      </c>
      <c r="R43" t="str">
        <f t="shared" si="31"/>
        <v>SQRTG/SU</v>
      </c>
      <c r="S43" t="str">
        <f t="shared" si="32"/>
        <v>SQRTT/SU</v>
      </c>
    </row>
    <row r="44" spans="1:19">
      <c r="A44" t="s">
        <v>42</v>
      </c>
      <c r="B44">
        <f t="shared" si="18"/>
        <v>7</v>
      </c>
      <c r="C44">
        <f t="shared" si="19"/>
        <v>17</v>
      </c>
      <c r="D44">
        <f t="shared" si="20"/>
        <v>24</v>
      </c>
      <c r="E44">
        <f t="shared" si="21"/>
        <v>34</v>
      </c>
      <c r="F44">
        <f t="shared" si="22"/>
        <v>41</v>
      </c>
      <c r="G44">
        <f t="shared" si="23"/>
        <v>51</v>
      </c>
      <c r="H44" t="str">
        <f t="shared" si="24"/>
        <v>14.5CB</v>
      </c>
      <c r="I44" t="str">
        <f t="shared" si="25"/>
        <v>14.5EB</v>
      </c>
      <c r="J44" t="str">
        <f t="shared" si="26"/>
        <v>14.70B</v>
      </c>
      <c r="K44" t="str">
        <f t="shared" si="15"/>
        <v>14</v>
      </c>
      <c r="L44" t="str">
        <f t="shared" si="16"/>
        <v>14</v>
      </c>
      <c r="M44" t="str">
        <f t="shared" si="17"/>
        <v>14</v>
      </c>
      <c r="N44" t="str">
        <f t="shared" si="27"/>
        <v>5CB</v>
      </c>
      <c r="O44" t="str">
        <f t="shared" si="28"/>
        <v>5EB</v>
      </c>
      <c r="P44" t="str">
        <f t="shared" si="29"/>
        <v>70B</v>
      </c>
      <c r="Q44" t="str">
        <f t="shared" si="30"/>
        <v>SQRTS/SUD</v>
      </c>
      <c r="R44" t="str">
        <f t="shared" si="31"/>
        <v>SQRTT/SUD</v>
      </c>
      <c r="S44" t="str">
        <f t="shared" si="32"/>
        <v>SQRTS/SUIC</v>
      </c>
    </row>
    <row r="45" spans="1:19">
      <c r="A45" t="s">
        <v>43</v>
      </c>
      <c r="B45">
        <f t="shared" si="18"/>
        <v>7</v>
      </c>
      <c r="C45">
        <f t="shared" si="19"/>
        <v>18</v>
      </c>
      <c r="D45">
        <f t="shared" si="20"/>
        <v>25</v>
      </c>
      <c r="E45">
        <f t="shared" si="21"/>
        <v>36</v>
      </c>
      <c r="F45">
        <f t="shared" si="22"/>
        <v>43</v>
      </c>
      <c r="G45">
        <f t="shared" si="23"/>
        <v>53</v>
      </c>
      <c r="H45" t="str">
        <f t="shared" si="24"/>
        <v>14.72B</v>
      </c>
      <c r="I45" t="str">
        <f t="shared" si="25"/>
        <v>14.74B</v>
      </c>
      <c r="J45" t="str">
        <f t="shared" si="26"/>
        <v>14.76B</v>
      </c>
      <c r="K45" t="str">
        <f t="shared" si="15"/>
        <v>14</v>
      </c>
      <c r="L45" t="str">
        <f t="shared" si="16"/>
        <v>14</v>
      </c>
      <c r="M45" t="str">
        <f t="shared" si="17"/>
        <v>14</v>
      </c>
      <c r="N45" t="str">
        <f t="shared" si="27"/>
        <v>72B</v>
      </c>
      <c r="O45" t="str">
        <f t="shared" si="28"/>
        <v>74B</v>
      </c>
      <c r="P45" t="str">
        <f t="shared" si="29"/>
        <v>76B</v>
      </c>
      <c r="Q45" t="str">
        <f t="shared" si="30"/>
        <v>SQRTT/SUIC</v>
      </c>
      <c r="R45" t="str">
        <f t="shared" si="31"/>
        <v>SQRTS/SUIM</v>
      </c>
      <c r="S45" t="str">
        <f t="shared" si="32"/>
        <v>SQRTT/SUIM</v>
      </c>
    </row>
    <row r="46" spans="1:19">
      <c r="A46" t="s">
        <v>44</v>
      </c>
      <c r="B46">
        <f t="shared" si="18"/>
        <v>7</v>
      </c>
      <c r="C46">
        <f t="shared" si="19"/>
        <v>17</v>
      </c>
      <c r="D46">
        <f t="shared" si="20"/>
        <v>24</v>
      </c>
      <c r="E46">
        <f t="shared" si="21"/>
        <v>34</v>
      </c>
      <c r="F46">
        <f t="shared" si="22"/>
        <v>41</v>
      </c>
      <c r="G46">
        <f t="shared" si="23"/>
        <v>51</v>
      </c>
      <c r="H46" t="str">
        <f t="shared" si="24"/>
        <v>14.78B</v>
      </c>
      <c r="I46" t="str">
        <f t="shared" si="25"/>
        <v>14.7AB</v>
      </c>
      <c r="J46" t="str">
        <f t="shared" si="26"/>
        <v>14.7CB</v>
      </c>
      <c r="K46" t="str">
        <f t="shared" si="15"/>
        <v>14</v>
      </c>
      <c r="L46" t="str">
        <f t="shared" si="16"/>
        <v>14</v>
      </c>
      <c r="M46" t="str">
        <f t="shared" si="17"/>
        <v>14</v>
      </c>
      <c r="N46" t="str">
        <f t="shared" si="27"/>
        <v>78B</v>
      </c>
      <c r="O46" t="str">
        <f t="shared" si="28"/>
        <v>7AB</v>
      </c>
      <c r="P46" t="str">
        <f t="shared" si="29"/>
        <v>7CB</v>
      </c>
      <c r="Q46" t="str">
        <f t="shared" si="30"/>
        <v>SQRTS/SUI</v>
      </c>
      <c r="R46" t="str">
        <f t="shared" si="31"/>
        <v>SQRTT/SUI</v>
      </c>
      <c r="S46" t="str">
        <f t="shared" si="32"/>
        <v>SQRTS/SUID</v>
      </c>
    </row>
    <row r="47" spans="1:19">
      <c r="A47" t="s">
        <v>45</v>
      </c>
      <c r="B47">
        <f t="shared" si="18"/>
        <v>7</v>
      </c>
      <c r="C47">
        <f t="shared" si="19"/>
        <v>18</v>
      </c>
      <c r="D47">
        <f t="shared" si="20"/>
        <v>25</v>
      </c>
      <c r="E47">
        <f t="shared" si="21"/>
        <v>32</v>
      </c>
      <c r="F47">
        <f t="shared" si="22"/>
        <v>39</v>
      </c>
      <c r="G47">
        <f t="shared" si="23"/>
        <v>45</v>
      </c>
      <c r="H47" t="str">
        <f t="shared" si="24"/>
        <v>14.7EB</v>
      </c>
      <c r="I47" t="str">
        <f t="shared" si="25"/>
        <v>15.000</v>
      </c>
      <c r="J47" t="str">
        <f t="shared" si="26"/>
        <v>15.001</v>
      </c>
      <c r="K47" t="str">
        <f t="shared" si="15"/>
        <v>14</v>
      </c>
      <c r="L47" t="str">
        <f t="shared" si="16"/>
        <v>15</v>
      </c>
      <c r="M47" t="str">
        <f t="shared" si="17"/>
        <v>15</v>
      </c>
      <c r="N47" t="str">
        <f t="shared" si="27"/>
        <v>7EB</v>
      </c>
      <c r="O47" t="str">
        <f t="shared" si="28"/>
        <v>000</v>
      </c>
      <c r="P47" t="str">
        <f t="shared" si="29"/>
        <v>001</v>
      </c>
      <c r="Q47" t="str">
        <f t="shared" si="30"/>
        <v>SQRTT/SUID</v>
      </c>
      <c r="R47" t="str">
        <f t="shared" si="31"/>
        <v>ADDF/C</v>
      </c>
      <c r="S47" t="str">
        <f t="shared" si="32"/>
        <v>SUBF/C</v>
      </c>
    </row>
    <row r="48" spans="1:19">
      <c r="A48" t="s">
        <v>46</v>
      </c>
      <c r="B48">
        <f t="shared" si="18"/>
        <v>7</v>
      </c>
      <c r="C48">
        <f t="shared" si="19"/>
        <v>14</v>
      </c>
      <c r="D48">
        <f t="shared" si="20"/>
        <v>21</v>
      </c>
      <c r="E48">
        <f t="shared" si="21"/>
        <v>28</v>
      </c>
      <c r="F48">
        <f t="shared" si="22"/>
        <v>35</v>
      </c>
      <c r="G48">
        <f t="shared" si="23"/>
        <v>42</v>
      </c>
      <c r="H48" t="str">
        <f t="shared" si="24"/>
        <v>15.002</v>
      </c>
      <c r="I48" t="str">
        <f t="shared" si="25"/>
        <v>15.003</v>
      </c>
      <c r="J48" t="str">
        <f t="shared" si="26"/>
        <v>15.01E</v>
      </c>
      <c r="K48" t="str">
        <f t="shared" si="15"/>
        <v>15</v>
      </c>
      <c r="L48" t="str">
        <f t="shared" si="16"/>
        <v>15</v>
      </c>
      <c r="M48" t="str">
        <f t="shared" si="17"/>
        <v>15</v>
      </c>
      <c r="N48" t="str">
        <f t="shared" si="27"/>
        <v>002</v>
      </c>
      <c r="O48" t="str">
        <f t="shared" si="28"/>
        <v>003</v>
      </c>
      <c r="P48" t="str">
        <f t="shared" si="29"/>
        <v>01E</v>
      </c>
      <c r="Q48" t="str">
        <f t="shared" si="30"/>
        <v>MULF/C</v>
      </c>
      <c r="R48" t="str">
        <f t="shared" si="31"/>
        <v>DIVF/C</v>
      </c>
      <c r="S48" t="str">
        <f t="shared" si="32"/>
        <v>CVTDG/C</v>
      </c>
    </row>
    <row r="49" spans="1:19">
      <c r="A49" t="s">
        <v>47</v>
      </c>
      <c r="B49">
        <f t="shared" si="18"/>
        <v>7</v>
      </c>
      <c r="C49">
        <f t="shared" si="19"/>
        <v>14</v>
      </c>
      <c r="D49">
        <f t="shared" si="20"/>
        <v>21</v>
      </c>
      <c r="E49">
        <f t="shared" si="21"/>
        <v>28</v>
      </c>
      <c r="F49">
        <f t="shared" si="22"/>
        <v>35</v>
      </c>
      <c r="G49">
        <f t="shared" si="23"/>
        <v>41</v>
      </c>
      <c r="H49" t="str">
        <f t="shared" si="24"/>
        <v>15.020</v>
      </c>
      <c r="I49" t="str">
        <f t="shared" si="25"/>
        <v>15.021</v>
      </c>
      <c r="J49" t="str">
        <f t="shared" si="26"/>
        <v>15.022</v>
      </c>
      <c r="K49" t="str">
        <f t="shared" si="15"/>
        <v>15</v>
      </c>
      <c r="L49" t="str">
        <f t="shared" si="16"/>
        <v>15</v>
      </c>
      <c r="M49" t="str">
        <f t="shared" si="17"/>
        <v>15</v>
      </c>
      <c r="N49" t="str">
        <f t="shared" si="27"/>
        <v>020</v>
      </c>
      <c r="O49" t="str">
        <f t="shared" si="28"/>
        <v>021</v>
      </c>
      <c r="P49" t="str">
        <f t="shared" si="29"/>
        <v>022</v>
      </c>
      <c r="Q49" t="str">
        <f t="shared" si="30"/>
        <v>ADDG/C</v>
      </c>
      <c r="R49" t="str">
        <f t="shared" si="31"/>
        <v>SUBG/C</v>
      </c>
      <c r="S49" t="str">
        <f t="shared" si="32"/>
        <v>MULG/C</v>
      </c>
    </row>
    <row r="50" spans="1:19">
      <c r="A50" t="s">
        <v>48</v>
      </c>
      <c r="B50">
        <f t="shared" si="18"/>
        <v>7</v>
      </c>
      <c r="C50">
        <f t="shared" si="19"/>
        <v>14</v>
      </c>
      <c r="D50">
        <f t="shared" si="20"/>
        <v>21</v>
      </c>
      <c r="E50">
        <f t="shared" si="21"/>
        <v>29</v>
      </c>
      <c r="F50">
        <f t="shared" si="22"/>
        <v>36</v>
      </c>
      <c r="G50">
        <f t="shared" si="23"/>
        <v>43</v>
      </c>
      <c r="H50" t="str">
        <f t="shared" si="24"/>
        <v>15.023</v>
      </c>
      <c r="I50" t="str">
        <f t="shared" si="25"/>
        <v>15.02C</v>
      </c>
      <c r="J50" t="str">
        <f t="shared" si="26"/>
        <v>15.02D</v>
      </c>
      <c r="K50" t="str">
        <f t="shared" si="15"/>
        <v>15</v>
      </c>
      <c r="L50" t="str">
        <f t="shared" si="16"/>
        <v>15</v>
      </c>
      <c r="M50" t="str">
        <f t="shared" si="17"/>
        <v>15</v>
      </c>
      <c r="N50" t="str">
        <f t="shared" si="27"/>
        <v>023</v>
      </c>
      <c r="O50" t="str">
        <f t="shared" si="28"/>
        <v>02C</v>
      </c>
      <c r="P50" t="str">
        <f t="shared" si="29"/>
        <v>02D</v>
      </c>
      <c r="Q50" t="str">
        <f t="shared" si="30"/>
        <v>DIVG/C</v>
      </c>
      <c r="R50" t="str">
        <f t="shared" si="31"/>
        <v>CVTGF/C</v>
      </c>
      <c r="S50" t="str">
        <f t="shared" si="32"/>
        <v>CVTGD/C</v>
      </c>
    </row>
    <row r="51" spans="1:19">
      <c r="A51" t="s">
        <v>49</v>
      </c>
      <c r="B51">
        <f t="shared" si="18"/>
        <v>7</v>
      </c>
      <c r="C51">
        <f t="shared" si="19"/>
        <v>15</v>
      </c>
      <c r="D51">
        <f t="shared" si="20"/>
        <v>22</v>
      </c>
      <c r="E51">
        <f t="shared" si="21"/>
        <v>30</v>
      </c>
      <c r="F51">
        <f t="shared" si="22"/>
        <v>37</v>
      </c>
      <c r="G51">
        <f t="shared" si="23"/>
        <v>44</v>
      </c>
      <c r="H51" t="str">
        <f t="shared" si="24"/>
        <v>15.02F</v>
      </c>
      <c r="I51" t="str">
        <f t="shared" si="25"/>
        <v>15.03C</v>
      </c>
      <c r="J51" t="str">
        <f t="shared" si="26"/>
        <v>15.03E</v>
      </c>
      <c r="K51" t="str">
        <f t="shared" si="15"/>
        <v>15</v>
      </c>
      <c r="L51" t="str">
        <f t="shared" si="16"/>
        <v>15</v>
      </c>
      <c r="M51" t="str">
        <f t="shared" si="17"/>
        <v>15</v>
      </c>
      <c r="N51" t="str">
        <f t="shared" si="27"/>
        <v>02F</v>
      </c>
      <c r="O51" t="str">
        <f t="shared" si="28"/>
        <v>03C</v>
      </c>
      <c r="P51" t="str">
        <f t="shared" si="29"/>
        <v>03E</v>
      </c>
      <c r="Q51" t="str">
        <f t="shared" si="30"/>
        <v>CVTGQ/C</v>
      </c>
      <c r="R51" t="str">
        <f t="shared" si="31"/>
        <v>CVTQF/C</v>
      </c>
      <c r="S51" t="str">
        <f t="shared" si="32"/>
        <v>CVTQG/C</v>
      </c>
    </row>
    <row r="52" spans="1:19">
      <c r="A52" t="s">
        <v>50</v>
      </c>
      <c r="B52">
        <f t="shared" si="18"/>
        <v>7</v>
      </c>
      <c r="C52">
        <f t="shared" si="19"/>
        <v>12</v>
      </c>
      <c r="D52">
        <f t="shared" si="20"/>
        <v>19</v>
      </c>
      <c r="E52">
        <f t="shared" si="21"/>
        <v>24</v>
      </c>
      <c r="F52">
        <f t="shared" si="22"/>
        <v>31</v>
      </c>
      <c r="G52">
        <f t="shared" si="23"/>
        <v>35</v>
      </c>
      <c r="H52" t="str">
        <f t="shared" si="24"/>
        <v>15.080</v>
      </c>
      <c r="I52" t="str">
        <f t="shared" si="25"/>
        <v>15.081</v>
      </c>
      <c r="J52" t="str">
        <f t="shared" si="26"/>
        <v>15.082</v>
      </c>
      <c r="K52" t="str">
        <f t="shared" si="15"/>
        <v>15</v>
      </c>
      <c r="L52" t="str">
        <f t="shared" si="16"/>
        <v>15</v>
      </c>
      <c r="M52" t="str">
        <f t="shared" si="17"/>
        <v>15</v>
      </c>
      <c r="N52" t="str">
        <f t="shared" si="27"/>
        <v>080</v>
      </c>
      <c r="O52" t="str">
        <f t="shared" si="28"/>
        <v>081</v>
      </c>
      <c r="P52" t="str">
        <f t="shared" si="29"/>
        <v>082</v>
      </c>
      <c r="Q52" t="str">
        <f t="shared" si="30"/>
        <v>ADDF</v>
      </c>
      <c r="R52" t="str">
        <f t="shared" si="31"/>
        <v>SUBF</v>
      </c>
      <c r="S52" t="str">
        <f t="shared" si="32"/>
        <v>MULF</v>
      </c>
    </row>
    <row r="53" spans="1:19">
      <c r="A53" t="s">
        <v>51</v>
      </c>
      <c r="B53">
        <f t="shared" si="18"/>
        <v>7</v>
      </c>
      <c r="C53">
        <f t="shared" si="19"/>
        <v>12</v>
      </c>
      <c r="D53">
        <f t="shared" si="20"/>
        <v>19</v>
      </c>
      <c r="E53">
        <f t="shared" si="21"/>
        <v>25</v>
      </c>
      <c r="F53">
        <f t="shared" si="22"/>
        <v>32</v>
      </c>
      <c r="G53">
        <f t="shared" si="23"/>
        <v>36</v>
      </c>
      <c r="H53" t="str">
        <f t="shared" si="24"/>
        <v>15.083</v>
      </c>
      <c r="I53" t="str">
        <f t="shared" si="25"/>
        <v>15.09E</v>
      </c>
      <c r="J53" t="str">
        <f t="shared" si="26"/>
        <v>15.0A0</v>
      </c>
      <c r="K53" t="str">
        <f t="shared" si="15"/>
        <v>15</v>
      </c>
      <c r="L53" t="str">
        <f t="shared" si="16"/>
        <v>15</v>
      </c>
      <c r="M53" t="str">
        <f t="shared" si="17"/>
        <v>15</v>
      </c>
      <c r="N53" t="str">
        <f t="shared" si="27"/>
        <v>083</v>
      </c>
      <c r="O53" t="str">
        <f t="shared" si="28"/>
        <v>09E</v>
      </c>
      <c r="P53" t="str">
        <f t="shared" si="29"/>
        <v>0A0</v>
      </c>
      <c r="Q53" t="str">
        <f t="shared" si="30"/>
        <v>DIVF</v>
      </c>
      <c r="R53" t="str">
        <f t="shared" si="31"/>
        <v>CVTDG</v>
      </c>
      <c r="S53" t="str">
        <f t="shared" si="32"/>
        <v>ADDG</v>
      </c>
    </row>
    <row r="54" spans="1:19">
      <c r="A54" t="s">
        <v>52</v>
      </c>
      <c r="B54">
        <f t="shared" si="18"/>
        <v>7</v>
      </c>
      <c r="C54">
        <f t="shared" si="19"/>
        <v>12</v>
      </c>
      <c r="D54">
        <f t="shared" si="20"/>
        <v>19</v>
      </c>
      <c r="E54">
        <f t="shared" si="21"/>
        <v>24</v>
      </c>
      <c r="F54">
        <f t="shared" si="22"/>
        <v>31</v>
      </c>
      <c r="G54">
        <f t="shared" si="23"/>
        <v>35</v>
      </c>
      <c r="H54" t="str">
        <f t="shared" si="24"/>
        <v>15.0A1</v>
      </c>
      <c r="I54" t="str">
        <f t="shared" si="25"/>
        <v>15.0A2</v>
      </c>
      <c r="J54" t="str">
        <f t="shared" si="26"/>
        <v>15.0A3</v>
      </c>
      <c r="K54" t="str">
        <f t="shared" si="15"/>
        <v>15</v>
      </c>
      <c r="L54" t="str">
        <f t="shared" si="16"/>
        <v>15</v>
      </c>
      <c r="M54" t="str">
        <f t="shared" si="17"/>
        <v>15</v>
      </c>
      <c r="N54" t="str">
        <f t="shared" si="27"/>
        <v>0A1</v>
      </c>
      <c r="O54" t="str">
        <f t="shared" si="28"/>
        <v>0A2</v>
      </c>
      <c r="P54" t="str">
        <f t="shared" si="29"/>
        <v>0A3</v>
      </c>
      <c r="Q54" t="str">
        <f t="shared" si="30"/>
        <v>SUBG</v>
      </c>
      <c r="R54" t="str">
        <f t="shared" si="31"/>
        <v>MULG</v>
      </c>
      <c r="S54" t="str">
        <f t="shared" si="32"/>
        <v>DIVG</v>
      </c>
    </row>
    <row r="55" spans="1:19">
      <c r="A55" t="s">
        <v>53</v>
      </c>
      <c r="B55">
        <f t="shared" si="18"/>
        <v>7</v>
      </c>
      <c r="C55">
        <f t="shared" si="19"/>
        <v>14</v>
      </c>
      <c r="D55">
        <f t="shared" si="20"/>
        <v>21</v>
      </c>
      <c r="E55">
        <f t="shared" si="21"/>
        <v>28</v>
      </c>
      <c r="F55">
        <f t="shared" si="22"/>
        <v>35</v>
      </c>
      <c r="G55">
        <f t="shared" si="23"/>
        <v>41</v>
      </c>
      <c r="H55" t="str">
        <f t="shared" si="24"/>
        <v>15.0A5</v>
      </c>
      <c r="I55" t="str">
        <f t="shared" si="25"/>
        <v>15.0A6</v>
      </c>
      <c r="J55" t="str">
        <f t="shared" si="26"/>
        <v>15.0A7</v>
      </c>
      <c r="K55" t="str">
        <f t="shared" si="15"/>
        <v>15</v>
      </c>
      <c r="L55" t="str">
        <f t="shared" si="16"/>
        <v>15</v>
      </c>
      <c r="M55" t="str">
        <f t="shared" si="17"/>
        <v>15</v>
      </c>
      <c r="N55" t="str">
        <f t="shared" si="27"/>
        <v>0A5</v>
      </c>
      <c r="O55" t="str">
        <f t="shared" si="28"/>
        <v>0A6</v>
      </c>
      <c r="P55" t="str">
        <f t="shared" si="29"/>
        <v>0A7</v>
      </c>
      <c r="Q55" t="str">
        <f t="shared" si="30"/>
        <v>CMPGEQ</v>
      </c>
      <c r="R55" t="str">
        <f t="shared" si="31"/>
        <v>CMPGLT</v>
      </c>
      <c r="S55" t="str">
        <f t="shared" si="32"/>
        <v>CMPGLE</v>
      </c>
    </row>
    <row r="56" spans="1:19">
      <c r="A56" t="s">
        <v>54</v>
      </c>
      <c r="B56">
        <f t="shared" si="18"/>
        <v>7</v>
      </c>
      <c r="C56">
        <f t="shared" si="19"/>
        <v>13</v>
      </c>
      <c r="D56">
        <f t="shared" si="20"/>
        <v>20</v>
      </c>
      <c r="E56">
        <f t="shared" si="21"/>
        <v>26</v>
      </c>
      <c r="F56">
        <f t="shared" si="22"/>
        <v>33</v>
      </c>
      <c r="G56">
        <f t="shared" si="23"/>
        <v>38</v>
      </c>
      <c r="H56" t="str">
        <f t="shared" si="24"/>
        <v>15.0AC</v>
      </c>
      <c r="I56" t="str">
        <f t="shared" si="25"/>
        <v>15.0AD</v>
      </c>
      <c r="J56" t="str">
        <f t="shared" si="26"/>
        <v>15.0AF</v>
      </c>
      <c r="K56" t="str">
        <f t="shared" si="15"/>
        <v>15</v>
      </c>
      <c r="L56" t="str">
        <f t="shared" si="16"/>
        <v>15</v>
      </c>
      <c r="M56" t="str">
        <f t="shared" si="17"/>
        <v>15</v>
      </c>
      <c r="N56" t="str">
        <f t="shared" si="27"/>
        <v>0AC</v>
      </c>
      <c r="O56" t="str">
        <f t="shared" si="28"/>
        <v>0AD</v>
      </c>
      <c r="P56" t="str">
        <f t="shared" si="29"/>
        <v>0AF</v>
      </c>
      <c r="Q56" t="str">
        <f t="shared" si="30"/>
        <v>CVTGF</v>
      </c>
      <c r="R56" t="str">
        <f t="shared" si="31"/>
        <v>CVTGD</v>
      </c>
      <c r="S56" t="str">
        <f t="shared" si="32"/>
        <v>CVTGQ</v>
      </c>
    </row>
    <row r="57" spans="1:19">
      <c r="A57" t="s">
        <v>55</v>
      </c>
      <c r="B57">
        <f t="shared" si="18"/>
        <v>7</v>
      </c>
      <c r="C57">
        <f t="shared" si="19"/>
        <v>13</v>
      </c>
      <c r="D57">
        <f t="shared" si="20"/>
        <v>20</v>
      </c>
      <c r="E57">
        <f t="shared" si="21"/>
        <v>26</v>
      </c>
      <c r="F57">
        <f t="shared" si="22"/>
        <v>33</v>
      </c>
      <c r="G57">
        <f t="shared" si="23"/>
        <v>40</v>
      </c>
      <c r="H57" t="str">
        <f t="shared" si="24"/>
        <v>15.0BC</v>
      </c>
      <c r="I57" t="str">
        <f t="shared" si="25"/>
        <v>15.0BE</v>
      </c>
      <c r="J57" t="str">
        <f t="shared" si="26"/>
        <v>15.100</v>
      </c>
      <c r="K57" t="str">
        <f t="shared" si="15"/>
        <v>15</v>
      </c>
      <c r="L57" t="str">
        <f t="shared" si="16"/>
        <v>15</v>
      </c>
      <c r="M57" t="str">
        <f t="shared" si="17"/>
        <v>15</v>
      </c>
      <c r="N57" t="str">
        <f t="shared" si="27"/>
        <v>0BC</v>
      </c>
      <c r="O57" t="str">
        <f t="shared" si="28"/>
        <v>0BE</v>
      </c>
      <c r="P57" t="str">
        <f t="shared" si="29"/>
        <v>100</v>
      </c>
      <c r="Q57" t="str">
        <f t="shared" si="30"/>
        <v>CVTQF</v>
      </c>
      <c r="R57" t="str">
        <f t="shared" si="31"/>
        <v>CVTQG</v>
      </c>
      <c r="S57" t="str">
        <f t="shared" si="32"/>
        <v>ADDF/UC</v>
      </c>
    </row>
    <row r="58" spans="1:19">
      <c r="A58" t="s">
        <v>56</v>
      </c>
      <c r="B58">
        <f t="shared" si="18"/>
        <v>7</v>
      </c>
      <c r="C58">
        <f t="shared" si="19"/>
        <v>15</v>
      </c>
      <c r="D58">
        <f t="shared" si="20"/>
        <v>22</v>
      </c>
      <c r="E58">
        <f t="shared" si="21"/>
        <v>30</v>
      </c>
      <c r="F58">
        <f t="shared" si="22"/>
        <v>37</v>
      </c>
      <c r="G58">
        <f t="shared" si="23"/>
        <v>44</v>
      </c>
      <c r="H58" t="str">
        <f t="shared" si="24"/>
        <v>15.101</v>
      </c>
      <c r="I58" t="str">
        <f t="shared" si="25"/>
        <v>15.102</v>
      </c>
      <c r="J58" t="str">
        <f t="shared" si="26"/>
        <v>15.103</v>
      </c>
      <c r="K58" t="str">
        <f t="shared" si="15"/>
        <v>15</v>
      </c>
      <c r="L58" t="str">
        <f t="shared" si="16"/>
        <v>15</v>
      </c>
      <c r="M58" t="str">
        <f t="shared" si="17"/>
        <v>15</v>
      </c>
      <c r="N58" t="str">
        <f t="shared" si="27"/>
        <v>101</v>
      </c>
      <c r="O58" t="str">
        <f t="shared" si="28"/>
        <v>102</v>
      </c>
      <c r="P58" t="str">
        <f t="shared" si="29"/>
        <v>103</v>
      </c>
      <c r="Q58" t="str">
        <f t="shared" si="30"/>
        <v>SUBF/UC</v>
      </c>
      <c r="R58" t="str">
        <f t="shared" si="31"/>
        <v>MULF/UC</v>
      </c>
      <c r="S58" t="str">
        <f t="shared" si="32"/>
        <v>DIVF/UC</v>
      </c>
    </row>
    <row r="59" spans="1:19">
      <c r="A59" t="s">
        <v>57</v>
      </c>
      <c r="B59">
        <f t="shared" si="18"/>
        <v>7</v>
      </c>
      <c r="C59">
        <f t="shared" si="19"/>
        <v>16</v>
      </c>
      <c r="D59">
        <f t="shared" si="20"/>
        <v>23</v>
      </c>
      <c r="E59">
        <f t="shared" si="21"/>
        <v>31</v>
      </c>
      <c r="F59">
        <f t="shared" si="22"/>
        <v>38</v>
      </c>
      <c r="G59">
        <f t="shared" si="23"/>
        <v>45</v>
      </c>
      <c r="H59" t="str">
        <f t="shared" si="24"/>
        <v>15.11E</v>
      </c>
      <c r="I59" t="str">
        <f t="shared" si="25"/>
        <v>15.120</v>
      </c>
      <c r="J59" t="str">
        <f t="shared" si="26"/>
        <v>15.121</v>
      </c>
      <c r="K59" t="str">
        <f t="shared" si="15"/>
        <v>15</v>
      </c>
      <c r="L59" t="str">
        <f t="shared" si="16"/>
        <v>15</v>
      </c>
      <c r="M59" t="str">
        <f t="shared" si="17"/>
        <v>15</v>
      </c>
      <c r="N59" t="str">
        <f t="shared" si="27"/>
        <v>11E</v>
      </c>
      <c r="O59" t="str">
        <f t="shared" si="28"/>
        <v>120</v>
      </c>
      <c r="P59" t="str">
        <f t="shared" si="29"/>
        <v>121</v>
      </c>
      <c r="Q59" t="str">
        <f t="shared" si="30"/>
        <v>CVTDG/UC</v>
      </c>
      <c r="R59" t="str">
        <f t="shared" si="31"/>
        <v>ADDG/UC</v>
      </c>
      <c r="S59" t="str">
        <f t="shared" si="32"/>
        <v>SUBG/UC</v>
      </c>
    </row>
    <row r="60" spans="1:19">
      <c r="A60" t="s">
        <v>58</v>
      </c>
      <c r="B60">
        <f t="shared" si="18"/>
        <v>7</v>
      </c>
      <c r="C60">
        <f t="shared" si="19"/>
        <v>15</v>
      </c>
      <c r="D60">
        <f t="shared" si="20"/>
        <v>22</v>
      </c>
      <c r="E60">
        <f t="shared" si="21"/>
        <v>30</v>
      </c>
      <c r="F60">
        <f t="shared" si="22"/>
        <v>37</v>
      </c>
      <c r="G60">
        <f t="shared" si="23"/>
        <v>45</v>
      </c>
      <c r="H60" t="str">
        <f t="shared" si="24"/>
        <v>15.122</v>
      </c>
      <c r="I60" t="str">
        <f t="shared" si="25"/>
        <v>15.123</v>
      </c>
      <c r="J60" t="str">
        <f t="shared" si="26"/>
        <v>15.12C</v>
      </c>
      <c r="K60" t="str">
        <f t="shared" si="15"/>
        <v>15</v>
      </c>
      <c r="L60" t="str">
        <f t="shared" si="16"/>
        <v>15</v>
      </c>
      <c r="M60" t="str">
        <f t="shared" si="17"/>
        <v>15</v>
      </c>
      <c r="N60" t="str">
        <f t="shared" si="27"/>
        <v>122</v>
      </c>
      <c r="O60" t="str">
        <f t="shared" si="28"/>
        <v>123</v>
      </c>
      <c r="P60" t="str">
        <f t="shared" si="29"/>
        <v>12C</v>
      </c>
      <c r="Q60" t="str">
        <f t="shared" si="30"/>
        <v>MULG/UC</v>
      </c>
      <c r="R60" t="str">
        <f t="shared" si="31"/>
        <v>DIVG/UC</v>
      </c>
      <c r="S60" t="str">
        <f t="shared" si="32"/>
        <v>CVTGF/UC</v>
      </c>
    </row>
    <row r="61" spans="1:19">
      <c r="A61" t="s">
        <v>59</v>
      </c>
      <c r="B61">
        <f t="shared" si="18"/>
        <v>7</v>
      </c>
      <c r="C61">
        <f t="shared" si="19"/>
        <v>16</v>
      </c>
      <c r="D61">
        <f t="shared" si="20"/>
        <v>23</v>
      </c>
      <c r="E61">
        <f t="shared" si="21"/>
        <v>32</v>
      </c>
      <c r="F61">
        <f t="shared" si="22"/>
        <v>39</v>
      </c>
      <c r="G61">
        <f t="shared" si="23"/>
        <v>45</v>
      </c>
      <c r="H61" t="str">
        <f t="shared" si="24"/>
        <v>15.12D</v>
      </c>
      <c r="I61" t="str">
        <f t="shared" si="25"/>
        <v>15.12F</v>
      </c>
      <c r="J61" t="str">
        <f t="shared" si="26"/>
        <v>15.180</v>
      </c>
      <c r="K61" t="str">
        <f t="shared" si="15"/>
        <v>15</v>
      </c>
      <c r="L61" t="str">
        <f t="shared" si="16"/>
        <v>15</v>
      </c>
      <c r="M61" t="str">
        <f t="shared" si="17"/>
        <v>15</v>
      </c>
      <c r="N61" t="str">
        <f t="shared" si="27"/>
        <v>12D</v>
      </c>
      <c r="O61" t="str">
        <f t="shared" si="28"/>
        <v>12F</v>
      </c>
      <c r="P61" t="str">
        <f t="shared" si="29"/>
        <v>180</v>
      </c>
      <c r="Q61" t="str">
        <f t="shared" si="30"/>
        <v>CVTGD/UC</v>
      </c>
      <c r="R61" t="str">
        <f t="shared" si="31"/>
        <v>CVTGQ/VC</v>
      </c>
      <c r="S61" t="str">
        <f t="shared" si="32"/>
        <v>ADDF/U</v>
      </c>
    </row>
    <row r="62" spans="1:19">
      <c r="A62" t="s">
        <v>60</v>
      </c>
      <c r="B62">
        <f t="shared" si="18"/>
        <v>7</v>
      </c>
      <c r="C62">
        <f t="shared" si="19"/>
        <v>14</v>
      </c>
      <c r="D62">
        <f t="shared" si="20"/>
        <v>21</v>
      </c>
      <c r="E62">
        <f t="shared" si="21"/>
        <v>28</v>
      </c>
      <c r="F62">
        <f t="shared" si="22"/>
        <v>35</v>
      </c>
      <c r="G62">
        <f t="shared" si="23"/>
        <v>41</v>
      </c>
      <c r="H62" t="str">
        <f t="shared" si="24"/>
        <v>15.181</v>
      </c>
      <c r="I62" t="str">
        <f t="shared" si="25"/>
        <v>15.182</v>
      </c>
      <c r="J62" t="str">
        <f t="shared" si="26"/>
        <v>15.183</v>
      </c>
      <c r="K62" t="str">
        <f t="shared" si="15"/>
        <v>15</v>
      </c>
      <c r="L62" t="str">
        <f t="shared" si="16"/>
        <v>15</v>
      </c>
      <c r="M62" t="str">
        <f t="shared" si="17"/>
        <v>15</v>
      </c>
      <c r="N62" t="str">
        <f t="shared" si="27"/>
        <v>181</v>
      </c>
      <c r="O62" t="str">
        <f t="shared" si="28"/>
        <v>182</v>
      </c>
      <c r="P62" t="str">
        <f t="shared" si="29"/>
        <v>183</v>
      </c>
      <c r="Q62" t="str">
        <f t="shared" si="30"/>
        <v>SUBF/U</v>
      </c>
      <c r="R62" t="str">
        <f t="shared" si="31"/>
        <v>MULF/U</v>
      </c>
      <c r="S62" t="str">
        <f t="shared" si="32"/>
        <v>DIVF/U</v>
      </c>
    </row>
    <row r="63" spans="1:19">
      <c r="A63" t="s">
        <v>61</v>
      </c>
      <c r="B63">
        <f t="shared" si="18"/>
        <v>7</v>
      </c>
      <c r="C63">
        <f t="shared" si="19"/>
        <v>15</v>
      </c>
      <c r="D63">
        <f t="shared" si="20"/>
        <v>22</v>
      </c>
      <c r="E63">
        <f t="shared" si="21"/>
        <v>29</v>
      </c>
      <c r="F63">
        <f t="shared" si="22"/>
        <v>36</v>
      </c>
      <c r="G63">
        <f t="shared" si="23"/>
        <v>42</v>
      </c>
      <c r="H63" t="str">
        <f t="shared" si="24"/>
        <v>15.19E</v>
      </c>
      <c r="I63" t="str">
        <f t="shared" si="25"/>
        <v>15.1A0</v>
      </c>
      <c r="J63" t="str">
        <f t="shared" si="26"/>
        <v>15.1A1</v>
      </c>
      <c r="K63" t="str">
        <f t="shared" si="15"/>
        <v>15</v>
      </c>
      <c r="L63" t="str">
        <f t="shared" si="16"/>
        <v>15</v>
      </c>
      <c r="M63" t="str">
        <f t="shared" si="17"/>
        <v>15</v>
      </c>
      <c r="N63" t="str">
        <f t="shared" si="27"/>
        <v>19E</v>
      </c>
      <c r="O63" t="str">
        <f t="shared" si="28"/>
        <v>1A0</v>
      </c>
      <c r="P63" t="str">
        <f t="shared" si="29"/>
        <v>1A1</v>
      </c>
      <c r="Q63" t="str">
        <f t="shared" si="30"/>
        <v>CVTDG/U</v>
      </c>
      <c r="R63" t="str">
        <f t="shared" si="31"/>
        <v>ADDG/U</v>
      </c>
      <c r="S63" t="str">
        <f t="shared" si="32"/>
        <v>SUBG/U</v>
      </c>
    </row>
    <row r="64" spans="1:19">
      <c r="A64" t="s">
        <v>62</v>
      </c>
      <c r="B64">
        <f t="shared" si="18"/>
        <v>7</v>
      </c>
      <c r="C64">
        <f t="shared" si="19"/>
        <v>14</v>
      </c>
      <c r="D64">
        <f t="shared" si="20"/>
        <v>21</v>
      </c>
      <c r="E64">
        <f t="shared" si="21"/>
        <v>28</v>
      </c>
      <c r="F64">
        <f t="shared" si="22"/>
        <v>35</v>
      </c>
      <c r="G64">
        <f t="shared" si="23"/>
        <v>42</v>
      </c>
      <c r="H64" t="str">
        <f t="shared" si="24"/>
        <v>15.1A2</v>
      </c>
      <c r="I64" t="str">
        <f t="shared" si="25"/>
        <v>15.1A3</v>
      </c>
      <c r="J64" t="str">
        <f t="shared" si="26"/>
        <v>15.1AC</v>
      </c>
      <c r="K64" t="str">
        <f t="shared" si="15"/>
        <v>15</v>
      </c>
      <c r="L64" t="str">
        <f t="shared" si="16"/>
        <v>15</v>
      </c>
      <c r="M64" t="str">
        <f t="shared" si="17"/>
        <v>15</v>
      </c>
      <c r="N64" t="str">
        <f t="shared" si="27"/>
        <v>1A2</v>
      </c>
      <c r="O64" t="str">
        <f t="shared" si="28"/>
        <v>1A3</v>
      </c>
      <c r="P64" t="str">
        <f t="shared" si="29"/>
        <v>1AC</v>
      </c>
      <c r="Q64" t="str">
        <f t="shared" si="30"/>
        <v>MULG/U</v>
      </c>
      <c r="R64" t="str">
        <f t="shared" si="31"/>
        <v>DIVG/U</v>
      </c>
      <c r="S64" t="str">
        <f t="shared" si="32"/>
        <v>CVTGF/U</v>
      </c>
    </row>
    <row r="65" spans="1:19">
      <c r="A65" t="s">
        <v>63</v>
      </c>
      <c r="B65">
        <f t="shared" si="18"/>
        <v>7</v>
      </c>
      <c r="C65">
        <f t="shared" si="19"/>
        <v>15</v>
      </c>
      <c r="D65">
        <f t="shared" si="20"/>
        <v>22</v>
      </c>
      <c r="E65">
        <f t="shared" si="21"/>
        <v>30</v>
      </c>
      <c r="F65">
        <f t="shared" si="22"/>
        <v>37</v>
      </c>
      <c r="G65">
        <f t="shared" si="23"/>
        <v>44</v>
      </c>
      <c r="H65" t="str">
        <f t="shared" si="24"/>
        <v>15.1AD</v>
      </c>
      <c r="I65" t="str">
        <f t="shared" si="25"/>
        <v>15.1AF</v>
      </c>
      <c r="J65" t="str">
        <f t="shared" si="26"/>
        <v>15.400</v>
      </c>
      <c r="K65" t="str">
        <f t="shared" si="15"/>
        <v>15</v>
      </c>
      <c r="L65" t="str">
        <f t="shared" si="16"/>
        <v>15</v>
      </c>
      <c r="M65" t="str">
        <f t="shared" si="17"/>
        <v>15</v>
      </c>
      <c r="N65" t="str">
        <f t="shared" si="27"/>
        <v>1AD</v>
      </c>
      <c r="O65" t="str">
        <f t="shared" si="28"/>
        <v>1AF</v>
      </c>
      <c r="P65" t="str">
        <f t="shared" si="29"/>
        <v>400</v>
      </c>
      <c r="Q65" t="str">
        <f t="shared" si="30"/>
        <v>CVTGD/U</v>
      </c>
      <c r="R65" t="str">
        <f t="shared" si="31"/>
        <v>CVTGQ/V</v>
      </c>
      <c r="S65" t="str">
        <f t="shared" si="32"/>
        <v>ADDF/SC</v>
      </c>
    </row>
    <row r="66" spans="1:19">
      <c r="A66" t="s">
        <v>64</v>
      </c>
      <c r="B66">
        <f t="shared" ref="B66:B97" si="33">FIND(" ", A66)</f>
        <v>7</v>
      </c>
      <c r="C66">
        <f t="shared" ref="C66:C97" si="34">FIND(" ", A66, B66+1)</f>
        <v>15</v>
      </c>
      <c r="D66">
        <f t="shared" ref="D66:D97" si="35">FIND(" ", A66, C66+1)</f>
        <v>22</v>
      </c>
      <c r="E66">
        <f t="shared" ref="E66:E97" si="36">FIND(" ", A66, D66+1)</f>
        <v>30</v>
      </c>
      <c r="F66">
        <f t="shared" ref="F66:F97" si="37">FIND(" ", A66, E66+1)</f>
        <v>37</v>
      </c>
      <c r="G66">
        <f t="shared" ref="G66:G97" si="38">LEN(A66)</f>
        <v>44</v>
      </c>
      <c r="H66" t="str">
        <f t="shared" ref="H66:H97" si="39">TRIM(MID(A66,1,B66))</f>
        <v>15.401</v>
      </c>
      <c r="I66" t="str">
        <f t="shared" ref="I66:I97" si="40">TRIM(MID(A66,C66,D66-C66))</f>
        <v>15.402</v>
      </c>
      <c r="J66" t="str">
        <f t="shared" ref="J66:J97" si="41">TRIM(MID(A66,E66,F66-E66))</f>
        <v>15.403</v>
      </c>
      <c r="K66" t="str">
        <f t="shared" si="15"/>
        <v>15</v>
      </c>
      <c r="L66" t="str">
        <f t="shared" si="16"/>
        <v>15</v>
      </c>
      <c r="M66" t="str">
        <f t="shared" si="17"/>
        <v>15</v>
      </c>
      <c r="N66" t="str">
        <f t="shared" ref="N66:N97" si="42">IFERROR(MID(H66,FIND(".",H66)+1,99),"")</f>
        <v>401</v>
      </c>
      <c r="O66" t="str">
        <f t="shared" ref="O66:O97" si="43">IFERROR(MID(I66,FIND(".",I66)+1,99),"")</f>
        <v>402</v>
      </c>
      <c r="P66" t="str">
        <f t="shared" ref="P66:P97" si="44">IFERROR(MID(J66,FIND(".",J66)+1,99),"")</f>
        <v>403</v>
      </c>
      <c r="Q66" t="str">
        <f t="shared" ref="Q66:Q97" si="45">TRIM(MID(A66,B66+1,C66-B66-1))</f>
        <v>SUBF/SC</v>
      </c>
      <c r="R66" t="str">
        <f t="shared" ref="R66:R97" si="46">TRIM(MID(A66,D66+1,E66-D66-1))</f>
        <v>MULF/SC</v>
      </c>
      <c r="S66" t="str">
        <f t="shared" ref="S66:S97" si="47">TRIM(MID(A66,F66+1,G66-F66))</f>
        <v>DIVF/SC</v>
      </c>
    </row>
    <row r="67" spans="1:19">
      <c r="A67" t="s">
        <v>65</v>
      </c>
      <c r="B67">
        <f t="shared" si="33"/>
        <v>7</v>
      </c>
      <c r="C67">
        <f t="shared" si="34"/>
        <v>16</v>
      </c>
      <c r="D67">
        <f t="shared" si="35"/>
        <v>23</v>
      </c>
      <c r="E67">
        <f t="shared" si="36"/>
        <v>31</v>
      </c>
      <c r="F67">
        <f t="shared" si="37"/>
        <v>38</v>
      </c>
      <c r="G67">
        <f t="shared" si="38"/>
        <v>45</v>
      </c>
      <c r="H67" t="str">
        <f t="shared" si="39"/>
        <v>15.41E</v>
      </c>
      <c r="I67" t="str">
        <f t="shared" si="40"/>
        <v>15.420</v>
      </c>
      <c r="J67" t="str">
        <f t="shared" si="41"/>
        <v>15.421</v>
      </c>
      <c r="K67" t="str">
        <f t="shared" ref="K67:K130" si="48">IFERROR(MID(H67,1,FIND(".",H67)-1),H67)</f>
        <v>15</v>
      </c>
      <c r="L67" t="str">
        <f t="shared" ref="L67:L130" si="49">IFERROR(MID(I67,1,FIND(".",I67)-1),I67)</f>
        <v>15</v>
      </c>
      <c r="M67" t="str">
        <f t="shared" ref="M67:M130" si="50">IFERROR(MID(J67,1,FIND(".",J67)-1),J67)</f>
        <v>15</v>
      </c>
      <c r="N67" t="str">
        <f t="shared" si="42"/>
        <v>41E</v>
      </c>
      <c r="O67" t="str">
        <f t="shared" si="43"/>
        <v>420</v>
      </c>
      <c r="P67" t="str">
        <f t="shared" si="44"/>
        <v>421</v>
      </c>
      <c r="Q67" t="str">
        <f t="shared" si="45"/>
        <v>CVTDG/SC</v>
      </c>
      <c r="R67" t="str">
        <f t="shared" si="46"/>
        <v>ADDG/SC</v>
      </c>
      <c r="S67" t="str">
        <f t="shared" si="47"/>
        <v>SUBG/SC</v>
      </c>
    </row>
    <row r="68" spans="1:19">
      <c r="A68" t="s">
        <v>66</v>
      </c>
      <c r="B68">
        <f t="shared" si="33"/>
        <v>7</v>
      </c>
      <c r="C68">
        <f t="shared" si="34"/>
        <v>15</v>
      </c>
      <c r="D68">
        <f t="shared" si="35"/>
        <v>22</v>
      </c>
      <c r="E68">
        <f t="shared" si="36"/>
        <v>30</v>
      </c>
      <c r="F68">
        <f t="shared" si="37"/>
        <v>37</v>
      </c>
      <c r="G68">
        <f t="shared" si="38"/>
        <v>45</v>
      </c>
      <c r="H68" t="str">
        <f t="shared" si="39"/>
        <v>15.422</v>
      </c>
      <c r="I68" t="str">
        <f t="shared" si="40"/>
        <v>15.423</v>
      </c>
      <c r="J68" t="str">
        <f t="shared" si="41"/>
        <v>15.42C</v>
      </c>
      <c r="K68" t="str">
        <f t="shared" si="48"/>
        <v>15</v>
      </c>
      <c r="L68" t="str">
        <f t="shared" si="49"/>
        <v>15</v>
      </c>
      <c r="M68" t="str">
        <f t="shared" si="50"/>
        <v>15</v>
      </c>
      <c r="N68" t="str">
        <f t="shared" si="42"/>
        <v>422</v>
      </c>
      <c r="O68" t="str">
        <f t="shared" si="43"/>
        <v>423</v>
      </c>
      <c r="P68" t="str">
        <f t="shared" si="44"/>
        <v>42C</v>
      </c>
      <c r="Q68" t="str">
        <f t="shared" si="45"/>
        <v>MULG/SC</v>
      </c>
      <c r="R68" t="str">
        <f t="shared" si="46"/>
        <v>DIVG/SC</v>
      </c>
      <c r="S68" t="str">
        <f t="shared" si="47"/>
        <v>CVTGF/SC</v>
      </c>
    </row>
    <row r="69" spans="1:19">
      <c r="A69" t="s">
        <v>67</v>
      </c>
      <c r="B69">
        <f t="shared" si="33"/>
        <v>7</v>
      </c>
      <c r="C69">
        <f t="shared" si="34"/>
        <v>16</v>
      </c>
      <c r="D69">
        <f t="shared" si="35"/>
        <v>23</v>
      </c>
      <c r="E69">
        <f t="shared" si="36"/>
        <v>32</v>
      </c>
      <c r="F69">
        <f t="shared" si="37"/>
        <v>39</v>
      </c>
      <c r="G69">
        <f t="shared" si="38"/>
        <v>45</v>
      </c>
      <c r="H69" t="str">
        <f t="shared" si="39"/>
        <v>15.42D</v>
      </c>
      <c r="I69" t="str">
        <f t="shared" si="40"/>
        <v>15.42F</v>
      </c>
      <c r="J69" t="str">
        <f t="shared" si="41"/>
        <v>15.480</v>
      </c>
      <c r="K69" t="str">
        <f t="shared" si="48"/>
        <v>15</v>
      </c>
      <c r="L69" t="str">
        <f t="shared" si="49"/>
        <v>15</v>
      </c>
      <c r="M69" t="str">
        <f t="shared" si="50"/>
        <v>15</v>
      </c>
      <c r="N69" t="str">
        <f t="shared" si="42"/>
        <v>42D</v>
      </c>
      <c r="O69" t="str">
        <f t="shared" si="43"/>
        <v>42F</v>
      </c>
      <c r="P69" t="str">
        <f t="shared" si="44"/>
        <v>480</v>
      </c>
      <c r="Q69" t="str">
        <f t="shared" si="45"/>
        <v>CVTGD/SC</v>
      </c>
      <c r="R69" t="str">
        <f t="shared" si="46"/>
        <v>CVTGQ/SC</v>
      </c>
      <c r="S69" t="str">
        <f t="shared" si="47"/>
        <v>ADDF/S</v>
      </c>
    </row>
    <row r="70" spans="1:19">
      <c r="A70" t="s">
        <v>68</v>
      </c>
      <c r="B70">
        <f t="shared" si="33"/>
        <v>7</v>
      </c>
      <c r="C70">
        <f t="shared" si="34"/>
        <v>14</v>
      </c>
      <c r="D70">
        <f t="shared" si="35"/>
        <v>21</v>
      </c>
      <c r="E70">
        <f t="shared" si="36"/>
        <v>28</v>
      </c>
      <c r="F70">
        <f t="shared" si="37"/>
        <v>35</v>
      </c>
      <c r="G70">
        <f t="shared" si="38"/>
        <v>41</v>
      </c>
      <c r="H70" t="str">
        <f t="shared" si="39"/>
        <v>15.481</v>
      </c>
      <c r="I70" t="str">
        <f t="shared" si="40"/>
        <v>15.482</v>
      </c>
      <c r="J70" t="str">
        <f t="shared" si="41"/>
        <v>15.483</v>
      </c>
      <c r="K70" t="str">
        <f t="shared" si="48"/>
        <v>15</v>
      </c>
      <c r="L70" t="str">
        <f t="shared" si="49"/>
        <v>15</v>
      </c>
      <c r="M70" t="str">
        <f t="shared" si="50"/>
        <v>15</v>
      </c>
      <c r="N70" t="str">
        <f t="shared" si="42"/>
        <v>481</v>
      </c>
      <c r="O70" t="str">
        <f t="shared" si="43"/>
        <v>482</v>
      </c>
      <c r="P70" t="str">
        <f t="shared" si="44"/>
        <v>483</v>
      </c>
      <c r="Q70" t="str">
        <f t="shared" si="45"/>
        <v>SUBF/S</v>
      </c>
      <c r="R70" t="str">
        <f t="shared" si="46"/>
        <v>MULF/S</v>
      </c>
      <c r="S70" t="str">
        <f t="shared" si="47"/>
        <v>DIVF/S</v>
      </c>
    </row>
    <row r="71" spans="1:19">
      <c r="A71" t="s">
        <v>69</v>
      </c>
      <c r="B71">
        <f t="shared" si="33"/>
        <v>7</v>
      </c>
      <c r="C71">
        <f t="shared" si="34"/>
        <v>15</v>
      </c>
      <c r="D71">
        <f t="shared" si="35"/>
        <v>22</v>
      </c>
      <c r="E71">
        <f t="shared" si="36"/>
        <v>29</v>
      </c>
      <c r="F71">
        <f t="shared" si="37"/>
        <v>36</v>
      </c>
      <c r="G71">
        <f t="shared" si="38"/>
        <v>42</v>
      </c>
      <c r="H71" t="str">
        <f t="shared" si="39"/>
        <v>15.49E</v>
      </c>
      <c r="I71" t="str">
        <f t="shared" si="40"/>
        <v>15.4A0</v>
      </c>
      <c r="J71" t="str">
        <f t="shared" si="41"/>
        <v>15.4A1</v>
      </c>
      <c r="K71" t="str">
        <f t="shared" si="48"/>
        <v>15</v>
      </c>
      <c r="L71" t="str">
        <f t="shared" si="49"/>
        <v>15</v>
      </c>
      <c r="M71" t="str">
        <f t="shared" si="50"/>
        <v>15</v>
      </c>
      <c r="N71" t="str">
        <f t="shared" si="42"/>
        <v>49E</v>
      </c>
      <c r="O71" t="str">
        <f t="shared" si="43"/>
        <v>4A0</v>
      </c>
      <c r="P71" t="str">
        <f t="shared" si="44"/>
        <v>4A1</v>
      </c>
      <c r="Q71" t="str">
        <f t="shared" si="45"/>
        <v>CVTDG/S</v>
      </c>
      <c r="R71" t="str">
        <f t="shared" si="46"/>
        <v>ADDG/S</v>
      </c>
      <c r="S71" t="str">
        <f t="shared" si="47"/>
        <v>SUBG/S</v>
      </c>
    </row>
    <row r="72" spans="1:19">
      <c r="A72" t="s">
        <v>70</v>
      </c>
      <c r="B72">
        <f t="shared" si="33"/>
        <v>7</v>
      </c>
      <c r="C72">
        <f t="shared" si="34"/>
        <v>14</v>
      </c>
      <c r="D72">
        <f t="shared" si="35"/>
        <v>21</v>
      </c>
      <c r="E72">
        <f t="shared" si="36"/>
        <v>28</v>
      </c>
      <c r="F72">
        <f t="shared" si="37"/>
        <v>35</v>
      </c>
      <c r="G72">
        <f t="shared" si="38"/>
        <v>43</v>
      </c>
      <c r="H72" t="str">
        <f t="shared" si="39"/>
        <v>15.4A2</v>
      </c>
      <c r="I72" t="str">
        <f t="shared" si="40"/>
        <v>15.4A3</v>
      </c>
      <c r="J72" t="str">
        <f t="shared" si="41"/>
        <v>15.4A5</v>
      </c>
      <c r="K72" t="str">
        <f t="shared" si="48"/>
        <v>15</v>
      </c>
      <c r="L72" t="str">
        <f t="shared" si="49"/>
        <v>15</v>
      </c>
      <c r="M72" t="str">
        <f t="shared" si="50"/>
        <v>15</v>
      </c>
      <c r="N72" t="str">
        <f t="shared" si="42"/>
        <v>4A2</v>
      </c>
      <c r="O72" t="str">
        <f t="shared" si="43"/>
        <v>4A3</v>
      </c>
      <c r="P72" t="str">
        <f t="shared" si="44"/>
        <v>4A5</v>
      </c>
      <c r="Q72" t="str">
        <f t="shared" si="45"/>
        <v>MULG/S</v>
      </c>
      <c r="R72" t="str">
        <f t="shared" si="46"/>
        <v>DIVG/S</v>
      </c>
      <c r="S72" t="str">
        <f t="shared" si="47"/>
        <v>CMPGEQ/S</v>
      </c>
    </row>
    <row r="73" spans="1:19">
      <c r="A73" t="s">
        <v>71</v>
      </c>
      <c r="B73">
        <f t="shared" si="33"/>
        <v>7</v>
      </c>
      <c r="C73">
        <f t="shared" si="34"/>
        <v>16</v>
      </c>
      <c r="D73">
        <f t="shared" si="35"/>
        <v>23</v>
      </c>
      <c r="E73">
        <f t="shared" si="36"/>
        <v>32</v>
      </c>
      <c r="F73">
        <f t="shared" si="37"/>
        <v>39</v>
      </c>
      <c r="G73">
        <f t="shared" si="38"/>
        <v>46</v>
      </c>
      <c r="H73" t="str">
        <f t="shared" si="39"/>
        <v>15.4A6</v>
      </c>
      <c r="I73" t="str">
        <f t="shared" si="40"/>
        <v>15.4A7</v>
      </c>
      <c r="J73" t="str">
        <f t="shared" si="41"/>
        <v>15.4AC</v>
      </c>
      <c r="K73" t="str">
        <f t="shared" si="48"/>
        <v>15</v>
      </c>
      <c r="L73" t="str">
        <f t="shared" si="49"/>
        <v>15</v>
      </c>
      <c r="M73" t="str">
        <f t="shared" si="50"/>
        <v>15</v>
      </c>
      <c r="N73" t="str">
        <f t="shared" si="42"/>
        <v>4A6</v>
      </c>
      <c r="O73" t="str">
        <f t="shared" si="43"/>
        <v>4A7</v>
      </c>
      <c r="P73" t="str">
        <f t="shared" si="44"/>
        <v>4AC</v>
      </c>
      <c r="Q73" t="str">
        <f t="shared" si="45"/>
        <v>CMPGLT/S</v>
      </c>
      <c r="R73" t="str">
        <f t="shared" si="46"/>
        <v>CMPGLE/S</v>
      </c>
      <c r="S73" t="str">
        <f t="shared" si="47"/>
        <v>CVTGF/S</v>
      </c>
    </row>
    <row r="74" spans="1:19">
      <c r="A74" t="s">
        <v>72</v>
      </c>
      <c r="B74">
        <f t="shared" si="33"/>
        <v>7</v>
      </c>
      <c r="C74">
        <f t="shared" si="34"/>
        <v>15</v>
      </c>
      <c r="D74">
        <f t="shared" si="35"/>
        <v>22</v>
      </c>
      <c r="E74">
        <f t="shared" si="36"/>
        <v>30</v>
      </c>
      <c r="F74">
        <f t="shared" si="37"/>
        <v>37</v>
      </c>
      <c r="G74">
        <f t="shared" si="38"/>
        <v>45</v>
      </c>
      <c r="H74" t="str">
        <f t="shared" si="39"/>
        <v>15.4AD</v>
      </c>
      <c r="I74" t="str">
        <f t="shared" si="40"/>
        <v>15.4AF</v>
      </c>
      <c r="J74" t="str">
        <f t="shared" si="41"/>
        <v>15.500</v>
      </c>
      <c r="K74" t="str">
        <f t="shared" si="48"/>
        <v>15</v>
      </c>
      <c r="L74" t="str">
        <f t="shared" si="49"/>
        <v>15</v>
      </c>
      <c r="M74" t="str">
        <f t="shared" si="50"/>
        <v>15</v>
      </c>
      <c r="N74" t="str">
        <f t="shared" si="42"/>
        <v>4AD</v>
      </c>
      <c r="O74" t="str">
        <f t="shared" si="43"/>
        <v>4AF</v>
      </c>
      <c r="P74" t="str">
        <f t="shared" si="44"/>
        <v>500</v>
      </c>
      <c r="Q74" t="str">
        <f t="shared" si="45"/>
        <v>CVTGD/S</v>
      </c>
      <c r="R74" t="str">
        <f t="shared" si="46"/>
        <v>CVTGQ/S</v>
      </c>
      <c r="S74" t="str">
        <f t="shared" si="47"/>
        <v>ADDF/SUC</v>
      </c>
    </row>
    <row r="75" spans="1:19">
      <c r="A75" t="s">
        <v>73</v>
      </c>
      <c r="B75">
        <f t="shared" si="33"/>
        <v>7</v>
      </c>
      <c r="C75">
        <f t="shared" si="34"/>
        <v>16</v>
      </c>
      <c r="D75">
        <f t="shared" si="35"/>
        <v>23</v>
      </c>
      <c r="E75">
        <f t="shared" si="36"/>
        <v>32</v>
      </c>
      <c r="F75">
        <f t="shared" si="37"/>
        <v>39</v>
      </c>
      <c r="G75">
        <f t="shared" si="38"/>
        <v>47</v>
      </c>
      <c r="H75" t="str">
        <f t="shared" si="39"/>
        <v>15.501</v>
      </c>
      <c r="I75" t="str">
        <f t="shared" si="40"/>
        <v>15.502</v>
      </c>
      <c r="J75" t="str">
        <f t="shared" si="41"/>
        <v>15.503</v>
      </c>
      <c r="K75" t="str">
        <f t="shared" si="48"/>
        <v>15</v>
      </c>
      <c r="L75" t="str">
        <f t="shared" si="49"/>
        <v>15</v>
      </c>
      <c r="M75" t="str">
        <f t="shared" si="50"/>
        <v>15</v>
      </c>
      <c r="N75" t="str">
        <f t="shared" si="42"/>
        <v>501</v>
      </c>
      <c r="O75" t="str">
        <f t="shared" si="43"/>
        <v>502</v>
      </c>
      <c r="P75" t="str">
        <f t="shared" si="44"/>
        <v>503</v>
      </c>
      <c r="Q75" t="str">
        <f t="shared" si="45"/>
        <v>SUBF/SUC</v>
      </c>
      <c r="R75" t="str">
        <f t="shared" si="46"/>
        <v>MULF/SUC</v>
      </c>
      <c r="S75" t="str">
        <f t="shared" si="47"/>
        <v>DIVF/SUC</v>
      </c>
    </row>
    <row r="76" spans="1:19">
      <c r="A76" t="s">
        <v>74</v>
      </c>
      <c r="B76">
        <f t="shared" si="33"/>
        <v>7</v>
      </c>
      <c r="C76">
        <f t="shared" si="34"/>
        <v>17</v>
      </c>
      <c r="D76">
        <f t="shared" si="35"/>
        <v>24</v>
      </c>
      <c r="E76">
        <f t="shared" si="36"/>
        <v>33</v>
      </c>
      <c r="F76">
        <f t="shared" si="37"/>
        <v>40</v>
      </c>
      <c r="G76">
        <f t="shared" si="38"/>
        <v>48</v>
      </c>
      <c r="H76" t="str">
        <f t="shared" si="39"/>
        <v>15.51E</v>
      </c>
      <c r="I76" t="str">
        <f t="shared" si="40"/>
        <v>15.520</v>
      </c>
      <c r="J76" t="str">
        <f t="shared" si="41"/>
        <v>15.521</v>
      </c>
      <c r="K76" t="str">
        <f t="shared" si="48"/>
        <v>15</v>
      </c>
      <c r="L76" t="str">
        <f t="shared" si="49"/>
        <v>15</v>
      </c>
      <c r="M76" t="str">
        <f t="shared" si="50"/>
        <v>15</v>
      </c>
      <c r="N76" t="str">
        <f t="shared" si="42"/>
        <v>51E</v>
      </c>
      <c r="O76" t="str">
        <f t="shared" si="43"/>
        <v>520</v>
      </c>
      <c r="P76" t="str">
        <f t="shared" si="44"/>
        <v>521</v>
      </c>
      <c r="Q76" t="str">
        <f t="shared" si="45"/>
        <v>CVTDG/SUC</v>
      </c>
      <c r="R76" t="str">
        <f t="shared" si="46"/>
        <v>ADDG/SUC</v>
      </c>
      <c r="S76" t="str">
        <f t="shared" si="47"/>
        <v>SUBG/SUC</v>
      </c>
    </row>
    <row r="77" spans="1:19">
      <c r="A77" t="s">
        <v>75</v>
      </c>
      <c r="B77">
        <f t="shared" si="33"/>
        <v>7</v>
      </c>
      <c r="C77">
        <f t="shared" si="34"/>
        <v>16</v>
      </c>
      <c r="D77">
        <f t="shared" si="35"/>
        <v>23</v>
      </c>
      <c r="E77">
        <f t="shared" si="36"/>
        <v>32</v>
      </c>
      <c r="F77">
        <f t="shared" si="37"/>
        <v>39</v>
      </c>
      <c r="G77">
        <f t="shared" si="38"/>
        <v>48</v>
      </c>
      <c r="H77" t="str">
        <f t="shared" si="39"/>
        <v>15.522</v>
      </c>
      <c r="I77" t="str">
        <f t="shared" si="40"/>
        <v>15.523</v>
      </c>
      <c r="J77" t="str">
        <f t="shared" si="41"/>
        <v>15.52C</v>
      </c>
      <c r="K77" t="str">
        <f t="shared" si="48"/>
        <v>15</v>
      </c>
      <c r="L77" t="str">
        <f t="shared" si="49"/>
        <v>15</v>
      </c>
      <c r="M77" t="str">
        <f t="shared" si="50"/>
        <v>15</v>
      </c>
      <c r="N77" t="str">
        <f t="shared" si="42"/>
        <v>522</v>
      </c>
      <c r="O77" t="str">
        <f t="shared" si="43"/>
        <v>523</v>
      </c>
      <c r="P77" t="str">
        <f t="shared" si="44"/>
        <v>52C</v>
      </c>
      <c r="Q77" t="str">
        <f t="shared" si="45"/>
        <v>MULG/SUC</v>
      </c>
      <c r="R77" t="str">
        <f t="shared" si="46"/>
        <v>DIVG/SUC</v>
      </c>
      <c r="S77" t="str">
        <f t="shared" si="47"/>
        <v>CVTGF/SUC</v>
      </c>
    </row>
    <row r="78" spans="1:19">
      <c r="A78" t="s">
        <v>76</v>
      </c>
      <c r="B78">
        <f t="shared" si="33"/>
        <v>7</v>
      </c>
      <c r="C78">
        <f t="shared" si="34"/>
        <v>17</v>
      </c>
      <c r="D78">
        <f t="shared" si="35"/>
        <v>24</v>
      </c>
      <c r="E78">
        <f t="shared" si="36"/>
        <v>34</v>
      </c>
      <c r="F78">
        <f t="shared" si="37"/>
        <v>41</v>
      </c>
      <c r="G78">
        <f t="shared" si="38"/>
        <v>48</v>
      </c>
      <c r="H78" t="str">
        <f t="shared" si="39"/>
        <v>15.52D</v>
      </c>
      <c r="I78" t="str">
        <f t="shared" si="40"/>
        <v>15.52F</v>
      </c>
      <c r="J78" t="str">
        <f t="shared" si="41"/>
        <v>15.580</v>
      </c>
      <c r="K78" t="str">
        <f t="shared" si="48"/>
        <v>15</v>
      </c>
      <c r="L78" t="str">
        <f t="shared" si="49"/>
        <v>15</v>
      </c>
      <c r="M78" t="str">
        <f t="shared" si="50"/>
        <v>15</v>
      </c>
      <c r="N78" t="str">
        <f t="shared" si="42"/>
        <v>52D</v>
      </c>
      <c r="O78" t="str">
        <f t="shared" si="43"/>
        <v>52F</v>
      </c>
      <c r="P78" t="str">
        <f t="shared" si="44"/>
        <v>580</v>
      </c>
      <c r="Q78" t="str">
        <f t="shared" si="45"/>
        <v>CVTGD/SUC</v>
      </c>
      <c r="R78" t="str">
        <f t="shared" si="46"/>
        <v>CVTGQ/SVC</v>
      </c>
      <c r="S78" t="str">
        <f t="shared" si="47"/>
        <v>ADDF/SU</v>
      </c>
    </row>
    <row r="79" spans="1:19">
      <c r="A79" t="s">
        <v>77</v>
      </c>
      <c r="B79">
        <f t="shared" si="33"/>
        <v>7</v>
      </c>
      <c r="C79">
        <f t="shared" si="34"/>
        <v>15</v>
      </c>
      <c r="D79">
        <f t="shared" si="35"/>
        <v>22</v>
      </c>
      <c r="E79">
        <f t="shared" si="36"/>
        <v>30</v>
      </c>
      <c r="F79">
        <f t="shared" si="37"/>
        <v>37</v>
      </c>
      <c r="G79">
        <f t="shared" si="38"/>
        <v>44</v>
      </c>
      <c r="H79" t="str">
        <f t="shared" si="39"/>
        <v>15.581</v>
      </c>
      <c r="I79" t="str">
        <f t="shared" si="40"/>
        <v>15.582</v>
      </c>
      <c r="J79" t="str">
        <f t="shared" si="41"/>
        <v>15.583</v>
      </c>
      <c r="K79" t="str">
        <f t="shared" si="48"/>
        <v>15</v>
      </c>
      <c r="L79" t="str">
        <f t="shared" si="49"/>
        <v>15</v>
      </c>
      <c r="M79" t="str">
        <f t="shared" si="50"/>
        <v>15</v>
      </c>
      <c r="N79" t="str">
        <f t="shared" si="42"/>
        <v>581</v>
      </c>
      <c r="O79" t="str">
        <f t="shared" si="43"/>
        <v>582</v>
      </c>
      <c r="P79" t="str">
        <f t="shared" si="44"/>
        <v>583</v>
      </c>
      <c r="Q79" t="str">
        <f t="shared" si="45"/>
        <v>SUBF/SU</v>
      </c>
      <c r="R79" t="str">
        <f t="shared" si="46"/>
        <v>MULF/SU</v>
      </c>
      <c r="S79" t="str">
        <f t="shared" si="47"/>
        <v>DIVF/SU</v>
      </c>
    </row>
    <row r="80" spans="1:19">
      <c r="A80" t="s">
        <v>78</v>
      </c>
      <c r="B80">
        <f t="shared" si="33"/>
        <v>7</v>
      </c>
      <c r="C80">
        <f t="shared" si="34"/>
        <v>16</v>
      </c>
      <c r="D80">
        <f t="shared" si="35"/>
        <v>23</v>
      </c>
      <c r="E80">
        <f t="shared" si="36"/>
        <v>31</v>
      </c>
      <c r="F80">
        <f t="shared" si="37"/>
        <v>38</v>
      </c>
      <c r="G80">
        <f t="shared" si="38"/>
        <v>45</v>
      </c>
      <c r="H80" t="str">
        <f t="shared" si="39"/>
        <v>15.59E</v>
      </c>
      <c r="I80" t="str">
        <f t="shared" si="40"/>
        <v>15.5A0</v>
      </c>
      <c r="J80" t="str">
        <f t="shared" si="41"/>
        <v>15.5A1</v>
      </c>
      <c r="K80" t="str">
        <f t="shared" si="48"/>
        <v>15</v>
      </c>
      <c r="L80" t="str">
        <f t="shared" si="49"/>
        <v>15</v>
      </c>
      <c r="M80" t="str">
        <f t="shared" si="50"/>
        <v>15</v>
      </c>
      <c r="N80" t="str">
        <f t="shared" si="42"/>
        <v>59E</v>
      </c>
      <c r="O80" t="str">
        <f t="shared" si="43"/>
        <v>5A0</v>
      </c>
      <c r="P80" t="str">
        <f t="shared" si="44"/>
        <v>5A1</v>
      </c>
      <c r="Q80" t="str">
        <f t="shared" si="45"/>
        <v>CVTDG/SU</v>
      </c>
      <c r="R80" t="str">
        <f t="shared" si="46"/>
        <v>ADDG/SU</v>
      </c>
      <c r="S80" t="str">
        <f t="shared" si="47"/>
        <v>SUBG/SU</v>
      </c>
    </row>
    <row r="81" spans="1:19">
      <c r="A81" t="s">
        <v>79</v>
      </c>
      <c r="B81">
        <f t="shared" si="33"/>
        <v>7</v>
      </c>
      <c r="C81">
        <f t="shared" si="34"/>
        <v>15</v>
      </c>
      <c r="D81">
        <f t="shared" si="35"/>
        <v>22</v>
      </c>
      <c r="E81">
        <f t="shared" si="36"/>
        <v>30</v>
      </c>
      <c r="F81">
        <f t="shared" si="37"/>
        <v>37</v>
      </c>
      <c r="G81">
        <f t="shared" si="38"/>
        <v>45</v>
      </c>
      <c r="H81" t="str">
        <f t="shared" si="39"/>
        <v>15.5A2</v>
      </c>
      <c r="I81" t="str">
        <f t="shared" si="40"/>
        <v>15.5A3</v>
      </c>
      <c r="J81" t="str">
        <f t="shared" si="41"/>
        <v>15.5AC</v>
      </c>
      <c r="K81" t="str">
        <f t="shared" si="48"/>
        <v>15</v>
      </c>
      <c r="L81" t="str">
        <f t="shared" si="49"/>
        <v>15</v>
      </c>
      <c r="M81" t="str">
        <f t="shared" si="50"/>
        <v>15</v>
      </c>
      <c r="N81" t="str">
        <f t="shared" si="42"/>
        <v>5A2</v>
      </c>
      <c r="O81" t="str">
        <f t="shared" si="43"/>
        <v>5A3</v>
      </c>
      <c r="P81" t="str">
        <f t="shared" si="44"/>
        <v>5AC</v>
      </c>
      <c r="Q81" t="str">
        <f t="shared" si="45"/>
        <v>MULG/SU</v>
      </c>
      <c r="R81" t="str">
        <f t="shared" si="46"/>
        <v>DIVG/SU</v>
      </c>
      <c r="S81" t="str">
        <f t="shared" si="47"/>
        <v>CVTGF/SU</v>
      </c>
    </row>
    <row r="82" spans="1:19">
      <c r="A82" t="s">
        <v>80</v>
      </c>
      <c r="B82">
        <f t="shared" si="33"/>
        <v>7</v>
      </c>
      <c r="C82">
        <f t="shared" si="34"/>
        <v>16</v>
      </c>
      <c r="D82">
        <f t="shared" si="35"/>
        <v>23</v>
      </c>
      <c r="E82">
        <f t="shared" si="36"/>
        <v>32</v>
      </c>
      <c r="F82">
        <f t="shared" si="37"/>
        <v>39</v>
      </c>
      <c r="G82">
        <f t="shared" si="38"/>
        <v>45</v>
      </c>
      <c r="H82" t="str">
        <f t="shared" si="39"/>
        <v>15.5AD</v>
      </c>
      <c r="I82" t="str">
        <f t="shared" si="40"/>
        <v>15.5AF</v>
      </c>
      <c r="J82" t="str">
        <f t="shared" si="41"/>
        <v>16.000</v>
      </c>
      <c r="K82" t="str">
        <f t="shared" si="48"/>
        <v>15</v>
      </c>
      <c r="L82" t="str">
        <f t="shared" si="49"/>
        <v>15</v>
      </c>
      <c r="M82" t="str">
        <f t="shared" si="50"/>
        <v>16</v>
      </c>
      <c r="N82" t="str">
        <f t="shared" si="42"/>
        <v>5AD</v>
      </c>
      <c r="O82" t="str">
        <f t="shared" si="43"/>
        <v>5AF</v>
      </c>
      <c r="P82" t="str">
        <f t="shared" si="44"/>
        <v>000</v>
      </c>
      <c r="Q82" t="str">
        <f t="shared" si="45"/>
        <v>CVTGD/SU</v>
      </c>
      <c r="R82" t="str">
        <f t="shared" si="46"/>
        <v>CVTGQ/SV</v>
      </c>
      <c r="S82" t="str">
        <f t="shared" si="47"/>
        <v>ADDS/C</v>
      </c>
    </row>
    <row r="83" spans="1:19">
      <c r="A83" t="s">
        <v>81</v>
      </c>
      <c r="B83">
        <f t="shared" si="33"/>
        <v>7</v>
      </c>
      <c r="C83">
        <f t="shared" si="34"/>
        <v>14</v>
      </c>
      <c r="D83">
        <f t="shared" si="35"/>
        <v>21</v>
      </c>
      <c r="E83">
        <f t="shared" si="36"/>
        <v>28</v>
      </c>
      <c r="F83">
        <f t="shared" si="37"/>
        <v>35</v>
      </c>
      <c r="G83">
        <f t="shared" si="38"/>
        <v>41</v>
      </c>
      <c r="H83" t="str">
        <f t="shared" si="39"/>
        <v>16.001</v>
      </c>
      <c r="I83" t="str">
        <f t="shared" si="40"/>
        <v>16.002</v>
      </c>
      <c r="J83" t="str">
        <f t="shared" si="41"/>
        <v>16.003</v>
      </c>
      <c r="K83" t="str">
        <f t="shared" si="48"/>
        <v>16</v>
      </c>
      <c r="L83" t="str">
        <f t="shared" si="49"/>
        <v>16</v>
      </c>
      <c r="M83" t="str">
        <f t="shared" si="50"/>
        <v>16</v>
      </c>
      <c r="N83" t="str">
        <f t="shared" si="42"/>
        <v>001</v>
      </c>
      <c r="O83" t="str">
        <f t="shared" si="43"/>
        <v>002</v>
      </c>
      <c r="P83" t="str">
        <f t="shared" si="44"/>
        <v>003</v>
      </c>
      <c r="Q83" t="str">
        <f t="shared" si="45"/>
        <v>SUBS/C</v>
      </c>
      <c r="R83" t="str">
        <f t="shared" si="46"/>
        <v>MULS/C</v>
      </c>
      <c r="S83" t="str">
        <f t="shared" si="47"/>
        <v>DIVS/C</v>
      </c>
    </row>
    <row r="84" spans="1:19">
      <c r="A84" t="s">
        <v>82</v>
      </c>
      <c r="B84">
        <f t="shared" si="33"/>
        <v>7</v>
      </c>
      <c r="C84">
        <f t="shared" si="34"/>
        <v>14</v>
      </c>
      <c r="D84">
        <f t="shared" si="35"/>
        <v>21</v>
      </c>
      <c r="E84">
        <f t="shared" si="36"/>
        <v>28</v>
      </c>
      <c r="F84">
        <f t="shared" si="37"/>
        <v>35</v>
      </c>
      <c r="G84">
        <f t="shared" si="38"/>
        <v>41</v>
      </c>
      <c r="H84" t="str">
        <f t="shared" si="39"/>
        <v>16.020</v>
      </c>
      <c r="I84" t="str">
        <f t="shared" si="40"/>
        <v>16.021</v>
      </c>
      <c r="J84" t="str">
        <f t="shared" si="41"/>
        <v>16.022</v>
      </c>
      <c r="K84" t="str">
        <f t="shared" si="48"/>
        <v>16</v>
      </c>
      <c r="L84" t="str">
        <f t="shared" si="49"/>
        <v>16</v>
      </c>
      <c r="M84" t="str">
        <f t="shared" si="50"/>
        <v>16</v>
      </c>
      <c r="N84" t="str">
        <f t="shared" si="42"/>
        <v>020</v>
      </c>
      <c r="O84" t="str">
        <f t="shared" si="43"/>
        <v>021</v>
      </c>
      <c r="P84" t="str">
        <f t="shared" si="44"/>
        <v>022</v>
      </c>
      <c r="Q84" t="str">
        <f t="shared" si="45"/>
        <v>ADDT/C</v>
      </c>
      <c r="R84" t="str">
        <f t="shared" si="46"/>
        <v>SUBT/C</v>
      </c>
      <c r="S84" t="str">
        <f t="shared" si="47"/>
        <v>MULT/C</v>
      </c>
    </row>
    <row r="85" spans="1:19">
      <c r="A85" t="s">
        <v>83</v>
      </c>
      <c r="B85">
        <f t="shared" si="33"/>
        <v>7</v>
      </c>
      <c r="C85">
        <f t="shared" si="34"/>
        <v>14</v>
      </c>
      <c r="D85">
        <f t="shared" si="35"/>
        <v>21</v>
      </c>
      <c r="E85">
        <f t="shared" si="36"/>
        <v>29</v>
      </c>
      <c r="F85">
        <f t="shared" si="37"/>
        <v>36</v>
      </c>
      <c r="G85">
        <f t="shared" si="38"/>
        <v>43</v>
      </c>
      <c r="H85" t="str">
        <f t="shared" si="39"/>
        <v>16.023</v>
      </c>
      <c r="I85" t="str">
        <f t="shared" si="40"/>
        <v>16.02C</v>
      </c>
      <c r="J85" t="str">
        <f t="shared" si="41"/>
        <v>16.02F</v>
      </c>
      <c r="K85" t="str">
        <f t="shared" si="48"/>
        <v>16</v>
      </c>
      <c r="L85" t="str">
        <f t="shared" si="49"/>
        <v>16</v>
      </c>
      <c r="M85" t="str">
        <f t="shared" si="50"/>
        <v>16</v>
      </c>
      <c r="N85" t="str">
        <f t="shared" si="42"/>
        <v>023</v>
      </c>
      <c r="O85" t="str">
        <f t="shared" si="43"/>
        <v>02C</v>
      </c>
      <c r="P85" t="str">
        <f t="shared" si="44"/>
        <v>02F</v>
      </c>
      <c r="Q85" t="str">
        <f t="shared" si="45"/>
        <v>DIVT/C</v>
      </c>
      <c r="R85" t="str">
        <f t="shared" si="46"/>
        <v>CVTTS/C</v>
      </c>
      <c r="S85" t="str">
        <f t="shared" si="47"/>
        <v>CVTTQ/C</v>
      </c>
    </row>
    <row r="86" spans="1:19">
      <c r="A86" t="s">
        <v>84</v>
      </c>
      <c r="B86">
        <f t="shared" si="33"/>
        <v>7</v>
      </c>
      <c r="C86">
        <f t="shared" si="34"/>
        <v>15</v>
      </c>
      <c r="D86">
        <f t="shared" si="35"/>
        <v>22</v>
      </c>
      <c r="E86">
        <f t="shared" si="36"/>
        <v>30</v>
      </c>
      <c r="F86">
        <f t="shared" si="37"/>
        <v>37</v>
      </c>
      <c r="G86">
        <f t="shared" si="38"/>
        <v>43</v>
      </c>
      <c r="H86" t="str">
        <f t="shared" si="39"/>
        <v>16.03C</v>
      </c>
      <c r="I86" t="str">
        <f t="shared" si="40"/>
        <v>16.03E</v>
      </c>
      <c r="J86" t="str">
        <f t="shared" si="41"/>
        <v>16.040</v>
      </c>
      <c r="K86" t="str">
        <f t="shared" si="48"/>
        <v>16</v>
      </c>
      <c r="L86" t="str">
        <f t="shared" si="49"/>
        <v>16</v>
      </c>
      <c r="M86" t="str">
        <f t="shared" si="50"/>
        <v>16</v>
      </c>
      <c r="N86" t="str">
        <f t="shared" si="42"/>
        <v>03C</v>
      </c>
      <c r="O86" t="str">
        <f t="shared" si="43"/>
        <v>03E</v>
      </c>
      <c r="P86" t="str">
        <f t="shared" si="44"/>
        <v>040</v>
      </c>
      <c r="Q86" t="str">
        <f t="shared" si="45"/>
        <v>CVTQS/C</v>
      </c>
      <c r="R86" t="str">
        <f t="shared" si="46"/>
        <v>CVTQT/C</v>
      </c>
      <c r="S86" t="str">
        <f t="shared" si="47"/>
        <v>ADDS/M</v>
      </c>
    </row>
    <row r="87" spans="1:19">
      <c r="A87" t="s">
        <v>85</v>
      </c>
      <c r="B87">
        <f t="shared" si="33"/>
        <v>7</v>
      </c>
      <c r="C87">
        <f t="shared" si="34"/>
        <v>14</v>
      </c>
      <c r="D87">
        <f t="shared" si="35"/>
        <v>21</v>
      </c>
      <c r="E87">
        <f t="shared" si="36"/>
        <v>28</v>
      </c>
      <c r="F87">
        <f t="shared" si="37"/>
        <v>35</v>
      </c>
      <c r="G87">
        <f t="shared" si="38"/>
        <v>41</v>
      </c>
      <c r="H87" t="str">
        <f t="shared" si="39"/>
        <v>16.041</v>
      </c>
      <c r="I87" t="str">
        <f t="shared" si="40"/>
        <v>16.042</v>
      </c>
      <c r="J87" t="str">
        <f t="shared" si="41"/>
        <v>16.043</v>
      </c>
      <c r="K87" t="str">
        <f t="shared" si="48"/>
        <v>16</v>
      </c>
      <c r="L87" t="str">
        <f t="shared" si="49"/>
        <v>16</v>
      </c>
      <c r="M87" t="str">
        <f t="shared" si="50"/>
        <v>16</v>
      </c>
      <c r="N87" t="str">
        <f t="shared" si="42"/>
        <v>041</v>
      </c>
      <c r="O87" t="str">
        <f t="shared" si="43"/>
        <v>042</v>
      </c>
      <c r="P87" t="str">
        <f t="shared" si="44"/>
        <v>043</v>
      </c>
      <c r="Q87" t="str">
        <f t="shared" si="45"/>
        <v>SUBS/M</v>
      </c>
      <c r="R87" t="str">
        <f t="shared" si="46"/>
        <v>MULS/M</v>
      </c>
      <c r="S87" t="str">
        <f t="shared" si="47"/>
        <v>DIVS/M</v>
      </c>
    </row>
    <row r="88" spans="1:19">
      <c r="A88" t="s">
        <v>86</v>
      </c>
      <c r="B88">
        <f t="shared" si="33"/>
        <v>7</v>
      </c>
      <c r="C88">
        <f t="shared" si="34"/>
        <v>14</v>
      </c>
      <c r="D88">
        <f t="shared" si="35"/>
        <v>21</v>
      </c>
      <c r="E88">
        <f t="shared" si="36"/>
        <v>28</v>
      </c>
      <c r="F88">
        <f t="shared" si="37"/>
        <v>35</v>
      </c>
      <c r="G88">
        <f t="shared" si="38"/>
        <v>41</v>
      </c>
      <c r="H88" t="str">
        <f t="shared" si="39"/>
        <v>16.060</v>
      </c>
      <c r="I88" t="str">
        <f t="shared" si="40"/>
        <v>16.061</v>
      </c>
      <c r="J88" t="str">
        <f t="shared" si="41"/>
        <v>16.062</v>
      </c>
      <c r="K88" t="str">
        <f t="shared" si="48"/>
        <v>16</v>
      </c>
      <c r="L88" t="str">
        <f t="shared" si="49"/>
        <v>16</v>
      </c>
      <c r="M88" t="str">
        <f t="shared" si="50"/>
        <v>16</v>
      </c>
      <c r="N88" t="str">
        <f t="shared" si="42"/>
        <v>060</v>
      </c>
      <c r="O88" t="str">
        <f t="shared" si="43"/>
        <v>061</v>
      </c>
      <c r="P88" t="str">
        <f t="shared" si="44"/>
        <v>062</v>
      </c>
      <c r="Q88" t="str">
        <f t="shared" si="45"/>
        <v>ADDT/M</v>
      </c>
      <c r="R88" t="str">
        <f t="shared" si="46"/>
        <v>SUBT/M</v>
      </c>
      <c r="S88" t="str">
        <f t="shared" si="47"/>
        <v>MULT/M</v>
      </c>
    </row>
    <row r="89" spans="1:19">
      <c r="A89" t="s">
        <v>87</v>
      </c>
      <c r="B89">
        <f t="shared" si="33"/>
        <v>7</v>
      </c>
      <c r="C89">
        <f t="shared" si="34"/>
        <v>14</v>
      </c>
      <c r="D89">
        <f t="shared" si="35"/>
        <v>21</v>
      </c>
      <c r="E89">
        <f t="shared" si="36"/>
        <v>29</v>
      </c>
      <c r="F89">
        <f t="shared" si="37"/>
        <v>36</v>
      </c>
      <c r="G89">
        <f t="shared" si="38"/>
        <v>43</v>
      </c>
      <c r="H89" t="str">
        <f t="shared" si="39"/>
        <v>16.063</v>
      </c>
      <c r="I89" t="str">
        <f t="shared" si="40"/>
        <v>16.06C</v>
      </c>
      <c r="J89" t="str">
        <f t="shared" si="41"/>
        <v>16.06F</v>
      </c>
      <c r="K89" t="str">
        <f t="shared" si="48"/>
        <v>16</v>
      </c>
      <c r="L89" t="str">
        <f t="shared" si="49"/>
        <v>16</v>
      </c>
      <c r="M89" t="str">
        <f t="shared" si="50"/>
        <v>16</v>
      </c>
      <c r="N89" t="str">
        <f t="shared" si="42"/>
        <v>063</v>
      </c>
      <c r="O89" t="str">
        <f t="shared" si="43"/>
        <v>06C</v>
      </c>
      <c r="P89" t="str">
        <f t="shared" si="44"/>
        <v>06F</v>
      </c>
      <c r="Q89" t="str">
        <f t="shared" si="45"/>
        <v>DIVT/M</v>
      </c>
      <c r="R89" t="str">
        <f t="shared" si="46"/>
        <v>CVTTS/M</v>
      </c>
      <c r="S89" t="str">
        <f t="shared" si="47"/>
        <v>CVTTQ/M</v>
      </c>
    </row>
    <row r="90" spans="1:19">
      <c r="A90" t="s">
        <v>88</v>
      </c>
      <c r="B90">
        <f t="shared" si="33"/>
        <v>7</v>
      </c>
      <c r="C90">
        <f t="shared" si="34"/>
        <v>15</v>
      </c>
      <c r="D90">
        <f t="shared" si="35"/>
        <v>22</v>
      </c>
      <c r="E90">
        <f t="shared" si="36"/>
        <v>30</v>
      </c>
      <c r="F90">
        <f t="shared" si="37"/>
        <v>37</v>
      </c>
      <c r="G90">
        <f t="shared" si="38"/>
        <v>41</v>
      </c>
      <c r="H90" t="str">
        <f t="shared" si="39"/>
        <v>16.07C</v>
      </c>
      <c r="I90" t="str">
        <f t="shared" si="40"/>
        <v>16.07E</v>
      </c>
      <c r="J90" t="str">
        <f t="shared" si="41"/>
        <v>16.080</v>
      </c>
      <c r="K90" t="str">
        <f t="shared" si="48"/>
        <v>16</v>
      </c>
      <c r="L90" t="str">
        <f t="shared" si="49"/>
        <v>16</v>
      </c>
      <c r="M90" t="str">
        <f t="shared" si="50"/>
        <v>16</v>
      </c>
      <c r="N90" t="str">
        <f t="shared" si="42"/>
        <v>07C</v>
      </c>
      <c r="O90" t="str">
        <f t="shared" si="43"/>
        <v>07E</v>
      </c>
      <c r="P90" t="str">
        <f t="shared" si="44"/>
        <v>080</v>
      </c>
      <c r="Q90" t="str">
        <f t="shared" si="45"/>
        <v>CVTQS/M</v>
      </c>
      <c r="R90" t="str">
        <f t="shared" si="46"/>
        <v>CVTQT/M</v>
      </c>
      <c r="S90" t="str">
        <f t="shared" si="47"/>
        <v>ADDS</v>
      </c>
    </row>
    <row r="91" spans="1:19">
      <c r="A91" t="s">
        <v>89</v>
      </c>
      <c r="B91">
        <f t="shared" si="33"/>
        <v>7</v>
      </c>
      <c r="C91">
        <f t="shared" si="34"/>
        <v>12</v>
      </c>
      <c r="D91">
        <f t="shared" si="35"/>
        <v>19</v>
      </c>
      <c r="E91">
        <f t="shared" si="36"/>
        <v>24</v>
      </c>
      <c r="F91">
        <f t="shared" si="37"/>
        <v>31</v>
      </c>
      <c r="G91">
        <f t="shared" si="38"/>
        <v>35</v>
      </c>
      <c r="H91" t="str">
        <f t="shared" si="39"/>
        <v>16.081</v>
      </c>
      <c r="I91" t="str">
        <f t="shared" si="40"/>
        <v>16.082</v>
      </c>
      <c r="J91" t="str">
        <f t="shared" si="41"/>
        <v>16.083</v>
      </c>
      <c r="K91" t="str">
        <f t="shared" si="48"/>
        <v>16</v>
      </c>
      <c r="L91" t="str">
        <f t="shared" si="49"/>
        <v>16</v>
      </c>
      <c r="M91" t="str">
        <f t="shared" si="50"/>
        <v>16</v>
      </c>
      <c r="N91" t="str">
        <f t="shared" si="42"/>
        <v>081</v>
      </c>
      <c r="O91" t="str">
        <f t="shared" si="43"/>
        <v>082</v>
      </c>
      <c r="P91" t="str">
        <f t="shared" si="44"/>
        <v>083</v>
      </c>
      <c r="Q91" t="str">
        <f t="shared" si="45"/>
        <v>SUBS</v>
      </c>
      <c r="R91" t="str">
        <f t="shared" si="46"/>
        <v>MULS</v>
      </c>
      <c r="S91" t="str">
        <f t="shared" si="47"/>
        <v>DIVS</v>
      </c>
    </row>
    <row r="92" spans="1:19">
      <c r="A92" t="s">
        <v>90</v>
      </c>
      <c r="B92">
        <f t="shared" si="33"/>
        <v>7</v>
      </c>
      <c r="C92">
        <f t="shared" si="34"/>
        <v>12</v>
      </c>
      <c r="D92">
        <f t="shared" si="35"/>
        <v>19</v>
      </c>
      <c r="E92">
        <f t="shared" si="36"/>
        <v>24</v>
      </c>
      <c r="F92">
        <f t="shared" si="37"/>
        <v>31</v>
      </c>
      <c r="G92">
        <f t="shared" si="38"/>
        <v>35</v>
      </c>
      <c r="H92" t="str">
        <f t="shared" si="39"/>
        <v>16.0A0</v>
      </c>
      <c r="I92" t="str">
        <f t="shared" si="40"/>
        <v>16.0A1</v>
      </c>
      <c r="J92" t="str">
        <f t="shared" si="41"/>
        <v>16.0A2</v>
      </c>
      <c r="K92" t="str">
        <f t="shared" si="48"/>
        <v>16</v>
      </c>
      <c r="L92" t="str">
        <f t="shared" si="49"/>
        <v>16</v>
      </c>
      <c r="M92" t="str">
        <f t="shared" si="50"/>
        <v>16</v>
      </c>
      <c r="N92" t="str">
        <f t="shared" si="42"/>
        <v>0A0</v>
      </c>
      <c r="O92" t="str">
        <f t="shared" si="43"/>
        <v>0A1</v>
      </c>
      <c r="P92" t="str">
        <f t="shared" si="44"/>
        <v>0A2</v>
      </c>
      <c r="Q92" t="str">
        <f t="shared" si="45"/>
        <v>ADDT</v>
      </c>
      <c r="R92" t="str">
        <f t="shared" si="46"/>
        <v>SUBT</v>
      </c>
      <c r="S92" t="str">
        <f t="shared" si="47"/>
        <v>MULT</v>
      </c>
    </row>
    <row r="93" spans="1:19">
      <c r="A93" t="s">
        <v>91</v>
      </c>
      <c r="B93">
        <f t="shared" si="33"/>
        <v>7</v>
      </c>
      <c r="C93">
        <f t="shared" si="34"/>
        <v>12</v>
      </c>
      <c r="D93">
        <f t="shared" si="35"/>
        <v>19</v>
      </c>
      <c r="E93">
        <f t="shared" si="36"/>
        <v>26</v>
      </c>
      <c r="F93">
        <f t="shared" si="37"/>
        <v>33</v>
      </c>
      <c r="G93">
        <f t="shared" si="38"/>
        <v>39</v>
      </c>
      <c r="H93" t="str">
        <f t="shared" si="39"/>
        <v>16.0A3</v>
      </c>
      <c r="I93" t="str">
        <f t="shared" si="40"/>
        <v>16.0A4</v>
      </c>
      <c r="J93" t="str">
        <f t="shared" si="41"/>
        <v>16.0A5</v>
      </c>
      <c r="K93" t="str">
        <f t="shared" si="48"/>
        <v>16</v>
      </c>
      <c r="L93" t="str">
        <f t="shared" si="49"/>
        <v>16</v>
      </c>
      <c r="M93" t="str">
        <f t="shared" si="50"/>
        <v>16</v>
      </c>
      <c r="N93" t="str">
        <f t="shared" si="42"/>
        <v>0A3</v>
      </c>
      <c r="O93" t="str">
        <f t="shared" si="43"/>
        <v>0A4</v>
      </c>
      <c r="P93" t="str">
        <f t="shared" si="44"/>
        <v>0A5</v>
      </c>
      <c r="Q93" t="str">
        <f t="shared" si="45"/>
        <v>DIVT</v>
      </c>
      <c r="R93" t="str">
        <f t="shared" si="46"/>
        <v>CMPTUN</v>
      </c>
      <c r="S93" t="str">
        <f t="shared" si="47"/>
        <v>CMPTEQ</v>
      </c>
    </row>
    <row r="94" spans="1:19">
      <c r="A94" t="s">
        <v>92</v>
      </c>
      <c r="B94">
        <f t="shared" si="33"/>
        <v>7</v>
      </c>
      <c r="C94">
        <f t="shared" si="34"/>
        <v>14</v>
      </c>
      <c r="D94">
        <f t="shared" si="35"/>
        <v>21</v>
      </c>
      <c r="E94">
        <f t="shared" si="36"/>
        <v>28</v>
      </c>
      <c r="F94">
        <f t="shared" si="37"/>
        <v>35</v>
      </c>
      <c r="G94">
        <f t="shared" si="38"/>
        <v>40</v>
      </c>
      <c r="H94" t="str">
        <f t="shared" si="39"/>
        <v>16.0A6</v>
      </c>
      <c r="I94" t="str">
        <f t="shared" si="40"/>
        <v>16.0A7</v>
      </c>
      <c r="J94" t="str">
        <f t="shared" si="41"/>
        <v>16.0AC</v>
      </c>
      <c r="K94" t="str">
        <f t="shared" si="48"/>
        <v>16</v>
      </c>
      <c r="L94" t="str">
        <f t="shared" si="49"/>
        <v>16</v>
      </c>
      <c r="M94" t="str">
        <f t="shared" si="50"/>
        <v>16</v>
      </c>
      <c r="N94" t="str">
        <f t="shared" si="42"/>
        <v>0A6</v>
      </c>
      <c r="O94" t="str">
        <f t="shared" si="43"/>
        <v>0A7</v>
      </c>
      <c r="P94" t="str">
        <f t="shared" si="44"/>
        <v>0AC</v>
      </c>
      <c r="Q94" t="str">
        <f t="shared" si="45"/>
        <v>CMPTLT</v>
      </c>
      <c r="R94" t="str">
        <f t="shared" si="46"/>
        <v>CMPTLE</v>
      </c>
      <c r="S94" t="str">
        <f t="shared" si="47"/>
        <v>CVTTS</v>
      </c>
    </row>
    <row r="95" spans="1:19">
      <c r="A95" t="s">
        <v>93</v>
      </c>
      <c r="B95">
        <f t="shared" si="33"/>
        <v>7</v>
      </c>
      <c r="C95">
        <f t="shared" si="34"/>
        <v>13</v>
      </c>
      <c r="D95">
        <f t="shared" si="35"/>
        <v>20</v>
      </c>
      <c r="E95">
        <f t="shared" si="36"/>
        <v>26</v>
      </c>
      <c r="F95">
        <f t="shared" si="37"/>
        <v>33</v>
      </c>
      <c r="G95">
        <f t="shared" si="38"/>
        <v>38</v>
      </c>
      <c r="H95" t="str">
        <f t="shared" si="39"/>
        <v>16.0AF</v>
      </c>
      <c r="I95" t="str">
        <f t="shared" si="40"/>
        <v>16.0BC</v>
      </c>
      <c r="J95" t="str">
        <f t="shared" si="41"/>
        <v>16.0BE</v>
      </c>
      <c r="K95" t="str">
        <f t="shared" si="48"/>
        <v>16</v>
      </c>
      <c r="L95" t="str">
        <f t="shared" si="49"/>
        <v>16</v>
      </c>
      <c r="M95" t="str">
        <f t="shared" si="50"/>
        <v>16</v>
      </c>
      <c r="N95" t="str">
        <f t="shared" si="42"/>
        <v>0AF</v>
      </c>
      <c r="O95" t="str">
        <f t="shared" si="43"/>
        <v>0BC</v>
      </c>
      <c r="P95" t="str">
        <f t="shared" si="44"/>
        <v>0BE</v>
      </c>
      <c r="Q95" t="str">
        <f t="shared" si="45"/>
        <v>CVTTQ</v>
      </c>
      <c r="R95" t="str">
        <f t="shared" si="46"/>
        <v>CVTQS</v>
      </c>
      <c r="S95" t="str">
        <f t="shared" si="47"/>
        <v>CVTQT</v>
      </c>
    </row>
    <row r="96" spans="1:19">
      <c r="A96" t="s">
        <v>94</v>
      </c>
      <c r="B96">
        <f t="shared" si="33"/>
        <v>7</v>
      </c>
      <c r="C96">
        <f t="shared" si="34"/>
        <v>14</v>
      </c>
      <c r="D96">
        <f t="shared" si="35"/>
        <v>21</v>
      </c>
      <c r="E96">
        <f t="shared" si="36"/>
        <v>28</v>
      </c>
      <c r="F96">
        <f t="shared" si="37"/>
        <v>35</v>
      </c>
      <c r="G96">
        <f t="shared" si="38"/>
        <v>41</v>
      </c>
      <c r="H96" t="str">
        <f t="shared" si="39"/>
        <v>16.0C0</v>
      </c>
      <c r="I96" t="str">
        <f t="shared" si="40"/>
        <v>16.0C1</v>
      </c>
      <c r="J96" t="str">
        <f t="shared" si="41"/>
        <v>16.0C2</v>
      </c>
      <c r="K96" t="str">
        <f t="shared" si="48"/>
        <v>16</v>
      </c>
      <c r="L96" t="str">
        <f t="shared" si="49"/>
        <v>16</v>
      </c>
      <c r="M96" t="str">
        <f t="shared" si="50"/>
        <v>16</v>
      </c>
      <c r="N96" t="str">
        <f t="shared" si="42"/>
        <v>0C0</v>
      </c>
      <c r="O96" t="str">
        <f t="shared" si="43"/>
        <v>0C1</v>
      </c>
      <c r="P96" t="str">
        <f t="shared" si="44"/>
        <v>0C2</v>
      </c>
      <c r="Q96" t="str">
        <f t="shared" si="45"/>
        <v>ADDS/D</v>
      </c>
      <c r="R96" t="str">
        <f t="shared" si="46"/>
        <v>SUBS/D</v>
      </c>
      <c r="S96" t="str">
        <f t="shared" si="47"/>
        <v>MULS/D</v>
      </c>
    </row>
    <row r="97" spans="1:19">
      <c r="A97" t="s">
        <v>95</v>
      </c>
      <c r="B97">
        <f t="shared" si="33"/>
        <v>7</v>
      </c>
      <c r="C97">
        <f t="shared" si="34"/>
        <v>14</v>
      </c>
      <c r="D97">
        <f t="shared" si="35"/>
        <v>21</v>
      </c>
      <c r="E97">
        <f t="shared" si="36"/>
        <v>28</v>
      </c>
      <c r="F97">
        <f t="shared" si="37"/>
        <v>35</v>
      </c>
      <c r="G97">
        <f t="shared" si="38"/>
        <v>41</v>
      </c>
      <c r="H97" t="str">
        <f t="shared" si="39"/>
        <v>16.0C3</v>
      </c>
      <c r="I97" t="str">
        <f t="shared" si="40"/>
        <v>16.0E0</v>
      </c>
      <c r="J97" t="str">
        <f t="shared" si="41"/>
        <v>16.0E1</v>
      </c>
      <c r="K97" t="str">
        <f t="shared" si="48"/>
        <v>16</v>
      </c>
      <c r="L97" t="str">
        <f t="shared" si="49"/>
        <v>16</v>
      </c>
      <c r="M97" t="str">
        <f t="shared" si="50"/>
        <v>16</v>
      </c>
      <c r="N97" t="str">
        <f t="shared" si="42"/>
        <v>0C3</v>
      </c>
      <c r="O97" t="str">
        <f t="shared" si="43"/>
        <v>0E0</v>
      </c>
      <c r="P97" t="str">
        <f t="shared" si="44"/>
        <v>0E1</v>
      </c>
      <c r="Q97" t="str">
        <f t="shared" si="45"/>
        <v>DIVS/D</v>
      </c>
      <c r="R97" t="str">
        <f t="shared" si="46"/>
        <v>ADDT/D</v>
      </c>
      <c r="S97" t="str">
        <f t="shared" si="47"/>
        <v>SUBT/D</v>
      </c>
    </row>
    <row r="98" spans="1:19">
      <c r="A98" t="s">
        <v>96</v>
      </c>
      <c r="B98">
        <f t="shared" ref="B98:B129" si="51">FIND(" ", A98)</f>
        <v>7</v>
      </c>
      <c r="C98">
        <f t="shared" ref="C98:C129" si="52">FIND(" ", A98, B98+1)</f>
        <v>14</v>
      </c>
      <c r="D98">
        <f t="shared" ref="D98:D129" si="53">FIND(" ", A98, C98+1)</f>
        <v>21</v>
      </c>
      <c r="E98">
        <f t="shared" ref="E98:E129" si="54">FIND(" ", A98, D98+1)</f>
        <v>28</v>
      </c>
      <c r="F98">
        <f t="shared" ref="F98:F129" si="55">FIND(" ", A98, E98+1)</f>
        <v>35</v>
      </c>
      <c r="G98">
        <f t="shared" ref="G98:G129" si="56">LEN(A98)</f>
        <v>42</v>
      </c>
      <c r="H98" t="str">
        <f t="shared" ref="H98:H129" si="57">TRIM(MID(A98,1,B98))</f>
        <v>16.0E2</v>
      </c>
      <c r="I98" t="str">
        <f t="shared" ref="I98:I129" si="58">TRIM(MID(A98,C98,D98-C98))</f>
        <v>16.0E3</v>
      </c>
      <c r="J98" t="str">
        <f t="shared" ref="J98:J129" si="59">TRIM(MID(A98,E98,F98-E98))</f>
        <v>16.0EC</v>
      </c>
      <c r="K98" t="str">
        <f t="shared" si="48"/>
        <v>16</v>
      </c>
      <c r="L98" t="str">
        <f t="shared" si="49"/>
        <v>16</v>
      </c>
      <c r="M98" t="str">
        <f t="shared" si="50"/>
        <v>16</v>
      </c>
      <c r="N98" t="str">
        <f t="shared" ref="N98:N129" si="60">IFERROR(MID(H98,FIND(".",H98)+1,99),"")</f>
        <v>0E2</v>
      </c>
      <c r="O98" t="str">
        <f t="shared" ref="O98:O129" si="61">IFERROR(MID(I98,FIND(".",I98)+1,99),"")</f>
        <v>0E3</v>
      </c>
      <c r="P98" t="str">
        <f t="shared" ref="P98:P129" si="62">IFERROR(MID(J98,FIND(".",J98)+1,99),"")</f>
        <v>0EC</v>
      </c>
      <c r="Q98" t="str">
        <f t="shared" ref="Q98:Q129" si="63">TRIM(MID(A98,B98+1,C98-B98-1))</f>
        <v>MULT/D</v>
      </c>
      <c r="R98" t="str">
        <f t="shared" ref="R98:R129" si="64">TRIM(MID(A98,D98+1,E98-D98-1))</f>
        <v>DIVT/D</v>
      </c>
      <c r="S98" t="str">
        <f t="shared" ref="S98:S129" si="65">TRIM(MID(A98,F98+1,G98-F98))</f>
        <v>CVTTS/D</v>
      </c>
    </row>
    <row r="99" spans="1:19">
      <c r="A99" t="s">
        <v>97</v>
      </c>
      <c r="B99">
        <f t="shared" si="51"/>
        <v>7</v>
      </c>
      <c r="C99">
        <f t="shared" si="52"/>
        <v>15</v>
      </c>
      <c r="D99">
        <f t="shared" si="53"/>
        <v>22</v>
      </c>
      <c r="E99">
        <f t="shared" si="54"/>
        <v>30</v>
      </c>
      <c r="F99">
        <f t="shared" si="55"/>
        <v>37</v>
      </c>
      <c r="G99">
        <f t="shared" si="56"/>
        <v>44</v>
      </c>
      <c r="H99" t="str">
        <f t="shared" si="57"/>
        <v>16.0EF</v>
      </c>
      <c r="I99" t="str">
        <f t="shared" si="58"/>
        <v>16.0FC</v>
      </c>
      <c r="J99" t="str">
        <f t="shared" si="59"/>
        <v>16.0FE</v>
      </c>
      <c r="K99" t="str">
        <f t="shared" si="48"/>
        <v>16</v>
      </c>
      <c r="L99" t="str">
        <f t="shared" si="49"/>
        <v>16</v>
      </c>
      <c r="M99" t="str">
        <f t="shared" si="50"/>
        <v>16</v>
      </c>
      <c r="N99" t="str">
        <f t="shared" si="60"/>
        <v>0EF</v>
      </c>
      <c r="O99" t="str">
        <f t="shared" si="61"/>
        <v>0FC</v>
      </c>
      <c r="P99" t="str">
        <f t="shared" si="62"/>
        <v>0FE</v>
      </c>
      <c r="Q99" t="str">
        <f t="shared" si="63"/>
        <v>CVTTQ/D</v>
      </c>
      <c r="R99" t="str">
        <f t="shared" si="64"/>
        <v>CVTQS/D</v>
      </c>
      <c r="S99" t="str">
        <f t="shared" si="65"/>
        <v>CVTQT/D</v>
      </c>
    </row>
    <row r="100" spans="1:19">
      <c r="A100" t="s">
        <v>98</v>
      </c>
      <c r="B100">
        <f t="shared" si="51"/>
        <v>7</v>
      </c>
      <c r="C100">
        <f t="shared" si="52"/>
        <v>15</v>
      </c>
      <c r="D100">
        <f t="shared" si="53"/>
        <v>22</v>
      </c>
      <c r="E100">
        <f t="shared" si="54"/>
        <v>30</v>
      </c>
      <c r="F100">
        <f t="shared" si="55"/>
        <v>37</v>
      </c>
      <c r="G100">
        <f t="shared" si="56"/>
        <v>44</v>
      </c>
      <c r="H100" t="str">
        <f t="shared" si="57"/>
        <v>16.100</v>
      </c>
      <c r="I100" t="str">
        <f t="shared" si="58"/>
        <v>16.101</v>
      </c>
      <c r="J100" t="str">
        <f t="shared" si="59"/>
        <v>16.102</v>
      </c>
      <c r="K100" t="str">
        <f t="shared" si="48"/>
        <v>16</v>
      </c>
      <c r="L100" t="str">
        <f t="shared" si="49"/>
        <v>16</v>
      </c>
      <c r="M100" t="str">
        <f t="shared" si="50"/>
        <v>16</v>
      </c>
      <c r="N100" t="str">
        <f t="shared" si="60"/>
        <v>100</v>
      </c>
      <c r="O100" t="str">
        <f t="shared" si="61"/>
        <v>101</v>
      </c>
      <c r="P100" t="str">
        <f t="shared" si="62"/>
        <v>102</v>
      </c>
      <c r="Q100" t="str">
        <f t="shared" si="63"/>
        <v>ADDS/UC</v>
      </c>
      <c r="R100" t="str">
        <f t="shared" si="64"/>
        <v>SUBS/UC</v>
      </c>
      <c r="S100" t="str">
        <f t="shared" si="65"/>
        <v>MULS/UC</v>
      </c>
    </row>
    <row r="101" spans="1:19">
      <c r="A101" t="s">
        <v>99</v>
      </c>
      <c r="B101">
        <f t="shared" si="51"/>
        <v>7</v>
      </c>
      <c r="C101">
        <f t="shared" si="52"/>
        <v>15</v>
      </c>
      <c r="D101">
        <f t="shared" si="53"/>
        <v>22</v>
      </c>
      <c r="E101">
        <f t="shared" si="54"/>
        <v>30</v>
      </c>
      <c r="F101">
        <f t="shared" si="55"/>
        <v>37</v>
      </c>
      <c r="G101">
        <f t="shared" si="56"/>
        <v>44</v>
      </c>
      <c r="H101" t="str">
        <f t="shared" si="57"/>
        <v>16.103</v>
      </c>
      <c r="I101" t="str">
        <f t="shared" si="58"/>
        <v>16.120</v>
      </c>
      <c r="J101" t="str">
        <f t="shared" si="59"/>
        <v>16.121</v>
      </c>
      <c r="K101" t="str">
        <f t="shared" si="48"/>
        <v>16</v>
      </c>
      <c r="L101" t="str">
        <f t="shared" si="49"/>
        <v>16</v>
      </c>
      <c r="M101" t="str">
        <f t="shared" si="50"/>
        <v>16</v>
      </c>
      <c r="N101" t="str">
        <f t="shared" si="60"/>
        <v>103</v>
      </c>
      <c r="O101" t="str">
        <f t="shared" si="61"/>
        <v>120</v>
      </c>
      <c r="P101" t="str">
        <f t="shared" si="62"/>
        <v>121</v>
      </c>
      <c r="Q101" t="str">
        <f t="shared" si="63"/>
        <v>DIVS/UC</v>
      </c>
      <c r="R101" t="str">
        <f t="shared" si="64"/>
        <v>ADDT/UC</v>
      </c>
      <c r="S101" t="str">
        <f t="shared" si="65"/>
        <v>SUBT/UC</v>
      </c>
    </row>
    <row r="102" spans="1:19">
      <c r="A102" t="s">
        <v>100</v>
      </c>
      <c r="B102">
        <f t="shared" si="51"/>
        <v>7</v>
      </c>
      <c r="C102">
        <f t="shared" si="52"/>
        <v>15</v>
      </c>
      <c r="D102">
        <f t="shared" si="53"/>
        <v>22</v>
      </c>
      <c r="E102">
        <f t="shared" si="54"/>
        <v>30</v>
      </c>
      <c r="F102">
        <f t="shared" si="55"/>
        <v>37</v>
      </c>
      <c r="G102">
        <f t="shared" si="56"/>
        <v>45</v>
      </c>
      <c r="H102" t="str">
        <f t="shared" si="57"/>
        <v>16.122</v>
      </c>
      <c r="I102" t="str">
        <f t="shared" si="58"/>
        <v>16.123</v>
      </c>
      <c r="J102" t="str">
        <f t="shared" si="59"/>
        <v>16.12C</v>
      </c>
      <c r="K102" t="str">
        <f t="shared" si="48"/>
        <v>16</v>
      </c>
      <c r="L102" t="str">
        <f t="shared" si="49"/>
        <v>16</v>
      </c>
      <c r="M102" t="str">
        <f t="shared" si="50"/>
        <v>16</v>
      </c>
      <c r="N102" t="str">
        <f t="shared" si="60"/>
        <v>122</v>
      </c>
      <c r="O102" t="str">
        <f t="shared" si="61"/>
        <v>123</v>
      </c>
      <c r="P102" t="str">
        <f t="shared" si="62"/>
        <v>12C</v>
      </c>
      <c r="Q102" t="str">
        <f t="shared" si="63"/>
        <v>MULT/UC</v>
      </c>
      <c r="R102" t="str">
        <f t="shared" si="64"/>
        <v>DIVT/UC</v>
      </c>
      <c r="S102" t="str">
        <f t="shared" si="65"/>
        <v>CVTTS/UC</v>
      </c>
    </row>
    <row r="103" spans="1:19">
      <c r="A103" t="s">
        <v>101</v>
      </c>
      <c r="B103">
        <f t="shared" si="51"/>
        <v>7</v>
      </c>
      <c r="C103">
        <f t="shared" si="52"/>
        <v>16</v>
      </c>
      <c r="D103">
        <f t="shared" si="53"/>
        <v>23</v>
      </c>
      <c r="E103">
        <f t="shared" si="54"/>
        <v>31</v>
      </c>
      <c r="F103">
        <f t="shared" si="55"/>
        <v>38</v>
      </c>
      <c r="G103">
        <f t="shared" si="56"/>
        <v>45</v>
      </c>
      <c r="H103" t="str">
        <f t="shared" si="57"/>
        <v>16.12F</v>
      </c>
      <c r="I103" t="str">
        <f t="shared" si="58"/>
        <v>16.140</v>
      </c>
      <c r="J103" t="str">
        <f t="shared" si="59"/>
        <v>16.141</v>
      </c>
      <c r="K103" t="str">
        <f t="shared" si="48"/>
        <v>16</v>
      </c>
      <c r="L103" t="str">
        <f t="shared" si="49"/>
        <v>16</v>
      </c>
      <c r="M103" t="str">
        <f t="shared" si="50"/>
        <v>16</v>
      </c>
      <c r="N103" t="str">
        <f t="shared" si="60"/>
        <v>12F</v>
      </c>
      <c r="O103" t="str">
        <f t="shared" si="61"/>
        <v>140</v>
      </c>
      <c r="P103" t="str">
        <f t="shared" si="62"/>
        <v>141</v>
      </c>
      <c r="Q103" t="str">
        <f t="shared" si="63"/>
        <v>CVTTQ/VC</v>
      </c>
      <c r="R103" t="str">
        <f t="shared" si="64"/>
        <v>ADDS/UM</v>
      </c>
      <c r="S103" t="str">
        <f t="shared" si="65"/>
        <v>SUBS/UM</v>
      </c>
    </row>
    <row r="104" spans="1:19">
      <c r="A104" t="s">
        <v>102</v>
      </c>
      <c r="B104">
        <f t="shared" si="51"/>
        <v>7</v>
      </c>
      <c r="C104">
        <f t="shared" si="52"/>
        <v>15</v>
      </c>
      <c r="D104">
        <f t="shared" si="53"/>
        <v>22</v>
      </c>
      <c r="E104">
        <f t="shared" si="54"/>
        <v>30</v>
      </c>
      <c r="F104">
        <f t="shared" si="55"/>
        <v>37</v>
      </c>
      <c r="G104">
        <f t="shared" si="56"/>
        <v>44</v>
      </c>
      <c r="H104" t="str">
        <f t="shared" si="57"/>
        <v>16.142</v>
      </c>
      <c r="I104" t="str">
        <f t="shared" si="58"/>
        <v>16.143</v>
      </c>
      <c r="J104" t="str">
        <f t="shared" si="59"/>
        <v>16.160</v>
      </c>
      <c r="K104" t="str">
        <f t="shared" si="48"/>
        <v>16</v>
      </c>
      <c r="L104" t="str">
        <f t="shared" si="49"/>
        <v>16</v>
      </c>
      <c r="M104" t="str">
        <f t="shared" si="50"/>
        <v>16</v>
      </c>
      <c r="N104" t="str">
        <f t="shared" si="60"/>
        <v>142</v>
      </c>
      <c r="O104" t="str">
        <f t="shared" si="61"/>
        <v>143</v>
      </c>
      <c r="P104" t="str">
        <f t="shared" si="62"/>
        <v>160</v>
      </c>
      <c r="Q104" t="str">
        <f t="shared" si="63"/>
        <v>MULS/UM</v>
      </c>
      <c r="R104" t="str">
        <f t="shared" si="64"/>
        <v>DIVS/UM</v>
      </c>
      <c r="S104" t="str">
        <f t="shared" si="65"/>
        <v>ADDT/UM</v>
      </c>
    </row>
    <row r="105" spans="1:19">
      <c r="A105" t="s">
        <v>103</v>
      </c>
      <c r="B105">
        <f t="shared" si="51"/>
        <v>7</v>
      </c>
      <c r="C105">
        <f t="shared" si="52"/>
        <v>15</v>
      </c>
      <c r="D105">
        <f t="shared" si="53"/>
        <v>22</v>
      </c>
      <c r="E105">
        <f t="shared" si="54"/>
        <v>30</v>
      </c>
      <c r="F105">
        <f t="shared" si="55"/>
        <v>37</v>
      </c>
      <c r="G105">
        <f t="shared" si="56"/>
        <v>44</v>
      </c>
      <c r="H105" t="str">
        <f t="shared" si="57"/>
        <v>16.161</v>
      </c>
      <c r="I105" t="str">
        <f t="shared" si="58"/>
        <v>16.162</v>
      </c>
      <c r="J105" t="str">
        <f t="shared" si="59"/>
        <v>16.163</v>
      </c>
      <c r="K105" t="str">
        <f t="shared" si="48"/>
        <v>16</v>
      </c>
      <c r="L105" t="str">
        <f t="shared" si="49"/>
        <v>16</v>
      </c>
      <c r="M105" t="str">
        <f t="shared" si="50"/>
        <v>16</v>
      </c>
      <c r="N105" t="str">
        <f t="shared" si="60"/>
        <v>161</v>
      </c>
      <c r="O105" t="str">
        <f t="shared" si="61"/>
        <v>162</v>
      </c>
      <c r="P105" t="str">
        <f t="shared" si="62"/>
        <v>163</v>
      </c>
      <c r="Q105" t="str">
        <f t="shared" si="63"/>
        <v>SUBT/UM</v>
      </c>
      <c r="R105" t="str">
        <f t="shared" si="64"/>
        <v>MULT/UM</v>
      </c>
      <c r="S105" t="str">
        <f t="shared" si="65"/>
        <v>DIVT/UM</v>
      </c>
    </row>
    <row r="106" spans="1:19">
      <c r="A106" t="s">
        <v>104</v>
      </c>
      <c r="B106">
        <f t="shared" si="51"/>
        <v>7</v>
      </c>
      <c r="C106">
        <f t="shared" si="52"/>
        <v>16</v>
      </c>
      <c r="D106">
        <f t="shared" si="53"/>
        <v>23</v>
      </c>
      <c r="E106">
        <f t="shared" si="54"/>
        <v>32</v>
      </c>
      <c r="F106">
        <f t="shared" si="55"/>
        <v>39</v>
      </c>
      <c r="G106">
        <f t="shared" si="56"/>
        <v>45</v>
      </c>
      <c r="H106" t="str">
        <f t="shared" si="57"/>
        <v>16.16C</v>
      </c>
      <c r="I106" t="str">
        <f t="shared" si="58"/>
        <v>16.16F</v>
      </c>
      <c r="J106" t="str">
        <f t="shared" si="59"/>
        <v>16.180</v>
      </c>
      <c r="K106" t="str">
        <f t="shared" si="48"/>
        <v>16</v>
      </c>
      <c r="L106" t="str">
        <f t="shared" si="49"/>
        <v>16</v>
      </c>
      <c r="M106" t="str">
        <f t="shared" si="50"/>
        <v>16</v>
      </c>
      <c r="N106" t="str">
        <f t="shared" si="60"/>
        <v>16C</v>
      </c>
      <c r="O106" t="str">
        <f t="shared" si="61"/>
        <v>16F</v>
      </c>
      <c r="P106" t="str">
        <f t="shared" si="62"/>
        <v>180</v>
      </c>
      <c r="Q106" t="str">
        <f t="shared" si="63"/>
        <v>CVTTS/UM</v>
      </c>
      <c r="R106" t="str">
        <f t="shared" si="64"/>
        <v>CVTTQ/VM</v>
      </c>
      <c r="S106" t="str">
        <f t="shared" si="65"/>
        <v>ADDS/U</v>
      </c>
    </row>
    <row r="107" spans="1:19">
      <c r="A107" t="s">
        <v>105</v>
      </c>
      <c r="B107">
        <f t="shared" si="51"/>
        <v>7</v>
      </c>
      <c r="C107">
        <f t="shared" si="52"/>
        <v>14</v>
      </c>
      <c r="D107">
        <f t="shared" si="53"/>
        <v>21</v>
      </c>
      <c r="E107">
        <f t="shared" si="54"/>
        <v>28</v>
      </c>
      <c r="F107">
        <f t="shared" si="55"/>
        <v>35</v>
      </c>
      <c r="G107">
        <f t="shared" si="56"/>
        <v>41</v>
      </c>
      <c r="H107" t="str">
        <f t="shared" si="57"/>
        <v>16.181</v>
      </c>
      <c r="I107" t="str">
        <f t="shared" si="58"/>
        <v>16.182</v>
      </c>
      <c r="J107" t="str">
        <f t="shared" si="59"/>
        <v>16.183</v>
      </c>
      <c r="K107" t="str">
        <f t="shared" si="48"/>
        <v>16</v>
      </c>
      <c r="L107" t="str">
        <f t="shared" si="49"/>
        <v>16</v>
      </c>
      <c r="M107" t="str">
        <f t="shared" si="50"/>
        <v>16</v>
      </c>
      <c r="N107" t="str">
        <f t="shared" si="60"/>
        <v>181</v>
      </c>
      <c r="O107" t="str">
        <f t="shared" si="61"/>
        <v>182</v>
      </c>
      <c r="P107" t="str">
        <f t="shared" si="62"/>
        <v>183</v>
      </c>
      <c r="Q107" t="str">
        <f t="shared" si="63"/>
        <v>SUBS/U</v>
      </c>
      <c r="R107" t="str">
        <f t="shared" si="64"/>
        <v>MULS/U</v>
      </c>
      <c r="S107" t="str">
        <f t="shared" si="65"/>
        <v>DIVS/U</v>
      </c>
    </row>
    <row r="108" spans="1:19">
      <c r="A108" t="s">
        <v>106</v>
      </c>
      <c r="B108">
        <f t="shared" si="51"/>
        <v>7</v>
      </c>
      <c r="C108">
        <f t="shared" si="52"/>
        <v>14</v>
      </c>
      <c r="D108">
        <f t="shared" si="53"/>
        <v>21</v>
      </c>
      <c r="E108">
        <f t="shared" si="54"/>
        <v>28</v>
      </c>
      <c r="F108">
        <f t="shared" si="55"/>
        <v>35</v>
      </c>
      <c r="G108">
        <f t="shared" si="56"/>
        <v>41</v>
      </c>
      <c r="H108" t="str">
        <f t="shared" si="57"/>
        <v>16.1A0</v>
      </c>
      <c r="I108" t="str">
        <f t="shared" si="58"/>
        <v>16.1A1</v>
      </c>
      <c r="J108" t="str">
        <f t="shared" si="59"/>
        <v>16.1A2</v>
      </c>
      <c r="K108" t="str">
        <f t="shared" si="48"/>
        <v>16</v>
      </c>
      <c r="L108" t="str">
        <f t="shared" si="49"/>
        <v>16</v>
      </c>
      <c r="M108" t="str">
        <f t="shared" si="50"/>
        <v>16</v>
      </c>
      <c r="N108" t="str">
        <f t="shared" si="60"/>
        <v>1A0</v>
      </c>
      <c r="O108" t="str">
        <f t="shared" si="61"/>
        <v>1A1</v>
      </c>
      <c r="P108" t="str">
        <f t="shared" si="62"/>
        <v>1A2</v>
      </c>
      <c r="Q108" t="str">
        <f t="shared" si="63"/>
        <v>ADDT/U</v>
      </c>
      <c r="R108" t="str">
        <f t="shared" si="64"/>
        <v>SUBT/U</v>
      </c>
      <c r="S108" t="str">
        <f t="shared" si="65"/>
        <v>MULT/U</v>
      </c>
    </row>
    <row r="109" spans="1:19">
      <c r="A109" t="s">
        <v>107</v>
      </c>
      <c r="B109">
        <f t="shared" si="51"/>
        <v>7</v>
      </c>
      <c r="C109">
        <f t="shared" si="52"/>
        <v>14</v>
      </c>
      <c r="D109">
        <f t="shared" si="53"/>
        <v>21</v>
      </c>
      <c r="E109">
        <f t="shared" si="54"/>
        <v>29</v>
      </c>
      <c r="F109">
        <f t="shared" si="55"/>
        <v>36</v>
      </c>
      <c r="G109">
        <f t="shared" si="56"/>
        <v>43</v>
      </c>
      <c r="H109" t="str">
        <f t="shared" si="57"/>
        <v>16.1A3</v>
      </c>
      <c r="I109" t="str">
        <f t="shared" si="58"/>
        <v>16.1AC</v>
      </c>
      <c r="J109" t="str">
        <f t="shared" si="59"/>
        <v>16.1AF</v>
      </c>
      <c r="K109" t="str">
        <f t="shared" si="48"/>
        <v>16</v>
      </c>
      <c r="L109" t="str">
        <f t="shared" si="49"/>
        <v>16</v>
      </c>
      <c r="M109" t="str">
        <f t="shared" si="50"/>
        <v>16</v>
      </c>
      <c r="N109" t="str">
        <f t="shared" si="60"/>
        <v>1A3</v>
      </c>
      <c r="O109" t="str">
        <f t="shared" si="61"/>
        <v>1AC</v>
      </c>
      <c r="P109" t="str">
        <f t="shared" si="62"/>
        <v>1AF</v>
      </c>
      <c r="Q109" t="str">
        <f t="shared" si="63"/>
        <v>DIVT/U</v>
      </c>
      <c r="R109" t="str">
        <f t="shared" si="64"/>
        <v>CVTTS/U</v>
      </c>
      <c r="S109" t="str">
        <f t="shared" si="65"/>
        <v>CVTTQ/V</v>
      </c>
    </row>
    <row r="110" spans="1:19">
      <c r="A110" t="s">
        <v>108</v>
      </c>
      <c r="B110">
        <f t="shared" si="51"/>
        <v>7</v>
      </c>
      <c r="C110">
        <f t="shared" si="52"/>
        <v>15</v>
      </c>
      <c r="D110">
        <f t="shared" si="53"/>
        <v>22</v>
      </c>
      <c r="E110">
        <f t="shared" si="54"/>
        <v>30</v>
      </c>
      <c r="F110">
        <f t="shared" si="55"/>
        <v>37</v>
      </c>
      <c r="G110">
        <f t="shared" si="56"/>
        <v>44</v>
      </c>
      <c r="H110" t="str">
        <f t="shared" si="57"/>
        <v>16.1C0</v>
      </c>
      <c r="I110" t="str">
        <f t="shared" si="58"/>
        <v>16.1C1</v>
      </c>
      <c r="J110" t="str">
        <f t="shared" si="59"/>
        <v>16.1C2</v>
      </c>
      <c r="K110" t="str">
        <f t="shared" si="48"/>
        <v>16</v>
      </c>
      <c r="L110" t="str">
        <f t="shared" si="49"/>
        <v>16</v>
      </c>
      <c r="M110" t="str">
        <f t="shared" si="50"/>
        <v>16</v>
      </c>
      <c r="N110" t="str">
        <f t="shared" si="60"/>
        <v>1C0</v>
      </c>
      <c r="O110" t="str">
        <f t="shared" si="61"/>
        <v>1C1</v>
      </c>
      <c r="P110" t="str">
        <f t="shared" si="62"/>
        <v>1C2</v>
      </c>
      <c r="Q110" t="str">
        <f t="shared" si="63"/>
        <v>ADDS/UD</v>
      </c>
      <c r="R110" t="str">
        <f t="shared" si="64"/>
        <v>SUBS/UD</v>
      </c>
      <c r="S110" t="str">
        <f t="shared" si="65"/>
        <v>MULS/UD</v>
      </c>
    </row>
    <row r="111" spans="1:19">
      <c r="A111" t="s">
        <v>109</v>
      </c>
      <c r="B111">
        <f t="shared" si="51"/>
        <v>7</v>
      </c>
      <c r="C111">
        <f t="shared" si="52"/>
        <v>15</v>
      </c>
      <c r="D111">
        <f t="shared" si="53"/>
        <v>22</v>
      </c>
      <c r="E111">
        <f t="shared" si="54"/>
        <v>30</v>
      </c>
      <c r="F111">
        <f t="shared" si="55"/>
        <v>37</v>
      </c>
      <c r="G111">
        <f t="shared" si="56"/>
        <v>44</v>
      </c>
      <c r="H111" t="str">
        <f t="shared" si="57"/>
        <v>16.1C3</v>
      </c>
      <c r="I111" t="str">
        <f t="shared" si="58"/>
        <v>16.1E0</v>
      </c>
      <c r="J111" t="str">
        <f t="shared" si="59"/>
        <v>16.1E1</v>
      </c>
      <c r="K111" t="str">
        <f t="shared" si="48"/>
        <v>16</v>
      </c>
      <c r="L111" t="str">
        <f t="shared" si="49"/>
        <v>16</v>
      </c>
      <c r="M111" t="str">
        <f t="shared" si="50"/>
        <v>16</v>
      </c>
      <c r="N111" t="str">
        <f t="shared" si="60"/>
        <v>1C3</v>
      </c>
      <c r="O111" t="str">
        <f t="shared" si="61"/>
        <v>1E0</v>
      </c>
      <c r="P111" t="str">
        <f t="shared" si="62"/>
        <v>1E1</v>
      </c>
      <c r="Q111" t="str">
        <f t="shared" si="63"/>
        <v>DIVS/UD</v>
      </c>
      <c r="R111" t="str">
        <f t="shared" si="64"/>
        <v>ADDT/UD</v>
      </c>
      <c r="S111" t="str">
        <f t="shared" si="65"/>
        <v>SUBT/UD</v>
      </c>
    </row>
    <row r="112" spans="1:19">
      <c r="A112" t="s">
        <v>110</v>
      </c>
      <c r="B112">
        <f t="shared" si="51"/>
        <v>7</v>
      </c>
      <c r="C112">
        <f t="shared" si="52"/>
        <v>15</v>
      </c>
      <c r="D112">
        <f t="shared" si="53"/>
        <v>22</v>
      </c>
      <c r="E112">
        <f t="shared" si="54"/>
        <v>30</v>
      </c>
      <c r="F112">
        <f t="shared" si="55"/>
        <v>37</v>
      </c>
      <c r="G112">
        <f t="shared" si="56"/>
        <v>45</v>
      </c>
      <c r="H112" t="str">
        <f t="shared" si="57"/>
        <v>16.1E2</v>
      </c>
      <c r="I112" t="str">
        <f t="shared" si="58"/>
        <v>16.1E3</v>
      </c>
      <c r="J112" t="str">
        <f t="shared" si="59"/>
        <v>16.1EC</v>
      </c>
      <c r="K112" t="str">
        <f t="shared" si="48"/>
        <v>16</v>
      </c>
      <c r="L112" t="str">
        <f t="shared" si="49"/>
        <v>16</v>
      </c>
      <c r="M112" t="str">
        <f t="shared" si="50"/>
        <v>16</v>
      </c>
      <c r="N112" t="str">
        <f t="shared" si="60"/>
        <v>1E2</v>
      </c>
      <c r="O112" t="str">
        <f t="shared" si="61"/>
        <v>1E3</v>
      </c>
      <c r="P112" t="str">
        <f t="shared" si="62"/>
        <v>1EC</v>
      </c>
      <c r="Q112" t="str">
        <f t="shared" si="63"/>
        <v>MULT/UD</v>
      </c>
      <c r="R112" t="str">
        <f t="shared" si="64"/>
        <v>DIVT/UD</v>
      </c>
      <c r="S112" t="str">
        <f t="shared" si="65"/>
        <v>CVTTS/UD</v>
      </c>
    </row>
    <row r="113" spans="1:19">
      <c r="A113" t="s">
        <v>111</v>
      </c>
      <c r="B113">
        <f t="shared" si="51"/>
        <v>7</v>
      </c>
      <c r="C113">
        <f t="shared" si="52"/>
        <v>16</v>
      </c>
      <c r="D113">
        <f t="shared" si="53"/>
        <v>23</v>
      </c>
      <c r="E113">
        <f t="shared" si="54"/>
        <v>29</v>
      </c>
      <c r="F113">
        <f t="shared" si="55"/>
        <v>36</v>
      </c>
      <c r="G113">
        <f t="shared" si="56"/>
        <v>44</v>
      </c>
      <c r="H113" t="str">
        <f t="shared" si="57"/>
        <v>16.1EF</v>
      </c>
      <c r="I113" t="str">
        <f t="shared" si="58"/>
        <v>16.2AC</v>
      </c>
      <c r="J113" t="str">
        <f t="shared" si="59"/>
        <v>16.500</v>
      </c>
      <c r="K113" t="str">
        <f t="shared" si="48"/>
        <v>16</v>
      </c>
      <c r="L113" t="str">
        <f t="shared" si="49"/>
        <v>16</v>
      </c>
      <c r="M113" t="str">
        <f t="shared" si="50"/>
        <v>16</v>
      </c>
      <c r="N113" t="str">
        <f t="shared" si="60"/>
        <v>1EF</v>
      </c>
      <c r="O113" t="str">
        <f t="shared" si="61"/>
        <v>2AC</v>
      </c>
      <c r="P113" t="str">
        <f t="shared" si="62"/>
        <v>500</v>
      </c>
      <c r="Q113" t="str">
        <f t="shared" si="63"/>
        <v>CVTTQ/VD</v>
      </c>
      <c r="R113" t="str">
        <f t="shared" si="64"/>
        <v>CVTST</v>
      </c>
      <c r="S113" t="str">
        <f t="shared" si="65"/>
        <v>ADDS/SUC</v>
      </c>
    </row>
    <row r="114" spans="1:19">
      <c r="A114" t="s">
        <v>112</v>
      </c>
      <c r="B114">
        <f t="shared" si="51"/>
        <v>7</v>
      </c>
      <c r="C114">
        <f t="shared" si="52"/>
        <v>16</v>
      </c>
      <c r="D114">
        <f t="shared" si="53"/>
        <v>23</v>
      </c>
      <c r="E114">
        <f t="shared" si="54"/>
        <v>32</v>
      </c>
      <c r="F114">
        <f t="shared" si="55"/>
        <v>39</v>
      </c>
      <c r="G114">
        <f t="shared" si="56"/>
        <v>47</v>
      </c>
      <c r="H114" t="str">
        <f t="shared" si="57"/>
        <v>16.501</v>
      </c>
      <c r="I114" t="str">
        <f t="shared" si="58"/>
        <v>16.502</v>
      </c>
      <c r="J114" t="str">
        <f t="shared" si="59"/>
        <v>16.503</v>
      </c>
      <c r="K114" t="str">
        <f t="shared" si="48"/>
        <v>16</v>
      </c>
      <c r="L114" t="str">
        <f t="shared" si="49"/>
        <v>16</v>
      </c>
      <c r="M114" t="str">
        <f t="shared" si="50"/>
        <v>16</v>
      </c>
      <c r="N114" t="str">
        <f t="shared" si="60"/>
        <v>501</v>
      </c>
      <c r="O114" t="str">
        <f t="shared" si="61"/>
        <v>502</v>
      </c>
      <c r="P114" t="str">
        <f t="shared" si="62"/>
        <v>503</v>
      </c>
      <c r="Q114" t="str">
        <f t="shared" si="63"/>
        <v>SUBS/SUC</v>
      </c>
      <c r="R114" t="str">
        <f t="shared" si="64"/>
        <v>MULS/SUC</v>
      </c>
      <c r="S114" t="str">
        <f t="shared" si="65"/>
        <v>DIVS/SUC</v>
      </c>
    </row>
    <row r="115" spans="1:19">
      <c r="A115" t="s">
        <v>113</v>
      </c>
      <c r="B115">
        <f t="shared" si="51"/>
        <v>7</v>
      </c>
      <c r="C115">
        <f t="shared" si="52"/>
        <v>16</v>
      </c>
      <c r="D115">
        <f t="shared" si="53"/>
        <v>23</v>
      </c>
      <c r="E115">
        <f t="shared" si="54"/>
        <v>32</v>
      </c>
      <c r="F115">
        <f t="shared" si="55"/>
        <v>39</v>
      </c>
      <c r="G115">
        <f t="shared" si="56"/>
        <v>47</v>
      </c>
      <c r="H115" t="str">
        <f t="shared" si="57"/>
        <v>16.520</v>
      </c>
      <c r="I115" t="str">
        <f t="shared" si="58"/>
        <v>16.521</v>
      </c>
      <c r="J115" t="str">
        <f t="shared" si="59"/>
        <v>16.522</v>
      </c>
      <c r="K115" t="str">
        <f t="shared" si="48"/>
        <v>16</v>
      </c>
      <c r="L115" t="str">
        <f t="shared" si="49"/>
        <v>16</v>
      </c>
      <c r="M115" t="str">
        <f t="shared" si="50"/>
        <v>16</v>
      </c>
      <c r="N115" t="str">
        <f t="shared" si="60"/>
        <v>520</v>
      </c>
      <c r="O115" t="str">
        <f t="shared" si="61"/>
        <v>521</v>
      </c>
      <c r="P115" t="str">
        <f t="shared" si="62"/>
        <v>522</v>
      </c>
      <c r="Q115" t="str">
        <f t="shared" si="63"/>
        <v>ADDT/SUC</v>
      </c>
      <c r="R115" t="str">
        <f t="shared" si="64"/>
        <v>SUBT/SUC</v>
      </c>
      <c r="S115" t="str">
        <f t="shared" si="65"/>
        <v>MULT/SUC</v>
      </c>
    </row>
    <row r="116" spans="1:19">
      <c r="A116" t="s">
        <v>114</v>
      </c>
      <c r="B116">
        <f t="shared" si="51"/>
        <v>7</v>
      </c>
      <c r="C116">
        <f t="shared" si="52"/>
        <v>16</v>
      </c>
      <c r="D116">
        <f t="shared" si="53"/>
        <v>23</v>
      </c>
      <c r="E116">
        <f t="shared" si="54"/>
        <v>33</v>
      </c>
      <c r="F116">
        <f t="shared" si="55"/>
        <v>40</v>
      </c>
      <c r="G116">
        <f t="shared" si="56"/>
        <v>49</v>
      </c>
      <c r="H116" t="str">
        <f t="shared" si="57"/>
        <v>16.523</v>
      </c>
      <c r="I116" t="str">
        <f t="shared" si="58"/>
        <v>16.52C</v>
      </c>
      <c r="J116" t="str">
        <f t="shared" si="59"/>
        <v>16.52F</v>
      </c>
      <c r="K116" t="str">
        <f t="shared" si="48"/>
        <v>16</v>
      </c>
      <c r="L116" t="str">
        <f t="shared" si="49"/>
        <v>16</v>
      </c>
      <c r="M116" t="str">
        <f t="shared" si="50"/>
        <v>16</v>
      </c>
      <c r="N116" t="str">
        <f t="shared" si="60"/>
        <v>523</v>
      </c>
      <c r="O116" t="str">
        <f t="shared" si="61"/>
        <v>52C</v>
      </c>
      <c r="P116" t="str">
        <f t="shared" si="62"/>
        <v>52F</v>
      </c>
      <c r="Q116" t="str">
        <f t="shared" si="63"/>
        <v>DIVT/SUC</v>
      </c>
      <c r="R116" t="str">
        <f t="shared" si="64"/>
        <v>CVTTS/SUC</v>
      </c>
      <c r="S116" t="str">
        <f t="shared" si="65"/>
        <v>CVTTQ/SVC</v>
      </c>
    </row>
    <row r="117" spans="1:19">
      <c r="A117" t="s">
        <v>115</v>
      </c>
      <c r="B117">
        <f t="shared" si="51"/>
        <v>7</v>
      </c>
      <c r="C117">
        <f t="shared" si="52"/>
        <v>16</v>
      </c>
      <c r="D117">
        <f t="shared" si="53"/>
        <v>23</v>
      </c>
      <c r="E117">
        <f t="shared" si="54"/>
        <v>32</v>
      </c>
      <c r="F117">
        <f t="shared" si="55"/>
        <v>39</v>
      </c>
      <c r="G117">
        <f t="shared" si="56"/>
        <v>47</v>
      </c>
      <c r="H117" t="str">
        <f t="shared" si="57"/>
        <v>16.540</v>
      </c>
      <c r="I117" t="str">
        <f t="shared" si="58"/>
        <v>16.541</v>
      </c>
      <c r="J117" t="str">
        <f t="shared" si="59"/>
        <v>16.542</v>
      </c>
      <c r="K117" t="str">
        <f t="shared" si="48"/>
        <v>16</v>
      </c>
      <c r="L117" t="str">
        <f t="shared" si="49"/>
        <v>16</v>
      </c>
      <c r="M117" t="str">
        <f t="shared" si="50"/>
        <v>16</v>
      </c>
      <c r="N117" t="str">
        <f t="shared" si="60"/>
        <v>540</v>
      </c>
      <c r="O117" t="str">
        <f t="shared" si="61"/>
        <v>541</v>
      </c>
      <c r="P117" t="str">
        <f t="shared" si="62"/>
        <v>542</v>
      </c>
      <c r="Q117" t="str">
        <f t="shared" si="63"/>
        <v>ADDS/SUM</v>
      </c>
      <c r="R117" t="str">
        <f t="shared" si="64"/>
        <v>SUBS/SUM</v>
      </c>
      <c r="S117" t="str">
        <f t="shared" si="65"/>
        <v>MULS/SUM</v>
      </c>
    </row>
    <row r="118" spans="1:19">
      <c r="A118" t="s">
        <v>116</v>
      </c>
      <c r="B118">
        <f t="shared" si="51"/>
        <v>7</v>
      </c>
      <c r="C118">
        <f t="shared" si="52"/>
        <v>16</v>
      </c>
      <c r="D118">
        <f t="shared" si="53"/>
        <v>23</v>
      </c>
      <c r="E118">
        <f t="shared" si="54"/>
        <v>32</v>
      </c>
      <c r="F118">
        <f t="shared" si="55"/>
        <v>39</v>
      </c>
      <c r="G118">
        <f t="shared" si="56"/>
        <v>47</v>
      </c>
      <c r="H118" t="str">
        <f t="shared" si="57"/>
        <v>16.543</v>
      </c>
      <c r="I118" t="str">
        <f t="shared" si="58"/>
        <v>16.560</v>
      </c>
      <c r="J118" t="str">
        <f t="shared" si="59"/>
        <v>16.561</v>
      </c>
      <c r="K118" t="str">
        <f t="shared" si="48"/>
        <v>16</v>
      </c>
      <c r="L118" t="str">
        <f t="shared" si="49"/>
        <v>16</v>
      </c>
      <c r="M118" t="str">
        <f t="shared" si="50"/>
        <v>16</v>
      </c>
      <c r="N118" t="str">
        <f t="shared" si="60"/>
        <v>543</v>
      </c>
      <c r="O118" t="str">
        <f t="shared" si="61"/>
        <v>560</v>
      </c>
      <c r="P118" t="str">
        <f t="shared" si="62"/>
        <v>561</v>
      </c>
      <c r="Q118" t="str">
        <f t="shared" si="63"/>
        <v>DIVS/SUM</v>
      </c>
      <c r="R118" t="str">
        <f t="shared" si="64"/>
        <v>ADDT/SUM</v>
      </c>
      <c r="S118" t="str">
        <f t="shared" si="65"/>
        <v>SUBT/SUM</v>
      </c>
    </row>
    <row r="119" spans="1:19">
      <c r="A119" t="s">
        <v>117</v>
      </c>
      <c r="B119">
        <f t="shared" si="51"/>
        <v>7</v>
      </c>
      <c r="C119">
        <f t="shared" si="52"/>
        <v>16</v>
      </c>
      <c r="D119">
        <f t="shared" si="53"/>
        <v>23</v>
      </c>
      <c r="E119">
        <f t="shared" si="54"/>
        <v>32</v>
      </c>
      <c r="F119">
        <f t="shared" si="55"/>
        <v>39</v>
      </c>
      <c r="G119">
        <f t="shared" si="56"/>
        <v>48</v>
      </c>
      <c r="H119" t="str">
        <f t="shared" si="57"/>
        <v>16.562</v>
      </c>
      <c r="I119" t="str">
        <f t="shared" si="58"/>
        <v>16.563</v>
      </c>
      <c r="J119" t="str">
        <f t="shared" si="59"/>
        <v>16.56C</v>
      </c>
      <c r="K119" t="str">
        <f t="shared" si="48"/>
        <v>16</v>
      </c>
      <c r="L119" t="str">
        <f t="shared" si="49"/>
        <v>16</v>
      </c>
      <c r="M119" t="str">
        <f t="shared" si="50"/>
        <v>16</v>
      </c>
      <c r="N119" t="str">
        <f t="shared" si="60"/>
        <v>562</v>
      </c>
      <c r="O119" t="str">
        <f t="shared" si="61"/>
        <v>563</v>
      </c>
      <c r="P119" t="str">
        <f t="shared" si="62"/>
        <v>56C</v>
      </c>
      <c r="Q119" t="str">
        <f t="shared" si="63"/>
        <v>MULT/SUM</v>
      </c>
      <c r="R119" t="str">
        <f t="shared" si="64"/>
        <v>DIVT/SUM</v>
      </c>
      <c r="S119" t="str">
        <f t="shared" si="65"/>
        <v>CVTTS/SUM</v>
      </c>
    </row>
    <row r="120" spans="1:19">
      <c r="A120" t="s">
        <v>118</v>
      </c>
      <c r="B120">
        <f t="shared" si="51"/>
        <v>7</v>
      </c>
      <c r="C120">
        <f t="shared" si="52"/>
        <v>17</v>
      </c>
      <c r="D120">
        <f t="shared" si="53"/>
        <v>24</v>
      </c>
      <c r="E120">
        <f t="shared" si="54"/>
        <v>32</v>
      </c>
      <c r="F120">
        <f t="shared" si="55"/>
        <v>39</v>
      </c>
      <c r="G120">
        <f t="shared" si="56"/>
        <v>46</v>
      </c>
      <c r="H120" t="str">
        <f t="shared" si="57"/>
        <v>16.56F</v>
      </c>
      <c r="I120" t="str">
        <f t="shared" si="58"/>
        <v>16.580</v>
      </c>
      <c r="J120" t="str">
        <f t="shared" si="59"/>
        <v>16.581</v>
      </c>
      <c r="K120" t="str">
        <f t="shared" si="48"/>
        <v>16</v>
      </c>
      <c r="L120" t="str">
        <f t="shared" si="49"/>
        <v>16</v>
      </c>
      <c r="M120" t="str">
        <f t="shared" si="50"/>
        <v>16</v>
      </c>
      <c r="N120" t="str">
        <f t="shared" si="60"/>
        <v>56F</v>
      </c>
      <c r="O120" t="str">
        <f t="shared" si="61"/>
        <v>580</v>
      </c>
      <c r="P120" t="str">
        <f t="shared" si="62"/>
        <v>581</v>
      </c>
      <c r="Q120" t="str">
        <f t="shared" si="63"/>
        <v>CVTTQ/SVM</v>
      </c>
      <c r="R120" t="str">
        <f t="shared" si="64"/>
        <v>ADDS/SU</v>
      </c>
      <c r="S120" t="str">
        <f t="shared" si="65"/>
        <v>SUBS/SU</v>
      </c>
    </row>
    <row r="121" spans="1:19">
      <c r="A121" t="s">
        <v>119</v>
      </c>
      <c r="B121">
        <f t="shared" si="51"/>
        <v>7</v>
      </c>
      <c r="C121">
        <f t="shared" si="52"/>
        <v>15</v>
      </c>
      <c r="D121">
        <f t="shared" si="53"/>
        <v>22</v>
      </c>
      <c r="E121">
        <f t="shared" si="54"/>
        <v>30</v>
      </c>
      <c r="F121">
        <f t="shared" si="55"/>
        <v>37</v>
      </c>
      <c r="G121">
        <f t="shared" si="56"/>
        <v>44</v>
      </c>
      <c r="H121" t="str">
        <f t="shared" si="57"/>
        <v>16.582</v>
      </c>
      <c r="I121" t="str">
        <f t="shared" si="58"/>
        <v>16.583</v>
      </c>
      <c r="J121" t="str">
        <f t="shared" si="59"/>
        <v>16.5A0</v>
      </c>
      <c r="K121" t="str">
        <f t="shared" si="48"/>
        <v>16</v>
      </c>
      <c r="L121" t="str">
        <f t="shared" si="49"/>
        <v>16</v>
      </c>
      <c r="M121" t="str">
        <f t="shared" si="50"/>
        <v>16</v>
      </c>
      <c r="N121" t="str">
        <f t="shared" si="60"/>
        <v>582</v>
      </c>
      <c r="O121" t="str">
        <f t="shared" si="61"/>
        <v>583</v>
      </c>
      <c r="P121" t="str">
        <f t="shared" si="62"/>
        <v>5A0</v>
      </c>
      <c r="Q121" t="str">
        <f t="shared" si="63"/>
        <v>MULS/SU</v>
      </c>
      <c r="R121" t="str">
        <f t="shared" si="64"/>
        <v>DIVS/SU</v>
      </c>
      <c r="S121" t="str">
        <f t="shared" si="65"/>
        <v>ADDT/SU</v>
      </c>
    </row>
    <row r="122" spans="1:19">
      <c r="A122" t="s">
        <v>120</v>
      </c>
      <c r="B122">
        <f t="shared" si="51"/>
        <v>7</v>
      </c>
      <c r="C122">
        <f t="shared" si="52"/>
        <v>15</v>
      </c>
      <c r="D122">
        <f t="shared" si="53"/>
        <v>22</v>
      </c>
      <c r="E122">
        <f t="shared" si="54"/>
        <v>30</v>
      </c>
      <c r="F122">
        <f t="shared" si="55"/>
        <v>37</v>
      </c>
      <c r="G122">
        <f t="shared" si="56"/>
        <v>44</v>
      </c>
      <c r="H122" t="str">
        <f t="shared" si="57"/>
        <v>16.5A1</v>
      </c>
      <c r="I122" t="str">
        <f t="shared" si="58"/>
        <v>16.5A2</v>
      </c>
      <c r="J122" t="str">
        <f t="shared" si="59"/>
        <v>16.5A3</v>
      </c>
      <c r="K122" t="str">
        <f t="shared" si="48"/>
        <v>16</v>
      </c>
      <c r="L122" t="str">
        <f t="shared" si="49"/>
        <v>16</v>
      </c>
      <c r="M122" t="str">
        <f t="shared" si="50"/>
        <v>16</v>
      </c>
      <c r="N122" t="str">
        <f t="shared" si="60"/>
        <v>5A1</v>
      </c>
      <c r="O122" t="str">
        <f t="shared" si="61"/>
        <v>5A2</v>
      </c>
      <c r="P122" t="str">
        <f t="shared" si="62"/>
        <v>5A3</v>
      </c>
      <c r="Q122" t="str">
        <f t="shared" si="63"/>
        <v>SUBT/SU</v>
      </c>
      <c r="R122" t="str">
        <f t="shared" si="64"/>
        <v>MULT/SU</v>
      </c>
      <c r="S122" t="str">
        <f t="shared" si="65"/>
        <v>DIVT/SU</v>
      </c>
    </row>
    <row r="123" spans="1:19">
      <c r="A123" t="s">
        <v>121</v>
      </c>
      <c r="B123">
        <f t="shared" si="51"/>
        <v>7</v>
      </c>
      <c r="C123">
        <f t="shared" si="52"/>
        <v>17</v>
      </c>
      <c r="D123">
        <f t="shared" si="53"/>
        <v>24</v>
      </c>
      <c r="E123">
        <f t="shared" si="54"/>
        <v>34</v>
      </c>
      <c r="F123">
        <f t="shared" si="55"/>
        <v>41</v>
      </c>
      <c r="G123">
        <f t="shared" si="56"/>
        <v>50</v>
      </c>
      <c r="H123" t="str">
        <f t="shared" si="57"/>
        <v>16.5A4</v>
      </c>
      <c r="I123" t="str">
        <f t="shared" si="58"/>
        <v>16.5A5</v>
      </c>
      <c r="J123" t="str">
        <f t="shared" si="59"/>
        <v>16.5A6</v>
      </c>
      <c r="K123" t="str">
        <f t="shared" si="48"/>
        <v>16</v>
      </c>
      <c r="L123" t="str">
        <f t="shared" si="49"/>
        <v>16</v>
      </c>
      <c r="M123" t="str">
        <f t="shared" si="50"/>
        <v>16</v>
      </c>
      <c r="N123" t="str">
        <f t="shared" si="60"/>
        <v>5A4</v>
      </c>
      <c r="O123" t="str">
        <f t="shared" si="61"/>
        <v>5A5</v>
      </c>
      <c r="P123" t="str">
        <f t="shared" si="62"/>
        <v>5A6</v>
      </c>
      <c r="Q123" t="str">
        <f t="shared" si="63"/>
        <v>CMPTUN/SU</v>
      </c>
      <c r="R123" t="str">
        <f t="shared" si="64"/>
        <v>CMPTEQ/SU</v>
      </c>
      <c r="S123" t="str">
        <f t="shared" si="65"/>
        <v>CMPTLT/SU</v>
      </c>
    </row>
    <row r="124" spans="1:19">
      <c r="A124" t="s">
        <v>122</v>
      </c>
      <c r="B124">
        <f t="shared" si="51"/>
        <v>7</v>
      </c>
      <c r="C124">
        <f t="shared" si="52"/>
        <v>17</v>
      </c>
      <c r="D124">
        <f t="shared" si="53"/>
        <v>24</v>
      </c>
      <c r="E124">
        <f t="shared" si="54"/>
        <v>33</v>
      </c>
      <c r="F124">
        <f t="shared" si="55"/>
        <v>40</v>
      </c>
      <c r="G124">
        <f t="shared" si="56"/>
        <v>48</v>
      </c>
      <c r="H124" t="str">
        <f t="shared" si="57"/>
        <v>16.5A7</v>
      </c>
      <c r="I124" t="str">
        <f t="shared" si="58"/>
        <v>16.5AC</v>
      </c>
      <c r="J124" t="str">
        <f t="shared" si="59"/>
        <v>16.5AF</v>
      </c>
      <c r="K124" t="str">
        <f t="shared" si="48"/>
        <v>16</v>
      </c>
      <c r="L124" t="str">
        <f t="shared" si="49"/>
        <v>16</v>
      </c>
      <c r="M124" t="str">
        <f t="shared" si="50"/>
        <v>16</v>
      </c>
      <c r="N124" t="str">
        <f t="shared" si="60"/>
        <v>5A7</v>
      </c>
      <c r="O124" t="str">
        <f t="shared" si="61"/>
        <v>5AC</v>
      </c>
      <c r="P124" t="str">
        <f t="shared" si="62"/>
        <v>5AF</v>
      </c>
      <c r="Q124" t="str">
        <f t="shared" si="63"/>
        <v>CMPTLE/SU</v>
      </c>
      <c r="R124" t="str">
        <f t="shared" si="64"/>
        <v>CVTTS/SU</v>
      </c>
      <c r="S124" t="str">
        <f t="shared" si="65"/>
        <v>CVTTQ/SV</v>
      </c>
    </row>
    <row r="125" spans="1:19">
      <c r="A125" t="s">
        <v>123</v>
      </c>
      <c r="B125">
        <f t="shared" si="51"/>
        <v>7</v>
      </c>
      <c r="C125">
        <f t="shared" si="52"/>
        <v>16</v>
      </c>
      <c r="D125">
        <f t="shared" si="53"/>
        <v>23</v>
      </c>
      <c r="E125">
        <f t="shared" si="54"/>
        <v>32</v>
      </c>
      <c r="F125">
        <f t="shared" si="55"/>
        <v>39</v>
      </c>
      <c r="G125">
        <f t="shared" si="56"/>
        <v>47</v>
      </c>
      <c r="H125" t="str">
        <f t="shared" si="57"/>
        <v>16.5C0</v>
      </c>
      <c r="I125" t="str">
        <f t="shared" si="58"/>
        <v>16.5C1</v>
      </c>
      <c r="J125" t="str">
        <f t="shared" si="59"/>
        <v>16.5C2</v>
      </c>
      <c r="K125" t="str">
        <f t="shared" si="48"/>
        <v>16</v>
      </c>
      <c r="L125" t="str">
        <f t="shared" si="49"/>
        <v>16</v>
      </c>
      <c r="M125" t="str">
        <f t="shared" si="50"/>
        <v>16</v>
      </c>
      <c r="N125" t="str">
        <f t="shared" si="60"/>
        <v>5C0</v>
      </c>
      <c r="O125" t="str">
        <f t="shared" si="61"/>
        <v>5C1</v>
      </c>
      <c r="P125" t="str">
        <f t="shared" si="62"/>
        <v>5C2</v>
      </c>
      <c r="Q125" t="str">
        <f t="shared" si="63"/>
        <v>ADDS/SUD</v>
      </c>
      <c r="R125" t="str">
        <f t="shared" si="64"/>
        <v>SUBS/SUD</v>
      </c>
      <c r="S125" t="str">
        <f t="shared" si="65"/>
        <v>MULS/SUD</v>
      </c>
    </row>
    <row r="126" spans="1:19">
      <c r="A126" t="s">
        <v>124</v>
      </c>
      <c r="B126">
        <f t="shared" si="51"/>
        <v>7</v>
      </c>
      <c r="C126">
        <f t="shared" si="52"/>
        <v>16</v>
      </c>
      <c r="D126">
        <f t="shared" si="53"/>
        <v>23</v>
      </c>
      <c r="E126">
        <f t="shared" si="54"/>
        <v>32</v>
      </c>
      <c r="F126">
        <f t="shared" si="55"/>
        <v>39</v>
      </c>
      <c r="G126">
        <f t="shared" si="56"/>
        <v>47</v>
      </c>
      <c r="H126" t="str">
        <f t="shared" si="57"/>
        <v>16.5C3</v>
      </c>
      <c r="I126" t="str">
        <f t="shared" si="58"/>
        <v>16.5E0</v>
      </c>
      <c r="J126" t="str">
        <f t="shared" si="59"/>
        <v>16.5E1</v>
      </c>
      <c r="K126" t="str">
        <f t="shared" si="48"/>
        <v>16</v>
      </c>
      <c r="L126" t="str">
        <f t="shared" si="49"/>
        <v>16</v>
      </c>
      <c r="M126" t="str">
        <f t="shared" si="50"/>
        <v>16</v>
      </c>
      <c r="N126" t="str">
        <f t="shared" si="60"/>
        <v>5C3</v>
      </c>
      <c r="O126" t="str">
        <f t="shared" si="61"/>
        <v>5E0</v>
      </c>
      <c r="P126" t="str">
        <f t="shared" si="62"/>
        <v>5E1</v>
      </c>
      <c r="Q126" t="str">
        <f t="shared" si="63"/>
        <v>DIVS/SUD</v>
      </c>
      <c r="R126" t="str">
        <f t="shared" si="64"/>
        <v>ADDT/SUD</v>
      </c>
      <c r="S126" t="str">
        <f t="shared" si="65"/>
        <v>SUBT/SUD</v>
      </c>
    </row>
    <row r="127" spans="1:19">
      <c r="A127" t="s">
        <v>125</v>
      </c>
      <c r="B127">
        <f t="shared" si="51"/>
        <v>7</v>
      </c>
      <c r="C127">
        <f t="shared" si="52"/>
        <v>16</v>
      </c>
      <c r="D127">
        <f t="shared" si="53"/>
        <v>23</v>
      </c>
      <c r="E127">
        <f t="shared" si="54"/>
        <v>32</v>
      </c>
      <c r="F127">
        <f t="shared" si="55"/>
        <v>39</v>
      </c>
      <c r="G127">
        <f t="shared" si="56"/>
        <v>48</v>
      </c>
      <c r="H127" t="str">
        <f t="shared" si="57"/>
        <v>16.5E2</v>
      </c>
      <c r="I127" t="str">
        <f t="shared" si="58"/>
        <v>16.5E3</v>
      </c>
      <c r="J127" t="str">
        <f t="shared" si="59"/>
        <v>16.5EC</v>
      </c>
      <c r="K127" t="str">
        <f t="shared" si="48"/>
        <v>16</v>
      </c>
      <c r="L127" t="str">
        <f t="shared" si="49"/>
        <v>16</v>
      </c>
      <c r="M127" t="str">
        <f t="shared" si="50"/>
        <v>16</v>
      </c>
      <c r="N127" t="str">
        <f t="shared" si="60"/>
        <v>5E2</v>
      </c>
      <c r="O127" t="str">
        <f t="shared" si="61"/>
        <v>5E3</v>
      </c>
      <c r="P127" t="str">
        <f t="shared" si="62"/>
        <v>5EC</v>
      </c>
      <c r="Q127" t="str">
        <f t="shared" si="63"/>
        <v>MULT/SUD</v>
      </c>
      <c r="R127" t="str">
        <f t="shared" si="64"/>
        <v>DIVT/SUD</v>
      </c>
      <c r="S127" t="str">
        <f t="shared" si="65"/>
        <v>CVTTS/SUD</v>
      </c>
    </row>
    <row r="128" spans="1:19">
      <c r="A128" t="s">
        <v>126</v>
      </c>
      <c r="B128">
        <f t="shared" si="51"/>
        <v>7</v>
      </c>
      <c r="C128">
        <f t="shared" si="52"/>
        <v>17</v>
      </c>
      <c r="D128">
        <f t="shared" si="53"/>
        <v>24</v>
      </c>
      <c r="E128">
        <f t="shared" si="54"/>
        <v>32</v>
      </c>
      <c r="F128">
        <f t="shared" si="55"/>
        <v>39</v>
      </c>
      <c r="G128">
        <f t="shared" si="56"/>
        <v>48</v>
      </c>
      <c r="H128" t="str">
        <f t="shared" si="57"/>
        <v>16.5EF</v>
      </c>
      <c r="I128" t="str">
        <f t="shared" si="58"/>
        <v>16.6AC</v>
      </c>
      <c r="J128" t="str">
        <f t="shared" si="59"/>
        <v>16.700</v>
      </c>
      <c r="K128" t="str">
        <f t="shared" si="48"/>
        <v>16</v>
      </c>
      <c r="L128" t="str">
        <f t="shared" si="49"/>
        <v>16</v>
      </c>
      <c r="M128" t="str">
        <f t="shared" si="50"/>
        <v>16</v>
      </c>
      <c r="N128" t="str">
        <f t="shared" si="60"/>
        <v>5EF</v>
      </c>
      <c r="O128" t="str">
        <f t="shared" si="61"/>
        <v>6AC</v>
      </c>
      <c r="P128" t="str">
        <f t="shared" si="62"/>
        <v>700</v>
      </c>
      <c r="Q128" t="str">
        <f t="shared" si="63"/>
        <v>CVTTQ/SVD</v>
      </c>
      <c r="R128" t="str">
        <f t="shared" si="64"/>
        <v>CVTST/S</v>
      </c>
      <c r="S128" t="str">
        <f t="shared" si="65"/>
        <v>ADDS/SUIC</v>
      </c>
    </row>
    <row r="129" spans="1:19">
      <c r="A129" t="s">
        <v>127</v>
      </c>
      <c r="B129">
        <f t="shared" si="51"/>
        <v>7</v>
      </c>
      <c r="C129">
        <f t="shared" si="52"/>
        <v>17</v>
      </c>
      <c r="D129">
        <f t="shared" si="53"/>
        <v>24</v>
      </c>
      <c r="E129">
        <f t="shared" si="54"/>
        <v>34</v>
      </c>
      <c r="F129">
        <f t="shared" si="55"/>
        <v>41</v>
      </c>
      <c r="G129">
        <f t="shared" si="56"/>
        <v>50</v>
      </c>
      <c r="H129" t="str">
        <f t="shared" si="57"/>
        <v>16.701</v>
      </c>
      <c r="I129" t="str">
        <f t="shared" si="58"/>
        <v>16.702</v>
      </c>
      <c r="J129" t="str">
        <f t="shared" si="59"/>
        <v>16.703</v>
      </c>
      <c r="K129" t="str">
        <f t="shared" si="48"/>
        <v>16</v>
      </c>
      <c r="L129" t="str">
        <f t="shared" si="49"/>
        <v>16</v>
      </c>
      <c r="M129" t="str">
        <f t="shared" si="50"/>
        <v>16</v>
      </c>
      <c r="N129" t="str">
        <f t="shared" si="60"/>
        <v>701</v>
      </c>
      <c r="O129" t="str">
        <f t="shared" si="61"/>
        <v>702</v>
      </c>
      <c r="P129" t="str">
        <f t="shared" si="62"/>
        <v>703</v>
      </c>
      <c r="Q129" t="str">
        <f t="shared" si="63"/>
        <v>SUBS/SUIC</v>
      </c>
      <c r="R129" t="str">
        <f t="shared" si="64"/>
        <v>MULS/SUIC</v>
      </c>
      <c r="S129" t="str">
        <f t="shared" si="65"/>
        <v>DIVS/SUIC</v>
      </c>
    </row>
    <row r="130" spans="1:19">
      <c r="A130" t="s">
        <v>128</v>
      </c>
      <c r="B130">
        <f t="shared" ref="B130:B161" si="66">FIND(" ", A130)</f>
        <v>7</v>
      </c>
      <c r="C130">
        <f t="shared" ref="C130:C161" si="67">FIND(" ", A130, B130+1)</f>
        <v>17</v>
      </c>
      <c r="D130">
        <f t="shared" ref="D130:D161" si="68">FIND(" ", A130, C130+1)</f>
        <v>24</v>
      </c>
      <c r="E130">
        <f t="shared" ref="E130:E161" si="69">FIND(" ", A130, D130+1)</f>
        <v>34</v>
      </c>
      <c r="F130">
        <f t="shared" ref="F130:F161" si="70">FIND(" ", A130, E130+1)</f>
        <v>41</v>
      </c>
      <c r="G130">
        <f t="shared" ref="G130:G161" si="71">LEN(A130)</f>
        <v>50</v>
      </c>
      <c r="H130" t="str">
        <f t="shared" ref="H130:H161" si="72">TRIM(MID(A130,1,B130))</f>
        <v>16.720</v>
      </c>
      <c r="I130" t="str">
        <f t="shared" ref="I130:I161" si="73">TRIM(MID(A130,C130,D130-C130))</f>
        <v>16.721</v>
      </c>
      <c r="J130" t="str">
        <f t="shared" ref="J130:J161" si="74">TRIM(MID(A130,E130,F130-E130))</f>
        <v>16.722</v>
      </c>
      <c r="K130" t="str">
        <f t="shared" si="48"/>
        <v>16</v>
      </c>
      <c r="L130" t="str">
        <f t="shared" si="49"/>
        <v>16</v>
      </c>
      <c r="M130" t="str">
        <f t="shared" si="50"/>
        <v>16</v>
      </c>
      <c r="N130" t="str">
        <f t="shared" ref="N130:N161" si="75">IFERROR(MID(H130,FIND(".",H130)+1,99),"")</f>
        <v>720</v>
      </c>
      <c r="O130" t="str">
        <f t="shared" ref="O130:O161" si="76">IFERROR(MID(I130,FIND(".",I130)+1,99),"")</f>
        <v>721</v>
      </c>
      <c r="P130" t="str">
        <f t="shared" ref="P130:P161" si="77">IFERROR(MID(J130,FIND(".",J130)+1,99),"")</f>
        <v>722</v>
      </c>
      <c r="Q130" t="str">
        <f t="shared" ref="Q130:Q161" si="78">TRIM(MID(A130,B130+1,C130-B130-1))</f>
        <v>ADDT/SUIC</v>
      </c>
      <c r="R130" t="str">
        <f t="shared" ref="R130:R161" si="79">TRIM(MID(A130,D130+1,E130-D130-1))</f>
        <v>SUBT/SUIC</v>
      </c>
      <c r="S130" t="str">
        <f t="shared" ref="S130:S161" si="80">TRIM(MID(A130,F130+1,G130-F130))</f>
        <v>MULT/SUIC</v>
      </c>
    </row>
    <row r="131" spans="1:19">
      <c r="A131" t="s">
        <v>129</v>
      </c>
      <c r="B131">
        <f t="shared" si="66"/>
        <v>7</v>
      </c>
      <c r="C131">
        <f t="shared" si="67"/>
        <v>17</v>
      </c>
      <c r="D131">
        <f t="shared" si="68"/>
        <v>24</v>
      </c>
      <c r="E131">
        <f t="shared" si="69"/>
        <v>35</v>
      </c>
      <c r="F131">
        <f t="shared" si="70"/>
        <v>42</v>
      </c>
      <c r="G131">
        <f t="shared" si="71"/>
        <v>52</v>
      </c>
      <c r="H131" t="str">
        <f t="shared" si="72"/>
        <v>16.723</v>
      </c>
      <c r="I131" t="str">
        <f t="shared" si="73"/>
        <v>16.72C</v>
      </c>
      <c r="J131" t="str">
        <f t="shared" si="74"/>
        <v>16.72F</v>
      </c>
      <c r="K131" t="str">
        <f t="shared" ref="K131:K174" si="81">IFERROR(MID(H131,1,FIND(".",H131)-1),H131)</f>
        <v>16</v>
      </c>
      <c r="L131" t="str">
        <f t="shared" ref="L131:L174" si="82">IFERROR(MID(I131,1,FIND(".",I131)-1),I131)</f>
        <v>16</v>
      </c>
      <c r="M131" t="str">
        <f t="shared" ref="M131:M174" si="83">IFERROR(MID(J131,1,FIND(".",J131)-1),J131)</f>
        <v>16</v>
      </c>
      <c r="N131" t="str">
        <f t="shared" si="75"/>
        <v>723</v>
      </c>
      <c r="O131" t="str">
        <f t="shared" si="76"/>
        <v>72C</v>
      </c>
      <c r="P131" t="str">
        <f t="shared" si="77"/>
        <v>72F</v>
      </c>
      <c r="Q131" t="str">
        <f t="shared" si="78"/>
        <v>DIVT/SUIC</v>
      </c>
      <c r="R131" t="str">
        <f t="shared" si="79"/>
        <v>CVTTS/SUIC</v>
      </c>
      <c r="S131" t="str">
        <f t="shared" si="80"/>
        <v>CVTTQ/SVIC</v>
      </c>
    </row>
    <row r="132" spans="1:19">
      <c r="A132" t="s">
        <v>130</v>
      </c>
      <c r="B132">
        <f t="shared" si="66"/>
        <v>7</v>
      </c>
      <c r="C132">
        <f t="shared" si="67"/>
        <v>18</v>
      </c>
      <c r="D132">
        <f t="shared" si="68"/>
        <v>25</v>
      </c>
      <c r="E132">
        <f t="shared" si="69"/>
        <v>36</v>
      </c>
      <c r="F132">
        <f t="shared" si="70"/>
        <v>43</v>
      </c>
      <c r="G132">
        <f t="shared" si="71"/>
        <v>52</v>
      </c>
      <c r="H132" t="str">
        <f t="shared" si="72"/>
        <v>16.73C</v>
      </c>
      <c r="I132" t="str">
        <f t="shared" si="73"/>
        <v>16.73E</v>
      </c>
      <c r="J132" t="str">
        <f t="shared" si="74"/>
        <v>16.740</v>
      </c>
      <c r="K132" t="str">
        <f t="shared" si="81"/>
        <v>16</v>
      </c>
      <c r="L132" t="str">
        <f t="shared" si="82"/>
        <v>16</v>
      </c>
      <c r="M132" t="str">
        <f t="shared" si="83"/>
        <v>16</v>
      </c>
      <c r="N132" t="str">
        <f t="shared" si="75"/>
        <v>73C</v>
      </c>
      <c r="O132" t="str">
        <f t="shared" si="76"/>
        <v>73E</v>
      </c>
      <c r="P132" t="str">
        <f t="shared" si="77"/>
        <v>740</v>
      </c>
      <c r="Q132" t="str">
        <f t="shared" si="78"/>
        <v>CVTQS/SUIC</v>
      </c>
      <c r="R132" t="str">
        <f t="shared" si="79"/>
        <v>CVTQT/SUIC</v>
      </c>
      <c r="S132" t="str">
        <f t="shared" si="80"/>
        <v>ADDS/SUIM</v>
      </c>
    </row>
    <row r="133" spans="1:19">
      <c r="A133" t="s">
        <v>131</v>
      </c>
      <c r="B133">
        <f t="shared" si="66"/>
        <v>7</v>
      </c>
      <c r="C133">
        <f t="shared" si="67"/>
        <v>17</v>
      </c>
      <c r="D133">
        <f t="shared" si="68"/>
        <v>24</v>
      </c>
      <c r="E133">
        <f t="shared" si="69"/>
        <v>34</v>
      </c>
      <c r="F133">
        <f t="shared" si="70"/>
        <v>41</v>
      </c>
      <c r="G133">
        <f t="shared" si="71"/>
        <v>50</v>
      </c>
      <c r="H133" t="str">
        <f t="shared" si="72"/>
        <v>16.741</v>
      </c>
      <c r="I133" t="str">
        <f t="shared" si="73"/>
        <v>16.742</v>
      </c>
      <c r="J133" t="str">
        <f t="shared" si="74"/>
        <v>16.743</v>
      </c>
      <c r="K133" t="str">
        <f t="shared" si="81"/>
        <v>16</v>
      </c>
      <c r="L133" t="str">
        <f t="shared" si="82"/>
        <v>16</v>
      </c>
      <c r="M133" t="str">
        <f t="shared" si="83"/>
        <v>16</v>
      </c>
      <c r="N133" t="str">
        <f t="shared" si="75"/>
        <v>741</v>
      </c>
      <c r="O133" t="str">
        <f t="shared" si="76"/>
        <v>742</v>
      </c>
      <c r="P133" t="str">
        <f t="shared" si="77"/>
        <v>743</v>
      </c>
      <c r="Q133" t="str">
        <f t="shared" si="78"/>
        <v>SUBS/SUIM</v>
      </c>
      <c r="R133" t="str">
        <f t="shared" si="79"/>
        <v>MULS/SUIM</v>
      </c>
      <c r="S133" t="str">
        <f t="shared" si="80"/>
        <v>DIVS/SUIM</v>
      </c>
    </row>
    <row r="134" spans="1:19">
      <c r="A134" t="s">
        <v>132</v>
      </c>
      <c r="B134">
        <f t="shared" si="66"/>
        <v>7</v>
      </c>
      <c r="C134">
        <f t="shared" si="67"/>
        <v>17</v>
      </c>
      <c r="D134">
        <f t="shared" si="68"/>
        <v>24</v>
      </c>
      <c r="E134">
        <f t="shared" si="69"/>
        <v>34</v>
      </c>
      <c r="F134">
        <f t="shared" si="70"/>
        <v>41</v>
      </c>
      <c r="G134">
        <f t="shared" si="71"/>
        <v>50</v>
      </c>
      <c r="H134" t="str">
        <f t="shared" si="72"/>
        <v>16.760</v>
      </c>
      <c r="I134" t="str">
        <f t="shared" si="73"/>
        <v>16.761</v>
      </c>
      <c r="J134" t="str">
        <f t="shared" si="74"/>
        <v>16.762</v>
      </c>
      <c r="K134" t="str">
        <f t="shared" si="81"/>
        <v>16</v>
      </c>
      <c r="L134" t="str">
        <f t="shared" si="82"/>
        <v>16</v>
      </c>
      <c r="M134" t="str">
        <f t="shared" si="83"/>
        <v>16</v>
      </c>
      <c r="N134" t="str">
        <f t="shared" si="75"/>
        <v>760</v>
      </c>
      <c r="O134" t="str">
        <f t="shared" si="76"/>
        <v>761</v>
      </c>
      <c r="P134" t="str">
        <f t="shared" si="77"/>
        <v>762</v>
      </c>
      <c r="Q134" t="str">
        <f t="shared" si="78"/>
        <v>ADDT/SUIM</v>
      </c>
      <c r="R134" t="str">
        <f t="shared" si="79"/>
        <v>SUBT/SUIM</v>
      </c>
      <c r="S134" t="str">
        <f t="shared" si="80"/>
        <v>MULT/SUIM</v>
      </c>
    </row>
    <row r="135" spans="1:19">
      <c r="A135" t="s">
        <v>133</v>
      </c>
      <c r="B135">
        <f t="shared" si="66"/>
        <v>7</v>
      </c>
      <c r="C135">
        <f t="shared" si="67"/>
        <v>17</v>
      </c>
      <c r="D135">
        <f t="shared" si="68"/>
        <v>24</v>
      </c>
      <c r="E135">
        <f t="shared" si="69"/>
        <v>35</v>
      </c>
      <c r="F135">
        <f t="shared" si="70"/>
        <v>42</v>
      </c>
      <c r="G135">
        <f t="shared" si="71"/>
        <v>52</v>
      </c>
      <c r="H135" t="str">
        <f t="shared" si="72"/>
        <v>16.763</v>
      </c>
      <c r="I135" t="str">
        <f t="shared" si="73"/>
        <v>16.76C</v>
      </c>
      <c r="J135" t="str">
        <f t="shared" si="74"/>
        <v>16.76F</v>
      </c>
      <c r="K135" t="str">
        <f t="shared" si="81"/>
        <v>16</v>
      </c>
      <c r="L135" t="str">
        <f t="shared" si="82"/>
        <v>16</v>
      </c>
      <c r="M135" t="str">
        <f t="shared" si="83"/>
        <v>16</v>
      </c>
      <c r="N135" t="str">
        <f t="shared" si="75"/>
        <v>763</v>
      </c>
      <c r="O135" t="str">
        <f t="shared" si="76"/>
        <v>76C</v>
      </c>
      <c r="P135" t="str">
        <f t="shared" si="77"/>
        <v>76F</v>
      </c>
      <c r="Q135" t="str">
        <f t="shared" si="78"/>
        <v>DIVT/SUIM</v>
      </c>
      <c r="R135" t="str">
        <f t="shared" si="79"/>
        <v>CVTTS/SUIM</v>
      </c>
      <c r="S135" t="str">
        <f t="shared" si="80"/>
        <v>CVTTQ/SVIM</v>
      </c>
    </row>
    <row r="136" spans="1:19">
      <c r="A136" t="s">
        <v>134</v>
      </c>
      <c r="B136">
        <f t="shared" si="66"/>
        <v>7</v>
      </c>
      <c r="C136">
        <f t="shared" si="67"/>
        <v>18</v>
      </c>
      <c r="D136">
        <f t="shared" si="68"/>
        <v>25</v>
      </c>
      <c r="E136">
        <f t="shared" si="69"/>
        <v>36</v>
      </c>
      <c r="F136">
        <f t="shared" si="70"/>
        <v>43</v>
      </c>
      <c r="G136">
        <f t="shared" si="71"/>
        <v>51</v>
      </c>
      <c r="H136" t="str">
        <f t="shared" si="72"/>
        <v>16.77C</v>
      </c>
      <c r="I136" t="str">
        <f t="shared" si="73"/>
        <v>16.77E</v>
      </c>
      <c r="J136" t="str">
        <f t="shared" si="74"/>
        <v>16.780</v>
      </c>
      <c r="K136" t="str">
        <f t="shared" si="81"/>
        <v>16</v>
      </c>
      <c r="L136" t="str">
        <f t="shared" si="82"/>
        <v>16</v>
      </c>
      <c r="M136" t="str">
        <f t="shared" si="83"/>
        <v>16</v>
      </c>
      <c r="N136" t="str">
        <f t="shared" si="75"/>
        <v>77C</v>
      </c>
      <c r="O136" t="str">
        <f t="shared" si="76"/>
        <v>77E</v>
      </c>
      <c r="P136" t="str">
        <f t="shared" si="77"/>
        <v>780</v>
      </c>
      <c r="Q136" t="str">
        <f t="shared" si="78"/>
        <v>CVTQS/SUIM</v>
      </c>
      <c r="R136" t="str">
        <f t="shared" si="79"/>
        <v>CVTQT/SUIM</v>
      </c>
      <c r="S136" t="str">
        <f t="shared" si="80"/>
        <v>ADDS/SUI</v>
      </c>
    </row>
    <row r="137" spans="1:19">
      <c r="A137" t="s">
        <v>135</v>
      </c>
      <c r="B137">
        <f t="shared" si="66"/>
        <v>7</v>
      </c>
      <c r="C137">
        <f t="shared" si="67"/>
        <v>16</v>
      </c>
      <c r="D137">
        <f t="shared" si="68"/>
        <v>23</v>
      </c>
      <c r="E137">
        <f t="shared" si="69"/>
        <v>32</v>
      </c>
      <c r="F137">
        <f t="shared" si="70"/>
        <v>39</v>
      </c>
      <c r="G137">
        <f t="shared" si="71"/>
        <v>47</v>
      </c>
      <c r="H137" t="str">
        <f t="shared" si="72"/>
        <v>16.781</v>
      </c>
      <c r="I137" t="str">
        <f t="shared" si="73"/>
        <v>16.782</v>
      </c>
      <c r="J137" t="str">
        <f t="shared" si="74"/>
        <v>16.783</v>
      </c>
      <c r="K137" t="str">
        <f t="shared" si="81"/>
        <v>16</v>
      </c>
      <c r="L137" t="str">
        <f t="shared" si="82"/>
        <v>16</v>
      </c>
      <c r="M137" t="str">
        <f t="shared" si="83"/>
        <v>16</v>
      </c>
      <c r="N137" t="str">
        <f t="shared" si="75"/>
        <v>781</v>
      </c>
      <c r="O137" t="str">
        <f t="shared" si="76"/>
        <v>782</v>
      </c>
      <c r="P137" t="str">
        <f t="shared" si="77"/>
        <v>783</v>
      </c>
      <c r="Q137" t="str">
        <f t="shared" si="78"/>
        <v>SUBS/SUI</v>
      </c>
      <c r="R137" t="str">
        <f t="shared" si="79"/>
        <v>MULS/SUI</v>
      </c>
      <c r="S137" t="str">
        <f t="shared" si="80"/>
        <v>DIVS/SUI</v>
      </c>
    </row>
    <row r="138" spans="1:19">
      <c r="A138" t="s">
        <v>136</v>
      </c>
      <c r="B138">
        <f t="shared" si="66"/>
        <v>7</v>
      </c>
      <c r="C138">
        <f t="shared" si="67"/>
        <v>16</v>
      </c>
      <c r="D138">
        <f t="shared" si="68"/>
        <v>23</v>
      </c>
      <c r="E138">
        <f t="shared" si="69"/>
        <v>32</v>
      </c>
      <c r="F138">
        <f t="shared" si="70"/>
        <v>39</v>
      </c>
      <c r="G138">
        <f t="shared" si="71"/>
        <v>47</v>
      </c>
      <c r="H138" t="str">
        <f t="shared" si="72"/>
        <v>16.7A0</v>
      </c>
      <c r="I138" t="str">
        <f t="shared" si="73"/>
        <v>16.7A1</v>
      </c>
      <c r="J138" t="str">
        <f t="shared" si="74"/>
        <v>16.7A2</v>
      </c>
      <c r="K138" t="str">
        <f t="shared" si="81"/>
        <v>16</v>
      </c>
      <c r="L138" t="str">
        <f t="shared" si="82"/>
        <v>16</v>
      </c>
      <c r="M138" t="str">
        <f t="shared" si="83"/>
        <v>16</v>
      </c>
      <c r="N138" t="str">
        <f t="shared" si="75"/>
        <v>7A0</v>
      </c>
      <c r="O138" t="str">
        <f t="shared" si="76"/>
        <v>7A1</v>
      </c>
      <c r="P138" t="str">
        <f t="shared" si="77"/>
        <v>7A2</v>
      </c>
      <c r="Q138" t="str">
        <f t="shared" si="78"/>
        <v>ADDT/SUI</v>
      </c>
      <c r="R138" t="str">
        <f t="shared" si="79"/>
        <v>SUBT/SUI</v>
      </c>
      <c r="S138" t="str">
        <f t="shared" si="80"/>
        <v>MULT/SUI</v>
      </c>
    </row>
    <row r="139" spans="1:19">
      <c r="A139" t="s">
        <v>137</v>
      </c>
      <c r="B139">
        <f t="shared" si="66"/>
        <v>7</v>
      </c>
      <c r="C139">
        <f t="shared" si="67"/>
        <v>16</v>
      </c>
      <c r="D139">
        <f t="shared" si="68"/>
        <v>23</v>
      </c>
      <c r="E139">
        <f t="shared" si="69"/>
        <v>33</v>
      </c>
      <c r="F139">
        <f t="shared" si="70"/>
        <v>40</v>
      </c>
      <c r="G139">
        <f t="shared" si="71"/>
        <v>49</v>
      </c>
      <c r="H139" t="str">
        <f t="shared" si="72"/>
        <v>16.7A3</v>
      </c>
      <c r="I139" t="str">
        <f t="shared" si="73"/>
        <v>16.7AC</v>
      </c>
      <c r="J139" t="str">
        <f t="shared" si="74"/>
        <v>16.7AF</v>
      </c>
      <c r="K139" t="str">
        <f t="shared" si="81"/>
        <v>16</v>
      </c>
      <c r="L139" t="str">
        <f t="shared" si="82"/>
        <v>16</v>
      </c>
      <c r="M139" t="str">
        <f t="shared" si="83"/>
        <v>16</v>
      </c>
      <c r="N139" t="str">
        <f t="shared" si="75"/>
        <v>7A3</v>
      </c>
      <c r="O139" t="str">
        <f t="shared" si="76"/>
        <v>7AC</v>
      </c>
      <c r="P139" t="str">
        <f t="shared" si="77"/>
        <v>7AF</v>
      </c>
      <c r="Q139" t="str">
        <f t="shared" si="78"/>
        <v>DIVT/SUI</v>
      </c>
      <c r="R139" t="str">
        <f t="shared" si="79"/>
        <v>CVTTS/SUI</v>
      </c>
      <c r="S139" t="str">
        <f t="shared" si="80"/>
        <v>CVTTQ/SVI</v>
      </c>
    </row>
    <row r="140" spans="1:19">
      <c r="A140" t="s">
        <v>138</v>
      </c>
      <c r="B140">
        <f t="shared" si="66"/>
        <v>7</v>
      </c>
      <c r="C140">
        <f t="shared" si="67"/>
        <v>17</v>
      </c>
      <c r="D140">
        <f t="shared" si="68"/>
        <v>24</v>
      </c>
      <c r="E140">
        <f t="shared" si="69"/>
        <v>34</v>
      </c>
      <c r="F140">
        <f t="shared" si="70"/>
        <v>41</v>
      </c>
      <c r="G140">
        <f t="shared" si="71"/>
        <v>50</v>
      </c>
      <c r="H140" t="str">
        <f t="shared" si="72"/>
        <v>16.7BC</v>
      </c>
      <c r="I140" t="str">
        <f t="shared" si="73"/>
        <v>16.7BE</v>
      </c>
      <c r="J140" t="str">
        <f t="shared" si="74"/>
        <v>16.7C0</v>
      </c>
      <c r="K140" t="str">
        <f t="shared" si="81"/>
        <v>16</v>
      </c>
      <c r="L140" t="str">
        <f t="shared" si="82"/>
        <v>16</v>
      </c>
      <c r="M140" t="str">
        <f t="shared" si="83"/>
        <v>16</v>
      </c>
      <c r="N140" t="str">
        <f t="shared" si="75"/>
        <v>7BC</v>
      </c>
      <c r="O140" t="str">
        <f t="shared" si="76"/>
        <v>7BE</v>
      </c>
      <c r="P140" t="str">
        <f t="shared" si="77"/>
        <v>7C0</v>
      </c>
      <c r="Q140" t="str">
        <f t="shared" si="78"/>
        <v>CVTQS/SUI</v>
      </c>
      <c r="R140" t="str">
        <f t="shared" si="79"/>
        <v>CVTQT/SUI</v>
      </c>
      <c r="S140" t="str">
        <f t="shared" si="80"/>
        <v>ADDS/SUID</v>
      </c>
    </row>
    <row r="141" spans="1:19">
      <c r="A141" t="s">
        <v>139</v>
      </c>
      <c r="B141">
        <f t="shared" si="66"/>
        <v>7</v>
      </c>
      <c r="C141">
        <f t="shared" si="67"/>
        <v>17</v>
      </c>
      <c r="D141">
        <f t="shared" si="68"/>
        <v>24</v>
      </c>
      <c r="E141">
        <f t="shared" si="69"/>
        <v>34</v>
      </c>
      <c r="F141">
        <f t="shared" si="70"/>
        <v>41</v>
      </c>
      <c r="G141">
        <f t="shared" si="71"/>
        <v>50</v>
      </c>
      <c r="H141" t="str">
        <f t="shared" si="72"/>
        <v>16.7C1</v>
      </c>
      <c r="I141" t="str">
        <f t="shared" si="73"/>
        <v>16.7C2</v>
      </c>
      <c r="J141" t="str">
        <f t="shared" si="74"/>
        <v>16.7C3</v>
      </c>
      <c r="K141" t="str">
        <f t="shared" si="81"/>
        <v>16</v>
      </c>
      <c r="L141" t="str">
        <f t="shared" si="82"/>
        <v>16</v>
      </c>
      <c r="M141" t="str">
        <f t="shared" si="83"/>
        <v>16</v>
      </c>
      <c r="N141" t="str">
        <f t="shared" si="75"/>
        <v>7C1</v>
      </c>
      <c r="O141" t="str">
        <f t="shared" si="76"/>
        <v>7C2</v>
      </c>
      <c r="P141" t="str">
        <f t="shared" si="77"/>
        <v>7C3</v>
      </c>
      <c r="Q141" t="str">
        <f t="shared" si="78"/>
        <v>SUBS/SUID</v>
      </c>
      <c r="R141" t="str">
        <f t="shared" si="79"/>
        <v>MULS/SUID</v>
      </c>
      <c r="S141" t="str">
        <f t="shared" si="80"/>
        <v>DIVS/SUID</v>
      </c>
    </row>
    <row r="142" spans="1:19">
      <c r="A142" t="s">
        <v>140</v>
      </c>
      <c r="B142">
        <f t="shared" si="66"/>
        <v>7</v>
      </c>
      <c r="C142">
        <f t="shared" si="67"/>
        <v>17</v>
      </c>
      <c r="D142">
        <f t="shared" si="68"/>
        <v>24</v>
      </c>
      <c r="E142">
        <f t="shared" si="69"/>
        <v>34</v>
      </c>
      <c r="F142">
        <f t="shared" si="70"/>
        <v>41</v>
      </c>
      <c r="G142">
        <f t="shared" si="71"/>
        <v>50</v>
      </c>
      <c r="H142" t="str">
        <f t="shared" si="72"/>
        <v>16.7E0</v>
      </c>
      <c r="I142" t="str">
        <f t="shared" si="73"/>
        <v>16.7E1</v>
      </c>
      <c r="J142" t="str">
        <f t="shared" si="74"/>
        <v>16.7E2</v>
      </c>
      <c r="K142" t="str">
        <f t="shared" si="81"/>
        <v>16</v>
      </c>
      <c r="L142" t="str">
        <f t="shared" si="82"/>
        <v>16</v>
      </c>
      <c r="M142" t="str">
        <f t="shared" si="83"/>
        <v>16</v>
      </c>
      <c r="N142" t="str">
        <f t="shared" si="75"/>
        <v>7E0</v>
      </c>
      <c r="O142" t="str">
        <f t="shared" si="76"/>
        <v>7E1</v>
      </c>
      <c r="P142" t="str">
        <f t="shared" si="77"/>
        <v>7E2</v>
      </c>
      <c r="Q142" t="str">
        <f t="shared" si="78"/>
        <v>ADDT/SUID</v>
      </c>
      <c r="R142" t="str">
        <f t="shared" si="79"/>
        <v>SUBT/SUID</v>
      </c>
      <c r="S142" t="str">
        <f t="shared" si="80"/>
        <v>MULT/SUID</v>
      </c>
    </row>
    <row r="143" spans="1:19">
      <c r="A143" t="s">
        <v>141</v>
      </c>
      <c r="B143">
        <f t="shared" si="66"/>
        <v>7</v>
      </c>
      <c r="C143">
        <f t="shared" si="67"/>
        <v>17</v>
      </c>
      <c r="D143">
        <f t="shared" si="68"/>
        <v>24</v>
      </c>
      <c r="E143">
        <f t="shared" si="69"/>
        <v>35</v>
      </c>
      <c r="F143">
        <f t="shared" si="70"/>
        <v>42</v>
      </c>
      <c r="G143">
        <f t="shared" si="71"/>
        <v>52</v>
      </c>
      <c r="H143" t="str">
        <f t="shared" si="72"/>
        <v>16.7E3</v>
      </c>
      <c r="I143" t="str">
        <f t="shared" si="73"/>
        <v>16.7EC</v>
      </c>
      <c r="J143" t="str">
        <f t="shared" si="74"/>
        <v>16.7EF</v>
      </c>
      <c r="K143" t="str">
        <f t="shared" si="81"/>
        <v>16</v>
      </c>
      <c r="L143" t="str">
        <f t="shared" si="82"/>
        <v>16</v>
      </c>
      <c r="M143" t="str">
        <f t="shared" si="83"/>
        <v>16</v>
      </c>
      <c r="N143" t="str">
        <f t="shared" si="75"/>
        <v>7E3</v>
      </c>
      <c r="O143" t="str">
        <f t="shared" si="76"/>
        <v>7EC</v>
      </c>
      <c r="P143" t="str">
        <f t="shared" si="77"/>
        <v>7EF</v>
      </c>
      <c r="Q143" t="str">
        <f t="shared" si="78"/>
        <v>DIVT/SUID</v>
      </c>
      <c r="R143" t="str">
        <f t="shared" si="79"/>
        <v>CVTTS/SUID</v>
      </c>
      <c r="S143" t="str">
        <f t="shared" si="80"/>
        <v>CVTTQ/SVID</v>
      </c>
    </row>
    <row r="144" spans="1:19">
      <c r="A144" t="s">
        <v>142</v>
      </c>
      <c r="B144">
        <f t="shared" si="66"/>
        <v>7</v>
      </c>
      <c r="C144">
        <f t="shared" si="67"/>
        <v>18</v>
      </c>
      <c r="D144">
        <f t="shared" si="68"/>
        <v>25</v>
      </c>
      <c r="E144">
        <f t="shared" si="69"/>
        <v>36</v>
      </c>
      <c r="F144">
        <f t="shared" si="70"/>
        <v>43</v>
      </c>
      <c r="G144">
        <f t="shared" si="71"/>
        <v>48</v>
      </c>
      <c r="H144" t="str">
        <f t="shared" si="72"/>
        <v>16.7FC</v>
      </c>
      <c r="I144" t="str">
        <f t="shared" si="73"/>
        <v>16.7FE</v>
      </c>
      <c r="J144" t="str">
        <f t="shared" si="74"/>
        <v>17.010</v>
      </c>
      <c r="K144" t="str">
        <f t="shared" si="81"/>
        <v>16</v>
      </c>
      <c r="L144" t="str">
        <f t="shared" si="82"/>
        <v>16</v>
      </c>
      <c r="M144" t="str">
        <f t="shared" si="83"/>
        <v>17</v>
      </c>
      <c r="N144" t="str">
        <f t="shared" si="75"/>
        <v>7FC</v>
      </c>
      <c r="O144" t="str">
        <f t="shared" si="76"/>
        <v>7FE</v>
      </c>
      <c r="P144" t="str">
        <f t="shared" si="77"/>
        <v>010</v>
      </c>
      <c r="Q144" t="str">
        <f t="shared" si="78"/>
        <v>CVTQS/SUID</v>
      </c>
      <c r="R144" t="str">
        <f t="shared" si="79"/>
        <v>CVTQT/SUID</v>
      </c>
      <c r="S144" t="str">
        <f t="shared" si="80"/>
        <v>CVTLQ</v>
      </c>
    </row>
    <row r="145" spans="1:19">
      <c r="A145" t="s">
        <v>143</v>
      </c>
      <c r="B145">
        <f t="shared" si="66"/>
        <v>7</v>
      </c>
      <c r="C145">
        <f t="shared" si="67"/>
        <v>12</v>
      </c>
      <c r="D145">
        <f t="shared" si="68"/>
        <v>19</v>
      </c>
      <c r="E145">
        <f t="shared" si="69"/>
        <v>25</v>
      </c>
      <c r="F145">
        <f t="shared" si="70"/>
        <v>32</v>
      </c>
      <c r="G145">
        <f t="shared" si="71"/>
        <v>37</v>
      </c>
      <c r="H145" t="str">
        <f t="shared" si="72"/>
        <v>17.020</v>
      </c>
      <c r="I145" t="str">
        <f t="shared" si="73"/>
        <v>17.021</v>
      </c>
      <c r="J145" t="str">
        <f t="shared" si="74"/>
        <v>17.022</v>
      </c>
      <c r="K145" t="str">
        <f t="shared" si="81"/>
        <v>17</v>
      </c>
      <c r="L145" t="str">
        <f t="shared" si="82"/>
        <v>17</v>
      </c>
      <c r="M145" t="str">
        <f t="shared" si="83"/>
        <v>17</v>
      </c>
      <c r="N145" t="str">
        <f t="shared" si="75"/>
        <v>020</v>
      </c>
      <c r="O145" t="str">
        <f t="shared" si="76"/>
        <v>021</v>
      </c>
      <c r="P145" t="str">
        <f t="shared" si="77"/>
        <v>022</v>
      </c>
      <c r="Q145" t="str">
        <f t="shared" si="78"/>
        <v>CPYS</v>
      </c>
      <c r="R145" t="str">
        <f t="shared" si="79"/>
        <v>CPYSN</v>
      </c>
      <c r="S145" t="str">
        <f t="shared" si="80"/>
        <v>CPYSE</v>
      </c>
    </row>
    <row r="146" spans="1:19">
      <c r="A146" t="s">
        <v>144</v>
      </c>
      <c r="B146">
        <f t="shared" si="66"/>
        <v>7</v>
      </c>
      <c r="C146">
        <f t="shared" si="67"/>
        <v>15</v>
      </c>
      <c r="D146">
        <f t="shared" si="68"/>
        <v>22</v>
      </c>
      <c r="E146">
        <f t="shared" si="69"/>
        <v>30</v>
      </c>
      <c r="F146">
        <f t="shared" si="70"/>
        <v>37</v>
      </c>
      <c r="G146">
        <f t="shared" si="71"/>
        <v>44</v>
      </c>
      <c r="H146" t="str">
        <f t="shared" si="72"/>
        <v>17.024</v>
      </c>
      <c r="I146" t="str">
        <f t="shared" si="73"/>
        <v>17.025</v>
      </c>
      <c r="J146" t="str">
        <f t="shared" si="74"/>
        <v>17.02A</v>
      </c>
      <c r="K146" t="str">
        <f t="shared" si="81"/>
        <v>17</v>
      </c>
      <c r="L146" t="str">
        <f t="shared" si="82"/>
        <v>17</v>
      </c>
      <c r="M146" t="str">
        <f t="shared" si="83"/>
        <v>17</v>
      </c>
      <c r="N146" t="str">
        <f t="shared" si="75"/>
        <v>024</v>
      </c>
      <c r="O146" t="str">
        <f t="shared" si="76"/>
        <v>025</v>
      </c>
      <c r="P146" t="str">
        <f t="shared" si="77"/>
        <v>02A</v>
      </c>
      <c r="Q146" t="str">
        <f t="shared" si="78"/>
        <v>MT_FPCR</v>
      </c>
      <c r="R146" t="str">
        <f t="shared" si="79"/>
        <v>MF_FPCR</v>
      </c>
      <c r="S146" t="str">
        <f t="shared" si="80"/>
        <v>FCMOVEQ</v>
      </c>
    </row>
    <row r="147" spans="1:19">
      <c r="A147" t="s">
        <v>145</v>
      </c>
      <c r="B147">
        <f t="shared" si="66"/>
        <v>7</v>
      </c>
      <c r="C147">
        <f t="shared" si="67"/>
        <v>15</v>
      </c>
      <c r="D147">
        <f t="shared" si="68"/>
        <v>22</v>
      </c>
      <c r="E147">
        <f t="shared" si="69"/>
        <v>30</v>
      </c>
      <c r="F147">
        <f t="shared" si="70"/>
        <v>37</v>
      </c>
      <c r="G147">
        <f t="shared" si="71"/>
        <v>44</v>
      </c>
      <c r="H147" t="str">
        <f t="shared" si="72"/>
        <v>17.02B</v>
      </c>
      <c r="I147" t="str">
        <f t="shared" si="73"/>
        <v>17.02C</v>
      </c>
      <c r="J147" t="str">
        <f t="shared" si="74"/>
        <v>17.02D</v>
      </c>
      <c r="K147" t="str">
        <f t="shared" si="81"/>
        <v>17</v>
      </c>
      <c r="L147" t="str">
        <f t="shared" si="82"/>
        <v>17</v>
      </c>
      <c r="M147" t="str">
        <f t="shared" si="83"/>
        <v>17</v>
      </c>
      <c r="N147" t="str">
        <f t="shared" si="75"/>
        <v>02B</v>
      </c>
      <c r="O147" t="str">
        <f t="shared" si="76"/>
        <v>02C</v>
      </c>
      <c r="P147" t="str">
        <f t="shared" si="77"/>
        <v>02D</v>
      </c>
      <c r="Q147" t="str">
        <f t="shared" si="78"/>
        <v>FCMOVNE</v>
      </c>
      <c r="R147" t="str">
        <f t="shared" si="79"/>
        <v>FCMOVLT</v>
      </c>
      <c r="S147" t="str">
        <f t="shared" si="80"/>
        <v>FCMOVGE</v>
      </c>
    </row>
    <row r="148" spans="1:19">
      <c r="A148" t="s">
        <v>146</v>
      </c>
      <c r="B148">
        <f t="shared" si="66"/>
        <v>7</v>
      </c>
      <c r="C148">
        <f t="shared" si="67"/>
        <v>15</v>
      </c>
      <c r="D148">
        <f t="shared" si="68"/>
        <v>22</v>
      </c>
      <c r="E148">
        <f t="shared" si="69"/>
        <v>30</v>
      </c>
      <c r="F148">
        <f t="shared" si="70"/>
        <v>37</v>
      </c>
      <c r="G148">
        <f t="shared" si="71"/>
        <v>42</v>
      </c>
      <c r="H148" t="str">
        <f t="shared" si="72"/>
        <v>17.02E</v>
      </c>
      <c r="I148" t="str">
        <f t="shared" si="73"/>
        <v>17.02F</v>
      </c>
      <c r="J148" t="str">
        <f t="shared" si="74"/>
        <v>17.030</v>
      </c>
      <c r="K148" t="str">
        <f t="shared" si="81"/>
        <v>17</v>
      </c>
      <c r="L148" t="str">
        <f t="shared" si="82"/>
        <v>17</v>
      </c>
      <c r="M148" t="str">
        <f t="shared" si="83"/>
        <v>17</v>
      </c>
      <c r="N148" t="str">
        <f t="shared" si="75"/>
        <v>02E</v>
      </c>
      <c r="O148" t="str">
        <f t="shared" si="76"/>
        <v>02F</v>
      </c>
      <c r="P148" t="str">
        <f t="shared" si="77"/>
        <v>030</v>
      </c>
      <c r="Q148" t="str">
        <f t="shared" si="78"/>
        <v>FCMOVLE</v>
      </c>
      <c r="R148" t="str">
        <f t="shared" si="79"/>
        <v>FCMOVGT</v>
      </c>
      <c r="S148" t="str">
        <f t="shared" si="80"/>
        <v>CVTQL</v>
      </c>
    </row>
    <row r="149" spans="1:19">
      <c r="A149" t="s">
        <v>147</v>
      </c>
      <c r="B149">
        <f t="shared" si="66"/>
        <v>7</v>
      </c>
      <c r="C149">
        <f t="shared" si="67"/>
        <v>15</v>
      </c>
      <c r="D149">
        <f t="shared" si="68"/>
        <v>22</v>
      </c>
      <c r="E149">
        <f t="shared" si="69"/>
        <v>31</v>
      </c>
      <c r="F149">
        <f t="shared" si="70"/>
        <v>39</v>
      </c>
      <c r="G149">
        <f t="shared" si="71"/>
        <v>44</v>
      </c>
      <c r="H149" t="str">
        <f t="shared" si="72"/>
        <v>17.130</v>
      </c>
      <c r="I149" t="str">
        <f t="shared" si="73"/>
        <v>17.530</v>
      </c>
      <c r="J149" t="str">
        <f t="shared" si="74"/>
        <v>18.0000</v>
      </c>
      <c r="K149" t="str">
        <f t="shared" si="81"/>
        <v>17</v>
      </c>
      <c r="L149" t="str">
        <f t="shared" si="82"/>
        <v>17</v>
      </c>
      <c r="M149" t="str">
        <f t="shared" si="83"/>
        <v>18</v>
      </c>
      <c r="N149" t="str">
        <f t="shared" si="75"/>
        <v>130</v>
      </c>
      <c r="O149" t="str">
        <f t="shared" si="76"/>
        <v>530</v>
      </c>
      <c r="P149" t="str">
        <f t="shared" si="77"/>
        <v>0000</v>
      </c>
      <c r="Q149" t="str">
        <f t="shared" si="78"/>
        <v>CVTQL/V</v>
      </c>
      <c r="R149" t="str">
        <f t="shared" si="79"/>
        <v>CVTQL/SV</v>
      </c>
      <c r="S149" t="str">
        <f t="shared" si="80"/>
        <v>TRAPB</v>
      </c>
    </row>
    <row r="150" spans="1:19">
      <c r="A150" t="s">
        <v>148</v>
      </c>
      <c r="B150">
        <f t="shared" si="66"/>
        <v>8</v>
      </c>
      <c r="C150">
        <f t="shared" si="67"/>
        <v>13</v>
      </c>
      <c r="D150">
        <f t="shared" si="68"/>
        <v>21</v>
      </c>
      <c r="E150">
        <f t="shared" si="69"/>
        <v>24</v>
      </c>
      <c r="F150">
        <f t="shared" si="70"/>
        <v>32</v>
      </c>
      <c r="G150">
        <f t="shared" si="71"/>
        <v>35</v>
      </c>
      <c r="H150" t="str">
        <f t="shared" si="72"/>
        <v>18.0400</v>
      </c>
      <c r="I150" t="str">
        <f t="shared" si="73"/>
        <v>18.4000</v>
      </c>
      <c r="J150" t="str">
        <f t="shared" si="74"/>
        <v>18.4400</v>
      </c>
      <c r="K150" t="str">
        <f t="shared" si="81"/>
        <v>18</v>
      </c>
      <c r="L150" t="str">
        <f t="shared" si="82"/>
        <v>18</v>
      </c>
      <c r="M150" t="str">
        <f t="shared" si="83"/>
        <v>18</v>
      </c>
      <c r="N150" t="str">
        <f t="shared" si="75"/>
        <v>0400</v>
      </c>
      <c r="O150" t="str">
        <f t="shared" si="76"/>
        <v>4000</v>
      </c>
      <c r="P150" t="str">
        <f t="shared" si="77"/>
        <v>4400</v>
      </c>
      <c r="Q150" t="str">
        <f t="shared" si="78"/>
        <v>EXCB</v>
      </c>
      <c r="R150" t="str">
        <f t="shared" si="79"/>
        <v>MB</v>
      </c>
      <c r="S150" t="str">
        <f t="shared" si="80"/>
        <v>WMB</v>
      </c>
    </row>
    <row r="151" spans="1:19">
      <c r="A151" t="s">
        <v>149</v>
      </c>
      <c r="B151">
        <f t="shared" si="66"/>
        <v>8</v>
      </c>
      <c r="C151">
        <f t="shared" si="67"/>
        <v>14</v>
      </c>
      <c r="D151">
        <f t="shared" si="68"/>
        <v>22</v>
      </c>
      <c r="E151">
        <f t="shared" si="69"/>
        <v>30</v>
      </c>
      <c r="F151">
        <f t="shared" si="70"/>
        <v>38</v>
      </c>
      <c r="G151">
        <f t="shared" si="71"/>
        <v>42</v>
      </c>
      <c r="H151" t="str">
        <f t="shared" si="72"/>
        <v>18.8000</v>
      </c>
      <c r="I151" t="str">
        <f t="shared" si="73"/>
        <v>18.A000</v>
      </c>
      <c r="J151" t="str">
        <f t="shared" si="74"/>
        <v>18.C000</v>
      </c>
      <c r="K151" t="str">
        <f t="shared" si="81"/>
        <v>18</v>
      </c>
      <c r="L151" t="str">
        <f t="shared" si="82"/>
        <v>18</v>
      </c>
      <c r="M151" t="str">
        <f t="shared" si="83"/>
        <v>18</v>
      </c>
      <c r="N151" t="str">
        <f t="shared" si="75"/>
        <v>8000</v>
      </c>
      <c r="O151" t="str">
        <f t="shared" si="76"/>
        <v>A000</v>
      </c>
      <c r="P151" t="str">
        <f t="shared" si="77"/>
        <v>C000</v>
      </c>
      <c r="Q151" t="str">
        <f t="shared" si="78"/>
        <v>FETCH</v>
      </c>
      <c r="R151" t="str">
        <f t="shared" si="79"/>
        <v>FETCH_M</v>
      </c>
      <c r="S151" t="str">
        <f t="shared" si="80"/>
        <v>RPCC</v>
      </c>
    </row>
    <row r="152" spans="1:19">
      <c r="A152" t="s">
        <v>150</v>
      </c>
      <c r="B152">
        <f t="shared" si="66"/>
        <v>8</v>
      </c>
      <c r="C152">
        <f t="shared" si="67"/>
        <v>11</v>
      </c>
      <c r="D152">
        <f t="shared" si="68"/>
        <v>19</v>
      </c>
      <c r="E152">
        <f t="shared" si="69"/>
        <v>23</v>
      </c>
      <c r="F152">
        <f t="shared" si="70"/>
        <v>31</v>
      </c>
      <c r="G152">
        <f t="shared" si="71"/>
        <v>33</v>
      </c>
      <c r="H152" t="str">
        <f t="shared" si="72"/>
        <v>18.E000</v>
      </c>
      <c r="I152" t="str">
        <f t="shared" si="73"/>
        <v>18.E800</v>
      </c>
      <c r="J152" t="str">
        <f t="shared" si="74"/>
        <v>18.F000</v>
      </c>
      <c r="K152" t="str">
        <f t="shared" si="81"/>
        <v>18</v>
      </c>
      <c r="L152" t="str">
        <f t="shared" si="82"/>
        <v>18</v>
      </c>
      <c r="M152" t="str">
        <f t="shared" si="83"/>
        <v>18</v>
      </c>
      <c r="N152" t="str">
        <f t="shared" si="75"/>
        <v>E000</v>
      </c>
      <c r="O152" t="str">
        <f t="shared" si="76"/>
        <v>E800</v>
      </c>
      <c r="P152" t="str">
        <f t="shared" si="77"/>
        <v>F000</v>
      </c>
      <c r="Q152" t="str">
        <f t="shared" si="78"/>
        <v>RC</v>
      </c>
      <c r="R152" t="str">
        <f t="shared" si="79"/>
        <v>ECB</v>
      </c>
      <c r="S152" t="str">
        <f t="shared" si="80"/>
        <v>RS</v>
      </c>
    </row>
    <row r="153" spans="1:19">
      <c r="A153" t="s">
        <v>151</v>
      </c>
      <c r="B153">
        <f t="shared" si="66"/>
        <v>8</v>
      </c>
      <c r="C153">
        <f t="shared" si="67"/>
        <v>13</v>
      </c>
      <c r="D153">
        <f t="shared" si="68"/>
        <v>21</v>
      </c>
      <c r="E153">
        <f t="shared" si="69"/>
        <v>28</v>
      </c>
      <c r="F153">
        <f t="shared" si="70"/>
        <v>31</v>
      </c>
      <c r="G153">
        <f t="shared" si="71"/>
        <v>36</v>
      </c>
      <c r="H153" t="str">
        <f t="shared" si="72"/>
        <v>18.F800</v>
      </c>
      <c r="I153" t="str">
        <f t="shared" si="73"/>
        <v>18.FC00</v>
      </c>
      <c r="J153" t="str">
        <f t="shared" si="74"/>
        <v>19</v>
      </c>
      <c r="K153" t="str">
        <f t="shared" si="81"/>
        <v>18</v>
      </c>
      <c r="L153" t="str">
        <f t="shared" si="82"/>
        <v>18</v>
      </c>
      <c r="M153" t="str">
        <f t="shared" si="83"/>
        <v>19</v>
      </c>
      <c r="N153" t="str">
        <f t="shared" si="75"/>
        <v>F800</v>
      </c>
      <c r="O153" t="str">
        <f t="shared" si="76"/>
        <v>FC00</v>
      </c>
      <c r="P153" t="str">
        <f t="shared" si="77"/>
        <v/>
      </c>
      <c r="Q153" t="str">
        <f t="shared" si="78"/>
        <v>WH64</v>
      </c>
      <c r="R153" t="str">
        <f t="shared" si="79"/>
        <v>WH64EN</v>
      </c>
      <c r="S153" t="str">
        <f t="shared" si="80"/>
        <v>PAL19</v>
      </c>
    </row>
    <row r="154" spans="1:19">
      <c r="A154" t="s">
        <v>152</v>
      </c>
      <c r="B154">
        <f t="shared" si="66"/>
        <v>5</v>
      </c>
      <c r="C154">
        <f t="shared" si="67"/>
        <v>9</v>
      </c>
      <c r="D154">
        <f t="shared" si="68"/>
        <v>14</v>
      </c>
      <c r="E154">
        <f t="shared" si="69"/>
        <v>18</v>
      </c>
      <c r="F154">
        <f t="shared" si="70"/>
        <v>23</v>
      </c>
      <c r="G154">
        <f t="shared" si="71"/>
        <v>26</v>
      </c>
      <c r="H154" t="str">
        <f t="shared" si="72"/>
        <v>1A.0</v>
      </c>
      <c r="I154" t="str">
        <f t="shared" si="73"/>
        <v>1A.1</v>
      </c>
      <c r="J154" t="str">
        <f t="shared" si="74"/>
        <v>1A.2</v>
      </c>
      <c r="K154" t="str">
        <f t="shared" si="81"/>
        <v>1A</v>
      </c>
      <c r="L154" t="str">
        <f t="shared" si="82"/>
        <v>1A</v>
      </c>
      <c r="M154" t="str">
        <f t="shared" si="83"/>
        <v>1A</v>
      </c>
      <c r="N154" t="str">
        <f t="shared" si="75"/>
        <v>0</v>
      </c>
      <c r="O154" t="str">
        <f t="shared" si="76"/>
        <v>1</v>
      </c>
      <c r="P154" t="str">
        <f t="shared" si="77"/>
        <v>2</v>
      </c>
      <c r="Q154" t="str">
        <f t="shared" si="78"/>
        <v>JMP</v>
      </c>
      <c r="R154" t="str">
        <f t="shared" si="79"/>
        <v>JSR</v>
      </c>
      <c r="S154" t="str">
        <f t="shared" si="80"/>
        <v>RET</v>
      </c>
    </row>
    <row r="155" spans="1:19">
      <c r="A155" t="s">
        <v>153</v>
      </c>
      <c r="B155">
        <f t="shared" si="66"/>
        <v>5</v>
      </c>
      <c r="C155">
        <f t="shared" si="67"/>
        <v>19</v>
      </c>
      <c r="D155">
        <f t="shared" si="68"/>
        <v>22</v>
      </c>
      <c r="E155">
        <f t="shared" si="69"/>
        <v>28</v>
      </c>
      <c r="F155">
        <f t="shared" si="70"/>
        <v>34</v>
      </c>
      <c r="G155">
        <f t="shared" si="71"/>
        <v>39</v>
      </c>
      <c r="H155" t="str">
        <f t="shared" si="72"/>
        <v>1A.3</v>
      </c>
      <c r="I155" t="str">
        <f t="shared" si="73"/>
        <v>1B</v>
      </c>
      <c r="J155" t="str">
        <f t="shared" si="74"/>
        <v>1C.00</v>
      </c>
      <c r="K155" t="str">
        <f t="shared" si="81"/>
        <v>1A</v>
      </c>
      <c r="L155" t="str">
        <f t="shared" si="82"/>
        <v>1B</v>
      </c>
      <c r="M155" t="str">
        <f t="shared" si="83"/>
        <v>1C</v>
      </c>
      <c r="N155" t="str">
        <f t="shared" si="75"/>
        <v>3</v>
      </c>
      <c r="O155" t="str">
        <f t="shared" si="76"/>
        <v/>
      </c>
      <c r="P155" t="str">
        <f t="shared" si="77"/>
        <v>00</v>
      </c>
      <c r="Q155" t="str">
        <f t="shared" si="78"/>
        <v>JSR_COROUTINE</v>
      </c>
      <c r="R155" t="str">
        <f t="shared" si="79"/>
        <v>PAL1B</v>
      </c>
      <c r="S155" t="str">
        <f t="shared" si="80"/>
        <v>SEXTB</v>
      </c>
    </row>
    <row r="156" spans="1:19">
      <c r="A156" t="s">
        <v>154</v>
      </c>
      <c r="B156">
        <f t="shared" si="66"/>
        <v>6</v>
      </c>
      <c r="C156">
        <f t="shared" si="67"/>
        <v>12</v>
      </c>
      <c r="D156">
        <f t="shared" si="68"/>
        <v>18</v>
      </c>
      <c r="E156">
        <f t="shared" si="69"/>
        <v>24</v>
      </c>
      <c r="F156">
        <f t="shared" si="70"/>
        <v>30</v>
      </c>
      <c r="G156">
        <f t="shared" si="71"/>
        <v>34</v>
      </c>
      <c r="H156" t="str">
        <f t="shared" si="72"/>
        <v>1C.01</v>
      </c>
      <c r="I156" t="str">
        <f t="shared" si="73"/>
        <v>1C.30</v>
      </c>
      <c r="J156" t="str">
        <f t="shared" si="74"/>
        <v>1C.31</v>
      </c>
      <c r="K156" t="str">
        <f t="shared" si="81"/>
        <v>1C</v>
      </c>
      <c r="L156" t="str">
        <f t="shared" si="82"/>
        <v>1C</v>
      </c>
      <c r="M156" t="str">
        <f t="shared" si="83"/>
        <v>1C</v>
      </c>
      <c r="N156" t="str">
        <f t="shared" si="75"/>
        <v>01</v>
      </c>
      <c r="O156" t="str">
        <f t="shared" si="76"/>
        <v>30</v>
      </c>
      <c r="P156" t="str">
        <f t="shared" si="77"/>
        <v>31</v>
      </c>
      <c r="Q156" t="str">
        <f t="shared" si="78"/>
        <v>SEXTW</v>
      </c>
      <c r="R156" t="str">
        <f t="shared" si="79"/>
        <v>CTPOP</v>
      </c>
      <c r="S156" t="str">
        <f t="shared" si="80"/>
        <v>PERR</v>
      </c>
    </row>
    <row r="157" spans="1:19">
      <c r="A157" t="s">
        <v>155</v>
      </c>
      <c r="B157">
        <f t="shared" si="66"/>
        <v>6</v>
      </c>
      <c r="C157">
        <f t="shared" si="67"/>
        <v>11</v>
      </c>
      <c r="D157">
        <f t="shared" si="68"/>
        <v>17</v>
      </c>
      <c r="E157">
        <f t="shared" si="69"/>
        <v>22</v>
      </c>
      <c r="F157">
        <f t="shared" si="70"/>
        <v>28</v>
      </c>
      <c r="G157">
        <f t="shared" si="71"/>
        <v>34</v>
      </c>
      <c r="H157" t="str">
        <f t="shared" si="72"/>
        <v>1C.32</v>
      </c>
      <c r="I157" t="str">
        <f t="shared" si="73"/>
        <v>1C.33</v>
      </c>
      <c r="J157" t="str">
        <f t="shared" si="74"/>
        <v>1C.34</v>
      </c>
      <c r="K157" t="str">
        <f t="shared" si="81"/>
        <v>1C</v>
      </c>
      <c r="L157" t="str">
        <f t="shared" si="82"/>
        <v>1C</v>
      </c>
      <c r="M157" t="str">
        <f t="shared" si="83"/>
        <v>1C</v>
      </c>
      <c r="N157" t="str">
        <f t="shared" si="75"/>
        <v>32</v>
      </c>
      <c r="O157" t="str">
        <f t="shared" si="76"/>
        <v>33</v>
      </c>
      <c r="P157" t="str">
        <f t="shared" si="77"/>
        <v>34</v>
      </c>
      <c r="Q157" t="str">
        <f t="shared" si="78"/>
        <v>CTLZ</v>
      </c>
      <c r="R157" t="str">
        <f t="shared" si="79"/>
        <v>CTTZ</v>
      </c>
      <c r="S157" t="str">
        <f t="shared" si="80"/>
        <v>UNPKBW</v>
      </c>
    </row>
    <row r="158" spans="1:19">
      <c r="A158" t="s">
        <v>156</v>
      </c>
      <c r="B158">
        <f t="shared" si="66"/>
        <v>6</v>
      </c>
      <c r="C158">
        <f t="shared" si="67"/>
        <v>13</v>
      </c>
      <c r="D158">
        <f t="shared" si="68"/>
        <v>19</v>
      </c>
      <c r="E158">
        <f t="shared" si="69"/>
        <v>24</v>
      </c>
      <c r="F158">
        <f t="shared" si="70"/>
        <v>30</v>
      </c>
      <c r="G158">
        <f t="shared" si="71"/>
        <v>34</v>
      </c>
      <c r="H158" t="str">
        <f t="shared" si="72"/>
        <v>1C.35</v>
      </c>
      <c r="I158" t="str">
        <f t="shared" si="73"/>
        <v>1C.36</v>
      </c>
      <c r="J158" t="str">
        <f t="shared" si="74"/>
        <v>1C.37</v>
      </c>
      <c r="K158" t="str">
        <f t="shared" si="81"/>
        <v>1C</v>
      </c>
      <c r="L158" t="str">
        <f t="shared" si="82"/>
        <v>1C</v>
      </c>
      <c r="M158" t="str">
        <f t="shared" si="83"/>
        <v>1C</v>
      </c>
      <c r="N158" t="str">
        <f t="shared" si="75"/>
        <v>35</v>
      </c>
      <c r="O158" t="str">
        <f t="shared" si="76"/>
        <v>36</v>
      </c>
      <c r="P158" t="str">
        <f t="shared" si="77"/>
        <v>37</v>
      </c>
      <c r="Q158" t="str">
        <f t="shared" si="78"/>
        <v>UNPKBL</v>
      </c>
      <c r="R158" t="str">
        <f t="shared" si="79"/>
        <v>PKWB</v>
      </c>
      <c r="S158" t="str">
        <f t="shared" si="80"/>
        <v>PKLB</v>
      </c>
    </row>
    <row r="159" spans="1:19">
      <c r="A159" t="s">
        <v>157</v>
      </c>
      <c r="B159">
        <f t="shared" si="66"/>
        <v>6</v>
      </c>
      <c r="C159">
        <f t="shared" si="67"/>
        <v>13</v>
      </c>
      <c r="D159">
        <f t="shared" si="68"/>
        <v>19</v>
      </c>
      <c r="E159">
        <f t="shared" si="69"/>
        <v>26</v>
      </c>
      <c r="F159">
        <f t="shared" si="70"/>
        <v>32</v>
      </c>
      <c r="G159">
        <f t="shared" si="71"/>
        <v>38</v>
      </c>
      <c r="H159" t="str">
        <f t="shared" si="72"/>
        <v>1C.38</v>
      </c>
      <c r="I159" t="str">
        <f t="shared" si="73"/>
        <v>1C.39</v>
      </c>
      <c r="J159" t="str">
        <f t="shared" si="74"/>
        <v>1C.3A</v>
      </c>
      <c r="K159" t="str">
        <f t="shared" si="81"/>
        <v>1C</v>
      </c>
      <c r="L159" t="str">
        <f t="shared" si="82"/>
        <v>1C</v>
      </c>
      <c r="M159" t="str">
        <f t="shared" si="83"/>
        <v>1C</v>
      </c>
      <c r="N159" t="str">
        <f t="shared" si="75"/>
        <v>38</v>
      </c>
      <c r="O159" t="str">
        <f t="shared" si="76"/>
        <v>39</v>
      </c>
      <c r="P159" t="str">
        <f t="shared" si="77"/>
        <v>3A</v>
      </c>
      <c r="Q159" t="str">
        <f t="shared" si="78"/>
        <v>MINSB8</v>
      </c>
      <c r="R159" t="str">
        <f t="shared" si="79"/>
        <v>MINSW4</v>
      </c>
      <c r="S159" t="str">
        <f t="shared" si="80"/>
        <v>MINUB8</v>
      </c>
    </row>
    <row r="160" spans="1:19">
      <c r="A160" t="s">
        <v>158</v>
      </c>
      <c r="B160">
        <f t="shared" si="66"/>
        <v>6</v>
      </c>
      <c r="C160">
        <f t="shared" si="67"/>
        <v>13</v>
      </c>
      <c r="D160">
        <f t="shared" si="68"/>
        <v>19</v>
      </c>
      <c r="E160">
        <f t="shared" si="69"/>
        <v>26</v>
      </c>
      <c r="F160">
        <f t="shared" si="70"/>
        <v>32</v>
      </c>
      <c r="G160">
        <f t="shared" si="71"/>
        <v>38</v>
      </c>
      <c r="H160" t="str">
        <f t="shared" si="72"/>
        <v>1C.3B</v>
      </c>
      <c r="I160" t="str">
        <f t="shared" si="73"/>
        <v>1C.3C</v>
      </c>
      <c r="J160" t="str">
        <f t="shared" si="74"/>
        <v>1C.3D</v>
      </c>
      <c r="K160" t="str">
        <f t="shared" si="81"/>
        <v>1C</v>
      </c>
      <c r="L160" t="str">
        <f t="shared" si="82"/>
        <v>1C</v>
      </c>
      <c r="M160" t="str">
        <f t="shared" si="83"/>
        <v>1C</v>
      </c>
      <c r="N160" t="str">
        <f t="shared" si="75"/>
        <v>3B</v>
      </c>
      <c r="O160" t="str">
        <f t="shared" si="76"/>
        <v>3C</v>
      </c>
      <c r="P160" t="str">
        <f t="shared" si="77"/>
        <v>3D</v>
      </c>
      <c r="Q160" t="str">
        <f t="shared" si="78"/>
        <v>MINUW4</v>
      </c>
      <c r="R160" t="str">
        <f t="shared" si="79"/>
        <v>MAXUB8</v>
      </c>
      <c r="S160" t="str">
        <f t="shared" si="80"/>
        <v>MAXUW4</v>
      </c>
    </row>
    <row r="161" spans="1:19">
      <c r="A161" t="s">
        <v>159</v>
      </c>
      <c r="B161">
        <f t="shared" si="66"/>
        <v>6</v>
      </c>
      <c r="C161">
        <f t="shared" si="67"/>
        <v>13</v>
      </c>
      <c r="D161">
        <f t="shared" si="68"/>
        <v>19</v>
      </c>
      <c r="E161">
        <f t="shared" si="69"/>
        <v>26</v>
      </c>
      <c r="F161">
        <f t="shared" si="70"/>
        <v>32</v>
      </c>
      <c r="G161">
        <f t="shared" si="71"/>
        <v>37</v>
      </c>
      <c r="H161" t="str">
        <f t="shared" si="72"/>
        <v>1C.3E</v>
      </c>
      <c r="I161" t="str">
        <f t="shared" si="73"/>
        <v>1C.3F</v>
      </c>
      <c r="J161" t="str">
        <f t="shared" si="74"/>
        <v>1C.70</v>
      </c>
      <c r="K161" t="str">
        <f t="shared" si="81"/>
        <v>1C</v>
      </c>
      <c r="L161" t="str">
        <f t="shared" si="82"/>
        <v>1C</v>
      </c>
      <c r="M161" t="str">
        <f t="shared" si="83"/>
        <v>1C</v>
      </c>
      <c r="N161" t="str">
        <f t="shared" si="75"/>
        <v>3E</v>
      </c>
      <c r="O161" t="str">
        <f t="shared" si="76"/>
        <v>3F</v>
      </c>
      <c r="P161" t="str">
        <f t="shared" si="77"/>
        <v>70</v>
      </c>
      <c r="Q161" t="str">
        <f t="shared" si="78"/>
        <v>MAXSB8</v>
      </c>
      <c r="R161" t="str">
        <f t="shared" si="79"/>
        <v>MAXSW4</v>
      </c>
      <c r="S161" t="str">
        <f t="shared" si="80"/>
        <v>FTOIT</v>
      </c>
    </row>
    <row r="162" spans="1:19">
      <c r="A162" t="s">
        <v>160</v>
      </c>
      <c r="B162">
        <f t="shared" ref="B162:B174" si="84">FIND(" ", A162)</f>
        <v>6</v>
      </c>
      <c r="C162">
        <f t="shared" ref="C162:C174" si="85">FIND(" ", A162, B162+1)</f>
        <v>12</v>
      </c>
      <c r="D162">
        <f t="shared" ref="D162:D174" si="86">FIND(" ", A162, C162+1)</f>
        <v>15</v>
      </c>
      <c r="E162">
        <f t="shared" ref="E162:E174" si="87">FIND(" ", A162, D162+1)</f>
        <v>21</v>
      </c>
      <c r="F162">
        <f t="shared" ref="F162:F174" si="88">FIND(" ", A162, E162+1)</f>
        <v>24</v>
      </c>
      <c r="G162">
        <f t="shared" ref="G162:G174" si="89">LEN(A162)</f>
        <v>29</v>
      </c>
      <c r="H162" t="str">
        <f t="shared" ref="H162:H174" si="90">TRIM(MID(A162,1,B162))</f>
        <v>1C.78</v>
      </c>
      <c r="I162" t="str">
        <f t="shared" ref="I162:I174" si="91">TRIM(MID(A162,C162,D162-C162))</f>
        <v>1D</v>
      </c>
      <c r="J162" t="str">
        <f t="shared" ref="J162:J174" si="92">TRIM(MID(A162,E162,F162-E162))</f>
        <v>1E</v>
      </c>
      <c r="K162" t="str">
        <f t="shared" si="81"/>
        <v>1C</v>
      </c>
      <c r="L162" t="str">
        <f t="shared" si="82"/>
        <v>1D</v>
      </c>
      <c r="M162" t="str">
        <f t="shared" si="83"/>
        <v>1E</v>
      </c>
      <c r="N162" t="str">
        <f t="shared" ref="N162:N174" si="93">IFERROR(MID(H162,FIND(".",H162)+1,99),"")</f>
        <v>78</v>
      </c>
      <c r="O162" t="str">
        <f t="shared" ref="O162:O174" si="94">IFERROR(MID(I162,FIND(".",I162)+1,99),"")</f>
        <v/>
      </c>
      <c r="P162" t="str">
        <f t="shared" ref="P162:P174" si="95">IFERROR(MID(J162,FIND(".",J162)+1,99),"")</f>
        <v/>
      </c>
      <c r="Q162" t="str">
        <f t="shared" ref="Q162:Q174" si="96">TRIM(MID(A162,B162+1,C162-B162-1))</f>
        <v>FTOIS</v>
      </c>
      <c r="R162" t="str">
        <f t="shared" ref="R162:R174" si="97">TRIM(MID(A162,D162+1,E162-D162-1))</f>
        <v>PAL1D</v>
      </c>
      <c r="S162" t="str">
        <f t="shared" ref="S162:S174" si="98">TRIM(MID(A162,F162+1,G162-F162))</f>
        <v>PAL1E</v>
      </c>
    </row>
    <row r="163" spans="1:19">
      <c r="A163" t="s">
        <v>161</v>
      </c>
      <c r="B163">
        <f t="shared" si="84"/>
        <v>3</v>
      </c>
      <c r="C163">
        <f t="shared" si="85"/>
        <v>9</v>
      </c>
      <c r="D163">
        <f t="shared" si="86"/>
        <v>12</v>
      </c>
      <c r="E163">
        <f t="shared" si="87"/>
        <v>16</v>
      </c>
      <c r="F163">
        <f t="shared" si="88"/>
        <v>19</v>
      </c>
      <c r="G163">
        <f t="shared" si="89"/>
        <v>22</v>
      </c>
      <c r="H163" t="str">
        <f t="shared" si="90"/>
        <v>1F</v>
      </c>
      <c r="I163" t="str">
        <f t="shared" si="91"/>
        <v>20</v>
      </c>
      <c r="J163" t="str">
        <f t="shared" si="92"/>
        <v>21</v>
      </c>
      <c r="K163" t="str">
        <f t="shared" si="81"/>
        <v>1F</v>
      </c>
      <c r="L163" t="str">
        <f t="shared" si="82"/>
        <v>20</v>
      </c>
      <c r="M163" t="str">
        <f t="shared" si="83"/>
        <v>21</v>
      </c>
      <c r="N163" t="str">
        <f t="shared" si="93"/>
        <v/>
      </c>
      <c r="O163" t="str">
        <f t="shared" si="94"/>
        <v/>
      </c>
      <c r="P163" t="str">
        <f t="shared" si="95"/>
        <v/>
      </c>
      <c r="Q163" t="str">
        <f t="shared" si="96"/>
        <v>PAL1F</v>
      </c>
      <c r="R163" t="str">
        <f t="shared" si="97"/>
        <v>LDF</v>
      </c>
      <c r="S163" t="str">
        <f t="shared" si="98"/>
        <v>LDG</v>
      </c>
    </row>
    <row r="164" spans="1:19">
      <c r="A164" t="s">
        <v>191</v>
      </c>
      <c r="B164">
        <f t="shared" si="84"/>
        <v>3</v>
      </c>
      <c r="C164">
        <f t="shared" si="85"/>
        <v>7</v>
      </c>
      <c r="D164">
        <f t="shared" si="86"/>
        <v>10</v>
      </c>
      <c r="E164">
        <f t="shared" si="87"/>
        <v>21</v>
      </c>
      <c r="F164">
        <f t="shared" si="88"/>
        <v>24</v>
      </c>
      <c r="G164">
        <f t="shared" si="89"/>
        <v>27</v>
      </c>
      <c r="H164" t="str">
        <f t="shared" si="90"/>
        <v>22</v>
      </c>
      <c r="I164" t="str">
        <f t="shared" si="91"/>
        <v>22</v>
      </c>
      <c r="J164" t="str">
        <f t="shared" si="92"/>
        <v>23</v>
      </c>
      <c r="K164" t="str">
        <f t="shared" si="81"/>
        <v>22</v>
      </c>
      <c r="L164" t="str">
        <f t="shared" si="82"/>
        <v>22</v>
      </c>
      <c r="M164" t="str">
        <f t="shared" si="83"/>
        <v>23</v>
      </c>
      <c r="N164" t="str">
        <f t="shared" si="93"/>
        <v/>
      </c>
      <c r="O164" t="str">
        <f t="shared" si="94"/>
        <v/>
      </c>
      <c r="P164" t="str">
        <f t="shared" si="95"/>
        <v/>
      </c>
      <c r="Q164" t="str">
        <f t="shared" si="96"/>
        <v>LDS</v>
      </c>
      <c r="R164" t="str">
        <f t="shared" si="97"/>
        <v>PREFETCH_M</v>
      </c>
      <c r="S164" t="str">
        <f t="shared" si="98"/>
        <v>LDT</v>
      </c>
    </row>
    <row r="165" spans="1:19">
      <c r="A165" t="s">
        <v>190</v>
      </c>
      <c r="B165">
        <f t="shared" si="84"/>
        <v>3</v>
      </c>
      <c r="C165">
        <f t="shared" si="85"/>
        <v>16</v>
      </c>
      <c r="D165">
        <f t="shared" si="86"/>
        <v>19</v>
      </c>
      <c r="E165">
        <f t="shared" si="87"/>
        <v>23</v>
      </c>
      <c r="F165">
        <f t="shared" si="88"/>
        <v>26</v>
      </c>
      <c r="G165">
        <f t="shared" si="89"/>
        <v>29</v>
      </c>
      <c r="H165" t="str">
        <f t="shared" si="90"/>
        <v>23</v>
      </c>
      <c r="I165" t="str">
        <f t="shared" si="91"/>
        <v>24</v>
      </c>
      <c r="J165" t="str">
        <f t="shared" si="92"/>
        <v>25</v>
      </c>
      <c r="K165" t="str">
        <f t="shared" si="81"/>
        <v>23</v>
      </c>
      <c r="L165" t="str">
        <f t="shared" si="82"/>
        <v>24</v>
      </c>
      <c r="M165" t="str">
        <f t="shared" si="83"/>
        <v>25</v>
      </c>
      <c r="N165" t="str">
        <f t="shared" si="93"/>
        <v/>
      </c>
      <c r="O165" t="str">
        <f t="shared" si="94"/>
        <v/>
      </c>
      <c r="P165" t="str">
        <f t="shared" si="95"/>
        <v/>
      </c>
      <c r="Q165" t="str">
        <f t="shared" si="96"/>
        <v>PREFETCH_MEN</v>
      </c>
      <c r="R165" t="str">
        <f t="shared" si="97"/>
        <v>STF</v>
      </c>
      <c r="S165" t="str">
        <f t="shared" si="98"/>
        <v>STG</v>
      </c>
    </row>
    <row r="166" spans="1:19">
      <c r="A166" t="s">
        <v>162</v>
      </c>
      <c r="B166">
        <f t="shared" si="84"/>
        <v>3</v>
      </c>
      <c r="C166">
        <f t="shared" si="85"/>
        <v>7</v>
      </c>
      <c r="D166">
        <f t="shared" si="86"/>
        <v>10</v>
      </c>
      <c r="E166">
        <f t="shared" si="87"/>
        <v>14</v>
      </c>
      <c r="F166">
        <f t="shared" si="88"/>
        <v>17</v>
      </c>
      <c r="G166">
        <f t="shared" si="89"/>
        <v>20</v>
      </c>
      <c r="H166" t="str">
        <f t="shared" si="90"/>
        <v>26</v>
      </c>
      <c r="I166" t="str">
        <f t="shared" si="91"/>
        <v>27</v>
      </c>
      <c r="J166" t="str">
        <f t="shared" si="92"/>
        <v>28</v>
      </c>
      <c r="K166" t="str">
        <f t="shared" si="81"/>
        <v>26</v>
      </c>
      <c r="L166" t="str">
        <f t="shared" si="82"/>
        <v>27</v>
      </c>
      <c r="M166" t="str">
        <f t="shared" si="83"/>
        <v>28</v>
      </c>
      <c r="N166" t="str">
        <f t="shared" si="93"/>
        <v/>
      </c>
      <c r="O166" t="str">
        <f t="shared" si="94"/>
        <v/>
      </c>
      <c r="P166" t="str">
        <f t="shared" si="95"/>
        <v/>
      </c>
      <c r="Q166" t="str">
        <f t="shared" si="96"/>
        <v>STS</v>
      </c>
      <c r="R166" t="str">
        <f t="shared" si="97"/>
        <v>STT</v>
      </c>
      <c r="S166" t="str">
        <f t="shared" si="98"/>
        <v>LDL</v>
      </c>
    </row>
    <row r="167" spans="1:19">
      <c r="A167" t="s">
        <v>189</v>
      </c>
      <c r="B167">
        <f t="shared" si="84"/>
        <v>3</v>
      </c>
      <c r="C167">
        <f t="shared" si="85"/>
        <v>12</v>
      </c>
      <c r="D167">
        <f t="shared" si="86"/>
        <v>15</v>
      </c>
      <c r="E167">
        <f t="shared" si="87"/>
        <v>19</v>
      </c>
      <c r="F167">
        <f t="shared" si="88"/>
        <v>22</v>
      </c>
      <c r="G167">
        <f t="shared" si="89"/>
        <v>33</v>
      </c>
      <c r="H167" t="str">
        <f t="shared" si="90"/>
        <v>28</v>
      </c>
      <c r="I167" t="str">
        <f t="shared" si="91"/>
        <v>29</v>
      </c>
      <c r="J167" t="str">
        <f t="shared" si="92"/>
        <v>29</v>
      </c>
      <c r="K167" t="str">
        <f t="shared" si="81"/>
        <v>28</v>
      </c>
      <c r="L167" t="str">
        <f t="shared" si="82"/>
        <v>29</v>
      </c>
      <c r="M167" t="str">
        <f t="shared" si="83"/>
        <v>29</v>
      </c>
      <c r="N167" t="str">
        <f t="shared" si="93"/>
        <v/>
      </c>
      <c r="O167" t="str">
        <f t="shared" si="94"/>
        <v/>
      </c>
      <c r="P167" t="str">
        <f t="shared" si="95"/>
        <v/>
      </c>
      <c r="Q167" t="str">
        <f t="shared" si="96"/>
        <v>PREFETCH</v>
      </c>
      <c r="R167" t="str">
        <f t="shared" si="97"/>
        <v>LDQ</v>
      </c>
      <c r="S167" t="str">
        <f t="shared" si="98"/>
        <v>PREFETCH_EN</v>
      </c>
    </row>
    <row r="168" spans="1:19">
      <c r="A168" t="s">
        <v>163</v>
      </c>
      <c r="B168">
        <f t="shared" si="84"/>
        <v>3</v>
      </c>
      <c r="C168">
        <f t="shared" si="85"/>
        <v>9</v>
      </c>
      <c r="D168">
        <f t="shared" si="86"/>
        <v>12</v>
      </c>
      <c r="E168">
        <f t="shared" si="87"/>
        <v>18</v>
      </c>
      <c r="F168">
        <f t="shared" si="88"/>
        <v>21</v>
      </c>
      <c r="G168">
        <f t="shared" si="89"/>
        <v>24</v>
      </c>
      <c r="H168" t="str">
        <f t="shared" si="90"/>
        <v>2A</v>
      </c>
      <c r="I168" t="str">
        <f t="shared" si="91"/>
        <v>2B</v>
      </c>
      <c r="J168" t="str">
        <f t="shared" si="92"/>
        <v>2C</v>
      </c>
      <c r="K168" t="str">
        <f t="shared" si="81"/>
        <v>2A</v>
      </c>
      <c r="L168" t="str">
        <f t="shared" si="82"/>
        <v>2B</v>
      </c>
      <c r="M168" t="str">
        <f t="shared" si="83"/>
        <v>2C</v>
      </c>
      <c r="N168" t="str">
        <f t="shared" si="93"/>
        <v/>
      </c>
      <c r="O168" t="str">
        <f t="shared" si="94"/>
        <v/>
      </c>
      <c r="P168" t="str">
        <f t="shared" si="95"/>
        <v/>
      </c>
      <c r="Q168" t="str">
        <f t="shared" si="96"/>
        <v>LDL_L</v>
      </c>
      <c r="R168" t="str">
        <f t="shared" si="97"/>
        <v>LDQ_L</v>
      </c>
      <c r="S168" t="str">
        <f t="shared" si="98"/>
        <v>STL</v>
      </c>
    </row>
    <row r="169" spans="1:19">
      <c r="A169" t="s">
        <v>164</v>
      </c>
      <c r="B169">
        <f t="shared" si="84"/>
        <v>3</v>
      </c>
      <c r="C169">
        <f t="shared" si="85"/>
        <v>7</v>
      </c>
      <c r="D169">
        <f t="shared" si="86"/>
        <v>10</v>
      </c>
      <c r="E169">
        <f t="shared" si="87"/>
        <v>16</v>
      </c>
      <c r="F169">
        <f t="shared" si="88"/>
        <v>19</v>
      </c>
      <c r="G169">
        <f t="shared" si="89"/>
        <v>24</v>
      </c>
      <c r="H169" t="str">
        <f t="shared" si="90"/>
        <v>2D</v>
      </c>
      <c r="I169" t="str">
        <f t="shared" si="91"/>
        <v>2E</v>
      </c>
      <c r="J169" t="str">
        <f t="shared" si="92"/>
        <v>2F</v>
      </c>
      <c r="K169" t="str">
        <f t="shared" si="81"/>
        <v>2D</v>
      </c>
      <c r="L169" t="str">
        <f t="shared" si="82"/>
        <v>2E</v>
      </c>
      <c r="M169" t="str">
        <f t="shared" si="83"/>
        <v>2F</v>
      </c>
      <c r="N169" t="str">
        <f t="shared" si="93"/>
        <v/>
      </c>
      <c r="O169" t="str">
        <f t="shared" si="94"/>
        <v/>
      </c>
      <c r="P169" t="str">
        <f t="shared" si="95"/>
        <v/>
      </c>
      <c r="Q169" t="str">
        <f t="shared" si="96"/>
        <v>STQ</v>
      </c>
      <c r="R169" t="str">
        <f t="shared" si="97"/>
        <v>STL_C</v>
      </c>
      <c r="S169" t="str">
        <f t="shared" si="98"/>
        <v>STQ_C</v>
      </c>
    </row>
    <row r="170" spans="1:19">
      <c r="A170" t="s">
        <v>165</v>
      </c>
      <c r="B170">
        <f t="shared" si="84"/>
        <v>3</v>
      </c>
      <c r="C170">
        <f t="shared" si="85"/>
        <v>6</v>
      </c>
      <c r="D170">
        <f t="shared" si="86"/>
        <v>9</v>
      </c>
      <c r="E170">
        <f t="shared" si="87"/>
        <v>14</v>
      </c>
      <c r="F170">
        <f t="shared" si="88"/>
        <v>17</v>
      </c>
      <c r="G170">
        <f t="shared" si="89"/>
        <v>21</v>
      </c>
      <c r="H170" t="str">
        <f t="shared" si="90"/>
        <v>30</v>
      </c>
      <c r="I170" t="str">
        <f t="shared" si="91"/>
        <v>31</v>
      </c>
      <c r="J170" t="str">
        <f t="shared" si="92"/>
        <v>32</v>
      </c>
      <c r="K170" t="str">
        <f t="shared" si="81"/>
        <v>30</v>
      </c>
      <c r="L170" t="str">
        <f t="shared" si="82"/>
        <v>31</v>
      </c>
      <c r="M170" t="str">
        <f t="shared" si="83"/>
        <v>32</v>
      </c>
      <c r="N170" t="str">
        <f t="shared" si="93"/>
        <v/>
      </c>
      <c r="O170" t="str">
        <f t="shared" si="94"/>
        <v/>
      </c>
      <c r="P170" t="str">
        <f t="shared" si="95"/>
        <v/>
      </c>
      <c r="Q170" t="str">
        <f t="shared" si="96"/>
        <v>BR</v>
      </c>
      <c r="R170" t="str">
        <f t="shared" si="97"/>
        <v>FBEQ</v>
      </c>
      <c r="S170" t="str">
        <f t="shared" si="98"/>
        <v>FBLT</v>
      </c>
    </row>
    <row r="171" spans="1:19">
      <c r="A171" t="s">
        <v>166</v>
      </c>
      <c r="B171">
        <f t="shared" si="84"/>
        <v>3</v>
      </c>
      <c r="C171">
        <f t="shared" si="85"/>
        <v>8</v>
      </c>
      <c r="D171">
        <f t="shared" si="86"/>
        <v>11</v>
      </c>
      <c r="E171">
        <f t="shared" si="87"/>
        <v>15</v>
      </c>
      <c r="F171">
        <f t="shared" si="88"/>
        <v>18</v>
      </c>
      <c r="G171">
        <f t="shared" si="89"/>
        <v>22</v>
      </c>
      <c r="H171" t="str">
        <f t="shared" si="90"/>
        <v>33</v>
      </c>
      <c r="I171" t="str">
        <f t="shared" si="91"/>
        <v>34</v>
      </c>
      <c r="J171" t="str">
        <f t="shared" si="92"/>
        <v>35</v>
      </c>
      <c r="K171" t="str">
        <f t="shared" si="81"/>
        <v>33</v>
      </c>
      <c r="L171" t="str">
        <f t="shared" si="82"/>
        <v>34</v>
      </c>
      <c r="M171" t="str">
        <f t="shared" si="83"/>
        <v>35</v>
      </c>
      <c r="N171" t="str">
        <f t="shared" si="93"/>
        <v/>
      </c>
      <c r="O171" t="str">
        <f t="shared" si="94"/>
        <v/>
      </c>
      <c r="P171" t="str">
        <f t="shared" si="95"/>
        <v/>
      </c>
      <c r="Q171" t="str">
        <f t="shared" si="96"/>
        <v>FBLE</v>
      </c>
      <c r="R171" t="str">
        <f t="shared" si="97"/>
        <v>BSR</v>
      </c>
      <c r="S171" t="str">
        <f t="shared" si="98"/>
        <v>FBNE</v>
      </c>
    </row>
    <row r="172" spans="1:19">
      <c r="A172" t="s">
        <v>167</v>
      </c>
      <c r="B172">
        <f t="shared" si="84"/>
        <v>3</v>
      </c>
      <c r="C172">
        <f t="shared" si="85"/>
        <v>8</v>
      </c>
      <c r="D172">
        <f t="shared" si="86"/>
        <v>11</v>
      </c>
      <c r="E172">
        <f t="shared" si="87"/>
        <v>16</v>
      </c>
      <c r="F172">
        <f t="shared" si="88"/>
        <v>19</v>
      </c>
      <c r="G172">
        <f t="shared" si="89"/>
        <v>23</v>
      </c>
      <c r="H172" t="str">
        <f t="shared" si="90"/>
        <v>36</v>
      </c>
      <c r="I172" t="str">
        <f t="shared" si="91"/>
        <v>37</v>
      </c>
      <c r="J172" t="str">
        <f t="shared" si="92"/>
        <v>38</v>
      </c>
      <c r="K172" t="str">
        <f t="shared" si="81"/>
        <v>36</v>
      </c>
      <c r="L172" t="str">
        <f t="shared" si="82"/>
        <v>37</v>
      </c>
      <c r="M172" t="str">
        <f t="shared" si="83"/>
        <v>38</v>
      </c>
      <c r="N172" t="str">
        <f t="shared" si="93"/>
        <v/>
      </c>
      <c r="O172" t="str">
        <f t="shared" si="94"/>
        <v/>
      </c>
      <c r="P172" t="str">
        <f t="shared" si="95"/>
        <v/>
      </c>
      <c r="Q172" t="str">
        <f t="shared" si="96"/>
        <v>FBGE</v>
      </c>
      <c r="R172" t="str">
        <f t="shared" si="97"/>
        <v>FBGT</v>
      </c>
      <c r="S172" t="str">
        <f t="shared" si="98"/>
        <v>BLBC</v>
      </c>
    </row>
    <row r="173" spans="1:19">
      <c r="A173" t="s">
        <v>168</v>
      </c>
      <c r="B173">
        <f t="shared" si="84"/>
        <v>3</v>
      </c>
      <c r="C173">
        <f t="shared" si="85"/>
        <v>7</v>
      </c>
      <c r="D173">
        <f t="shared" si="86"/>
        <v>10</v>
      </c>
      <c r="E173">
        <f t="shared" si="87"/>
        <v>14</v>
      </c>
      <c r="F173">
        <f t="shared" si="88"/>
        <v>17</v>
      </c>
      <c r="G173">
        <f t="shared" si="89"/>
        <v>20</v>
      </c>
      <c r="H173" t="str">
        <f t="shared" si="90"/>
        <v>39</v>
      </c>
      <c r="I173" t="str">
        <f t="shared" si="91"/>
        <v>3A</v>
      </c>
      <c r="J173" t="str">
        <f t="shared" si="92"/>
        <v>3B</v>
      </c>
      <c r="K173" t="str">
        <f t="shared" si="81"/>
        <v>39</v>
      </c>
      <c r="L173" t="str">
        <f t="shared" si="82"/>
        <v>3A</v>
      </c>
      <c r="M173" t="str">
        <f t="shared" si="83"/>
        <v>3B</v>
      </c>
      <c r="N173" t="str">
        <f t="shared" si="93"/>
        <v/>
      </c>
      <c r="O173" t="str">
        <f t="shared" si="94"/>
        <v/>
      </c>
      <c r="P173" t="str">
        <f t="shared" si="95"/>
        <v/>
      </c>
      <c r="Q173" t="str">
        <f t="shared" si="96"/>
        <v>BEQ</v>
      </c>
      <c r="R173" t="str">
        <f t="shared" si="97"/>
        <v>BLT</v>
      </c>
      <c r="S173" t="str">
        <f t="shared" si="98"/>
        <v>BLE</v>
      </c>
    </row>
    <row r="174" spans="1:19">
      <c r="A174" t="s">
        <v>169</v>
      </c>
      <c r="B174">
        <f t="shared" si="84"/>
        <v>3</v>
      </c>
      <c r="C174">
        <f t="shared" si="85"/>
        <v>8</v>
      </c>
      <c r="D174">
        <f t="shared" si="86"/>
        <v>11</v>
      </c>
      <c r="E174">
        <f t="shared" si="87"/>
        <v>15</v>
      </c>
      <c r="F174">
        <f t="shared" si="88"/>
        <v>18</v>
      </c>
      <c r="G174">
        <f t="shared" si="89"/>
        <v>21</v>
      </c>
      <c r="H174" t="str">
        <f t="shared" si="90"/>
        <v>3C</v>
      </c>
      <c r="I174" t="str">
        <f t="shared" si="91"/>
        <v>3D</v>
      </c>
      <c r="J174" t="str">
        <f t="shared" si="92"/>
        <v>3E</v>
      </c>
      <c r="K174" t="str">
        <f t="shared" si="81"/>
        <v>3C</v>
      </c>
      <c r="L174" t="str">
        <f t="shared" si="82"/>
        <v>3D</v>
      </c>
      <c r="M174" t="str">
        <f t="shared" si="83"/>
        <v>3E</v>
      </c>
      <c r="N174" t="str">
        <f t="shared" si="93"/>
        <v/>
      </c>
      <c r="O174" t="str">
        <f t="shared" si="94"/>
        <v/>
      </c>
      <c r="P174" t="str">
        <f t="shared" si="95"/>
        <v/>
      </c>
      <c r="Q174" t="str">
        <f t="shared" si="96"/>
        <v>BLBS</v>
      </c>
      <c r="R174" t="str">
        <f t="shared" si="97"/>
        <v>BNE</v>
      </c>
      <c r="S174" t="str">
        <f t="shared" si="98"/>
        <v>BGE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21"/>
  <sheetViews>
    <sheetView tabSelected="1" workbookViewId="0">
      <pane ySplit="1" topLeftCell="A458" activePane="bottomLeft" state="frozen"/>
      <selection pane="bottomLeft" activeCell="B481" sqref="B481"/>
    </sheetView>
  </sheetViews>
  <sheetFormatPr defaultRowHeight="15"/>
  <cols>
    <col min="1" max="1" width="10" bestFit="1" customWidth="1"/>
    <col min="2" max="2" width="10.85546875" bestFit="1" customWidth="1"/>
    <col min="3" max="3" width="17.85546875" bestFit="1" customWidth="1"/>
    <col min="4" max="4" width="9.42578125" bestFit="1" customWidth="1"/>
    <col min="5" max="5" width="7.42578125" bestFit="1" customWidth="1"/>
    <col min="6" max="6" width="14.5703125" bestFit="1" customWidth="1"/>
    <col min="7" max="7" width="7.140625" bestFit="1" customWidth="1"/>
    <col min="8" max="9" width="6.7109375" bestFit="1" customWidth="1"/>
    <col min="10" max="10" width="17.140625" bestFit="1" customWidth="1"/>
    <col min="11" max="11" width="15.85546875" bestFit="1" customWidth="1"/>
    <col min="13" max="13" width="5.85546875" bestFit="1" customWidth="1"/>
    <col min="15" max="15" width="7.85546875" bestFit="1" customWidth="1"/>
    <col min="16" max="16" width="7.140625" bestFit="1" customWidth="1"/>
    <col min="17" max="17" width="11" bestFit="1" customWidth="1"/>
  </cols>
  <sheetData>
    <row r="1" spans="1:21" s="2" customFormat="1">
      <c r="A1" s="2" t="s">
        <v>185</v>
      </c>
      <c r="B1" s="2" t="s">
        <v>192</v>
      </c>
      <c r="C1" s="2" t="s">
        <v>193</v>
      </c>
      <c r="D1" s="2" t="s">
        <v>199</v>
      </c>
      <c r="E1" s="2" t="s">
        <v>197</v>
      </c>
      <c r="F1" s="2" t="s">
        <v>295</v>
      </c>
      <c r="G1" s="2" t="s">
        <v>194</v>
      </c>
      <c r="H1" s="2" t="s">
        <v>195</v>
      </c>
      <c r="I1" s="2" t="s">
        <v>196</v>
      </c>
      <c r="J1" s="2" t="s">
        <v>198</v>
      </c>
      <c r="O1" s="2" t="s">
        <v>185</v>
      </c>
      <c r="P1" s="2" t="s">
        <v>221</v>
      </c>
      <c r="Q1" s="2" t="s">
        <v>285</v>
      </c>
      <c r="R1" s="2" t="s">
        <v>288</v>
      </c>
      <c r="S1" s="2" t="s">
        <v>287</v>
      </c>
      <c r="T1" s="2" t="s">
        <v>293</v>
      </c>
      <c r="U1" s="2" t="s">
        <v>294</v>
      </c>
    </row>
    <row r="2" spans="1:21">
      <c r="A2" s="3" t="str">
        <f>Sheet1!K2</f>
        <v>00</v>
      </c>
      <c r="B2" s="4" t="str">
        <f>Sheet1!N2</f>
        <v/>
      </c>
      <c r="C2" s="4" t="str">
        <f>Sheet1!Q2</f>
        <v>CALL_PAL</v>
      </c>
      <c r="D2" s="4" t="s">
        <v>217</v>
      </c>
      <c r="E2" s="4"/>
      <c r="F2" s="4" t="s">
        <v>296</v>
      </c>
      <c r="G2" s="4"/>
      <c r="H2" s="4"/>
      <c r="I2" s="4"/>
      <c r="J2" s="5" t="b">
        <f>(A2=A1)</f>
        <v>0</v>
      </c>
      <c r="O2" t="s">
        <v>222</v>
      </c>
      <c r="P2">
        <f t="shared" ref="P2:P33" si="0">COUNTIF(A2:A521,"="&amp;O2)</f>
        <v>1</v>
      </c>
      <c r="Q2" s="16">
        <f t="shared" ref="Q2:Q33" si="1">P2/$P$66</f>
        <v>1.9230769230769232E-3</v>
      </c>
    </row>
    <row r="3" spans="1:21">
      <c r="A3" s="21" t="str">
        <f>Sheet1!L2</f>
        <v>01</v>
      </c>
      <c r="B3" s="22" t="str">
        <f>Sheet1!O2</f>
        <v/>
      </c>
      <c r="C3" s="22" t="str">
        <f>Sheet1!R2</f>
        <v>OPC01</v>
      </c>
      <c r="D3" s="22"/>
      <c r="E3" s="22"/>
      <c r="F3" s="22"/>
      <c r="G3" s="22"/>
      <c r="H3" s="22"/>
      <c r="I3" s="22"/>
      <c r="J3" s="23" t="b">
        <f>OR((A3=A4),(A3=A2))</f>
        <v>0</v>
      </c>
      <c r="O3" t="s">
        <v>223</v>
      </c>
      <c r="P3">
        <f t="shared" si="0"/>
        <v>1</v>
      </c>
      <c r="Q3" s="16">
        <f t="shared" si="1"/>
        <v>1.9230769230769232E-3</v>
      </c>
    </row>
    <row r="4" spans="1:21">
      <c r="A4" s="24" t="str">
        <f>Sheet1!M2</f>
        <v>02</v>
      </c>
      <c r="B4" s="25" t="str">
        <f>Sheet1!P2</f>
        <v/>
      </c>
      <c r="C4" s="25" t="str">
        <f>Sheet1!S2</f>
        <v>OPC02</v>
      </c>
      <c r="D4" s="25"/>
      <c r="E4" s="25"/>
      <c r="F4" s="25"/>
      <c r="G4" s="25"/>
      <c r="H4" s="25"/>
      <c r="I4" s="25"/>
      <c r="J4" s="26" t="b">
        <f t="shared" ref="J4:J67" si="2">OR((A4=A5),(A4=A3))</f>
        <v>0</v>
      </c>
      <c r="O4" t="s">
        <v>224</v>
      </c>
      <c r="P4">
        <f t="shared" si="0"/>
        <v>1</v>
      </c>
      <c r="Q4" s="16">
        <f t="shared" si="1"/>
        <v>1.9230769230769232E-3</v>
      </c>
    </row>
    <row r="5" spans="1:21">
      <c r="A5" s="24" t="str">
        <f>Sheet1!K3</f>
        <v>03</v>
      </c>
      <c r="B5" s="25" t="str">
        <f>Sheet1!N3</f>
        <v/>
      </c>
      <c r="C5" s="25" t="str">
        <f>Sheet1!Q3</f>
        <v>OPC03</v>
      </c>
      <c r="D5" s="25"/>
      <c r="E5" s="25"/>
      <c r="F5" s="25"/>
      <c r="G5" s="25"/>
      <c r="H5" s="25"/>
      <c r="I5" s="25"/>
      <c r="J5" s="26" t="b">
        <f t="shared" si="2"/>
        <v>0</v>
      </c>
      <c r="O5" t="s">
        <v>225</v>
      </c>
      <c r="P5">
        <f t="shared" si="0"/>
        <v>1</v>
      </c>
      <c r="Q5" s="16">
        <f t="shared" si="1"/>
        <v>1.9230769230769232E-3</v>
      </c>
    </row>
    <row r="6" spans="1:21">
      <c r="A6" s="24" t="str">
        <f>Sheet1!L3</f>
        <v>04</v>
      </c>
      <c r="B6" s="25" t="str">
        <f>Sheet1!O3</f>
        <v/>
      </c>
      <c r="C6" s="25" t="str">
        <f>Sheet1!R3</f>
        <v>OPC04</v>
      </c>
      <c r="D6" s="25"/>
      <c r="E6" s="25"/>
      <c r="F6" s="25"/>
      <c r="G6" s="25"/>
      <c r="H6" s="25"/>
      <c r="I6" s="25"/>
      <c r="J6" s="26" t="b">
        <f t="shared" si="2"/>
        <v>0</v>
      </c>
      <c r="O6" t="s">
        <v>226</v>
      </c>
      <c r="P6">
        <f t="shared" si="0"/>
        <v>1</v>
      </c>
      <c r="Q6" s="16">
        <f t="shared" si="1"/>
        <v>1.9230769230769232E-3</v>
      </c>
    </row>
    <row r="7" spans="1:21">
      <c r="A7" s="24" t="str">
        <f>Sheet1!M3</f>
        <v>05</v>
      </c>
      <c r="B7" s="25" t="str">
        <f>Sheet1!P3</f>
        <v/>
      </c>
      <c r="C7" s="25" t="str">
        <f>Sheet1!S3</f>
        <v>OPC05</v>
      </c>
      <c r="D7" s="25"/>
      <c r="E7" s="25"/>
      <c r="F7" s="25"/>
      <c r="G7" s="25"/>
      <c r="H7" s="25"/>
      <c r="I7" s="25"/>
      <c r="J7" s="26" t="b">
        <f t="shared" si="2"/>
        <v>0</v>
      </c>
      <c r="O7" t="s">
        <v>227</v>
      </c>
      <c r="P7">
        <f t="shared" si="0"/>
        <v>1</v>
      </c>
      <c r="Q7" s="16">
        <f t="shared" si="1"/>
        <v>1.9230769230769232E-3</v>
      </c>
    </row>
    <row r="8" spans="1:21">
      <c r="A8" s="24" t="str">
        <f>Sheet1!K4</f>
        <v>06</v>
      </c>
      <c r="B8" s="25" t="str">
        <f>Sheet1!N4</f>
        <v/>
      </c>
      <c r="C8" s="25" t="str">
        <f>Sheet1!Q4</f>
        <v>OPC06</v>
      </c>
      <c r="D8" s="25"/>
      <c r="E8" s="25"/>
      <c r="F8" s="25"/>
      <c r="G8" s="25"/>
      <c r="H8" s="25"/>
      <c r="I8" s="25"/>
      <c r="J8" s="26" t="b">
        <f t="shared" si="2"/>
        <v>0</v>
      </c>
      <c r="O8" t="s">
        <v>228</v>
      </c>
      <c r="P8">
        <f t="shared" si="0"/>
        <v>1</v>
      </c>
      <c r="Q8" s="16">
        <f t="shared" si="1"/>
        <v>1.9230769230769232E-3</v>
      </c>
    </row>
    <row r="9" spans="1:21">
      <c r="A9" s="27" t="str">
        <f>Sheet1!L4</f>
        <v>07</v>
      </c>
      <c r="B9" s="28" t="str">
        <f>Sheet1!O4</f>
        <v/>
      </c>
      <c r="C9" s="28" t="str">
        <f>Sheet1!R4</f>
        <v>OPC07</v>
      </c>
      <c r="D9" s="28"/>
      <c r="E9" s="28"/>
      <c r="F9" s="28"/>
      <c r="G9" s="28"/>
      <c r="H9" s="28"/>
      <c r="I9" s="28"/>
      <c r="J9" s="29" t="b">
        <f t="shared" si="2"/>
        <v>0</v>
      </c>
      <c r="O9" t="s">
        <v>229</v>
      </c>
      <c r="P9">
        <f t="shared" si="0"/>
        <v>1</v>
      </c>
      <c r="Q9" s="16">
        <f t="shared" si="1"/>
        <v>1.9230769230769232E-3</v>
      </c>
    </row>
    <row r="10" spans="1:21">
      <c r="A10" s="3" t="str">
        <f>Sheet1!M4</f>
        <v>08</v>
      </c>
      <c r="B10" s="4" t="str">
        <f>Sheet1!P4</f>
        <v/>
      </c>
      <c r="C10" s="4" t="str">
        <f>Sheet1!S4</f>
        <v>LDA</v>
      </c>
      <c r="D10" s="4" t="s">
        <v>203</v>
      </c>
      <c r="E10" s="4" t="s">
        <v>200</v>
      </c>
      <c r="F10" s="4" t="s">
        <v>307</v>
      </c>
      <c r="G10" s="4" t="s">
        <v>201</v>
      </c>
      <c r="H10" s="4" t="s">
        <v>202</v>
      </c>
      <c r="I10" s="4"/>
      <c r="J10" s="5" t="b">
        <f t="shared" si="2"/>
        <v>0</v>
      </c>
      <c r="O10" t="s">
        <v>230</v>
      </c>
      <c r="P10">
        <f t="shared" si="0"/>
        <v>1</v>
      </c>
      <c r="Q10" s="16">
        <f t="shared" si="1"/>
        <v>1.9230769230769232E-3</v>
      </c>
    </row>
    <row r="11" spans="1:21">
      <c r="A11" s="3" t="str">
        <f>Sheet1!K5</f>
        <v>09</v>
      </c>
      <c r="B11" s="4" t="str">
        <f>Sheet1!N5</f>
        <v/>
      </c>
      <c r="C11" s="4" t="str">
        <f>Sheet1!Q5</f>
        <v>LDAH</v>
      </c>
      <c r="D11" s="4" t="s">
        <v>203</v>
      </c>
      <c r="E11" s="4" t="s">
        <v>200</v>
      </c>
      <c r="F11" s="4" t="s">
        <v>307</v>
      </c>
      <c r="G11" s="4" t="s">
        <v>201</v>
      </c>
      <c r="H11" s="4" t="s">
        <v>202</v>
      </c>
      <c r="I11" s="4"/>
      <c r="J11" s="5" t="b">
        <f t="shared" si="2"/>
        <v>0</v>
      </c>
      <c r="O11" t="s">
        <v>231</v>
      </c>
      <c r="P11">
        <f t="shared" si="0"/>
        <v>1</v>
      </c>
      <c r="Q11" s="16">
        <f t="shared" si="1"/>
        <v>1.9230769230769232E-3</v>
      </c>
    </row>
    <row r="12" spans="1:21">
      <c r="A12" s="3" t="str">
        <f>Sheet1!L5</f>
        <v>0A</v>
      </c>
      <c r="B12" s="4" t="str">
        <f>Sheet1!O5</f>
        <v/>
      </c>
      <c r="C12" s="4" t="str">
        <f>Sheet1!R5</f>
        <v>LDBU</v>
      </c>
      <c r="D12" s="4" t="s">
        <v>203</v>
      </c>
      <c r="E12" s="4" t="s">
        <v>200</v>
      </c>
      <c r="F12" s="4" t="s">
        <v>297</v>
      </c>
      <c r="G12" s="4" t="s">
        <v>201</v>
      </c>
      <c r="H12" s="4" t="s">
        <v>202</v>
      </c>
      <c r="I12" s="4"/>
      <c r="J12" s="5" t="b">
        <f t="shared" si="2"/>
        <v>0</v>
      </c>
      <c r="O12" t="s">
        <v>232</v>
      </c>
      <c r="P12">
        <f t="shared" si="0"/>
        <v>1</v>
      </c>
      <c r="Q12" s="16">
        <f t="shared" si="1"/>
        <v>1.9230769230769232E-3</v>
      </c>
    </row>
    <row r="13" spans="1:21">
      <c r="A13" s="3" t="str">
        <f>Sheet1!M5</f>
        <v>0B</v>
      </c>
      <c r="B13" s="4" t="str">
        <f>Sheet1!P5</f>
        <v/>
      </c>
      <c r="C13" s="4" t="str">
        <f>Sheet1!S5</f>
        <v>LDQ_U</v>
      </c>
      <c r="D13" s="4" t="s">
        <v>203</v>
      </c>
      <c r="E13" s="4" t="s">
        <v>200</v>
      </c>
      <c r="F13" s="4" t="s">
        <v>306</v>
      </c>
      <c r="G13" s="4" t="s">
        <v>201</v>
      </c>
      <c r="H13" s="4" t="s">
        <v>202</v>
      </c>
      <c r="I13" s="4"/>
      <c r="J13" s="5" t="b">
        <f t="shared" si="2"/>
        <v>0</v>
      </c>
      <c r="O13" t="s">
        <v>233</v>
      </c>
      <c r="P13">
        <f t="shared" si="0"/>
        <v>1</v>
      </c>
      <c r="Q13" s="16">
        <f t="shared" si="1"/>
        <v>1.9230769230769232E-3</v>
      </c>
    </row>
    <row r="14" spans="1:21">
      <c r="A14" s="3" t="str">
        <f>Sheet1!K6</f>
        <v>0C</v>
      </c>
      <c r="B14" s="4" t="str">
        <f>Sheet1!N6</f>
        <v/>
      </c>
      <c r="C14" s="4" t="str">
        <f>Sheet1!Q6</f>
        <v>LDWU</v>
      </c>
      <c r="D14" s="4" t="s">
        <v>203</v>
      </c>
      <c r="E14" s="4" t="s">
        <v>200</v>
      </c>
      <c r="F14" s="4" t="s">
        <v>297</v>
      </c>
      <c r="G14" s="4" t="s">
        <v>201</v>
      </c>
      <c r="H14" s="4" t="s">
        <v>202</v>
      </c>
      <c r="I14" s="4"/>
      <c r="J14" s="5" t="b">
        <f t="shared" si="2"/>
        <v>0</v>
      </c>
      <c r="O14" t="s">
        <v>234</v>
      </c>
      <c r="P14">
        <f t="shared" si="0"/>
        <v>1</v>
      </c>
      <c r="Q14" s="16">
        <f t="shared" si="1"/>
        <v>1.9230769230769232E-3</v>
      </c>
    </row>
    <row r="15" spans="1:21">
      <c r="A15" s="3" t="str">
        <f>Sheet1!L6</f>
        <v>0D</v>
      </c>
      <c r="B15" s="4" t="str">
        <f>Sheet1!O6</f>
        <v/>
      </c>
      <c r="C15" s="4" t="str">
        <f>Sheet1!R6</f>
        <v>STW</v>
      </c>
      <c r="D15" s="4" t="s">
        <v>203</v>
      </c>
      <c r="E15" s="4" t="s">
        <v>204</v>
      </c>
      <c r="F15" s="4" t="s">
        <v>297</v>
      </c>
      <c r="G15" s="4"/>
      <c r="H15" s="4" t="s">
        <v>201</v>
      </c>
      <c r="I15" s="4" t="s">
        <v>202</v>
      </c>
      <c r="J15" s="5" t="b">
        <f t="shared" si="2"/>
        <v>0</v>
      </c>
      <c r="O15" t="s">
        <v>235</v>
      </c>
      <c r="P15">
        <f t="shared" si="0"/>
        <v>1</v>
      </c>
      <c r="Q15" s="16">
        <f t="shared" si="1"/>
        <v>1.9230769230769232E-3</v>
      </c>
    </row>
    <row r="16" spans="1:21">
      <c r="A16" s="3" t="str">
        <f>Sheet1!M6</f>
        <v>0E</v>
      </c>
      <c r="B16" s="4" t="str">
        <f>Sheet1!P6</f>
        <v/>
      </c>
      <c r="C16" s="4" t="str">
        <f>Sheet1!S6</f>
        <v>STB</v>
      </c>
      <c r="D16" s="4" t="s">
        <v>203</v>
      </c>
      <c r="E16" s="4" t="s">
        <v>204</v>
      </c>
      <c r="F16" s="4" t="s">
        <v>297</v>
      </c>
      <c r="G16" s="4"/>
      <c r="H16" s="4" t="s">
        <v>201</v>
      </c>
      <c r="I16" s="4" t="s">
        <v>202</v>
      </c>
      <c r="J16" s="5" t="b">
        <f t="shared" si="2"/>
        <v>0</v>
      </c>
      <c r="O16" t="s">
        <v>236</v>
      </c>
      <c r="P16">
        <f t="shared" si="0"/>
        <v>1</v>
      </c>
      <c r="Q16" s="16">
        <f t="shared" si="1"/>
        <v>1.9230769230769232E-3</v>
      </c>
    </row>
    <row r="17" spans="1:21">
      <c r="A17" s="3" t="str">
        <f>Sheet1!K7</f>
        <v>0F</v>
      </c>
      <c r="B17" s="4" t="str">
        <f>Sheet1!N7</f>
        <v/>
      </c>
      <c r="C17" s="4" t="str">
        <f>Sheet1!Q7</f>
        <v>STQ_U</v>
      </c>
      <c r="D17" s="4" t="s">
        <v>203</v>
      </c>
      <c r="E17" s="4" t="s">
        <v>204</v>
      </c>
      <c r="F17" s="4" t="s">
        <v>297</v>
      </c>
      <c r="G17" s="4"/>
      <c r="H17" s="4" t="s">
        <v>201</v>
      </c>
      <c r="I17" s="4" t="s">
        <v>202</v>
      </c>
      <c r="J17" s="5" t="b">
        <f t="shared" si="2"/>
        <v>0</v>
      </c>
      <c r="O17" t="s">
        <v>237</v>
      </c>
      <c r="P17">
        <f t="shared" si="0"/>
        <v>1</v>
      </c>
      <c r="Q17" s="16">
        <f t="shared" si="1"/>
        <v>1.9230769230769232E-3</v>
      </c>
    </row>
    <row r="18" spans="1:21">
      <c r="A18" s="6" t="str">
        <f>Sheet1!L7</f>
        <v>10</v>
      </c>
      <c r="B18" s="7" t="str">
        <f>Sheet1!O7</f>
        <v>00</v>
      </c>
      <c r="C18" s="7" t="str">
        <f>Sheet1!R7</f>
        <v>ADDL</v>
      </c>
      <c r="D18" s="7" t="s">
        <v>209</v>
      </c>
      <c r="E18" s="7" t="s">
        <v>210</v>
      </c>
      <c r="F18" s="7" t="s">
        <v>307</v>
      </c>
      <c r="G18" s="7" t="s">
        <v>211</v>
      </c>
      <c r="H18" s="7" t="s">
        <v>201</v>
      </c>
      <c r="I18" s="7" t="s">
        <v>202</v>
      </c>
      <c r="J18" s="8" t="b">
        <f t="shared" si="2"/>
        <v>1</v>
      </c>
      <c r="O18" t="s">
        <v>238</v>
      </c>
      <c r="P18">
        <f t="shared" si="0"/>
        <v>22</v>
      </c>
      <c r="Q18" s="16">
        <f t="shared" si="1"/>
        <v>4.230769230769231E-2</v>
      </c>
      <c r="R18">
        <f>P18</f>
        <v>22</v>
      </c>
      <c r="S18">
        <v>0</v>
      </c>
    </row>
    <row r="19" spans="1:21">
      <c r="A19" s="9" t="str">
        <f>Sheet1!M7</f>
        <v>10</v>
      </c>
      <c r="B19" s="10" t="str">
        <f>Sheet1!P7</f>
        <v>02</v>
      </c>
      <c r="C19" s="10" t="str">
        <f>Sheet1!S7</f>
        <v>S4ADDL</v>
      </c>
      <c r="D19" s="10" t="s">
        <v>209</v>
      </c>
      <c r="E19" s="10" t="s">
        <v>210</v>
      </c>
      <c r="F19" s="32" t="s">
        <v>307</v>
      </c>
      <c r="G19" s="10" t="s">
        <v>211</v>
      </c>
      <c r="H19" s="10" t="s">
        <v>201</v>
      </c>
      <c r="I19" s="10" t="s">
        <v>202</v>
      </c>
      <c r="J19" s="11" t="b">
        <f t="shared" si="2"/>
        <v>1</v>
      </c>
      <c r="O19" t="s">
        <v>239</v>
      </c>
      <c r="P19">
        <f t="shared" si="0"/>
        <v>16</v>
      </c>
      <c r="Q19" s="16">
        <f t="shared" si="1"/>
        <v>3.0769230769230771E-2</v>
      </c>
      <c r="R19">
        <f>M40</f>
        <v>14</v>
      </c>
      <c r="S19">
        <f>L40</f>
        <v>2</v>
      </c>
      <c r="T19" s="15">
        <f>R19/P19</f>
        <v>0.875</v>
      </c>
      <c r="U19" s="15">
        <f>S19/P19</f>
        <v>0.125</v>
      </c>
    </row>
    <row r="20" spans="1:21">
      <c r="A20" s="9" t="str">
        <f>Sheet1!K8</f>
        <v>10</v>
      </c>
      <c r="B20" s="10" t="str">
        <f>Sheet1!N8</f>
        <v>09</v>
      </c>
      <c r="C20" s="10" t="str">
        <f>Sheet1!Q8</f>
        <v>SUBL</v>
      </c>
      <c r="D20" s="10" t="s">
        <v>209</v>
      </c>
      <c r="E20" s="10" t="s">
        <v>210</v>
      </c>
      <c r="F20" s="32" t="s">
        <v>307</v>
      </c>
      <c r="G20" s="10" t="s">
        <v>211</v>
      </c>
      <c r="H20" s="10" t="s">
        <v>201</v>
      </c>
      <c r="I20" s="10" t="s">
        <v>202</v>
      </c>
      <c r="J20" s="11" t="b">
        <f t="shared" si="2"/>
        <v>1</v>
      </c>
      <c r="O20" t="s">
        <v>240</v>
      </c>
      <c r="P20">
        <f t="shared" si="0"/>
        <v>26</v>
      </c>
      <c r="Q20" s="16">
        <f t="shared" si="1"/>
        <v>0.05</v>
      </c>
      <c r="R20">
        <f>P20</f>
        <v>26</v>
      </c>
      <c r="S20">
        <v>0</v>
      </c>
    </row>
    <row r="21" spans="1:21">
      <c r="A21" s="9" t="str">
        <f>Sheet1!L8</f>
        <v>10</v>
      </c>
      <c r="B21" s="10" t="str">
        <f>Sheet1!O8</f>
        <v>0B</v>
      </c>
      <c r="C21" s="10" t="str">
        <f>Sheet1!R8</f>
        <v>S4SUBL</v>
      </c>
      <c r="D21" s="10" t="s">
        <v>209</v>
      </c>
      <c r="E21" s="10" t="s">
        <v>210</v>
      </c>
      <c r="F21" s="32" t="s">
        <v>307</v>
      </c>
      <c r="G21" s="10" t="s">
        <v>211</v>
      </c>
      <c r="H21" s="10" t="s">
        <v>201</v>
      </c>
      <c r="I21" s="10" t="s">
        <v>202</v>
      </c>
      <c r="J21" s="11" t="b">
        <f t="shared" si="2"/>
        <v>1</v>
      </c>
      <c r="O21" t="s">
        <v>241</v>
      </c>
      <c r="P21">
        <f t="shared" si="0"/>
        <v>5</v>
      </c>
      <c r="Q21" s="16">
        <f t="shared" si="1"/>
        <v>9.6153846153846159E-3</v>
      </c>
      <c r="R21">
        <f>P21</f>
        <v>5</v>
      </c>
      <c r="S21">
        <v>0</v>
      </c>
    </row>
    <row r="22" spans="1:21">
      <c r="A22" s="9" t="str">
        <f>Sheet1!M8</f>
        <v>10</v>
      </c>
      <c r="B22" s="10" t="str">
        <f>Sheet1!P8</f>
        <v>0F</v>
      </c>
      <c r="C22" s="10" t="str">
        <f>Sheet1!S8</f>
        <v>CMPBGE</v>
      </c>
      <c r="D22" s="10" t="s">
        <v>209</v>
      </c>
      <c r="E22" s="10" t="s">
        <v>212</v>
      </c>
      <c r="F22" s="32" t="s">
        <v>307</v>
      </c>
      <c r="G22" s="10" t="s">
        <v>211</v>
      </c>
      <c r="H22" s="10" t="s">
        <v>201</v>
      </c>
      <c r="I22" s="10" t="s">
        <v>202</v>
      </c>
      <c r="J22" s="11" t="b">
        <f t="shared" si="2"/>
        <v>1</v>
      </c>
      <c r="O22" t="s">
        <v>242</v>
      </c>
      <c r="P22">
        <f t="shared" si="0"/>
        <v>51</v>
      </c>
      <c r="Q22" s="16">
        <f t="shared" si="1"/>
        <v>9.8076923076923075E-2</v>
      </c>
      <c r="R22">
        <f>M87</f>
        <v>48</v>
      </c>
      <c r="S22">
        <f>L87</f>
        <v>3</v>
      </c>
      <c r="T22" s="15">
        <f>R22/P22</f>
        <v>0.94117647058823528</v>
      </c>
      <c r="U22" s="15">
        <f>S22/P22</f>
        <v>5.8823529411764705E-2</v>
      </c>
    </row>
    <row r="23" spans="1:21">
      <c r="A23" s="9" t="str">
        <f>Sheet1!K9</f>
        <v>10</v>
      </c>
      <c r="B23" s="10" t="str">
        <f>Sheet1!N9</f>
        <v>12</v>
      </c>
      <c r="C23" s="10" t="str">
        <f>Sheet1!Q9</f>
        <v>S8ADDL</v>
      </c>
      <c r="D23" s="10" t="s">
        <v>209</v>
      </c>
      <c r="E23" s="10" t="s">
        <v>210</v>
      </c>
      <c r="F23" s="32" t="s">
        <v>307</v>
      </c>
      <c r="G23" s="10" t="s">
        <v>211</v>
      </c>
      <c r="H23" s="10" t="s">
        <v>201</v>
      </c>
      <c r="I23" s="10" t="s">
        <v>202</v>
      </c>
      <c r="J23" s="11" t="b">
        <f t="shared" si="2"/>
        <v>1</v>
      </c>
      <c r="O23" t="s">
        <v>243</v>
      </c>
      <c r="P23">
        <f t="shared" si="0"/>
        <v>106</v>
      </c>
      <c r="Q23" s="16">
        <f t="shared" si="1"/>
        <v>0.20384615384615384</v>
      </c>
      <c r="R23">
        <f>M138</f>
        <v>70</v>
      </c>
      <c r="S23">
        <f>L138</f>
        <v>36</v>
      </c>
      <c r="T23" s="15">
        <f>R23/P23</f>
        <v>0.660377358490566</v>
      </c>
      <c r="U23" s="15">
        <f>S23/P23</f>
        <v>0.33962264150943394</v>
      </c>
    </row>
    <row r="24" spans="1:21">
      <c r="A24" s="9" t="str">
        <f>Sheet1!L9</f>
        <v>10</v>
      </c>
      <c r="B24" s="10" t="str">
        <f>Sheet1!O9</f>
        <v>1B</v>
      </c>
      <c r="C24" s="10" t="str">
        <f>Sheet1!R9</f>
        <v>S8SUBL</v>
      </c>
      <c r="D24" s="10" t="s">
        <v>209</v>
      </c>
      <c r="E24" s="10" t="s">
        <v>210</v>
      </c>
      <c r="F24" s="32" t="s">
        <v>307</v>
      </c>
      <c r="G24" s="10" t="s">
        <v>211</v>
      </c>
      <c r="H24" s="10" t="s">
        <v>201</v>
      </c>
      <c r="I24" s="10" t="s">
        <v>202</v>
      </c>
      <c r="J24" s="11" t="b">
        <f t="shared" si="2"/>
        <v>1</v>
      </c>
      <c r="O24" t="s">
        <v>244</v>
      </c>
      <c r="P24">
        <f t="shared" si="0"/>
        <v>186</v>
      </c>
      <c r="Q24" s="16">
        <f t="shared" si="1"/>
        <v>0.3576923076923077</v>
      </c>
      <c r="R24">
        <f>M244</f>
        <v>136</v>
      </c>
      <c r="S24">
        <f>L244</f>
        <v>50</v>
      </c>
      <c r="T24" s="15">
        <f>R24/P24</f>
        <v>0.73118279569892475</v>
      </c>
      <c r="U24" s="15">
        <f>S24/P24</f>
        <v>0.26881720430107525</v>
      </c>
    </row>
    <row r="25" spans="1:21">
      <c r="A25" s="9" t="str">
        <f>Sheet1!M9</f>
        <v>10</v>
      </c>
      <c r="B25" s="10" t="str">
        <f>Sheet1!P9</f>
        <v>1D</v>
      </c>
      <c r="C25" s="10" t="str">
        <f>Sheet1!S9</f>
        <v>CMPULT</v>
      </c>
      <c r="D25" s="10" t="s">
        <v>209</v>
      </c>
      <c r="E25" s="10" t="s">
        <v>210</v>
      </c>
      <c r="F25" s="32" t="s">
        <v>307</v>
      </c>
      <c r="G25" s="10" t="s">
        <v>211</v>
      </c>
      <c r="H25" s="10" t="s">
        <v>201</v>
      </c>
      <c r="I25" s="10" t="s">
        <v>202</v>
      </c>
      <c r="J25" s="11" t="b">
        <f t="shared" si="2"/>
        <v>1</v>
      </c>
      <c r="O25" t="s">
        <v>245</v>
      </c>
      <c r="P25">
        <f t="shared" si="0"/>
        <v>15</v>
      </c>
      <c r="Q25" s="16">
        <f t="shared" si="1"/>
        <v>2.8846153846153848E-2</v>
      </c>
      <c r="R25">
        <f>M430</f>
        <v>9</v>
      </c>
      <c r="S25">
        <f>L430</f>
        <v>6</v>
      </c>
      <c r="T25" s="15">
        <f>R25/P25</f>
        <v>0.6</v>
      </c>
      <c r="U25" s="15">
        <f>S25/P25</f>
        <v>0.4</v>
      </c>
    </row>
    <row r="26" spans="1:21">
      <c r="A26" s="9" t="str">
        <f>Sheet1!K10</f>
        <v>10</v>
      </c>
      <c r="B26" s="10" t="str">
        <f>Sheet1!N10</f>
        <v>20</v>
      </c>
      <c r="C26" s="10" t="str">
        <f>Sheet1!Q10</f>
        <v>ADDQ</v>
      </c>
      <c r="D26" s="10" t="s">
        <v>209</v>
      </c>
      <c r="E26" s="10" t="s">
        <v>210</v>
      </c>
      <c r="F26" s="32" t="s">
        <v>307</v>
      </c>
      <c r="G26" s="10" t="s">
        <v>211</v>
      </c>
      <c r="H26" s="10" t="s">
        <v>201</v>
      </c>
      <c r="I26" s="10" t="s">
        <v>202</v>
      </c>
      <c r="J26" s="11" t="b">
        <f t="shared" si="2"/>
        <v>1</v>
      </c>
      <c r="O26" t="s">
        <v>246</v>
      </c>
      <c r="P26">
        <f t="shared" si="0"/>
        <v>12</v>
      </c>
      <c r="Q26" s="16">
        <f t="shared" si="1"/>
        <v>2.3076923076923078E-2</v>
      </c>
      <c r="R26">
        <f>M445</f>
        <v>5</v>
      </c>
      <c r="S26">
        <f>L445</f>
        <v>7</v>
      </c>
      <c r="T26" s="15">
        <f>R26/P26</f>
        <v>0.41666666666666669</v>
      </c>
      <c r="U26" s="15">
        <f>S26/P26</f>
        <v>0.58333333333333337</v>
      </c>
    </row>
    <row r="27" spans="1:21">
      <c r="A27" s="9" t="str">
        <f>Sheet1!L10</f>
        <v>10</v>
      </c>
      <c r="B27" s="10" t="str">
        <f>Sheet1!O10</f>
        <v>22</v>
      </c>
      <c r="C27" s="10" t="str">
        <f>Sheet1!R10</f>
        <v>S4ADDQ</v>
      </c>
      <c r="D27" s="10" t="s">
        <v>209</v>
      </c>
      <c r="E27" s="10" t="s">
        <v>210</v>
      </c>
      <c r="F27" s="32" t="s">
        <v>307</v>
      </c>
      <c r="G27" s="10" t="s">
        <v>211</v>
      </c>
      <c r="H27" s="10" t="s">
        <v>201</v>
      </c>
      <c r="I27" s="10" t="s">
        <v>202</v>
      </c>
      <c r="J27" s="11" t="b">
        <f t="shared" si="2"/>
        <v>1</v>
      </c>
      <c r="O27" t="s">
        <v>247</v>
      </c>
      <c r="P27">
        <f t="shared" si="0"/>
        <v>1</v>
      </c>
      <c r="Q27" s="16">
        <f t="shared" si="1"/>
        <v>1.9230769230769232E-3</v>
      </c>
    </row>
    <row r="28" spans="1:21">
      <c r="A28" s="9" t="str">
        <f>Sheet1!M10</f>
        <v>10</v>
      </c>
      <c r="B28" s="10" t="str">
        <f>Sheet1!P10</f>
        <v>29</v>
      </c>
      <c r="C28" s="10" t="str">
        <f>Sheet1!S10</f>
        <v>SUBQ</v>
      </c>
      <c r="D28" s="10" t="s">
        <v>209</v>
      </c>
      <c r="E28" s="10" t="s">
        <v>210</v>
      </c>
      <c r="F28" s="32" t="s">
        <v>307</v>
      </c>
      <c r="G28" s="10" t="s">
        <v>211</v>
      </c>
      <c r="H28" s="10" t="s">
        <v>201</v>
      </c>
      <c r="I28" s="10" t="s">
        <v>202</v>
      </c>
      <c r="J28" s="11" t="b">
        <f t="shared" si="2"/>
        <v>1</v>
      </c>
      <c r="O28" t="s">
        <v>248</v>
      </c>
      <c r="P28">
        <f t="shared" si="0"/>
        <v>4</v>
      </c>
      <c r="Q28" s="16">
        <f t="shared" si="1"/>
        <v>7.6923076923076927E-3</v>
      </c>
      <c r="R28">
        <f>P28</f>
        <v>4</v>
      </c>
      <c r="S28">
        <v>0</v>
      </c>
    </row>
    <row r="29" spans="1:21">
      <c r="A29" s="9" t="str">
        <f>Sheet1!K11</f>
        <v>10</v>
      </c>
      <c r="B29" s="10" t="str">
        <f>Sheet1!N11</f>
        <v>2B</v>
      </c>
      <c r="C29" s="10" t="str">
        <f>Sheet1!Q11</f>
        <v>S4SUBQ</v>
      </c>
      <c r="D29" s="10" t="s">
        <v>209</v>
      </c>
      <c r="E29" s="10" t="s">
        <v>210</v>
      </c>
      <c r="F29" s="32" t="s">
        <v>307</v>
      </c>
      <c r="G29" s="10" t="s">
        <v>211</v>
      </c>
      <c r="H29" s="10" t="s">
        <v>201</v>
      </c>
      <c r="I29" s="10" t="s">
        <v>202</v>
      </c>
      <c r="J29" s="11" t="b">
        <f t="shared" si="2"/>
        <v>1</v>
      </c>
      <c r="O29" t="s">
        <v>249</v>
      </c>
      <c r="P29">
        <f t="shared" si="0"/>
        <v>1</v>
      </c>
      <c r="Q29" s="16">
        <f t="shared" si="1"/>
        <v>1.9230769230769232E-3</v>
      </c>
    </row>
    <row r="30" spans="1:21">
      <c r="A30" s="9" t="str">
        <f>Sheet1!L11</f>
        <v>10</v>
      </c>
      <c r="B30" s="10" t="str">
        <f>Sheet1!O11</f>
        <v>2D</v>
      </c>
      <c r="C30" s="10" t="str">
        <f>Sheet1!R11</f>
        <v>CMPEQ</v>
      </c>
      <c r="D30" s="10" t="s">
        <v>209</v>
      </c>
      <c r="E30" s="10" t="s">
        <v>210</v>
      </c>
      <c r="F30" s="32" t="s">
        <v>307</v>
      </c>
      <c r="G30" s="10" t="s">
        <v>211</v>
      </c>
      <c r="H30" s="10" t="s">
        <v>201</v>
      </c>
      <c r="I30" s="10" t="s">
        <v>202</v>
      </c>
      <c r="J30" s="11" t="b">
        <f t="shared" si="2"/>
        <v>1</v>
      </c>
      <c r="O30" t="s">
        <v>250</v>
      </c>
      <c r="P30">
        <f t="shared" si="0"/>
        <v>20</v>
      </c>
      <c r="Q30" s="16">
        <f t="shared" si="1"/>
        <v>3.8461538461538464E-2</v>
      </c>
      <c r="R30">
        <f>M463</f>
        <v>11</v>
      </c>
      <c r="S30">
        <f>L463</f>
        <v>9</v>
      </c>
      <c r="T30" s="15">
        <f>R30/P30</f>
        <v>0.55000000000000004</v>
      </c>
      <c r="U30" s="15">
        <f>S30/P30</f>
        <v>0.45</v>
      </c>
    </row>
    <row r="31" spans="1:21">
      <c r="A31" s="9" t="str">
        <f>Sheet1!M11</f>
        <v>10</v>
      </c>
      <c r="B31" s="10" t="str">
        <f>Sheet1!P11</f>
        <v>32</v>
      </c>
      <c r="C31" s="10" t="str">
        <f>Sheet1!S11</f>
        <v>S8ADDQ</v>
      </c>
      <c r="D31" s="10" t="s">
        <v>209</v>
      </c>
      <c r="E31" s="10" t="s">
        <v>210</v>
      </c>
      <c r="F31" s="32" t="s">
        <v>307</v>
      </c>
      <c r="G31" s="10" t="s">
        <v>211</v>
      </c>
      <c r="H31" s="10" t="s">
        <v>201</v>
      </c>
      <c r="I31" s="10" t="s">
        <v>202</v>
      </c>
      <c r="J31" s="11" t="b">
        <f t="shared" si="2"/>
        <v>1</v>
      </c>
      <c r="O31" t="s">
        <v>251</v>
      </c>
      <c r="P31">
        <f t="shared" si="0"/>
        <v>1</v>
      </c>
      <c r="Q31" s="16">
        <f t="shared" si="1"/>
        <v>1.9230769230769232E-3</v>
      </c>
    </row>
    <row r="32" spans="1:21">
      <c r="A32" s="9" t="str">
        <f>Sheet1!K12</f>
        <v>10</v>
      </c>
      <c r="B32" s="10" t="str">
        <f>Sheet1!N12</f>
        <v>3B</v>
      </c>
      <c r="C32" s="10" t="str">
        <f>Sheet1!Q12</f>
        <v>S8SUBQ</v>
      </c>
      <c r="D32" s="10" t="s">
        <v>209</v>
      </c>
      <c r="E32" s="10" t="s">
        <v>210</v>
      </c>
      <c r="F32" s="32" t="s">
        <v>307</v>
      </c>
      <c r="G32" s="10" t="s">
        <v>211</v>
      </c>
      <c r="H32" s="10" t="s">
        <v>201</v>
      </c>
      <c r="I32" s="10" t="s">
        <v>202</v>
      </c>
      <c r="J32" s="11" t="b">
        <f t="shared" si="2"/>
        <v>1</v>
      </c>
      <c r="O32" t="s">
        <v>252</v>
      </c>
      <c r="P32">
        <f t="shared" si="0"/>
        <v>1</v>
      </c>
      <c r="Q32" s="16">
        <f t="shared" si="1"/>
        <v>1.9230769230769232E-3</v>
      </c>
    </row>
    <row r="33" spans="1:19">
      <c r="A33" s="9" t="str">
        <f>Sheet1!L12</f>
        <v>10</v>
      </c>
      <c r="B33" s="10" t="str">
        <f>Sheet1!O12</f>
        <v>3D</v>
      </c>
      <c r="C33" s="10" t="str">
        <f>Sheet1!R12</f>
        <v>CMPULE</v>
      </c>
      <c r="D33" s="10" t="s">
        <v>209</v>
      </c>
      <c r="E33" s="10" t="s">
        <v>210</v>
      </c>
      <c r="F33" s="32" t="s">
        <v>307</v>
      </c>
      <c r="G33" s="10" t="s">
        <v>211</v>
      </c>
      <c r="H33" s="10" t="s">
        <v>201</v>
      </c>
      <c r="I33" s="10" t="s">
        <v>202</v>
      </c>
      <c r="J33" s="11" t="b">
        <f t="shared" si="2"/>
        <v>1</v>
      </c>
      <c r="O33" t="s">
        <v>253</v>
      </c>
      <c r="P33">
        <f t="shared" si="0"/>
        <v>1</v>
      </c>
      <c r="Q33" s="16">
        <f t="shared" si="1"/>
        <v>1.9230769230769232E-3</v>
      </c>
    </row>
    <row r="34" spans="1:19">
      <c r="A34" s="9" t="str">
        <f>Sheet1!M12</f>
        <v>10</v>
      </c>
      <c r="B34" s="10" t="str">
        <f>Sheet1!P12</f>
        <v>40</v>
      </c>
      <c r="C34" s="10" t="str">
        <f>Sheet1!S12</f>
        <v>ADDL/V</v>
      </c>
      <c r="D34" s="10" t="s">
        <v>209</v>
      </c>
      <c r="E34" s="10" t="s">
        <v>210</v>
      </c>
      <c r="F34" s="32" t="s">
        <v>307</v>
      </c>
      <c r="G34" s="10" t="s">
        <v>211</v>
      </c>
      <c r="H34" s="10" t="s">
        <v>201</v>
      </c>
      <c r="I34" s="10" t="s">
        <v>202</v>
      </c>
      <c r="J34" s="11" t="b">
        <f t="shared" si="2"/>
        <v>1</v>
      </c>
      <c r="O34" t="s">
        <v>254</v>
      </c>
      <c r="P34">
        <f t="shared" ref="P34:P65" si="3">COUNTIF(A34:A553,"="&amp;O34)</f>
        <v>1</v>
      </c>
      <c r="Q34" s="16">
        <f t="shared" ref="Q34:Q65" si="4">P34/$P$66</f>
        <v>1.9230769230769232E-3</v>
      </c>
    </row>
    <row r="35" spans="1:19">
      <c r="A35" s="9" t="str">
        <f>Sheet1!K13</f>
        <v>10</v>
      </c>
      <c r="B35" s="10" t="str">
        <f>Sheet1!N13</f>
        <v>49</v>
      </c>
      <c r="C35" s="10" t="str">
        <f>Sheet1!Q13</f>
        <v>SUBL/V</v>
      </c>
      <c r="D35" s="10" t="s">
        <v>209</v>
      </c>
      <c r="E35" s="10" t="s">
        <v>210</v>
      </c>
      <c r="F35" s="32" t="s">
        <v>307</v>
      </c>
      <c r="G35" s="10" t="s">
        <v>211</v>
      </c>
      <c r="H35" s="10" t="s">
        <v>201</v>
      </c>
      <c r="I35" s="10" t="s">
        <v>202</v>
      </c>
      <c r="J35" s="11" t="b">
        <f t="shared" si="2"/>
        <v>1</v>
      </c>
      <c r="O35" t="s">
        <v>255</v>
      </c>
      <c r="P35">
        <f t="shared" si="3"/>
        <v>1</v>
      </c>
      <c r="Q35" s="16">
        <f t="shared" si="4"/>
        <v>1.9230769230769232E-3</v>
      </c>
    </row>
    <row r="36" spans="1:19">
      <c r="A36" s="9" t="str">
        <f>Sheet1!L13</f>
        <v>10</v>
      </c>
      <c r="B36" s="10" t="str">
        <f>Sheet1!O13</f>
        <v>4D</v>
      </c>
      <c r="C36" s="10" t="str">
        <f>Sheet1!R13</f>
        <v>CMPLT</v>
      </c>
      <c r="D36" s="10" t="s">
        <v>209</v>
      </c>
      <c r="E36" s="10" t="s">
        <v>210</v>
      </c>
      <c r="F36" s="32" t="s">
        <v>307</v>
      </c>
      <c r="G36" s="10" t="s">
        <v>211</v>
      </c>
      <c r="H36" s="10" t="s">
        <v>201</v>
      </c>
      <c r="I36" s="10" t="s">
        <v>202</v>
      </c>
      <c r="J36" s="11" t="b">
        <f t="shared" si="2"/>
        <v>1</v>
      </c>
      <c r="O36" t="s">
        <v>256</v>
      </c>
      <c r="P36">
        <f t="shared" si="3"/>
        <v>2</v>
      </c>
      <c r="Q36" s="16">
        <f t="shared" si="4"/>
        <v>3.8461538461538464E-3</v>
      </c>
      <c r="R36">
        <f>P36</f>
        <v>2</v>
      </c>
      <c r="S36">
        <v>0</v>
      </c>
    </row>
    <row r="37" spans="1:19">
      <c r="A37" s="9" t="str">
        <f>Sheet1!M13</f>
        <v>10</v>
      </c>
      <c r="B37" s="10" t="str">
        <f>Sheet1!P13</f>
        <v>60</v>
      </c>
      <c r="C37" s="10" t="str">
        <f>Sheet1!S13</f>
        <v>ADDQ/V</v>
      </c>
      <c r="D37" s="10" t="s">
        <v>209</v>
      </c>
      <c r="E37" s="10" t="s">
        <v>210</v>
      </c>
      <c r="F37" s="32" t="s">
        <v>307</v>
      </c>
      <c r="G37" s="10" t="s">
        <v>211</v>
      </c>
      <c r="H37" s="10" t="s">
        <v>201</v>
      </c>
      <c r="I37" s="10" t="s">
        <v>202</v>
      </c>
      <c r="J37" s="11" t="b">
        <f t="shared" si="2"/>
        <v>1</v>
      </c>
      <c r="O37" t="s">
        <v>257</v>
      </c>
      <c r="P37">
        <f t="shared" si="3"/>
        <v>2</v>
      </c>
      <c r="Q37" s="16">
        <f t="shared" si="4"/>
        <v>3.8461538461538464E-3</v>
      </c>
      <c r="R37">
        <f>P37</f>
        <v>2</v>
      </c>
      <c r="S37">
        <v>0</v>
      </c>
    </row>
    <row r="38" spans="1:19">
      <c r="A38" s="9" t="str">
        <f>Sheet1!K14</f>
        <v>10</v>
      </c>
      <c r="B38" s="10" t="str">
        <f>Sheet1!N14</f>
        <v>69</v>
      </c>
      <c r="C38" s="10" t="str">
        <f>Sheet1!Q14</f>
        <v>SUBQ/V</v>
      </c>
      <c r="D38" s="10" t="s">
        <v>209</v>
      </c>
      <c r="E38" s="10" t="s">
        <v>210</v>
      </c>
      <c r="F38" s="32" t="s">
        <v>307</v>
      </c>
      <c r="G38" s="10" t="s">
        <v>211</v>
      </c>
      <c r="H38" s="10" t="s">
        <v>201</v>
      </c>
      <c r="I38" s="10" t="s">
        <v>202</v>
      </c>
      <c r="J38" s="11" t="b">
        <f t="shared" si="2"/>
        <v>1</v>
      </c>
      <c r="O38" t="s">
        <v>258</v>
      </c>
      <c r="P38">
        <f t="shared" si="3"/>
        <v>1</v>
      </c>
      <c r="Q38" s="16">
        <f t="shared" si="4"/>
        <v>1.9230769230769232E-3</v>
      </c>
    </row>
    <row r="39" spans="1:19">
      <c r="A39" s="12" t="str">
        <f>Sheet1!L14</f>
        <v>10</v>
      </c>
      <c r="B39" s="13" t="str">
        <f>Sheet1!O14</f>
        <v>6D</v>
      </c>
      <c r="C39" s="13" t="str">
        <f>Sheet1!R14</f>
        <v>CMPLE</v>
      </c>
      <c r="D39" s="13" t="s">
        <v>209</v>
      </c>
      <c r="E39" s="13" t="s">
        <v>210</v>
      </c>
      <c r="F39" s="13" t="s">
        <v>307</v>
      </c>
      <c r="G39" s="13" t="s">
        <v>211</v>
      </c>
      <c r="H39" s="13" t="s">
        <v>201</v>
      </c>
      <c r="I39" s="13" t="s">
        <v>202</v>
      </c>
      <c r="J39" s="14" t="b">
        <f t="shared" si="2"/>
        <v>1</v>
      </c>
      <c r="K39" s="32" t="s">
        <v>286</v>
      </c>
      <c r="L39" s="32" t="s">
        <v>287</v>
      </c>
      <c r="M39" s="32" t="s">
        <v>288</v>
      </c>
      <c r="O39" t="s">
        <v>259</v>
      </c>
      <c r="P39">
        <f t="shared" si="3"/>
        <v>1</v>
      </c>
      <c r="Q39" s="16">
        <f t="shared" si="4"/>
        <v>1.9230769230769232E-3</v>
      </c>
    </row>
    <row r="40" spans="1:19">
      <c r="A40" s="6" t="str">
        <f>Sheet1!M14</f>
        <v>11</v>
      </c>
      <c r="B40" s="7" t="str">
        <f>Sheet1!P14</f>
        <v>00</v>
      </c>
      <c r="C40" s="7" t="str">
        <f>Sheet1!S14</f>
        <v>AND</v>
      </c>
      <c r="D40" s="7" t="s">
        <v>209</v>
      </c>
      <c r="E40" s="7" t="s">
        <v>212</v>
      </c>
      <c r="F40" s="7" t="s">
        <v>307</v>
      </c>
      <c r="G40" s="7" t="s">
        <v>211</v>
      </c>
      <c r="H40" s="7" t="s">
        <v>201</v>
      </c>
      <c r="I40" s="7" t="s">
        <v>202</v>
      </c>
      <c r="J40" s="8" t="b">
        <f t="shared" si="2"/>
        <v>1</v>
      </c>
      <c r="K40">
        <v>16</v>
      </c>
      <c r="L40">
        <v>2</v>
      </c>
      <c r="M40">
        <f>K40-L40</f>
        <v>14</v>
      </c>
      <c r="O40" t="s">
        <v>260</v>
      </c>
      <c r="P40">
        <f t="shared" si="3"/>
        <v>1</v>
      </c>
      <c r="Q40" s="16">
        <f t="shared" si="4"/>
        <v>1.9230769230769232E-3</v>
      </c>
    </row>
    <row r="41" spans="1:19">
      <c r="A41" s="9" t="str">
        <f>Sheet1!K15</f>
        <v>11</v>
      </c>
      <c r="B41" s="10" t="str">
        <f>Sheet1!N15</f>
        <v>08</v>
      </c>
      <c r="C41" s="10" t="str">
        <f>Sheet1!Q15</f>
        <v>BIC</v>
      </c>
      <c r="D41" s="10" t="s">
        <v>209</v>
      </c>
      <c r="E41" s="10" t="s">
        <v>212</v>
      </c>
      <c r="F41" s="32" t="s">
        <v>307</v>
      </c>
      <c r="G41" s="10" t="s">
        <v>211</v>
      </c>
      <c r="H41" s="10" t="s">
        <v>201</v>
      </c>
      <c r="I41" s="10" t="s">
        <v>202</v>
      </c>
      <c r="J41" s="11" t="b">
        <f t="shared" si="2"/>
        <v>1</v>
      </c>
      <c r="O41" t="s">
        <v>261</v>
      </c>
      <c r="P41">
        <f t="shared" si="3"/>
        <v>1</v>
      </c>
      <c r="Q41" s="16">
        <f t="shared" si="4"/>
        <v>1.9230769230769232E-3</v>
      </c>
    </row>
    <row r="42" spans="1:19">
      <c r="A42" s="9" t="str">
        <f>Sheet1!L15</f>
        <v>11</v>
      </c>
      <c r="B42" s="10" t="str">
        <f>Sheet1!O15</f>
        <v>14</v>
      </c>
      <c r="C42" s="10" t="str">
        <f>Sheet1!R15</f>
        <v>CMOVLBS</v>
      </c>
      <c r="D42" s="10" t="s">
        <v>209</v>
      </c>
      <c r="E42" s="10" t="s">
        <v>212</v>
      </c>
      <c r="F42" s="32" t="s">
        <v>307</v>
      </c>
      <c r="G42" s="10" t="s">
        <v>211</v>
      </c>
      <c r="H42" s="10" t="s">
        <v>201</v>
      </c>
      <c r="I42" s="10" t="s">
        <v>202</v>
      </c>
      <c r="J42" s="11" t="b">
        <f t="shared" si="2"/>
        <v>1</v>
      </c>
      <c r="O42" t="s">
        <v>262</v>
      </c>
      <c r="P42">
        <f t="shared" si="3"/>
        <v>2</v>
      </c>
      <c r="Q42" s="16">
        <f t="shared" si="4"/>
        <v>3.8461538461538464E-3</v>
      </c>
      <c r="R42">
        <f>P42</f>
        <v>2</v>
      </c>
      <c r="S42">
        <v>0</v>
      </c>
    </row>
    <row r="43" spans="1:19">
      <c r="A43" s="9" t="str">
        <f>Sheet1!M15</f>
        <v>11</v>
      </c>
      <c r="B43" s="10" t="str">
        <f>Sheet1!P15</f>
        <v>16</v>
      </c>
      <c r="C43" s="10" t="str">
        <f>Sheet1!S15</f>
        <v>CMOVLBC</v>
      </c>
      <c r="D43" s="10" t="s">
        <v>209</v>
      </c>
      <c r="E43" s="10" t="s">
        <v>212</v>
      </c>
      <c r="F43" s="32" t="s">
        <v>307</v>
      </c>
      <c r="G43" s="10" t="s">
        <v>211</v>
      </c>
      <c r="H43" s="10" t="s">
        <v>201</v>
      </c>
      <c r="I43" s="10" t="s">
        <v>202</v>
      </c>
      <c r="J43" s="11" t="b">
        <f t="shared" si="2"/>
        <v>1</v>
      </c>
      <c r="O43" t="s">
        <v>263</v>
      </c>
      <c r="P43">
        <f t="shared" si="3"/>
        <v>2</v>
      </c>
      <c r="Q43" s="16">
        <f t="shared" si="4"/>
        <v>3.8461538461538464E-3</v>
      </c>
      <c r="R43">
        <f>P43</f>
        <v>2</v>
      </c>
      <c r="S43">
        <v>0</v>
      </c>
    </row>
    <row r="44" spans="1:19">
      <c r="A44" s="9" t="str">
        <f>Sheet1!K16</f>
        <v>11</v>
      </c>
      <c r="B44" s="10" t="str">
        <f>Sheet1!N16</f>
        <v>20</v>
      </c>
      <c r="C44" s="10" t="str">
        <f>Sheet1!Q16</f>
        <v>BIS</v>
      </c>
      <c r="D44" s="10" t="s">
        <v>209</v>
      </c>
      <c r="E44" s="10" t="s">
        <v>212</v>
      </c>
      <c r="F44" s="32" t="s">
        <v>307</v>
      </c>
      <c r="G44" s="10" t="s">
        <v>211</v>
      </c>
      <c r="H44" s="10" t="s">
        <v>201</v>
      </c>
      <c r="I44" s="10" t="s">
        <v>202</v>
      </c>
      <c r="J44" s="11" t="b">
        <f t="shared" si="2"/>
        <v>1</v>
      </c>
      <c r="O44" t="s">
        <v>264</v>
      </c>
      <c r="P44">
        <f t="shared" si="3"/>
        <v>1</v>
      </c>
      <c r="Q44" s="16">
        <f t="shared" si="4"/>
        <v>1.9230769230769232E-3</v>
      </c>
    </row>
    <row r="45" spans="1:19">
      <c r="A45" s="9" t="str">
        <f>Sheet1!L16</f>
        <v>11</v>
      </c>
      <c r="B45" s="10" t="str">
        <f>Sheet1!O16</f>
        <v>24</v>
      </c>
      <c r="C45" s="10" t="str">
        <f>Sheet1!R16</f>
        <v>CMOVEQ</v>
      </c>
      <c r="D45" s="10" t="s">
        <v>209</v>
      </c>
      <c r="E45" s="10" t="s">
        <v>212</v>
      </c>
      <c r="F45" s="32" t="s">
        <v>307</v>
      </c>
      <c r="G45" s="10" t="s">
        <v>211</v>
      </c>
      <c r="H45" s="10" t="s">
        <v>201</v>
      </c>
      <c r="I45" s="10" t="s">
        <v>202</v>
      </c>
      <c r="J45" s="11" t="b">
        <f t="shared" si="2"/>
        <v>1</v>
      </c>
      <c r="O45" t="s">
        <v>265</v>
      </c>
      <c r="P45">
        <f t="shared" si="3"/>
        <v>1</v>
      </c>
      <c r="Q45" s="16">
        <f t="shared" si="4"/>
        <v>1.9230769230769232E-3</v>
      </c>
    </row>
    <row r="46" spans="1:19">
      <c r="A46" s="9" t="str">
        <f>Sheet1!M16</f>
        <v>11</v>
      </c>
      <c r="B46" s="10" t="str">
        <f>Sheet1!P16</f>
        <v>26</v>
      </c>
      <c r="C46" s="10" t="str">
        <f>Sheet1!S16</f>
        <v>CMOVNE</v>
      </c>
      <c r="D46" s="10" t="s">
        <v>209</v>
      </c>
      <c r="E46" s="10" t="s">
        <v>212</v>
      </c>
      <c r="F46" s="32" t="s">
        <v>307</v>
      </c>
      <c r="G46" s="10" t="s">
        <v>211</v>
      </c>
      <c r="H46" s="10" t="s">
        <v>201</v>
      </c>
      <c r="I46" s="10" t="s">
        <v>202</v>
      </c>
      <c r="J46" s="11" t="b">
        <f t="shared" si="2"/>
        <v>1</v>
      </c>
      <c r="O46" t="s">
        <v>266</v>
      </c>
      <c r="P46">
        <f t="shared" si="3"/>
        <v>1</v>
      </c>
      <c r="Q46" s="16">
        <f t="shared" si="4"/>
        <v>1.9230769230769232E-3</v>
      </c>
    </row>
    <row r="47" spans="1:19">
      <c r="A47" s="9" t="str">
        <f>Sheet1!K17</f>
        <v>11</v>
      </c>
      <c r="B47" s="10" t="str">
        <f>Sheet1!N17</f>
        <v>28</v>
      </c>
      <c r="C47" s="10" t="str">
        <f>Sheet1!Q17</f>
        <v>ORNOT</v>
      </c>
      <c r="D47" s="10" t="s">
        <v>209</v>
      </c>
      <c r="E47" s="10" t="s">
        <v>212</v>
      </c>
      <c r="F47" s="32" t="s">
        <v>307</v>
      </c>
      <c r="G47" s="10" t="s">
        <v>211</v>
      </c>
      <c r="H47" s="10" t="s">
        <v>201</v>
      </c>
      <c r="I47" s="10" t="s">
        <v>202</v>
      </c>
      <c r="J47" s="11" t="b">
        <f t="shared" si="2"/>
        <v>1</v>
      </c>
      <c r="O47" t="s">
        <v>267</v>
      </c>
      <c r="P47">
        <f t="shared" si="3"/>
        <v>1</v>
      </c>
      <c r="Q47" s="16">
        <f t="shared" si="4"/>
        <v>1.9230769230769232E-3</v>
      </c>
    </row>
    <row r="48" spans="1:19">
      <c r="A48" s="9" t="str">
        <f>Sheet1!L17</f>
        <v>11</v>
      </c>
      <c r="B48" s="10" t="str">
        <f>Sheet1!O17</f>
        <v>40</v>
      </c>
      <c r="C48" s="10" t="str">
        <f>Sheet1!R17</f>
        <v>XOR</v>
      </c>
      <c r="D48" s="10" t="s">
        <v>209</v>
      </c>
      <c r="E48" s="10" t="s">
        <v>212</v>
      </c>
      <c r="F48" s="32" t="s">
        <v>307</v>
      </c>
      <c r="G48" s="10" t="s">
        <v>211</v>
      </c>
      <c r="H48" s="10" t="s">
        <v>201</v>
      </c>
      <c r="I48" s="10" t="s">
        <v>202</v>
      </c>
      <c r="J48" s="11" t="b">
        <f t="shared" si="2"/>
        <v>1</v>
      </c>
      <c r="O48" t="s">
        <v>268</v>
      </c>
      <c r="P48">
        <f t="shared" si="3"/>
        <v>1</v>
      </c>
      <c r="Q48" s="16">
        <f t="shared" si="4"/>
        <v>1.9230769230769232E-3</v>
      </c>
    </row>
    <row r="49" spans="1:17">
      <c r="A49" s="9" t="str">
        <f>Sheet1!M17</f>
        <v>11</v>
      </c>
      <c r="B49" s="10" t="str">
        <f>Sheet1!P17</f>
        <v>44</v>
      </c>
      <c r="C49" s="10" t="str">
        <f>Sheet1!S17</f>
        <v>CMOVLT</v>
      </c>
      <c r="D49" s="10" t="s">
        <v>209</v>
      </c>
      <c r="E49" s="10" t="s">
        <v>212</v>
      </c>
      <c r="F49" s="32" t="s">
        <v>307</v>
      </c>
      <c r="G49" s="10" t="s">
        <v>211</v>
      </c>
      <c r="H49" s="10" t="s">
        <v>201</v>
      </c>
      <c r="I49" s="10" t="s">
        <v>202</v>
      </c>
      <c r="J49" s="11" t="b">
        <f t="shared" si="2"/>
        <v>1</v>
      </c>
      <c r="O49" t="s">
        <v>269</v>
      </c>
      <c r="P49">
        <f t="shared" si="3"/>
        <v>1</v>
      </c>
      <c r="Q49" s="16">
        <f t="shared" si="4"/>
        <v>1.9230769230769232E-3</v>
      </c>
    </row>
    <row r="50" spans="1:17">
      <c r="A50" s="9" t="str">
        <f>Sheet1!K18</f>
        <v>11</v>
      </c>
      <c r="B50" s="10" t="str">
        <f>Sheet1!N18</f>
        <v>46</v>
      </c>
      <c r="C50" s="10" t="str">
        <f>Sheet1!Q18</f>
        <v>CMOVGE</v>
      </c>
      <c r="D50" s="10" t="s">
        <v>209</v>
      </c>
      <c r="E50" s="10" t="s">
        <v>212</v>
      </c>
      <c r="F50" s="32" t="s">
        <v>307</v>
      </c>
      <c r="G50" s="10" t="s">
        <v>211</v>
      </c>
      <c r="H50" s="10" t="s">
        <v>201</v>
      </c>
      <c r="I50" s="10" t="s">
        <v>202</v>
      </c>
      <c r="J50" s="11" t="b">
        <f t="shared" si="2"/>
        <v>1</v>
      </c>
      <c r="O50" t="s">
        <v>270</v>
      </c>
      <c r="P50">
        <f t="shared" si="3"/>
        <v>1</v>
      </c>
      <c r="Q50" s="16">
        <f t="shared" si="4"/>
        <v>1.9230769230769232E-3</v>
      </c>
    </row>
    <row r="51" spans="1:17">
      <c r="A51" s="9" t="str">
        <f>Sheet1!L18</f>
        <v>11</v>
      </c>
      <c r="B51" s="10" t="str">
        <f>Sheet1!O18</f>
        <v>48</v>
      </c>
      <c r="C51" s="10" t="str">
        <f>Sheet1!R18</f>
        <v>EQV</v>
      </c>
      <c r="D51" s="10" t="s">
        <v>209</v>
      </c>
      <c r="E51" s="10" t="s">
        <v>212</v>
      </c>
      <c r="F51" s="32" t="s">
        <v>307</v>
      </c>
      <c r="G51" s="10" t="s">
        <v>211</v>
      </c>
      <c r="H51" s="10" t="s">
        <v>201</v>
      </c>
      <c r="I51" s="10" t="s">
        <v>202</v>
      </c>
      <c r="J51" s="11" t="b">
        <f t="shared" si="2"/>
        <v>1</v>
      </c>
      <c r="O51" t="s">
        <v>271</v>
      </c>
      <c r="P51">
        <f t="shared" si="3"/>
        <v>1</v>
      </c>
      <c r="Q51" s="16">
        <f t="shared" si="4"/>
        <v>1.9230769230769232E-3</v>
      </c>
    </row>
    <row r="52" spans="1:17">
      <c r="A52" s="17" t="str">
        <f>Sheet1!M18</f>
        <v>11</v>
      </c>
      <c r="B52" s="18" t="str">
        <f>Sheet1!P18</f>
        <v>61</v>
      </c>
      <c r="C52" s="18" t="str">
        <f>Sheet1!S18</f>
        <v>AMASK</v>
      </c>
      <c r="D52" s="18" t="s">
        <v>209</v>
      </c>
      <c r="E52" s="18" t="s">
        <v>200</v>
      </c>
      <c r="F52" s="18" t="s">
        <v>298</v>
      </c>
      <c r="G52" s="18" t="s">
        <v>211</v>
      </c>
      <c r="H52" s="18" t="s">
        <v>202</v>
      </c>
      <c r="I52" s="18"/>
      <c r="J52" s="11" t="b">
        <f t="shared" si="2"/>
        <v>1</v>
      </c>
      <c r="O52" t="s">
        <v>272</v>
      </c>
      <c r="P52">
        <f t="shared" si="3"/>
        <v>1</v>
      </c>
      <c r="Q52" s="16">
        <f t="shared" si="4"/>
        <v>1.9230769230769232E-3</v>
      </c>
    </row>
    <row r="53" spans="1:17">
      <c r="A53" s="9" t="str">
        <f>Sheet1!K19</f>
        <v>11</v>
      </c>
      <c r="B53" s="10" t="str">
        <f>Sheet1!N19</f>
        <v>64</v>
      </c>
      <c r="C53" s="10" t="str">
        <f>Sheet1!Q19</f>
        <v>CMOVLE</v>
      </c>
      <c r="D53" s="10" t="s">
        <v>209</v>
      </c>
      <c r="E53" s="10" t="s">
        <v>212</v>
      </c>
      <c r="F53" s="32" t="s">
        <v>307</v>
      </c>
      <c r="G53" s="10" t="s">
        <v>211</v>
      </c>
      <c r="H53" s="10" t="s">
        <v>201</v>
      </c>
      <c r="I53" s="10" t="s">
        <v>202</v>
      </c>
      <c r="J53" s="11" t="b">
        <f t="shared" si="2"/>
        <v>1</v>
      </c>
      <c r="O53" t="s">
        <v>273</v>
      </c>
      <c r="P53">
        <f t="shared" si="3"/>
        <v>1</v>
      </c>
      <c r="Q53" s="16">
        <f t="shared" si="4"/>
        <v>1.9230769230769232E-3</v>
      </c>
    </row>
    <row r="54" spans="1:17">
      <c r="A54" s="9" t="str">
        <f>Sheet1!L19</f>
        <v>11</v>
      </c>
      <c r="B54" s="10" t="str">
        <f>Sheet1!O19</f>
        <v>66</v>
      </c>
      <c r="C54" s="10" t="str">
        <f>Sheet1!R19</f>
        <v>CMOVGT</v>
      </c>
      <c r="D54" s="10" t="s">
        <v>209</v>
      </c>
      <c r="E54" s="10" t="s">
        <v>212</v>
      </c>
      <c r="F54" s="32" t="s">
        <v>307</v>
      </c>
      <c r="G54" s="10" t="s">
        <v>211</v>
      </c>
      <c r="H54" s="10" t="s">
        <v>201</v>
      </c>
      <c r="I54" s="10" t="s">
        <v>202</v>
      </c>
      <c r="J54" s="11" t="b">
        <f t="shared" si="2"/>
        <v>1</v>
      </c>
      <c r="O54" t="s">
        <v>274</v>
      </c>
      <c r="P54">
        <f t="shared" si="3"/>
        <v>1</v>
      </c>
      <c r="Q54" s="16">
        <f t="shared" si="4"/>
        <v>1.9230769230769232E-3</v>
      </c>
    </row>
    <row r="55" spans="1:17">
      <c r="A55" s="19" t="str">
        <f>Sheet1!M19</f>
        <v>11</v>
      </c>
      <c r="B55" s="20" t="str">
        <f>Sheet1!P19</f>
        <v>6C</v>
      </c>
      <c r="C55" s="20" t="str">
        <f>Sheet1!S19</f>
        <v>IMPLVER</v>
      </c>
      <c r="D55" s="20" t="s">
        <v>209</v>
      </c>
      <c r="E55" s="20" t="s">
        <v>200</v>
      </c>
      <c r="F55" s="20" t="s">
        <v>298</v>
      </c>
      <c r="G55" s="20" t="s">
        <v>211</v>
      </c>
      <c r="H55" s="20"/>
      <c r="I55" s="20"/>
      <c r="J55" s="14" t="b">
        <f t="shared" si="2"/>
        <v>1</v>
      </c>
      <c r="O55" t="s">
        <v>275</v>
      </c>
      <c r="P55">
        <f t="shared" si="3"/>
        <v>1</v>
      </c>
      <c r="Q55" s="16">
        <f t="shared" si="4"/>
        <v>1.9230769230769232E-3</v>
      </c>
    </row>
    <row r="56" spans="1:17">
      <c r="A56" s="6" t="str">
        <f>Sheet1!K20</f>
        <v>12</v>
      </c>
      <c r="B56" s="7" t="str">
        <f>Sheet1!N20</f>
        <v>02</v>
      </c>
      <c r="C56" s="7" t="str">
        <f>Sheet1!Q20</f>
        <v>MSKBL</v>
      </c>
      <c r="D56" s="7" t="s">
        <v>209</v>
      </c>
      <c r="E56" s="7" t="s">
        <v>212</v>
      </c>
      <c r="F56" s="7" t="s">
        <v>299</v>
      </c>
      <c r="G56" s="7" t="s">
        <v>211</v>
      </c>
      <c r="H56" s="7" t="s">
        <v>201</v>
      </c>
      <c r="I56" s="7" t="s">
        <v>202</v>
      </c>
      <c r="J56" s="8" t="b">
        <f t="shared" si="2"/>
        <v>1</v>
      </c>
      <c r="O56" t="s">
        <v>276</v>
      </c>
      <c r="P56">
        <f t="shared" si="3"/>
        <v>1</v>
      </c>
      <c r="Q56" s="16">
        <f t="shared" si="4"/>
        <v>1.9230769230769232E-3</v>
      </c>
    </row>
    <row r="57" spans="1:17">
      <c r="A57" s="9" t="str">
        <f>Sheet1!L20</f>
        <v>12</v>
      </c>
      <c r="B57" s="10" t="str">
        <f>Sheet1!O20</f>
        <v>06</v>
      </c>
      <c r="C57" s="10" t="str">
        <f>Sheet1!R20</f>
        <v>EXTBL</v>
      </c>
      <c r="D57" s="10" t="s">
        <v>209</v>
      </c>
      <c r="E57" s="10" t="s">
        <v>212</v>
      </c>
      <c r="F57" s="32" t="s">
        <v>299</v>
      </c>
      <c r="G57" s="10" t="s">
        <v>211</v>
      </c>
      <c r="H57" s="10" t="s">
        <v>201</v>
      </c>
      <c r="I57" s="10" t="s">
        <v>202</v>
      </c>
      <c r="J57" s="11" t="b">
        <f t="shared" si="2"/>
        <v>1</v>
      </c>
      <c r="O57" t="s">
        <v>277</v>
      </c>
      <c r="P57">
        <f t="shared" si="3"/>
        <v>1</v>
      </c>
      <c r="Q57" s="16">
        <f t="shared" si="4"/>
        <v>1.9230769230769232E-3</v>
      </c>
    </row>
    <row r="58" spans="1:17">
      <c r="A58" s="9" t="str">
        <f>Sheet1!M20</f>
        <v>12</v>
      </c>
      <c r="B58" s="10" t="str">
        <f>Sheet1!P20</f>
        <v>0B</v>
      </c>
      <c r="C58" s="10" t="str">
        <f>Sheet1!S20</f>
        <v>INSBL</v>
      </c>
      <c r="D58" s="10" t="s">
        <v>209</v>
      </c>
      <c r="E58" s="10" t="s">
        <v>212</v>
      </c>
      <c r="F58" s="32" t="s">
        <v>299</v>
      </c>
      <c r="G58" s="10" t="s">
        <v>211</v>
      </c>
      <c r="H58" s="10" t="s">
        <v>201</v>
      </c>
      <c r="I58" s="10" t="s">
        <v>202</v>
      </c>
      <c r="J58" s="11" t="b">
        <f t="shared" si="2"/>
        <v>1</v>
      </c>
      <c r="O58" t="s">
        <v>278</v>
      </c>
      <c r="P58">
        <f t="shared" si="3"/>
        <v>1</v>
      </c>
      <c r="Q58" s="16">
        <f t="shared" si="4"/>
        <v>1.9230769230769232E-3</v>
      </c>
    </row>
    <row r="59" spans="1:17">
      <c r="A59" s="9" t="str">
        <f>Sheet1!K21</f>
        <v>12</v>
      </c>
      <c r="B59" s="10" t="str">
        <f>Sheet1!N21</f>
        <v>12</v>
      </c>
      <c r="C59" s="10" t="str">
        <f>Sheet1!Q21</f>
        <v>MSKWL</v>
      </c>
      <c r="D59" s="10" t="s">
        <v>209</v>
      </c>
      <c r="E59" s="10" t="s">
        <v>212</v>
      </c>
      <c r="F59" s="32" t="s">
        <v>299</v>
      </c>
      <c r="G59" s="10" t="s">
        <v>211</v>
      </c>
      <c r="H59" s="10" t="s">
        <v>201</v>
      </c>
      <c r="I59" s="10" t="s">
        <v>202</v>
      </c>
      <c r="J59" s="11" t="b">
        <f t="shared" si="2"/>
        <v>1</v>
      </c>
      <c r="O59" t="s">
        <v>279</v>
      </c>
      <c r="P59">
        <f t="shared" si="3"/>
        <v>1</v>
      </c>
      <c r="Q59" s="16">
        <f t="shared" si="4"/>
        <v>1.9230769230769232E-3</v>
      </c>
    </row>
    <row r="60" spans="1:17">
      <c r="A60" s="9" t="str">
        <f>Sheet1!L21</f>
        <v>12</v>
      </c>
      <c r="B60" s="10" t="str">
        <f>Sheet1!O21</f>
        <v>16</v>
      </c>
      <c r="C60" s="10" t="str">
        <f>Sheet1!R21</f>
        <v>EXTWL</v>
      </c>
      <c r="D60" s="10" t="s">
        <v>209</v>
      </c>
      <c r="E60" s="10" t="s">
        <v>212</v>
      </c>
      <c r="F60" s="32" t="s">
        <v>299</v>
      </c>
      <c r="G60" s="10" t="s">
        <v>211</v>
      </c>
      <c r="H60" s="10" t="s">
        <v>201</v>
      </c>
      <c r="I60" s="10" t="s">
        <v>202</v>
      </c>
      <c r="J60" s="11" t="b">
        <f t="shared" si="2"/>
        <v>1</v>
      </c>
      <c r="O60" t="s">
        <v>280</v>
      </c>
      <c r="P60">
        <f t="shared" si="3"/>
        <v>1</v>
      </c>
      <c r="Q60" s="16">
        <f t="shared" si="4"/>
        <v>1.9230769230769232E-3</v>
      </c>
    </row>
    <row r="61" spans="1:17">
      <c r="A61" s="9" t="str">
        <f>Sheet1!M21</f>
        <v>12</v>
      </c>
      <c r="B61" s="10" t="str">
        <f>Sheet1!P21</f>
        <v>1B</v>
      </c>
      <c r="C61" s="10" t="str">
        <f>Sheet1!S21</f>
        <v>INSWL</v>
      </c>
      <c r="D61" s="10" t="s">
        <v>209</v>
      </c>
      <c r="E61" s="10" t="s">
        <v>212</v>
      </c>
      <c r="F61" s="32" t="s">
        <v>299</v>
      </c>
      <c r="G61" s="10" t="s">
        <v>211</v>
      </c>
      <c r="H61" s="10" t="s">
        <v>201</v>
      </c>
      <c r="I61" s="10" t="s">
        <v>202</v>
      </c>
      <c r="J61" s="11" t="b">
        <f t="shared" si="2"/>
        <v>1</v>
      </c>
      <c r="O61" t="s">
        <v>281</v>
      </c>
      <c r="P61">
        <f t="shared" si="3"/>
        <v>1</v>
      </c>
      <c r="Q61" s="16">
        <f t="shared" si="4"/>
        <v>1.9230769230769232E-3</v>
      </c>
    </row>
    <row r="62" spans="1:17">
      <c r="A62" s="9" t="str">
        <f>Sheet1!K22</f>
        <v>12</v>
      </c>
      <c r="B62" s="10" t="str">
        <f>Sheet1!N22</f>
        <v>22</v>
      </c>
      <c r="C62" s="10" t="str">
        <f>Sheet1!Q22</f>
        <v>MSKLL</v>
      </c>
      <c r="D62" s="10" t="s">
        <v>209</v>
      </c>
      <c r="E62" s="10" t="s">
        <v>212</v>
      </c>
      <c r="F62" s="32" t="s">
        <v>299</v>
      </c>
      <c r="G62" s="10" t="s">
        <v>211</v>
      </c>
      <c r="H62" s="10" t="s">
        <v>201</v>
      </c>
      <c r="I62" s="10" t="s">
        <v>202</v>
      </c>
      <c r="J62" s="11" t="b">
        <f t="shared" si="2"/>
        <v>1</v>
      </c>
      <c r="O62" t="s">
        <v>282</v>
      </c>
      <c r="P62">
        <f t="shared" si="3"/>
        <v>1</v>
      </c>
      <c r="Q62" s="16">
        <f t="shared" si="4"/>
        <v>1.9230769230769232E-3</v>
      </c>
    </row>
    <row r="63" spans="1:17">
      <c r="A63" s="9" t="str">
        <f>Sheet1!L22</f>
        <v>12</v>
      </c>
      <c r="B63" s="10" t="str">
        <f>Sheet1!O22</f>
        <v>26</v>
      </c>
      <c r="C63" s="10" t="str">
        <f>Sheet1!R22</f>
        <v>EXTLL</v>
      </c>
      <c r="D63" s="10" t="s">
        <v>209</v>
      </c>
      <c r="E63" s="10" t="s">
        <v>212</v>
      </c>
      <c r="F63" s="32" t="s">
        <v>299</v>
      </c>
      <c r="G63" s="10" t="s">
        <v>211</v>
      </c>
      <c r="H63" s="10" t="s">
        <v>201</v>
      </c>
      <c r="I63" s="10" t="s">
        <v>202</v>
      </c>
      <c r="J63" s="11" t="b">
        <f t="shared" si="2"/>
        <v>1</v>
      </c>
      <c r="O63" t="s">
        <v>283</v>
      </c>
      <c r="P63">
        <f t="shared" si="3"/>
        <v>1</v>
      </c>
      <c r="Q63" s="16">
        <f t="shared" si="4"/>
        <v>1.9230769230769232E-3</v>
      </c>
    </row>
    <row r="64" spans="1:17">
      <c r="A64" s="9" t="str">
        <f>Sheet1!M22</f>
        <v>12</v>
      </c>
      <c r="B64" s="10" t="str">
        <f>Sheet1!P22</f>
        <v>2B</v>
      </c>
      <c r="C64" s="10" t="str">
        <f>Sheet1!S22</f>
        <v>INSLL</v>
      </c>
      <c r="D64" s="10" t="s">
        <v>209</v>
      </c>
      <c r="E64" s="10" t="s">
        <v>212</v>
      </c>
      <c r="F64" s="32" t="s">
        <v>299</v>
      </c>
      <c r="G64" s="10" t="s">
        <v>211</v>
      </c>
      <c r="H64" s="10" t="s">
        <v>201</v>
      </c>
      <c r="I64" s="10" t="s">
        <v>202</v>
      </c>
      <c r="J64" s="11" t="b">
        <f t="shared" si="2"/>
        <v>1</v>
      </c>
      <c r="O64" t="s">
        <v>284</v>
      </c>
      <c r="P64">
        <f t="shared" si="3"/>
        <v>1</v>
      </c>
      <c r="Q64" s="16">
        <f t="shared" si="4"/>
        <v>1.9230769230769232E-3</v>
      </c>
    </row>
    <row r="65" spans="1:19">
      <c r="A65" s="9" t="str">
        <f>Sheet1!K23</f>
        <v>12</v>
      </c>
      <c r="B65" s="10" t="str">
        <f>Sheet1!N23</f>
        <v>30</v>
      </c>
      <c r="C65" s="10" t="str">
        <f>Sheet1!Q23</f>
        <v>ZAP</v>
      </c>
      <c r="D65" s="10" t="s">
        <v>209</v>
      </c>
      <c r="E65" s="10" t="s">
        <v>212</v>
      </c>
      <c r="F65" s="32" t="s">
        <v>299</v>
      </c>
      <c r="G65" s="10" t="s">
        <v>211</v>
      </c>
      <c r="H65" s="10" t="s">
        <v>201</v>
      </c>
      <c r="I65" s="10" t="s">
        <v>202</v>
      </c>
      <c r="J65" s="11" t="b">
        <f t="shared" si="2"/>
        <v>1</v>
      </c>
      <c r="O65" t="s">
        <v>207</v>
      </c>
      <c r="P65">
        <f t="shared" si="3"/>
        <v>1</v>
      </c>
      <c r="Q65" s="16">
        <f t="shared" si="4"/>
        <v>1.9230769230769232E-3</v>
      </c>
    </row>
    <row r="66" spans="1:19">
      <c r="A66" s="9" t="str">
        <f>Sheet1!L23</f>
        <v>12</v>
      </c>
      <c r="B66" s="10" t="str">
        <f>Sheet1!O23</f>
        <v>31</v>
      </c>
      <c r="C66" s="10" t="str">
        <f>Sheet1!R23</f>
        <v>ZAPNOT</v>
      </c>
      <c r="D66" s="10" t="s">
        <v>209</v>
      </c>
      <c r="E66" s="10" t="s">
        <v>212</v>
      </c>
      <c r="F66" s="32" t="s">
        <v>299</v>
      </c>
      <c r="G66" s="10" t="s">
        <v>211</v>
      </c>
      <c r="H66" s="10" t="s">
        <v>201</v>
      </c>
      <c r="I66" s="10" t="s">
        <v>202</v>
      </c>
      <c r="J66" s="11" t="b">
        <f t="shared" si="2"/>
        <v>1</v>
      </c>
      <c r="P66">
        <f>SUM(P2:P65)</f>
        <v>520</v>
      </c>
      <c r="S66">
        <f>SUM(S2:S65)</f>
        <v>113</v>
      </c>
    </row>
    <row r="67" spans="1:19">
      <c r="A67" s="9" t="str">
        <f>Sheet1!M23</f>
        <v>12</v>
      </c>
      <c r="B67" s="10" t="str">
        <f>Sheet1!P23</f>
        <v>32</v>
      </c>
      <c r="C67" s="10" t="str">
        <f>Sheet1!S23</f>
        <v>MSKQL</v>
      </c>
      <c r="D67" s="10" t="s">
        <v>209</v>
      </c>
      <c r="E67" s="10" t="s">
        <v>212</v>
      </c>
      <c r="F67" s="32" t="s">
        <v>299</v>
      </c>
      <c r="G67" s="10" t="s">
        <v>211</v>
      </c>
      <c r="H67" s="10" t="s">
        <v>201</v>
      </c>
      <c r="I67" s="10" t="s">
        <v>202</v>
      </c>
      <c r="J67" s="11" t="b">
        <f t="shared" si="2"/>
        <v>1</v>
      </c>
      <c r="P67">
        <f>COUNTIF(P2:P65,"&gt;1")</f>
        <v>15</v>
      </c>
      <c r="S67" s="15">
        <f>S66/P66</f>
        <v>0.21730769230769231</v>
      </c>
    </row>
    <row r="68" spans="1:19">
      <c r="A68" s="9" t="str">
        <f>Sheet1!K24</f>
        <v>12</v>
      </c>
      <c r="B68" s="10" t="str">
        <f>Sheet1!N24</f>
        <v>34</v>
      </c>
      <c r="C68" s="10" t="str">
        <f>Sheet1!Q24</f>
        <v>SRL</v>
      </c>
      <c r="D68" s="10" t="s">
        <v>209</v>
      </c>
      <c r="E68" s="10" t="s">
        <v>212</v>
      </c>
      <c r="F68" s="32" t="s">
        <v>299</v>
      </c>
      <c r="G68" s="10" t="s">
        <v>211</v>
      </c>
      <c r="H68" s="10" t="s">
        <v>201</v>
      </c>
      <c r="I68" s="10" t="s">
        <v>202</v>
      </c>
      <c r="J68" s="11" t="b">
        <f t="shared" ref="J68:J131" si="5">OR((A68=A69),(A68=A67))</f>
        <v>1</v>
      </c>
      <c r="P68" s="15">
        <f>P67/COUNTA(P2:P65)</f>
        <v>0.234375</v>
      </c>
      <c r="S68">
        <f>COUNTIF(S2:S65,"&gt;0")</f>
        <v>7</v>
      </c>
    </row>
    <row r="69" spans="1:19">
      <c r="A69" s="9" t="str">
        <f>Sheet1!L24</f>
        <v>12</v>
      </c>
      <c r="B69" s="10" t="str">
        <f>Sheet1!O24</f>
        <v>36</v>
      </c>
      <c r="C69" s="10" t="str">
        <f>Sheet1!R24</f>
        <v>EXTQL</v>
      </c>
      <c r="D69" s="10" t="s">
        <v>209</v>
      </c>
      <c r="E69" s="10" t="s">
        <v>212</v>
      </c>
      <c r="F69" s="32" t="s">
        <v>299</v>
      </c>
      <c r="G69" s="10" t="s">
        <v>211</v>
      </c>
      <c r="H69" s="10" t="s">
        <v>201</v>
      </c>
      <c r="I69" s="10" t="s">
        <v>202</v>
      </c>
      <c r="J69" s="11" t="b">
        <f t="shared" si="5"/>
        <v>1</v>
      </c>
      <c r="S69" s="15">
        <f>S68/COUNTA(O2:O65)</f>
        <v>0.109375</v>
      </c>
    </row>
    <row r="70" spans="1:19">
      <c r="A70" s="9" t="str">
        <f>Sheet1!M24</f>
        <v>12</v>
      </c>
      <c r="B70" s="10" t="str">
        <f>Sheet1!P24</f>
        <v>39</v>
      </c>
      <c r="C70" s="10" t="str">
        <f>Sheet1!S24</f>
        <v>SLL</v>
      </c>
      <c r="D70" s="10" t="s">
        <v>209</v>
      </c>
      <c r="E70" s="10" t="s">
        <v>212</v>
      </c>
      <c r="F70" s="32" t="s">
        <v>299</v>
      </c>
      <c r="G70" s="10" t="s">
        <v>211</v>
      </c>
      <c r="H70" s="10" t="s">
        <v>201</v>
      </c>
      <c r="I70" s="10" t="s">
        <v>202</v>
      </c>
      <c r="J70" s="11" t="b">
        <f t="shared" si="5"/>
        <v>1</v>
      </c>
    </row>
    <row r="71" spans="1:19">
      <c r="A71" s="9" t="str">
        <f>Sheet1!K25</f>
        <v>12</v>
      </c>
      <c r="B71" s="10" t="str">
        <f>Sheet1!N25</f>
        <v>3B</v>
      </c>
      <c r="C71" s="10" t="str">
        <f>Sheet1!Q25</f>
        <v>INSQL</v>
      </c>
      <c r="D71" s="10" t="s">
        <v>209</v>
      </c>
      <c r="E71" s="10" t="s">
        <v>212</v>
      </c>
      <c r="F71" s="32" t="s">
        <v>299</v>
      </c>
      <c r="G71" s="10" t="s">
        <v>211</v>
      </c>
      <c r="H71" s="10" t="s">
        <v>201</v>
      </c>
      <c r="I71" s="10" t="s">
        <v>202</v>
      </c>
      <c r="J71" s="11" t="b">
        <f t="shared" si="5"/>
        <v>1</v>
      </c>
    </row>
    <row r="72" spans="1:19">
      <c r="A72" s="9" t="str">
        <f>Sheet1!L25</f>
        <v>12</v>
      </c>
      <c r="B72" s="10" t="str">
        <f>Sheet1!O25</f>
        <v>3C</v>
      </c>
      <c r="C72" s="10" t="str">
        <f>Sheet1!R25</f>
        <v>SRA</v>
      </c>
      <c r="D72" s="10" t="s">
        <v>209</v>
      </c>
      <c r="E72" s="10" t="s">
        <v>212</v>
      </c>
      <c r="F72" s="32" t="s">
        <v>299</v>
      </c>
      <c r="G72" s="10" t="s">
        <v>211</v>
      </c>
      <c r="H72" s="10" t="s">
        <v>201</v>
      </c>
      <c r="I72" s="10" t="s">
        <v>202</v>
      </c>
      <c r="J72" s="11" t="b">
        <f t="shared" si="5"/>
        <v>1</v>
      </c>
    </row>
    <row r="73" spans="1:19">
      <c r="A73" s="9" t="str">
        <f>Sheet1!M25</f>
        <v>12</v>
      </c>
      <c r="B73" s="10" t="str">
        <f>Sheet1!P25</f>
        <v>52</v>
      </c>
      <c r="C73" s="10" t="str">
        <f>Sheet1!S25</f>
        <v>MSKWH</v>
      </c>
      <c r="D73" s="10" t="s">
        <v>209</v>
      </c>
      <c r="E73" s="10" t="s">
        <v>212</v>
      </c>
      <c r="F73" s="32" t="s">
        <v>299</v>
      </c>
      <c r="G73" s="10" t="s">
        <v>211</v>
      </c>
      <c r="H73" s="10" t="s">
        <v>201</v>
      </c>
      <c r="I73" s="10" t="s">
        <v>202</v>
      </c>
      <c r="J73" s="11" t="b">
        <f t="shared" si="5"/>
        <v>1</v>
      </c>
    </row>
    <row r="74" spans="1:19">
      <c r="A74" s="9" t="str">
        <f>Sheet1!K26</f>
        <v>12</v>
      </c>
      <c r="B74" s="10" t="str">
        <f>Sheet1!N26</f>
        <v>57</v>
      </c>
      <c r="C74" s="10" t="str">
        <f>Sheet1!Q26</f>
        <v>INSWH</v>
      </c>
      <c r="D74" s="10" t="s">
        <v>209</v>
      </c>
      <c r="E74" s="10" t="s">
        <v>212</v>
      </c>
      <c r="F74" s="32" t="s">
        <v>299</v>
      </c>
      <c r="G74" s="10" t="s">
        <v>211</v>
      </c>
      <c r="H74" s="10" t="s">
        <v>201</v>
      </c>
      <c r="I74" s="10" t="s">
        <v>202</v>
      </c>
      <c r="J74" s="11" t="b">
        <f t="shared" si="5"/>
        <v>1</v>
      </c>
    </row>
    <row r="75" spans="1:19">
      <c r="A75" s="9" t="str">
        <f>Sheet1!L26</f>
        <v>12</v>
      </c>
      <c r="B75" s="10" t="str">
        <f>Sheet1!O26</f>
        <v>5A</v>
      </c>
      <c r="C75" s="10" t="str">
        <f>Sheet1!R26</f>
        <v>EXTWH</v>
      </c>
      <c r="D75" s="10" t="s">
        <v>209</v>
      </c>
      <c r="E75" s="10" t="s">
        <v>212</v>
      </c>
      <c r="F75" s="32" t="s">
        <v>299</v>
      </c>
      <c r="G75" s="10" t="s">
        <v>211</v>
      </c>
      <c r="H75" s="10" t="s">
        <v>201</v>
      </c>
      <c r="I75" s="10" t="s">
        <v>202</v>
      </c>
      <c r="J75" s="11" t="b">
        <f t="shared" si="5"/>
        <v>1</v>
      </c>
    </row>
    <row r="76" spans="1:19">
      <c r="A76" s="9" t="str">
        <f>Sheet1!M26</f>
        <v>12</v>
      </c>
      <c r="B76" s="10" t="str">
        <f>Sheet1!P26</f>
        <v>62</v>
      </c>
      <c r="C76" s="10" t="str">
        <f>Sheet1!S26</f>
        <v>MSKLH</v>
      </c>
      <c r="D76" s="10" t="s">
        <v>209</v>
      </c>
      <c r="E76" s="10" t="s">
        <v>212</v>
      </c>
      <c r="F76" s="32" t="s">
        <v>299</v>
      </c>
      <c r="G76" s="10" t="s">
        <v>211</v>
      </c>
      <c r="H76" s="10" t="s">
        <v>201</v>
      </c>
      <c r="I76" s="10" t="s">
        <v>202</v>
      </c>
      <c r="J76" s="11" t="b">
        <f t="shared" si="5"/>
        <v>1</v>
      </c>
    </row>
    <row r="77" spans="1:19">
      <c r="A77" s="9" t="str">
        <f>Sheet1!K27</f>
        <v>12</v>
      </c>
      <c r="B77" s="10" t="str">
        <f>Sheet1!N27</f>
        <v>67</v>
      </c>
      <c r="C77" s="10" t="str">
        <f>Sheet1!Q27</f>
        <v>INSLH</v>
      </c>
      <c r="D77" s="10" t="s">
        <v>209</v>
      </c>
      <c r="E77" s="10" t="s">
        <v>212</v>
      </c>
      <c r="F77" s="32" t="s">
        <v>299</v>
      </c>
      <c r="G77" s="10" t="s">
        <v>211</v>
      </c>
      <c r="H77" s="10" t="s">
        <v>201</v>
      </c>
      <c r="I77" s="10" t="s">
        <v>202</v>
      </c>
      <c r="J77" s="11" t="b">
        <f t="shared" si="5"/>
        <v>1</v>
      </c>
    </row>
    <row r="78" spans="1:19">
      <c r="A78" s="9" t="str">
        <f>Sheet1!L27</f>
        <v>12</v>
      </c>
      <c r="B78" s="10" t="str">
        <f>Sheet1!O27</f>
        <v>6A</v>
      </c>
      <c r="C78" s="10" t="str">
        <f>Sheet1!R27</f>
        <v>EXTLH</v>
      </c>
      <c r="D78" s="10" t="s">
        <v>209</v>
      </c>
      <c r="E78" s="10" t="s">
        <v>212</v>
      </c>
      <c r="F78" s="32" t="s">
        <v>299</v>
      </c>
      <c r="G78" s="10" t="s">
        <v>211</v>
      </c>
      <c r="H78" s="10" t="s">
        <v>201</v>
      </c>
      <c r="I78" s="10" t="s">
        <v>202</v>
      </c>
      <c r="J78" s="11" t="b">
        <f t="shared" si="5"/>
        <v>1</v>
      </c>
    </row>
    <row r="79" spans="1:19">
      <c r="A79" s="9" t="str">
        <f>Sheet1!M27</f>
        <v>12</v>
      </c>
      <c r="B79" s="10" t="str">
        <f>Sheet1!P27</f>
        <v>72</v>
      </c>
      <c r="C79" s="10" t="str">
        <f>Sheet1!S27</f>
        <v>MSKQH</v>
      </c>
      <c r="D79" s="10" t="s">
        <v>209</v>
      </c>
      <c r="E79" s="10" t="s">
        <v>212</v>
      </c>
      <c r="F79" s="32" t="s">
        <v>299</v>
      </c>
      <c r="G79" s="10" t="s">
        <v>211</v>
      </c>
      <c r="H79" s="10" t="s">
        <v>201</v>
      </c>
      <c r="I79" s="10" t="s">
        <v>202</v>
      </c>
      <c r="J79" s="11" t="b">
        <f t="shared" si="5"/>
        <v>1</v>
      </c>
    </row>
    <row r="80" spans="1:19">
      <c r="A80" s="9" t="str">
        <f>Sheet1!K28</f>
        <v>12</v>
      </c>
      <c r="B80" s="10" t="str">
        <f>Sheet1!N28</f>
        <v>77</v>
      </c>
      <c r="C80" s="10" t="str">
        <f>Sheet1!Q28</f>
        <v>INSQH</v>
      </c>
      <c r="D80" s="10" t="s">
        <v>209</v>
      </c>
      <c r="E80" s="10" t="s">
        <v>212</v>
      </c>
      <c r="F80" s="32" t="s">
        <v>299</v>
      </c>
      <c r="G80" s="10" t="s">
        <v>211</v>
      </c>
      <c r="H80" s="10" t="s">
        <v>201</v>
      </c>
      <c r="I80" s="10" t="s">
        <v>202</v>
      </c>
      <c r="J80" s="11" t="b">
        <f t="shared" si="5"/>
        <v>1</v>
      </c>
    </row>
    <row r="81" spans="1:13">
      <c r="A81" s="12" t="str">
        <f>Sheet1!L28</f>
        <v>12</v>
      </c>
      <c r="B81" s="13" t="str">
        <f>Sheet1!O28</f>
        <v>7A</v>
      </c>
      <c r="C81" s="13" t="str">
        <f>Sheet1!R28</f>
        <v>EXTQH</v>
      </c>
      <c r="D81" s="13" t="s">
        <v>209</v>
      </c>
      <c r="E81" s="13" t="s">
        <v>212</v>
      </c>
      <c r="F81" s="13" t="s">
        <v>299</v>
      </c>
      <c r="G81" s="13" t="s">
        <v>211</v>
      </c>
      <c r="H81" s="13" t="s">
        <v>201</v>
      </c>
      <c r="I81" s="13" t="s">
        <v>202</v>
      </c>
      <c r="J81" s="14" t="b">
        <f t="shared" si="5"/>
        <v>1</v>
      </c>
    </row>
    <row r="82" spans="1:13">
      <c r="A82" s="6" t="str">
        <f>Sheet1!M28</f>
        <v>13</v>
      </c>
      <c r="B82" s="7" t="str">
        <f>Sheet1!P28</f>
        <v>00</v>
      </c>
      <c r="C82" s="7" t="str">
        <f>Sheet1!S28</f>
        <v>MULL</v>
      </c>
      <c r="D82" s="7" t="s">
        <v>209</v>
      </c>
      <c r="E82" s="7" t="s">
        <v>210</v>
      </c>
      <c r="F82" s="7" t="s">
        <v>300</v>
      </c>
      <c r="G82" s="7" t="s">
        <v>211</v>
      </c>
      <c r="H82" s="7" t="s">
        <v>201</v>
      </c>
      <c r="I82" s="7" t="s">
        <v>202</v>
      </c>
      <c r="J82" s="8" t="b">
        <f t="shared" si="5"/>
        <v>1</v>
      </c>
    </row>
    <row r="83" spans="1:13">
      <c r="A83" s="9" t="str">
        <f>Sheet1!K29</f>
        <v>13</v>
      </c>
      <c r="B83" s="10" t="str">
        <f>Sheet1!N29</f>
        <v>20</v>
      </c>
      <c r="C83" s="10" t="str">
        <f>Sheet1!Q29</f>
        <v>MULQ</v>
      </c>
      <c r="D83" s="10" t="s">
        <v>209</v>
      </c>
      <c r="E83" s="10" t="s">
        <v>210</v>
      </c>
      <c r="F83" s="32" t="s">
        <v>300</v>
      </c>
      <c r="G83" s="10" t="s">
        <v>211</v>
      </c>
      <c r="H83" s="10" t="s">
        <v>201</v>
      </c>
      <c r="I83" s="10" t="s">
        <v>202</v>
      </c>
      <c r="J83" s="11" t="b">
        <f t="shared" si="5"/>
        <v>1</v>
      </c>
    </row>
    <row r="84" spans="1:13">
      <c r="A84" s="9" t="str">
        <f>Sheet1!L29</f>
        <v>13</v>
      </c>
      <c r="B84" s="10" t="str">
        <f>Sheet1!O29</f>
        <v>30</v>
      </c>
      <c r="C84" s="10" t="str">
        <f>Sheet1!R29</f>
        <v>UMULH</v>
      </c>
      <c r="D84" s="10" t="s">
        <v>209</v>
      </c>
      <c r="E84" s="10" t="s">
        <v>210</v>
      </c>
      <c r="F84" s="32" t="s">
        <v>300</v>
      </c>
      <c r="G84" s="10" t="s">
        <v>211</v>
      </c>
      <c r="H84" s="10" t="s">
        <v>201</v>
      </c>
      <c r="I84" s="10" t="s">
        <v>202</v>
      </c>
      <c r="J84" s="11" t="b">
        <f t="shared" si="5"/>
        <v>1</v>
      </c>
    </row>
    <row r="85" spans="1:13">
      <c r="A85" s="9" t="str">
        <f>Sheet1!M29</f>
        <v>13</v>
      </c>
      <c r="B85" s="10" t="str">
        <f>Sheet1!P29</f>
        <v>40</v>
      </c>
      <c r="C85" s="10" t="str">
        <f>Sheet1!S29</f>
        <v>MULL/V</v>
      </c>
      <c r="D85" s="10" t="s">
        <v>209</v>
      </c>
      <c r="E85" s="10" t="s">
        <v>210</v>
      </c>
      <c r="F85" s="32" t="s">
        <v>300</v>
      </c>
      <c r="G85" s="10" t="s">
        <v>211</v>
      </c>
      <c r="H85" s="10" t="s">
        <v>201</v>
      </c>
      <c r="I85" s="10" t="s">
        <v>202</v>
      </c>
      <c r="J85" s="11" t="b">
        <f t="shared" si="5"/>
        <v>1</v>
      </c>
    </row>
    <row r="86" spans="1:13">
      <c r="A86" s="12" t="str">
        <f>Sheet1!K30</f>
        <v>13</v>
      </c>
      <c r="B86" s="13" t="str">
        <f>Sheet1!N30</f>
        <v>60</v>
      </c>
      <c r="C86" s="13" t="str">
        <f>Sheet1!Q30</f>
        <v>MULQ/V</v>
      </c>
      <c r="D86" s="13" t="s">
        <v>209</v>
      </c>
      <c r="E86" s="13" t="s">
        <v>210</v>
      </c>
      <c r="F86" s="13" t="s">
        <v>300</v>
      </c>
      <c r="G86" s="13" t="s">
        <v>211</v>
      </c>
      <c r="H86" s="13" t="s">
        <v>201</v>
      </c>
      <c r="I86" s="13" t="s">
        <v>202</v>
      </c>
      <c r="J86" s="14" t="b">
        <f t="shared" si="5"/>
        <v>1</v>
      </c>
      <c r="K86" s="32" t="s">
        <v>286</v>
      </c>
      <c r="L86" s="32" t="s">
        <v>287</v>
      </c>
      <c r="M86" s="32" t="s">
        <v>288</v>
      </c>
    </row>
    <row r="87" spans="1:13">
      <c r="A87" s="30" t="str">
        <f>Sheet1!L30</f>
        <v>14</v>
      </c>
      <c r="B87" s="31" t="str">
        <f>Sheet1!O30</f>
        <v>004</v>
      </c>
      <c r="C87" s="31" t="str">
        <f>Sheet1!R30</f>
        <v>ITOFS</v>
      </c>
      <c r="D87" s="31" t="s">
        <v>214</v>
      </c>
      <c r="E87" s="31" t="s">
        <v>210</v>
      </c>
      <c r="F87" s="31" t="s">
        <v>297</v>
      </c>
      <c r="G87" s="31" t="s">
        <v>215</v>
      </c>
      <c r="H87" s="31" t="s">
        <v>201</v>
      </c>
      <c r="I87" s="31"/>
      <c r="J87" s="8" t="b">
        <f t="shared" si="5"/>
        <v>1</v>
      </c>
      <c r="K87">
        <v>51</v>
      </c>
      <c r="L87">
        <v>3</v>
      </c>
      <c r="M87">
        <f>K87-L87</f>
        <v>48</v>
      </c>
    </row>
    <row r="88" spans="1:13">
      <c r="A88" s="9" t="str">
        <f>Sheet1!M30</f>
        <v>14</v>
      </c>
      <c r="B88" s="10" t="str">
        <f>Sheet1!P30</f>
        <v>00A</v>
      </c>
      <c r="C88" s="10" t="str">
        <f>Sheet1!S30</f>
        <v>SQRTF/C</v>
      </c>
      <c r="D88" s="10" t="s">
        <v>214</v>
      </c>
      <c r="E88" s="10" t="s">
        <v>210</v>
      </c>
      <c r="F88" s="32" t="s">
        <v>301</v>
      </c>
      <c r="G88" s="10" t="s">
        <v>215</v>
      </c>
      <c r="H88" s="10" t="s">
        <v>216</v>
      </c>
      <c r="I88" s="10"/>
      <c r="J88" s="11" t="b">
        <f t="shared" si="5"/>
        <v>1</v>
      </c>
    </row>
    <row r="89" spans="1:13">
      <c r="A89" s="9" t="str">
        <f>Sheet1!K31</f>
        <v>14</v>
      </c>
      <c r="B89" s="10" t="str">
        <f>Sheet1!N31</f>
        <v>00B</v>
      </c>
      <c r="C89" s="10" t="str">
        <f>Sheet1!Q31</f>
        <v>SQRTS/C</v>
      </c>
      <c r="D89" s="10" t="s">
        <v>214</v>
      </c>
      <c r="E89" s="10" t="s">
        <v>210</v>
      </c>
      <c r="F89" s="32" t="s">
        <v>301</v>
      </c>
      <c r="G89" s="10" t="s">
        <v>215</v>
      </c>
      <c r="H89" s="10" t="s">
        <v>216</v>
      </c>
      <c r="I89" s="10"/>
      <c r="J89" s="11" t="b">
        <f t="shared" si="5"/>
        <v>1</v>
      </c>
    </row>
    <row r="90" spans="1:13">
      <c r="A90" s="17" t="str">
        <f>Sheet1!L31</f>
        <v>14</v>
      </c>
      <c r="B90" s="18" t="str">
        <f>Sheet1!O31</f>
        <v>014</v>
      </c>
      <c r="C90" s="18" t="str">
        <f>Sheet1!R31</f>
        <v>ITOFF</v>
      </c>
      <c r="D90" s="18" t="s">
        <v>214</v>
      </c>
      <c r="E90" s="18" t="s">
        <v>210</v>
      </c>
      <c r="F90" s="18" t="s">
        <v>297</v>
      </c>
      <c r="G90" s="18" t="s">
        <v>215</v>
      </c>
      <c r="H90" s="18" t="s">
        <v>201</v>
      </c>
      <c r="I90" s="18"/>
      <c r="J90" s="11" t="b">
        <f t="shared" si="5"/>
        <v>1</v>
      </c>
    </row>
    <row r="91" spans="1:13">
      <c r="A91" s="17" t="str">
        <f>Sheet1!M31</f>
        <v>14</v>
      </c>
      <c r="B91" s="18" t="str">
        <f>Sheet1!P31</f>
        <v>024</v>
      </c>
      <c r="C91" s="18" t="str">
        <f>Sheet1!S31</f>
        <v>ITOFT</v>
      </c>
      <c r="D91" s="18" t="s">
        <v>214</v>
      </c>
      <c r="E91" s="18" t="s">
        <v>210</v>
      </c>
      <c r="F91" s="18" t="s">
        <v>297</v>
      </c>
      <c r="G91" s="18" t="s">
        <v>215</v>
      </c>
      <c r="H91" s="18" t="s">
        <v>201</v>
      </c>
      <c r="I91" s="18"/>
      <c r="J91" s="11" t="b">
        <f t="shared" si="5"/>
        <v>1</v>
      </c>
    </row>
    <row r="92" spans="1:13">
      <c r="A92" s="9" t="str">
        <f>Sheet1!K32</f>
        <v>14</v>
      </c>
      <c r="B92" s="10" t="str">
        <f>Sheet1!N32</f>
        <v>02A</v>
      </c>
      <c r="C92" s="10" t="str">
        <f>Sheet1!Q32</f>
        <v>SQRTG/C</v>
      </c>
      <c r="D92" s="10" t="s">
        <v>214</v>
      </c>
      <c r="E92" s="10" t="s">
        <v>210</v>
      </c>
      <c r="F92" s="32" t="s">
        <v>301</v>
      </c>
      <c r="G92" s="10" t="s">
        <v>215</v>
      </c>
      <c r="H92" s="10" t="s">
        <v>216</v>
      </c>
      <c r="I92" s="10"/>
      <c r="J92" s="11" t="b">
        <f t="shared" si="5"/>
        <v>1</v>
      </c>
    </row>
    <row r="93" spans="1:13">
      <c r="A93" s="9" t="str">
        <f>Sheet1!L32</f>
        <v>14</v>
      </c>
      <c r="B93" s="10" t="str">
        <f>Sheet1!O32</f>
        <v>02B</v>
      </c>
      <c r="C93" s="10" t="str">
        <f>Sheet1!R32</f>
        <v>SQRTT/C</v>
      </c>
      <c r="D93" s="10" t="s">
        <v>214</v>
      </c>
      <c r="E93" s="10" t="s">
        <v>210</v>
      </c>
      <c r="F93" s="32" t="s">
        <v>301</v>
      </c>
      <c r="G93" s="10" t="s">
        <v>215</v>
      </c>
      <c r="H93" s="10" t="s">
        <v>216</v>
      </c>
      <c r="I93" s="10"/>
      <c r="J93" s="11" t="b">
        <f t="shared" si="5"/>
        <v>1</v>
      </c>
    </row>
    <row r="94" spans="1:13">
      <c r="A94" s="9" t="str">
        <f>Sheet1!M32</f>
        <v>14</v>
      </c>
      <c r="B94" s="10" t="str">
        <f>Sheet1!P32</f>
        <v>04B</v>
      </c>
      <c r="C94" s="10" t="str">
        <f>Sheet1!S32</f>
        <v>SQRTS/M</v>
      </c>
      <c r="D94" s="10" t="s">
        <v>214</v>
      </c>
      <c r="E94" s="10" t="s">
        <v>210</v>
      </c>
      <c r="F94" s="32" t="s">
        <v>301</v>
      </c>
      <c r="G94" s="10" t="s">
        <v>215</v>
      </c>
      <c r="H94" s="10" t="s">
        <v>216</v>
      </c>
      <c r="I94" s="10"/>
      <c r="J94" s="11" t="b">
        <f t="shared" si="5"/>
        <v>1</v>
      </c>
    </row>
    <row r="95" spans="1:13">
      <c r="A95" s="9" t="str">
        <f>Sheet1!K33</f>
        <v>14</v>
      </c>
      <c r="B95" s="10" t="str">
        <f>Sheet1!N33</f>
        <v>06B</v>
      </c>
      <c r="C95" s="10" t="str">
        <f>Sheet1!Q33</f>
        <v>SQRTT/M</v>
      </c>
      <c r="D95" s="10" t="s">
        <v>214</v>
      </c>
      <c r="E95" s="10" t="s">
        <v>210</v>
      </c>
      <c r="F95" s="32" t="s">
        <v>301</v>
      </c>
      <c r="G95" s="10" t="s">
        <v>215</v>
      </c>
      <c r="H95" s="10" t="s">
        <v>216</v>
      </c>
      <c r="I95" s="10"/>
      <c r="J95" s="11" t="b">
        <f t="shared" si="5"/>
        <v>1</v>
      </c>
    </row>
    <row r="96" spans="1:13">
      <c r="A96" s="9" t="str">
        <f>Sheet1!L33</f>
        <v>14</v>
      </c>
      <c r="B96" s="10" t="str">
        <f>Sheet1!O33</f>
        <v>08A</v>
      </c>
      <c r="C96" s="10" t="str">
        <f>Sheet1!R33</f>
        <v>SQRTF</v>
      </c>
      <c r="D96" s="10" t="s">
        <v>214</v>
      </c>
      <c r="E96" s="10" t="s">
        <v>210</v>
      </c>
      <c r="F96" s="32" t="s">
        <v>301</v>
      </c>
      <c r="G96" s="10" t="s">
        <v>215</v>
      </c>
      <c r="H96" s="10" t="s">
        <v>216</v>
      </c>
      <c r="I96" s="10"/>
      <c r="J96" s="11" t="b">
        <f t="shared" si="5"/>
        <v>1</v>
      </c>
    </row>
    <row r="97" spans="1:10">
      <c r="A97" s="9" t="str">
        <f>Sheet1!M33</f>
        <v>14</v>
      </c>
      <c r="B97" s="10" t="str">
        <f>Sheet1!P33</f>
        <v>08B</v>
      </c>
      <c r="C97" s="10" t="str">
        <f>Sheet1!S33</f>
        <v>SQRTS</v>
      </c>
      <c r="D97" s="10" t="s">
        <v>214</v>
      </c>
      <c r="E97" s="10" t="s">
        <v>210</v>
      </c>
      <c r="F97" s="32" t="s">
        <v>301</v>
      </c>
      <c r="G97" s="10" t="s">
        <v>215</v>
      </c>
      <c r="H97" s="10" t="s">
        <v>216</v>
      </c>
      <c r="I97" s="10"/>
      <c r="J97" s="11" t="b">
        <f t="shared" si="5"/>
        <v>1</v>
      </c>
    </row>
    <row r="98" spans="1:10">
      <c r="A98" s="9" t="str">
        <f>Sheet1!K34</f>
        <v>14</v>
      </c>
      <c r="B98" s="10" t="str">
        <f>Sheet1!N34</f>
        <v>0AA</v>
      </c>
      <c r="C98" s="10" t="str">
        <f>Sheet1!Q34</f>
        <v>SQRTG</v>
      </c>
      <c r="D98" s="10" t="s">
        <v>214</v>
      </c>
      <c r="E98" s="10" t="s">
        <v>210</v>
      </c>
      <c r="F98" s="32" t="s">
        <v>301</v>
      </c>
      <c r="G98" s="10" t="s">
        <v>215</v>
      </c>
      <c r="H98" s="10" t="s">
        <v>216</v>
      </c>
      <c r="I98" s="10"/>
      <c r="J98" s="11" t="b">
        <f t="shared" si="5"/>
        <v>1</v>
      </c>
    </row>
    <row r="99" spans="1:10">
      <c r="A99" s="9" t="str">
        <f>Sheet1!L34</f>
        <v>14</v>
      </c>
      <c r="B99" s="10" t="str">
        <f>Sheet1!O34</f>
        <v>0AB</v>
      </c>
      <c r="C99" s="10" t="str">
        <f>Sheet1!R34</f>
        <v>SQRTT</v>
      </c>
      <c r="D99" s="10" t="s">
        <v>214</v>
      </c>
      <c r="E99" s="10" t="s">
        <v>210</v>
      </c>
      <c r="F99" s="32" t="s">
        <v>301</v>
      </c>
      <c r="G99" s="10" t="s">
        <v>215</v>
      </c>
      <c r="H99" s="10" t="s">
        <v>216</v>
      </c>
      <c r="I99" s="10"/>
      <c r="J99" s="11" t="b">
        <f t="shared" si="5"/>
        <v>1</v>
      </c>
    </row>
    <row r="100" spans="1:10">
      <c r="A100" s="9" t="str">
        <f>Sheet1!M34</f>
        <v>14</v>
      </c>
      <c r="B100" s="10" t="str">
        <f>Sheet1!P34</f>
        <v>0CB</v>
      </c>
      <c r="C100" s="10" t="str">
        <f>Sheet1!S34</f>
        <v>SQRTS/D</v>
      </c>
      <c r="D100" s="10" t="s">
        <v>214</v>
      </c>
      <c r="E100" s="10" t="s">
        <v>210</v>
      </c>
      <c r="F100" s="32" t="s">
        <v>301</v>
      </c>
      <c r="G100" s="10" t="s">
        <v>215</v>
      </c>
      <c r="H100" s="10" t="s">
        <v>216</v>
      </c>
      <c r="I100" s="10"/>
      <c r="J100" s="11" t="b">
        <f t="shared" si="5"/>
        <v>1</v>
      </c>
    </row>
    <row r="101" spans="1:10">
      <c r="A101" s="9" t="str">
        <f>Sheet1!K35</f>
        <v>14</v>
      </c>
      <c r="B101" s="10" t="str">
        <f>Sheet1!N35</f>
        <v>0EB</v>
      </c>
      <c r="C101" s="10" t="str">
        <f>Sheet1!Q35</f>
        <v>SQRTT/D</v>
      </c>
      <c r="D101" s="10" t="s">
        <v>214</v>
      </c>
      <c r="E101" s="10" t="s">
        <v>210</v>
      </c>
      <c r="F101" s="32" t="s">
        <v>301</v>
      </c>
      <c r="G101" s="10" t="s">
        <v>215</v>
      </c>
      <c r="H101" s="10" t="s">
        <v>216</v>
      </c>
      <c r="I101" s="10"/>
      <c r="J101" s="11" t="b">
        <f t="shared" si="5"/>
        <v>1</v>
      </c>
    </row>
    <row r="102" spans="1:10">
      <c r="A102" s="9" t="str">
        <f>Sheet1!L35</f>
        <v>14</v>
      </c>
      <c r="B102" s="10" t="str">
        <f>Sheet1!O35</f>
        <v>10A</v>
      </c>
      <c r="C102" s="10" t="str">
        <f>Sheet1!R35</f>
        <v>SQRTF/UC</v>
      </c>
      <c r="D102" s="10" t="s">
        <v>214</v>
      </c>
      <c r="E102" s="10" t="s">
        <v>210</v>
      </c>
      <c r="F102" s="32" t="s">
        <v>301</v>
      </c>
      <c r="G102" s="10" t="s">
        <v>215</v>
      </c>
      <c r="H102" s="10" t="s">
        <v>216</v>
      </c>
      <c r="I102" s="10"/>
      <c r="J102" s="11" t="b">
        <f t="shared" si="5"/>
        <v>1</v>
      </c>
    </row>
    <row r="103" spans="1:10">
      <c r="A103" s="9" t="str">
        <f>Sheet1!M35</f>
        <v>14</v>
      </c>
      <c r="B103" s="10" t="str">
        <f>Sheet1!P35</f>
        <v>10B</v>
      </c>
      <c r="C103" s="10" t="str">
        <f>Sheet1!S35</f>
        <v>SQRTS/UC</v>
      </c>
      <c r="D103" s="10" t="s">
        <v>214</v>
      </c>
      <c r="E103" s="10" t="s">
        <v>210</v>
      </c>
      <c r="F103" s="32" t="s">
        <v>301</v>
      </c>
      <c r="G103" s="10" t="s">
        <v>215</v>
      </c>
      <c r="H103" s="10" t="s">
        <v>216</v>
      </c>
      <c r="I103" s="10"/>
      <c r="J103" s="11" t="b">
        <f t="shared" si="5"/>
        <v>1</v>
      </c>
    </row>
    <row r="104" spans="1:10">
      <c r="A104" s="9" t="str">
        <f>Sheet1!K36</f>
        <v>14</v>
      </c>
      <c r="B104" s="10" t="str">
        <f>Sheet1!N36</f>
        <v>12A</v>
      </c>
      <c r="C104" s="10" t="str">
        <f>Sheet1!Q36</f>
        <v>SQRTG/UC</v>
      </c>
      <c r="D104" s="10" t="s">
        <v>214</v>
      </c>
      <c r="E104" s="10" t="s">
        <v>210</v>
      </c>
      <c r="F104" s="32" t="s">
        <v>301</v>
      </c>
      <c r="G104" s="10" t="s">
        <v>215</v>
      </c>
      <c r="H104" s="10" t="s">
        <v>216</v>
      </c>
      <c r="I104" s="10"/>
      <c r="J104" s="11" t="b">
        <f t="shared" si="5"/>
        <v>1</v>
      </c>
    </row>
    <row r="105" spans="1:10">
      <c r="A105" s="9" t="str">
        <f>Sheet1!L36</f>
        <v>14</v>
      </c>
      <c r="B105" s="10" t="str">
        <f>Sheet1!O36</f>
        <v>12B</v>
      </c>
      <c r="C105" s="10" t="str">
        <f>Sheet1!R36</f>
        <v>SQRTT/UC</v>
      </c>
      <c r="D105" s="10" t="s">
        <v>214</v>
      </c>
      <c r="E105" s="10" t="s">
        <v>210</v>
      </c>
      <c r="F105" s="32" t="s">
        <v>301</v>
      </c>
      <c r="G105" s="10" t="s">
        <v>215</v>
      </c>
      <c r="H105" s="10" t="s">
        <v>216</v>
      </c>
      <c r="I105" s="10"/>
      <c r="J105" s="11" t="b">
        <f t="shared" si="5"/>
        <v>1</v>
      </c>
    </row>
    <row r="106" spans="1:10">
      <c r="A106" s="9" t="str">
        <f>Sheet1!M36</f>
        <v>14</v>
      </c>
      <c r="B106" s="10" t="str">
        <f>Sheet1!P36</f>
        <v>14B</v>
      </c>
      <c r="C106" s="10" t="str">
        <f>Sheet1!S36</f>
        <v>SQRTS/UM</v>
      </c>
      <c r="D106" s="10" t="s">
        <v>214</v>
      </c>
      <c r="E106" s="10" t="s">
        <v>210</v>
      </c>
      <c r="F106" s="32" t="s">
        <v>301</v>
      </c>
      <c r="G106" s="10" t="s">
        <v>215</v>
      </c>
      <c r="H106" s="10" t="s">
        <v>216</v>
      </c>
      <c r="I106" s="10"/>
      <c r="J106" s="11" t="b">
        <f t="shared" si="5"/>
        <v>1</v>
      </c>
    </row>
    <row r="107" spans="1:10">
      <c r="A107" s="9" t="str">
        <f>Sheet1!K37</f>
        <v>14</v>
      </c>
      <c r="B107" s="10" t="str">
        <f>Sheet1!N37</f>
        <v>16B</v>
      </c>
      <c r="C107" s="10" t="str">
        <f>Sheet1!Q37</f>
        <v>SQRTT/UM</v>
      </c>
      <c r="D107" s="10" t="s">
        <v>214</v>
      </c>
      <c r="E107" s="10" t="s">
        <v>210</v>
      </c>
      <c r="F107" s="32" t="s">
        <v>301</v>
      </c>
      <c r="G107" s="10" t="s">
        <v>215</v>
      </c>
      <c r="H107" s="10" t="s">
        <v>216</v>
      </c>
      <c r="I107" s="10"/>
      <c r="J107" s="11" t="b">
        <f t="shared" si="5"/>
        <v>1</v>
      </c>
    </row>
    <row r="108" spans="1:10">
      <c r="A108" s="9" t="str">
        <f>Sheet1!L37</f>
        <v>14</v>
      </c>
      <c r="B108" s="10" t="str">
        <f>Sheet1!O37</f>
        <v>18A</v>
      </c>
      <c r="C108" s="10" t="str">
        <f>Sheet1!R37</f>
        <v>SQRTF/U</v>
      </c>
      <c r="D108" s="10" t="s">
        <v>214</v>
      </c>
      <c r="E108" s="10" t="s">
        <v>210</v>
      </c>
      <c r="F108" s="32" t="s">
        <v>301</v>
      </c>
      <c r="G108" s="10" t="s">
        <v>215</v>
      </c>
      <c r="H108" s="10" t="s">
        <v>216</v>
      </c>
      <c r="I108" s="10"/>
      <c r="J108" s="11" t="b">
        <f t="shared" si="5"/>
        <v>1</v>
      </c>
    </row>
    <row r="109" spans="1:10">
      <c r="A109" s="9" t="str">
        <f>Sheet1!M37</f>
        <v>14</v>
      </c>
      <c r="B109" s="10" t="str">
        <f>Sheet1!P37</f>
        <v>18B</v>
      </c>
      <c r="C109" s="10" t="str">
        <f>Sheet1!S37</f>
        <v>SQRTS/U</v>
      </c>
      <c r="D109" s="10" t="s">
        <v>214</v>
      </c>
      <c r="E109" s="10" t="s">
        <v>210</v>
      </c>
      <c r="F109" s="32" t="s">
        <v>301</v>
      </c>
      <c r="G109" s="10" t="s">
        <v>215</v>
      </c>
      <c r="H109" s="10" t="s">
        <v>216</v>
      </c>
      <c r="I109" s="10"/>
      <c r="J109" s="11" t="b">
        <f t="shared" si="5"/>
        <v>1</v>
      </c>
    </row>
    <row r="110" spans="1:10">
      <c r="A110" s="9" t="str">
        <f>Sheet1!K38</f>
        <v>14</v>
      </c>
      <c r="B110" s="10" t="str">
        <f>Sheet1!N38</f>
        <v>1AA</v>
      </c>
      <c r="C110" s="10" t="str">
        <f>Sheet1!Q38</f>
        <v>SQRTG/U</v>
      </c>
      <c r="D110" s="10" t="s">
        <v>214</v>
      </c>
      <c r="E110" s="10" t="s">
        <v>210</v>
      </c>
      <c r="F110" s="32" t="s">
        <v>301</v>
      </c>
      <c r="G110" s="10" t="s">
        <v>215</v>
      </c>
      <c r="H110" s="10" t="s">
        <v>216</v>
      </c>
      <c r="I110" s="10"/>
      <c r="J110" s="11" t="b">
        <f t="shared" si="5"/>
        <v>1</v>
      </c>
    </row>
    <row r="111" spans="1:10">
      <c r="A111" s="9" t="str">
        <f>Sheet1!L38</f>
        <v>14</v>
      </c>
      <c r="B111" s="10" t="str">
        <f>Sheet1!O38</f>
        <v>1AB</v>
      </c>
      <c r="C111" s="10" t="str">
        <f>Sheet1!R38</f>
        <v>SQRTT/U</v>
      </c>
      <c r="D111" s="10" t="s">
        <v>214</v>
      </c>
      <c r="E111" s="10" t="s">
        <v>210</v>
      </c>
      <c r="F111" s="32" t="s">
        <v>301</v>
      </c>
      <c r="G111" s="10" t="s">
        <v>215</v>
      </c>
      <c r="H111" s="10" t="s">
        <v>216</v>
      </c>
      <c r="I111" s="10"/>
      <c r="J111" s="11" t="b">
        <f t="shared" si="5"/>
        <v>1</v>
      </c>
    </row>
    <row r="112" spans="1:10">
      <c r="A112" s="9" t="str">
        <f>Sheet1!M38</f>
        <v>14</v>
      </c>
      <c r="B112" s="10" t="str">
        <f>Sheet1!P38</f>
        <v>1CB</v>
      </c>
      <c r="C112" s="10" t="str">
        <f>Sheet1!S38</f>
        <v>SQRTS/UD</v>
      </c>
      <c r="D112" s="10" t="s">
        <v>214</v>
      </c>
      <c r="E112" s="10" t="s">
        <v>210</v>
      </c>
      <c r="F112" s="32" t="s">
        <v>301</v>
      </c>
      <c r="G112" s="10" t="s">
        <v>215</v>
      </c>
      <c r="H112" s="10" t="s">
        <v>216</v>
      </c>
      <c r="I112" s="10"/>
      <c r="J112" s="11" t="b">
        <f t="shared" si="5"/>
        <v>1</v>
      </c>
    </row>
    <row r="113" spans="1:10">
      <c r="A113" s="9" t="str">
        <f>Sheet1!K39</f>
        <v>14</v>
      </c>
      <c r="B113" s="10" t="str">
        <f>Sheet1!N39</f>
        <v>1EB</v>
      </c>
      <c r="C113" s="10" t="str">
        <f>Sheet1!Q39</f>
        <v>SQRTT/UD</v>
      </c>
      <c r="D113" s="10" t="s">
        <v>214</v>
      </c>
      <c r="E113" s="10" t="s">
        <v>210</v>
      </c>
      <c r="F113" s="32" t="s">
        <v>301</v>
      </c>
      <c r="G113" s="10" t="s">
        <v>215</v>
      </c>
      <c r="H113" s="10" t="s">
        <v>216</v>
      </c>
      <c r="I113" s="10"/>
      <c r="J113" s="11" t="b">
        <f t="shared" si="5"/>
        <v>1</v>
      </c>
    </row>
    <row r="114" spans="1:10">
      <c r="A114" s="9" t="str">
        <f>Sheet1!L39</f>
        <v>14</v>
      </c>
      <c r="B114" s="10" t="str">
        <f>Sheet1!O39</f>
        <v>40A</v>
      </c>
      <c r="C114" s="10" t="str">
        <f>Sheet1!R39</f>
        <v>SQRTF/SC</v>
      </c>
      <c r="D114" s="10" t="s">
        <v>214</v>
      </c>
      <c r="E114" s="10" t="s">
        <v>210</v>
      </c>
      <c r="F114" s="32" t="s">
        <v>301</v>
      </c>
      <c r="G114" s="10" t="s">
        <v>215</v>
      </c>
      <c r="H114" s="10" t="s">
        <v>216</v>
      </c>
      <c r="I114" s="10"/>
      <c r="J114" s="11" t="b">
        <f t="shared" si="5"/>
        <v>1</v>
      </c>
    </row>
    <row r="115" spans="1:10">
      <c r="A115" s="9" t="str">
        <f>Sheet1!M39</f>
        <v>14</v>
      </c>
      <c r="B115" s="10" t="str">
        <f>Sheet1!P39</f>
        <v>42A</v>
      </c>
      <c r="C115" s="10" t="str">
        <f>Sheet1!S39</f>
        <v>SQRTG/SC</v>
      </c>
      <c r="D115" s="10" t="s">
        <v>214</v>
      </c>
      <c r="E115" s="10" t="s">
        <v>210</v>
      </c>
      <c r="F115" s="32" t="s">
        <v>301</v>
      </c>
      <c r="G115" s="10" t="s">
        <v>215</v>
      </c>
      <c r="H115" s="10" t="s">
        <v>216</v>
      </c>
      <c r="I115" s="10"/>
      <c r="J115" s="11" t="b">
        <f t="shared" si="5"/>
        <v>1</v>
      </c>
    </row>
    <row r="116" spans="1:10">
      <c r="A116" s="9" t="str">
        <f>Sheet1!K40</f>
        <v>14</v>
      </c>
      <c r="B116" s="10" t="str">
        <f>Sheet1!N40</f>
        <v>48A</v>
      </c>
      <c r="C116" s="10" t="str">
        <f>Sheet1!Q40</f>
        <v>SQRTF/S</v>
      </c>
      <c r="D116" s="10" t="s">
        <v>214</v>
      </c>
      <c r="E116" s="10" t="s">
        <v>210</v>
      </c>
      <c r="F116" s="32" t="s">
        <v>301</v>
      </c>
      <c r="G116" s="10" t="s">
        <v>215</v>
      </c>
      <c r="H116" s="10" t="s">
        <v>216</v>
      </c>
      <c r="I116" s="10"/>
      <c r="J116" s="11" t="b">
        <f t="shared" si="5"/>
        <v>1</v>
      </c>
    </row>
    <row r="117" spans="1:10">
      <c r="A117" s="9" t="str">
        <f>Sheet1!L40</f>
        <v>14</v>
      </c>
      <c r="B117" s="10" t="str">
        <f>Sheet1!O40</f>
        <v>4AA</v>
      </c>
      <c r="C117" s="10" t="str">
        <f>Sheet1!R40</f>
        <v>SQRTG/S</v>
      </c>
      <c r="D117" s="10" t="s">
        <v>214</v>
      </c>
      <c r="E117" s="10" t="s">
        <v>210</v>
      </c>
      <c r="F117" s="32" t="s">
        <v>301</v>
      </c>
      <c r="G117" s="10" t="s">
        <v>215</v>
      </c>
      <c r="H117" s="10" t="s">
        <v>216</v>
      </c>
      <c r="I117" s="10"/>
      <c r="J117" s="11" t="b">
        <f t="shared" si="5"/>
        <v>1</v>
      </c>
    </row>
    <row r="118" spans="1:10">
      <c r="A118" s="9" t="str">
        <f>Sheet1!M40</f>
        <v>14</v>
      </c>
      <c r="B118" s="10" t="str">
        <f>Sheet1!P40</f>
        <v>50A</v>
      </c>
      <c r="C118" s="10" t="str">
        <f>Sheet1!S40</f>
        <v>SQRTF/SUC</v>
      </c>
      <c r="D118" s="10" t="s">
        <v>214</v>
      </c>
      <c r="E118" s="10" t="s">
        <v>210</v>
      </c>
      <c r="F118" s="32" t="s">
        <v>301</v>
      </c>
      <c r="G118" s="10" t="s">
        <v>215</v>
      </c>
      <c r="H118" s="10" t="s">
        <v>216</v>
      </c>
      <c r="I118" s="10"/>
      <c r="J118" s="11" t="b">
        <f t="shared" si="5"/>
        <v>1</v>
      </c>
    </row>
    <row r="119" spans="1:10">
      <c r="A119" s="9" t="str">
        <f>Sheet1!K41</f>
        <v>14</v>
      </c>
      <c r="B119" s="10" t="str">
        <f>Sheet1!N41</f>
        <v>50B</v>
      </c>
      <c r="C119" s="10" t="str">
        <f>Sheet1!Q41</f>
        <v>SQRTS/SUC</v>
      </c>
      <c r="D119" s="10" t="s">
        <v>214</v>
      </c>
      <c r="E119" s="10" t="s">
        <v>210</v>
      </c>
      <c r="F119" s="32" t="s">
        <v>301</v>
      </c>
      <c r="G119" s="10" t="s">
        <v>215</v>
      </c>
      <c r="H119" s="10" t="s">
        <v>216</v>
      </c>
      <c r="I119" s="10"/>
      <c r="J119" s="11" t="b">
        <f t="shared" si="5"/>
        <v>1</v>
      </c>
    </row>
    <row r="120" spans="1:10">
      <c r="A120" s="9" t="str">
        <f>Sheet1!L41</f>
        <v>14</v>
      </c>
      <c r="B120" s="10" t="str">
        <f>Sheet1!O41</f>
        <v>52A</v>
      </c>
      <c r="C120" s="10" t="str">
        <f>Sheet1!R41</f>
        <v>SQRTG/SUC</v>
      </c>
      <c r="D120" s="10" t="s">
        <v>214</v>
      </c>
      <c r="E120" s="10" t="s">
        <v>210</v>
      </c>
      <c r="F120" s="32" t="s">
        <v>301</v>
      </c>
      <c r="G120" s="10" t="s">
        <v>215</v>
      </c>
      <c r="H120" s="10" t="s">
        <v>216</v>
      </c>
      <c r="I120" s="10"/>
      <c r="J120" s="11" t="b">
        <f t="shared" si="5"/>
        <v>1</v>
      </c>
    </row>
    <row r="121" spans="1:10">
      <c r="A121" s="9" t="str">
        <f>Sheet1!M41</f>
        <v>14</v>
      </c>
      <c r="B121" s="10" t="str">
        <f>Sheet1!P41</f>
        <v>52B</v>
      </c>
      <c r="C121" s="10" t="str">
        <f>Sheet1!S41</f>
        <v>SQRTT/SUC</v>
      </c>
      <c r="D121" s="10" t="s">
        <v>214</v>
      </c>
      <c r="E121" s="10" t="s">
        <v>210</v>
      </c>
      <c r="F121" s="32" t="s">
        <v>301</v>
      </c>
      <c r="G121" s="10" t="s">
        <v>215</v>
      </c>
      <c r="H121" s="10" t="s">
        <v>216</v>
      </c>
      <c r="I121" s="10"/>
      <c r="J121" s="11" t="b">
        <f t="shared" si="5"/>
        <v>1</v>
      </c>
    </row>
    <row r="122" spans="1:10">
      <c r="A122" s="9" t="str">
        <f>Sheet1!K42</f>
        <v>14</v>
      </c>
      <c r="B122" s="10" t="str">
        <f>Sheet1!N42</f>
        <v>54B</v>
      </c>
      <c r="C122" s="10" t="str">
        <f>Sheet1!Q42</f>
        <v>SQRTS/SUM</v>
      </c>
      <c r="D122" s="10" t="s">
        <v>214</v>
      </c>
      <c r="E122" s="10" t="s">
        <v>210</v>
      </c>
      <c r="F122" s="32" t="s">
        <v>301</v>
      </c>
      <c r="G122" s="10" t="s">
        <v>215</v>
      </c>
      <c r="H122" s="10" t="s">
        <v>216</v>
      </c>
      <c r="I122" s="10"/>
      <c r="J122" s="11" t="b">
        <f t="shared" si="5"/>
        <v>1</v>
      </c>
    </row>
    <row r="123" spans="1:10">
      <c r="A123" s="9" t="str">
        <f>Sheet1!L42</f>
        <v>14</v>
      </c>
      <c r="B123" s="10" t="str">
        <f>Sheet1!O42</f>
        <v>56B</v>
      </c>
      <c r="C123" s="10" t="str">
        <f>Sheet1!R42</f>
        <v>SQRTT/SUM</v>
      </c>
      <c r="D123" s="10" t="s">
        <v>214</v>
      </c>
      <c r="E123" s="10" t="s">
        <v>210</v>
      </c>
      <c r="F123" s="32" t="s">
        <v>301</v>
      </c>
      <c r="G123" s="10" t="s">
        <v>215</v>
      </c>
      <c r="H123" s="10" t="s">
        <v>216</v>
      </c>
      <c r="I123" s="10"/>
      <c r="J123" s="11" t="b">
        <f t="shared" si="5"/>
        <v>1</v>
      </c>
    </row>
    <row r="124" spans="1:10">
      <c r="A124" s="9" t="str">
        <f>Sheet1!M42</f>
        <v>14</v>
      </c>
      <c r="B124" s="10" t="str">
        <f>Sheet1!P42</f>
        <v>58A</v>
      </c>
      <c r="C124" s="10" t="str">
        <f>Sheet1!S42</f>
        <v>SQRTF/SU</v>
      </c>
      <c r="D124" s="10" t="s">
        <v>214</v>
      </c>
      <c r="E124" s="10" t="s">
        <v>210</v>
      </c>
      <c r="F124" s="32" t="s">
        <v>301</v>
      </c>
      <c r="G124" s="10" t="s">
        <v>215</v>
      </c>
      <c r="H124" s="10" t="s">
        <v>216</v>
      </c>
      <c r="I124" s="10"/>
      <c r="J124" s="11" t="b">
        <f t="shared" si="5"/>
        <v>1</v>
      </c>
    </row>
    <row r="125" spans="1:10">
      <c r="A125" s="9" t="str">
        <f>Sheet1!K43</f>
        <v>14</v>
      </c>
      <c r="B125" s="10" t="str">
        <f>Sheet1!N43</f>
        <v>58B</v>
      </c>
      <c r="C125" s="10" t="str">
        <f>Sheet1!Q43</f>
        <v>SQRTS/SU</v>
      </c>
      <c r="D125" s="10" t="s">
        <v>214</v>
      </c>
      <c r="E125" s="10" t="s">
        <v>210</v>
      </c>
      <c r="F125" s="32" t="s">
        <v>301</v>
      </c>
      <c r="G125" s="10" t="s">
        <v>215</v>
      </c>
      <c r="H125" s="10" t="s">
        <v>216</v>
      </c>
      <c r="I125" s="10"/>
      <c r="J125" s="11" t="b">
        <f t="shared" si="5"/>
        <v>1</v>
      </c>
    </row>
    <row r="126" spans="1:10">
      <c r="A126" s="9" t="str">
        <f>Sheet1!L43</f>
        <v>14</v>
      </c>
      <c r="B126" s="10" t="str">
        <f>Sheet1!O43</f>
        <v>5AA</v>
      </c>
      <c r="C126" s="10" t="str">
        <f>Sheet1!R43</f>
        <v>SQRTG/SU</v>
      </c>
      <c r="D126" s="10" t="s">
        <v>214</v>
      </c>
      <c r="E126" s="10" t="s">
        <v>210</v>
      </c>
      <c r="F126" s="32" t="s">
        <v>301</v>
      </c>
      <c r="G126" s="10" t="s">
        <v>215</v>
      </c>
      <c r="H126" s="10" t="s">
        <v>216</v>
      </c>
      <c r="I126" s="10"/>
      <c r="J126" s="11" t="b">
        <f t="shared" si="5"/>
        <v>1</v>
      </c>
    </row>
    <row r="127" spans="1:10">
      <c r="A127" s="9" t="str">
        <f>Sheet1!M43</f>
        <v>14</v>
      </c>
      <c r="B127" s="10" t="str">
        <f>Sheet1!P43</f>
        <v>5AB</v>
      </c>
      <c r="C127" s="10" t="str">
        <f>Sheet1!S43</f>
        <v>SQRTT/SU</v>
      </c>
      <c r="D127" s="10" t="s">
        <v>214</v>
      </c>
      <c r="E127" s="10" t="s">
        <v>210</v>
      </c>
      <c r="F127" s="32" t="s">
        <v>301</v>
      </c>
      <c r="G127" s="10" t="s">
        <v>215</v>
      </c>
      <c r="H127" s="10" t="s">
        <v>216</v>
      </c>
      <c r="I127" s="10"/>
      <c r="J127" s="11" t="b">
        <f t="shared" si="5"/>
        <v>1</v>
      </c>
    </row>
    <row r="128" spans="1:10">
      <c r="A128" s="9" t="str">
        <f>Sheet1!K44</f>
        <v>14</v>
      </c>
      <c r="B128" s="10" t="str">
        <f>Sheet1!N44</f>
        <v>5CB</v>
      </c>
      <c r="C128" s="10" t="str">
        <f>Sheet1!Q44</f>
        <v>SQRTS/SUD</v>
      </c>
      <c r="D128" s="10" t="s">
        <v>214</v>
      </c>
      <c r="E128" s="10" t="s">
        <v>210</v>
      </c>
      <c r="F128" s="32" t="s">
        <v>301</v>
      </c>
      <c r="G128" s="10" t="s">
        <v>215</v>
      </c>
      <c r="H128" s="10" t="s">
        <v>216</v>
      </c>
      <c r="I128" s="10"/>
      <c r="J128" s="11" t="b">
        <f t="shared" si="5"/>
        <v>1</v>
      </c>
    </row>
    <row r="129" spans="1:17">
      <c r="A129" s="9" t="str">
        <f>Sheet1!L44</f>
        <v>14</v>
      </c>
      <c r="B129" s="10" t="str">
        <f>Sheet1!O44</f>
        <v>5EB</v>
      </c>
      <c r="C129" s="10" t="str">
        <f>Sheet1!R44</f>
        <v>SQRTT/SUD</v>
      </c>
      <c r="D129" s="10" t="s">
        <v>214</v>
      </c>
      <c r="E129" s="10" t="s">
        <v>210</v>
      </c>
      <c r="F129" s="32" t="s">
        <v>301</v>
      </c>
      <c r="G129" s="10" t="s">
        <v>215</v>
      </c>
      <c r="H129" s="10" t="s">
        <v>216</v>
      </c>
      <c r="I129" s="10"/>
      <c r="J129" s="11" t="b">
        <f t="shared" si="5"/>
        <v>1</v>
      </c>
    </row>
    <row r="130" spans="1:17">
      <c r="A130" s="9" t="str">
        <f>Sheet1!M44</f>
        <v>14</v>
      </c>
      <c r="B130" s="10" t="str">
        <f>Sheet1!P44</f>
        <v>70B</v>
      </c>
      <c r="C130" s="10" t="str">
        <f>Sheet1!S44</f>
        <v>SQRTS/SUIC</v>
      </c>
      <c r="D130" s="10" t="s">
        <v>214</v>
      </c>
      <c r="E130" s="10" t="s">
        <v>210</v>
      </c>
      <c r="F130" s="32" t="s">
        <v>301</v>
      </c>
      <c r="G130" s="10" t="s">
        <v>215</v>
      </c>
      <c r="H130" s="10" t="s">
        <v>216</v>
      </c>
      <c r="I130" s="10"/>
      <c r="J130" s="11" t="b">
        <f t="shared" si="5"/>
        <v>1</v>
      </c>
    </row>
    <row r="131" spans="1:17">
      <c r="A131" s="9" t="str">
        <f>Sheet1!K45</f>
        <v>14</v>
      </c>
      <c r="B131" s="10" t="str">
        <f>Sheet1!N45</f>
        <v>72B</v>
      </c>
      <c r="C131" s="10" t="str">
        <f>Sheet1!Q45</f>
        <v>SQRTT/SUIC</v>
      </c>
      <c r="D131" s="10" t="s">
        <v>214</v>
      </c>
      <c r="E131" s="10" t="s">
        <v>210</v>
      </c>
      <c r="F131" s="32" t="s">
        <v>301</v>
      </c>
      <c r="G131" s="10" t="s">
        <v>215</v>
      </c>
      <c r="H131" s="10" t="s">
        <v>216</v>
      </c>
      <c r="I131" s="10"/>
      <c r="J131" s="11" t="b">
        <f t="shared" si="5"/>
        <v>1</v>
      </c>
    </row>
    <row r="132" spans="1:17">
      <c r="A132" s="9" t="str">
        <f>Sheet1!L45</f>
        <v>14</v>
      </c>
      <c r="B132" s="10" t="str">
        <f>Sheet1!O45</f>
        <v>74B</v>
      </c>
      <c r="C132" s="10" t="str">
        <f>Sheet1!R45</f>
        <v>SQRTS/SUIM</v>
      </c>
      <c r="D132" s="10" t="s">
        <v>214</v>
      </c>
      <c r="E132" s="10" t="s">
        <v>210</v>
      </c>
      <c r="F132" s="32" t="s">
        <v>301</v>
      </c>
      <c r="G132" s="10" t="s">
        <v>215</v>
      </c>
      <c r="H132" s="10" t="s">
        <v>216</v>
      </c>
      <c r="I132" s="10"/>
      <c r="J132" s="11" t="b">
        <f t="shared" ref="J132:J195" si="6">OR((A132=A133),(A132=A131))</f>
        <v>1</v>
      </c>
    </row>
    <row r="133" spans="1:17">
      <c r="A133" s="9" t="str">
        <f>Sheet1!M45</f>
        <v>14</v>
      </c>
      <c r="B133" s="10" t="str">
        <f>Sheet1!P45</f>
        <v>76B</v>
      </c>
      <c r="C133" s="10" t="str">
        <f>Sheet1!S45</f>
        <v>SQRTT/SUIM</v>
      </c>
      <c r="D133" s="10" t="s">
        <v>214</v>
      </c>
      <c r="E133" s="10" t="s">
        <v>210</v>
      </c>
      <c r="F133" s="32" t="s">
        <v>301</v>
      </c>
      <c r="G133" s="10" t="s">
        <v>215</v>
      </c>
      <c r="H133" s="10" t="s">
        <v>216</v>
      </c>
      <c r="I133" s="10"/>
      <c r="J133" s="11" t="b">
        <f t="shared" si="6"/>
        <v>1</v>
      </c>
    </row>
    <row r="134" spans="1:17">
      <c r="A134" s="9" t="str">
        <f>Sheet1!K46</f>
        <v>14</v>
      </c>
      <c r="B134" s="10" t="str">
        <f>Sheet1!N46</f>
        <v>78B</v>
      </c>
      <c r="C134" s="10" t="str">
        <f>Sheet1!Q46</f>
        <v>SQRTS/SUI</v>
      </c>
      <c r="D134" s="10" t="s">
        <v>214</v>
      </c>
      <c r="E134" s="10" t="s">
        <v>210</v>
      </c>
      <c r="F134" s="32" t="s">
        <v>301</v>
      </c>
      <c r="G134" s="10" t="s">
        <v>215</v>
      </c>
      <c r="H134" s="10" t="s">
        <v>216</v>
      </c>
      <c r="I134" s="10"/>
      <c r="J134" s="11" t="b">
        <f t="shared" si="6"/>
        <v>1</v>
      </c>
    </row>
    <row r="135" spans="1:17">
      <c r="A135" s="9" t="str">
        <f>Sheet1!L46</f>
        <v>14</v>
      </c>
      <c r="B135" s="10" t="str">
        <f>Sheet1!O46</f>
        <v>7AB</v>
      </c>
      <c r="C135" s="10" t="str">
        <f>Sheet1!R46</f>
        <v>SQRTT/SUI</v>
      </c>
      <c r="D135" s="10" t="s">
        <v>214</v>
      </c>
      <c r="E135" s="10" t="s">
        <v>210</v>
      </c>
      <c r="F135" s="32" t="s">
        <v>301</v>
      </c>
      <c r="G135" s="10" t="s">
        <v>215</v>
      </c>
      <c r="H135" s="10" t="s">
        <v>216</v>
      </c>
      <c r="I135" s="10"/>
      <c r="J135" s="11" t="b">
        <f t="shared" si="6"/>
        <v>1</v>
      </c>
    </row>
    <row r="136" spans="1:17">
      <c r="A136" s="9" t="str">
        <f>Sheet1!M46</f>
        <v>14</v>
      </c>
      <c r="B136" s="10" t="str">
        <f>Sheet1!P46</f>
        <v>7CB</v>
      </c>
      <c r="C136" s="10" t="str">
        <f>Sheet1!S46</f>
        <v>SQRTS/SUID</v>
      </c>
      <c r="D136" s="10" t="s">
        <v>214</v>
      </c>
      <c r="E136" s="10" t="s">
        <v>210</v>
      </c>
      <c r="F136" s="32" t="s">
        <v>301</v>
      </c>
      <c r="G136" s="10" t="s">
        <v>215</v>
      </c>
      <c r="H136" s="10" t="s">
        <v>216</v>
      </c>
      <c r="I136" s="10"/>
      <c r="J136" s="11" t="b">
        <f t="shared" si="6"/>
        <v>1</v>
      </c>
    </row>
    <row r="137" spans="1:17">
      <c r="A137" s="12" t="str">
        <f>Sheet1!K47</f>
        <v>14</v>
      </c>
      <c r="B137" s="13" t="str">
        <f>Sheet1!N47</f>
        <v>7EB</v>
      </c>
      <c r="C137" s="13" t="str">
        <f>Sheet1!Q47</f>
        <v>SQRTT/SUID</v>
      </c>
      <c r="D137" s="13" t="s">
        <v>214</v>
      </c>
      <c r="E137" s="13" t="s">
        <v>210</v>
      </c>
      <c r="F137" s="13" t="s">
        <v>301</v>
      </c>
      <c r="G137" s="13" t="s">
        <v>215</v>
      </c>
      <c r="H137" s="13" t="s">
        <v>216</v>
      </c>
      <c r="I137" s="13"/>
      <c r="J137" s="14" t="b">
        <f t="shared" si="6"/>
        <v>1</v>
      </c>
      <c r="K137" s="32" t="s">
        <v>286</v>
      </c>
      <c r="L137" s="32" t="s">
        <v>287</v>
      </c>
      <c r="M137" s="32" t="s">
        <v>288</v>
      </c>
    </row>
    <row r="138" spans="1:17">
      <c r="A138" s="6" t="str">
        <f>Sheet1!L47</f>
        <v>15</v>
      </c>
      <c r="B138" s="7" t="str">
        <f>Sheet1!O47</f>
        <v>000</v>
      </c>
      <c r="C138" s="7" t="str">
        <f>Sheet1!R47</f>
        <v>ADDF/C</v>
      </c>
      <c r="D138" s="7" t="s">
        <v>214</v>
      </c>
      <c r="E138" s="7" t="s">
        <v>210</v>
      </c>
      <c r="F138" s="7" t="s">
        <v>301</v>
      </c>
      <c r="G138" s="7" t="s">
        <v>215</v>
      </c>
      <c r="H138" s="7" t="s">
        <v>213</v>
      </c>
      <c r="I138" s="7" t="s">
        <v>216</v>
      </c>
      <c r="J138" s="8" t="b">
        <f t="shared" si="6"/>
        <v>1</v>
      </c>
      <c r="K138">
        <v>106</v>
      </c>
      <c r="L138">
        <f>COUNTA(A142,A147:A151,A156,A164:A168,A173,A178:A180,A185,A190:A192,A197,A202:A204,A209,A217:A219,A224,A229:A231,A236,A241:A243)</f>
        <v>36</v>
      </c>
      <c r="M138">
        <f>K138-L138</f>
        <v>70</v>
      </c>
      <c r="O138" t="str">
        <f>MID(B138,3,1)</f>
        <v>0</v>
      </c>
      <c r="P138">
        <f t="shared" ref="P138:P201" si="7">HEX2DEC(O138)</f>
        <v>0</v>
      </c>
      <c r="Q138" t="b">
        <f>(P138&gt;8)</f>
        <v>0</v>
      </c>
    </row>
    <row r="139" spans="1:17">
      <c r="A139" s="9" t="str">
        <f>Sheet1!M47</f>
        <v>15</v>
      </c>
      <c r="B139" s="10" t="str">
        <f>Sheet1!P47</f>
        <v>001</v>
      </c>
      <c r="C139" s="10" t="str">
        <f>Sheet1!S47</f>
        <v>SUBF/C</v>
      </c>
      <c r="D139" s="10" t="s">
        <v>214</v>
      </c>
      <c r="E139" s="10" t="s">
        <v>210</v>
      </c>
      <c r="F139" s="32" t="s">
        <v>301</v>
      </c>
      <c r="G139" s="10" t="s">
        <v>215</v>
      </c>
      <c r="H139" s="10" t="s">
        <v>213</v>
      </c>
      <c r="I139" s="10" t="s">
        <v>216</v>
      </c>
      <c r="J139" s="11" t="b">
        <f t="shared" si="6"/>
        <v>1</v>
      </c>
      <c r="O139" t="str">
        <f t="shared" ref="O139:O202" si="8">MID(B139,3,1)</f>
        <v>1</v>
      </c>
      <c r="P139">
        <f t="shared" si="7"/>
        <v>1</v>
      </c>
      <c r="Q139" t="b">
        <f t="shared" ref="Q139:Q202" si="9">(P139&gt;8)</f>
        <v>0</v>
      </c>
    </row>
    <row r="140" spans="1:17">
      <c r="A140" s="9" t="str">
        <f>Sheet1!K48</f>
        <v>15</v>
      </c>
      <c r="B140" s="10" t="str">
        <f>Sheet1!N48</f>
        <v>002</v>
      </c>
      <c r="C140" s="10" t="str">
        <f>Sheet1!Q48</f>
        <v>MULF/C</v>
      </c>
      <c r="D140" s="10" t="s">
        <v>214</v>
      </c>
      <c r="E140" s="10" t="s">
        <v>210</v>
      </c>
      <c r="F140" s="32" t="s">
        <v>302</v>
      </c>
      <c r="G140" s="10" t="s">
        <v>215</v>
      </c>
      <c r="H140" s="10" t="s">
        <v>213</v>
      </c>
      <c r="I140" s="10" t="s">
        <v>216</v>
      </c>
      <c r="J140" s="11" t="b">
        <f t="shared" si="6"/>
        <v>1</v>
      </c>
      <c r="O140" t="str">
        <f t="shared" si="8"/>
        <v>2</v>
      </c>
      <c r="P140">
        <f t="shared" si="7"/>
        <v>2</v>
      </c>
      <c r="Q140" t="b">
        <f t="shared" si="9"/>
        <v>0</v>
      </c>
    </row>
    <row r="141" spans="1:17">
      <c r="A141" s="9" t="str">
        <f>Sheet1!L48</f>
        <v>15</v>
      </c>
      <c r="B141" s="10" t="str">
        <f>Sheet1!O48</f>
        <v>003</v>
      </c>
      <c r="C141" s="10" t="str">
        <f>Sheet1!R48</f>
        <v>DIVF/C</v>
      </c>
      <c r="D141" s="10" t="s">
        <v>214</v>
      </c>
      <c r="E141" s="10" t="s">
        <v>210</v>
      </c>
      <c r="F141" s="32" t="s">
        <v>301</v>
      </c>
      <c r="G141" s="10" t="s">
        <v>215</v>
      </c>
      <c r="H141" s="10" t="s">
        <v>213</v>
      </c>
      <c r="I141" s="10" t="s">
        <v>216</v>
      </c>
      <c r="J141" s="11" t="b">
        <f t="shared" si="6"/>
        <v>1</v>
      </c>
      <c r="O141" t="str">
        <f t="shared" si="8"/>
        <v>3</v>
      </c>
      <c r="P141">
        <f t="shared" si="7"/>
        <v>3</v>
      </c>
      <c r="Q141" t="b">
        <f t="shared" si="9"/>
        <v>0</v>
      </c>
    </row>
    <row r="142" spans="1:17">
      <c r="A142" s="17" t="str">
        <f>Sheet1!M48</f>
        <v>15</v>
      </c>
      <c r="B142" s="18" t="str">
        <f>Sheet1!P48</f>
        <v>01E</v>
      </c>
      <c r="C142" s="18" t="str">
        <f>Sheet1!S48</f>
        <v>CVTDG/C</v>
      </c>
      <c r="D142" s="18" t="s">
        <v>214</v>
      </c>
      <c r="E142" s="18" t="s">
        <v>210</v>
      </c>
      <c r="F142" s="18" t="s">
        <v>301</v>
      </c>
      <c r="G142" s="18" t="s">
        <v>215</v>
      </c>
      <c r="H142" s="18" t="s">
        <v>216</v>
      </c>
      <c r="I142" s="18"/>
      <c r="J142" s="11" t="b">
        <f t="shared" si="6"/>
        <v>1</v>
      </c>
      <c r="O142" s="33" t="str">
        <f t="shared" si="8"/>
        <v>E</v>
      </c>
      <c r="P142">
        <f t="shared" si="7"/>
        <v>14</v>
      </c>
      <c r="Q142" t="b">
        <f t="shared" si="9"/>
        <v>1</v>
      </c>
    </row>
    <row r="143" spans="1:17">
      <c r="A143" s="9" t="str">
        <f>Sheet1!K49</f>
        <v>15</v>
      </c>
      <c r="B143" s="10" t="str">
        <f>Sheet1!N49</f>
        <v>020</v>
      </c>
      <c r="C143" s="10" t="str">
        <f>Sheet1!Q49</f>
        <v>ADDG/C</v>
      </c>
      <c r="D143" s="10" t="s">
        <v>214</v>
      </c>
      <c r="E143" s="10" t="s">
        <v>210</v>
      </c>
      <c r="F143" s="32" t="s">
        <v>301</v>
      </c>
      <c r="G143" s="10" t="s">
        <v>215</v>
      </c>
      <c r="H143" s="10" t="s">
        <v>213</v>
      </c>
      <c r="I143" s="10" t="s">
        <v>216</v>
      </c>
      <c r="J143" s="11" t="b">
        <f t="shared" si="6"/>
        <v>1</v>
      </c>
      <c r="O143" t="str">
        <f t="shared" si="8"/>
        <v>0</v>
      </c>
      <c r="P143">
        <f t="shared" si="7"/>
        <v>0</v>
      </c>
      <c r="Q143" t="b">
        <f t="shared" si="9"/>
        <v>0</v>
      </c>
    </row>
    <row r="144" spans="1:17">
      <c r="A144" s="9" t="str">
        <f>Sheet1!L49</f>
        <v>15</v>
      </c>
      <c r="B144" s="10" t="str">
        <f>Sheet1!O49</f>
        <v>021</v>
      </c>
      <c r="C144" s="10" t="str">
        <f>Sheet1!R49</f>
        <v>SUBG/C</v>
      </c>
      <c r="D144" s="10" t="s">
        <v>214</v>
      </c>
      <c r="E144" s="10" t="s">
        <v>210</v>
      </c>
      <c r="F144" s="32" t="s">
        <v>301</v>
      </c>
      <c r="G144" s="10" t="s">
        <v>215</v>
      </c>
      <c r="H144" s="10" t="s">
        <v>213</v>
      </c>
      <c r="I144" s="10" t="s">
        <v>216</v>
      </c>
      <c r="J144" s="11" t="b">
        <f t="shared" si="6"/>
        <v>1</v>
      </c>
      <c r="O144" t="str">
        <f t="shared" si="8"/>
        <v>1</v>
      </c>
      <c r="P144">
        <f t="shared" si="7"/>
        <v>1</v>
      </c>
      <c r="Q144" t="b">
        <f t="shared" si="9"/>
        <v>0</v>
      </c>
    </row>
    <row r="145" spans="1:17">
      <c r="A145" s="9" t="str">
        <f>Sheet1!M49</f>
        <v>15</v>
      </c>
      <c r="B145" s="10" t="str">
        <f>Sheet1!P49</f>
        <v>022</v>
      </c>
      <c r="C145" s="10" t="str">
        <f>Sheet1!S49</f>
        <v>MULG/C</v>
      </c>
      <c r="D145" s="10" t="s">
        <v>214</v>
      </c>
      <c r="E145" s="10" t="s">
        <v>210</v>
      </c>
      <c r="F145" s="32" t="s">
        <v>302</v>
      </c>
      <c r="G145" s="10" t="s">
        <v>215</v>
      </c>
      <c r="H145" s="10" t="s">
        <v>213</v>
      </c>
      <c r="I145" s="10" t="s">
        <v>216</v>
      </c>
      <c r="J145" s="11" t="b">
        <f t="shared" si="6"/>
        <v>1</v>
      </c>
      <c r="O145" t="str">
        <f t="shared" si="8"/>
        <v>2</v>
      </c>
      <c r="P145">
        <f t="shared" si="7"/>
        <v>2</v>
      </c>
      <c r="Q145" t="b">
        <f t="shared" si="9"/>
        <v>0</v>
      </c>
    </row>
    <row r="146" spans="1:17">
      <c r="A146" s="9" t="str">
        <f>Sheet1!K50</f>
        <v>15</v>
      </c>
      <c r="B146" s="10" t="str">
        <f>Sheet1!N50</f>
        <v>023</v>
      </c>
      <c r="C146" s="10" t="str">
        <f>Sheet1!Q50</f>
        <v>DIVG/C</v>
      </c>
      <c r="D146" s="10" t="s">
        <v>214</v>
      </c>
      <c r="E146" s="10" t="s">
        <v>210</v>
      </c>
      <c r="F146" s="32" t="s">
        <v>301</v>
      </c>
      <c r="G146" s="10" t="s">
        <v>215</v>
      </c>
      <c r="H146" s="10" t="s">
        <v>213</v>
      </c>
      <c r="I146" s="10" t="s">
        <v>216</v>
      </c>
      <c r="J146" s="11" t="b">
        <f t="shared" si="6"/>
        <v>1</v>
      </c>
      <c r="O146" t="str">
        <f t="shared" si="8"/>
        <v>3</v>
      </c>
      <c r="P146">
        <f t="shared" si="7"/>
        <v>3</v>
      </c>
      <c r="Q146" t="b">
        <f t="shared" si="9"/>
        <v>0</v>
      </c>
    </row>
    <row r="147" spans="1:17">
      <c r="A147" s="17" t="str">
        <f>Sheet1!L50</f>
        <v>15</v>
      </c>
      <c r="B147" s="18" t="str">
        <f>Sheet1!O50</f>
        <v>02C</v>
      </c>
      <c r="C147" s="18" t="str">
        <f>Sheet1!R50</f>
        <v>CVTGF/C</v>
      </c>
      <c r="D147" s="18" t="s">
        <v>214</v>
      </c>
      <c r="E147" s="18" t="s">
        <v>210</v>
      </c>
      <c r="F147" s="18" t="s">
        <v>301</v>
      </c>
      <c r="G147" s="18" t="s">
        <v>215</v>
      </c>
      <c r="H147" s="18" t="s">
        <v>216</v>
      </c>
      <c r="I147" s="18"/>
      <c r="J147" s="11" t="b">
        <f t="shared" si="6"/>
        <v>1</v>
      </c>
      <c r="O147" s="33" t="str">
        <f t="shared" si="8"/>
        <v>C</v>
      </c>
      <c r="P147">
        <f t="shared" si="7"/>
        <v>12</v>
      </c>
      <c r="Q147" t="b">
        <f t="shared" si="9"/>
        <v>1</v>
      </c>
    </row>
    <row r="148" spans="1:17">
      <c r="A148" s="17" t="str">
        <f>Sheet1!M50</f>
        <v>15</v>
      </c>
      <c r="B148" s="18" t="str">
        <f>Sheet1!P50</f>
        <v>02D</v>
      </c>
      <c r="C148" s="18" t="str">
        <f>Sheet1!S50</f>
        <v>CVTGD/C</v>
      </c>
      <c r="D148" s="18" t="s">
        <v>214</v>
      </c>
      <c r="E148" s="18" t="s">
        <v>210</v>
      </c>
      <c r="F148" s="18" t="s">
        <v>301</v>
      </c>
      <c r="G148" s="18" t="s">
        <v>215</v>
      </c>
      <c r="H148" s="18" t="s">
        <v>216</v>
      </c>
      <c r="I148" s="18"/>
      <c r="J148" s="11" t="b">
        <f t="shared" si="6"/>
        <v>1</v>
      </c>
      <c r="O148" s="33" t="str">
        <f t="shared" si="8"/>
        <v>D</v>
      </c>
      <c r="P148">
        <f t="shared" si="7"/>
        <v>13</v>
      </c>
      <c r="Q148" t="b">
        <f t="shared" si="9"/>
        <v>1</v>
      </c>
    </row>
    <row r="149" spans="1:17">
      <c r="A149" s="17" t="str">
        <f>Sheet1!K51</f>
        <v>15</v>
      </c>
      <c r="B149" s="18" t="str">
        <f>Sheet1!N51</f>
        <v>02F</v>
      </c>
      <c r="C149" s="18" t="str">
        <f>Sheet1!Q51</f>
        <v>CVTGQ/C</v>
      </c>
      <c r="D149" s="18" t="s">
        <v>214</v>
      </c>
      <c r="E149" s="18" t="s">
        <v>210</v>
      </c>
      <c r="F149" s="18" t="s">
        <v>301</v>
      </c>
      <c r="G149" s="18" t="s">
        <v>215</v>
      </c>
      <c r="H149" s="18" t="s">
        <v>216</v>
      </c>
      <c r="I149" s="18"/>
      <c r="J149" s="11" t="b">
        <f t="shared" si="6"/>
        <v>1</v>
      </c>
      <c r="O149" s="33" t="str">
        <f t="shared" si="8"/>
        <v>F</v>
      </c>
      <c r="P149">
        <f t="shared" si="7"/>
        <v>15</v>
      </c>
      <c r="Q149" t="b">
        <f t="shared" si="9"/>
        <v>1</v>
      </c>
    </row>
    <row r="150" spans="1:17">
      <c r="A150" s="17" t="str">
        <f>Sheet1!L51</f>
        <v>15</v>
      </c>
      <c r="B150" s="18" t="str">
        <f>Sheet1!O51</f>
        <v>03C</v>
      </c>
      <c r="C150" s="18" t="str">
        <f>Sheet1!R51</f>
        <v>CVTQF/C</v>
      </c>
      <c r="D150" s="18" t="s">
        <v>214</v>
      </c>
      <c r="E150" s="18" t="s">
        <v>210</v>
      </c>
      <c r="F150" s="18" t="s">
        <v>301</v>
      </c>
      <c r="G150" s="18" t="s">
        <v>215</v>
      </c>
      <c r="H150" s="18" t="s">
        <v>216</v>
      </c>
      <c r="I150" s="18"/>
      <c r="J150" s="11" t="b">
        <f t="shared" si="6"/>
        <v>1</v>
      </c>
      <c r="O150" s="33" t="str">
        <f t="shared" si="8"/>
        <v>C</v>
      </c>
      <c r="P150">
        <f t="shared" si="7"/>
        <v>12</v>
      </c>
      <c r="Q150" t="b">
        <f t="shared" si="9"/>
        <v>1</v>
      </c>
    </row>
    <row r="151" spans="1:17">
      <c r="A151" s="17" t="str">
        <f>Sheet1!M51</f>
        <v>15</v>
      </c>
      <c r="B151" s="18" t="str">
        <f>Sheet1!P51</f>
        <v>03E</v>
      </c>
      <c r="C151" s="18" t="str">
        <f>Sheet1!S51</f>
        <v>CVTQG/C</v>
      </c>
      <c r="D151" s="18" t="s">
        <v>214</v>
      </c>
      <c r="E151" s="18" t="s">
        <v>210</v>
      </c>
      <c r="F151" s="18" t="s">
        <v>301</v>
      </c>
      <c r="G151" s="18" t="s">
        <v>215</v>
      </c>
      <c r="H151" s="18" t="s">
        <v>216</v>
      </c>
      <c r="I151" s="18"/>
      <c r="J151" s="11" t="b">
        <f t="shared" si="6"/>
        <v>1</v>
      </c>
      <c r="O151" s="33" t="str">
        <f t="shared" si="8"/>
        <v>E</v>
      </c>
      <c r="P151">
        <f t="shared" si="7"/>
        <v>14</v>
      </c>
      <c r="Q151" t="b">
        <f t="shared" si="9"/>
        <v>1</v>
      </c>
    </row>
    <row r="152" spans="1:17">
      <c r="A152" s="9" t="str">
        <f>Sheet1!K52</f>
        <v>15</v>
      </c>
      <c r="B152" s="10" t="str">
        <f>Sheet1!N52</f>
        <v>080</v>
      </c>
      <c r="C152" s="10" t="str">
        <f>Sheet1!Q52</f>
        <v>ADDF</v>
      </c>
      <c r="D152" s="10" t="s">
        <v>214</v>
      </c>
      <c r="E152" s="10" t="s">
        <v>210</v>
      </c>
      <c r="F152" s="32" t="s">
        <v>301</v>
      </c>
      <c r="G152" s="10" t="s">
        <v>215</v>
      </c>
      <c r="H152" s="10" t="s">
        <v>213</v>
      </c>
      <c r="I152" s="10" t="s">
        <v>216</v>
      </c>
      <c r="J152" s="11" t="b">
        <f t="shared" si="6"/>
        <v>1</v>
      </c>
      <c r="O152" t="str">
        <f t="shared" si="8"/>
        <v>0</v>
      </c>
      <c r="P152">
        <f t="shared" si="7"/>
        <v>0</v>
      </c>
      <c r="Q152" t="b">
        <f t="shared" si="9"/>
        <v>0</v>
      </c>
    </row>
    <row r="153" spans="1:17">
      <c r="A153" s="9" t="str">
        <f>Sheet1!L52</f>
        <v>15</v>
      </c>
      <c r="B153" s="10" t="str">
        <f>Sheet1!O52</f>
        <v>081</v>
      </c>
      <c r="C153" s="10" t="str">
        <f>Sheet1!R52</f>
        <v>SUBF</v>
      </c>
      <c r="D153" s="10" t="s">
        <v>214</v>
      </c>
      <c r="E153" s="10" t="s">
        <v>210</v>
      </c>
      <c r="F153" s="32" t="s">
        <v>301</v>
      </c>
      <c r="G153" s="10" t="s">
        <v>215</v>
      </c>
      <c r="H153" s="10" t="s">
        <v>213</v>
      </c>
      <c r="I153" s="10" t="s">
        <v>216</v>
      </c>
      <c r="J153" s="11" t="b">
        <f t="shared" si="6"/>
        <v>1</v>
      </c>
      <c r="O153" t="str">
        <f t="shared" si="8"/>
        <v>1</v>
      </c>
      <c r="P153">
        <f t="shared" si="7"/>
        <v>1</v>
      </c>
      <c r="Q153" t="b">
        <f t="shared" si="9"/>
        <v>0</v>
      </c>
    </row>
    <row r="154" spans="1:17">
      <c r="A154" s="9" t="str">
        <f>Sheet1!M52</f>
        <v>15</v>
      </c>
      <c r="B154" s="10" t="str">
        <f>Sheet1!P52</f>
        <v>082</v>
      </c>
      <c r="C154" s="10" t="str">
        <f>Sheet1!S52</f>
        <v>MULF</v>
      </c>
      <c r="D154" s="10" t="s">
        <v>214</v>
      </c>
      <c r="E154" s="10" t="s">
        <v>210</v>
      </c>
      <c r="F154" s="36" t="s">
        <v>302</v>
      </c>
      <c r="G154" s="10" t="s">
        <v>215</v>
      </c>
      <c r="H154" s="10" t="s">
        <v>213</v>
      </c>
      <c r="I154" s="10" t="s">
        <v>216</v>
      </c>
      <c r="J154" s="11" t="b">
        <f t="shared" si="6"/>
        <v>1</v>
      </c>
      <c r="O154" t="str">
        <f t="shared" si="8"/>
        <v>2</v>
      </c>
      <c r="P154">
        <f t="shared" si="7"/>
        <v>2</v>
      </c>
      <c r="Q154" t="b">
        <f t="shared" si="9"/>
        <v>0</v>
      </c>
    </row>
    <row r="155" spans="1:17">
      <c r="A155" s="9" t="str">
        <f>Sheet1!K53</f>
        <v>15</v>
      </c>
      <c r="B155" s="10" t="str">
        <f>Sheet1!N53</f>
        <v>083</v>
      </c>
      <c r="C155" s="10" t="str">
        <f>Sheet1!Q53</f>
        <v>DIVF</v>
      </c>
      <c r="D155" s="10" t="s">
        <v>214</v>
      </c>
      <c r="E155" s="10" t="s">
        <v>210</v>
      </c>
      <c r="F155" s="36" t="s">
        <v>301</v>
      </c>
      <c r="G155" s="10" t="s">
        <v>215</v>
      </c>
      <c r="H155" s="10" t="s">
        <v>213</v>
      </c>
      <c r="I155" s="10" t="s">
        <v>216</v>
      </c>
      <c r="J155" s="11" t="b">
        <f t="shared" si="6"/>
        <v>1</v>
      </c>
      <c r="O155" t="str">
        <f t="shared" si="8"/>
        <v>3</v>
      </c>
      <c r="P155">
        <f t="shared" si="7"/>
        <v>3</v>
      </c>
      <c r="Q155" t="b">
        <f t="shared" si="9"/>
        <v>0</v>
      </c>
    </row>
    <row r="156" spans="1:17">
      <c r="A156" s="17" t="str">
        <f>Sheet1!L53</f>
        <v>15</v>
      </c>
      <c r="B156" s="18" t="str">
        <f>Sheet1!O53</f>
        <v>09E</v>
      </c>
      <c r="C156" s="18" t="str">
        <f>Sheet1!R53</f>
        <v>CVTDG</v>
      </c>
      <c r="D156" s="18" t="s">
        <v>214</v>
      </c>
      <c r="E156" s="18" t="s">
        <v>210</v>
      </c>
      <c r="F156" s="18" t="s">
        <v>301</v>
      </c>
      <c r="G156" s="18" t="s">
        <v>215</v>
      </c>
      <c r="H156" s="18" t="s">
        <v>216</v>
      </c>
      <c r="I156" s="18"/>
      <c r="J156" s="11" t="b">
        <f t="shared" si="6"/>
        <v>1</v>
      </c>
      <c r="O156" s="33" t="str">
        <f t="shared" si="8"/>
        <v>E</v>
      </c>
      <c r="P156">
        <f t="shared" si="7"/>
        <v>14</v>
      </c>
      <c r="Q156" t="b">
        <f t="shared" si="9"/>
        <v>1</v>
      </c>
    </row>
    <row r="157" spans="1:17">
      <c r="A157" s="9" t="str">
        <f>Sheet1!M53</f>
        <v>15</v>
      </c>
      <c r="B157" s="10" t="str">
        <f>Sheet1!P53</f>
        <v>0A0</v>
      </c>
      <c r="C157" s="10" t="str">
        <f>Sheet1!S53</f>
        <v>ADDG</v>
      </c>
      <c r="D157" s="10" t="s">
        <v>214</v>
      </c>
      <c r="E157" s="10" t="s">
        <v>210</v>
      </c>
      <c r="F157" s="32" t="s">
        <v>301</v>
      </c>
      <c r="G157" s="10" t="s">
        <v>215</v>
      </c>
      <c r="H157" s="10" t="s">
        <v>213</v>
      </c>
      <c r="I157" s="10" t="s">
        <v>216</v>
      </c>
      <c r="J157" s="11" t="b">
        <f t="shared" si="6"/>
        <v>1</v>
      </c>
      <c r="O157" t="str">
        <f t="shared" si="8"/>
        <v>0</v>
      </c>
      <c r="P157">
        <f t="shared" si="7"/>
        <v>0</v>
      </c>
      <c r="Q157" t="b">
        <f t="shared" si="9"/>
        <v>0</v>
      </c>
    </row>
    <row r="158" spans="1:17">
      <c r="A158" s="9" t="str">
        <f>Sheet1!K54</f>
        <v>15</v>
      </c>
      <c r="B158" s="10" t="str">
        <f>Sheet1!N54</f>
        <v>0A1</v>
      </c>
      <c r="C158" s="10" t="str">
        <f>Sheet1!Q54</f>
        <v>SUBG</v>
      </c>
      <c r="D158" s="10" t="s">
        <v>214</v>
      </c>
      <c r="E158" s="10" t="s">
        <v>210</v>
      </c>
      <c r="F158" s="32" t="s">
        <v>301</v>
      </c>
      <c r="G158" s="10" t="s">
        <v>215</v>
      </c>
      <c r="H158" s="10" t="s">
        <v>213</v>
      </c>
      <c r="I158" s="10" t="s">
        <v>216</v>
      </c>
      <c r="J158" s="11" t="b">
        <f t="shared" si="6"/>
        <v>1</v>
      </c>
      <c r="O158" t="str">
        <f t="shared" si="8"/>
        <v>1</v>
      </c>
      <c r="P158">
        <f t="shared" si="7"/>
        <v>1</v>
      </c>
      <c r="Q158" t="b">
        <f t="shared" si="9"/>
        <v>0</v>
      </c>
    </row>
    <row r="159" spans="1:17">
      <c r="A159" s="9" t="str">
        <f>Sheet1!L54</f>
        <v>15</v>
      </c>
      <c r="B159" s="10" t="str">
        <f>Sheet1!O54</f>
        <v>0A2</v>
      </c>
      <c r="C159" s="10" t="str">
        <f>Sheet1!R54</f>
        <v>MULG</v>
      </c>
      <c r="D159" s="10" t="s">
        <v>214</v>
      </c>
      <c r="E159" s="10" t="s">
        <v>210</v>
      </c>
      <c r="F159" s="10" t="s">
        <v>302</v>
      </c>
      <c r="G159" s="10" t="s">
        <v>215</v>
      </c>
      <c r="H159" s="10" t="s">
        <v>213</v>
      </c>
      <c r="I159" s="10" t="s">
        <v>216</v>
      </c>
      <c r="J159" s="11" t="b">
        <f t="shared" si="6"/>
        <v>1</v>
      </c>
      <c r="O159" t="str">
        <f t="shared" si="8"/>
        <v>2</v>
      </c>
      <c r="P159">
        <f t="shared" si="7"/>
        <v>2</v>
      </c>
      <c r="Q159" t="b">
        <f t="shared" si="9"/>
        <v>0</v>
      </c>
    </row>
    <row r="160" spans="1:17">
      <c r="A160" s="9" t="str">
        <f>Sheet1!M54</f>
        <v>15</v>
      </c>
      <c r="B160" s="10" t="str">
        <f>Sheet1!P54</f>
        <v>0A3</v>
      </c>
      <c r="C160" s="10" t="str">
        <f>Sheet1!S54</f>
        <v>DIVG</v>
      </c>
      <c r="D160" s="10" t="s">
        <v>214</v>
      </c>
      <c r="E160" s="10" t="s">
        <v>210</v>
      </c>
      <c r="F160" s="32" t="s">
        <v>301</v>
      </c>
      <c r="G160" s="10" t="s">
        <v>215</v>
      </c>
      <c r="H160" s="10" t="s">
        <v>213</v>
      </c>
      <c r="I160" s="10" t="s">
        <v>216</v>
      </c>
      <c r="J160" s="11" t="b">
        <f t="shared" si="6"/>
        <v>1</v>
      </c>
      <c r="O160" t="str">
        <f t="shared" si="8"/>
        <v>3</v>
      </c>
      <c r="P160">
        <f t="shared" si="7"/>
        <v>3</v>
      </c>
      <c r="Q160" t="b">
        <f t="shared" si="9"/>
        <v>0</v>
      </c>
    </row>
    <row r="161" spans="1:17">
      <c r="A161" s="9" t="str">
        <f>Sheet1!K55</f>
        <v>15</v>
      </c>
      <c r="B161" s="10" t="str">
        <f>Sheet1!N55</f>
        <v>0A5</v>
      </c>
      <c r="C161" s="10" t="str">
        <f>Sheet1!Q55</f>
        <v>CMPGEQ</v>
      </c>
      <c r="D161" s="10" t="s">
        <v>214</v>
      </c>
      <c r="E161" s="10" t="s">
        <v>212</v>
      </c>
      <c r="F161" s="32" t="s">
        <v>301</v>
      </c>
      <c r="G161" s="10" t="s">
        <v>215</v>
      </c>
      <c r="H161" s="10" t="s">
        <v>213</v>
      </c>
      <c r="I161" s="10" t="s">
        <v>216</v>
      </c>
      <c r="J161" s="11" t="b">
        <f t="shared" si="6"/>
        <v>1</v>
      </c>
      <c r="O161" t="str">
        <f t="shared" si="8"/>
        <v>5</v>
      </c>
      <c r="P161">
        <f t="shared" si="7"/>
        <v>5</v>
      </c>
      <c r="Q161" t="b">
        <f t="shared" si="9"/>
        <v>0</v>
      </c>
    </row>
    <row r="162" spans="1:17">
      <c r="A162" s="9" t="str">
        <f>Sheet1!L55</f>
        <v>15</v>
      </c>
      <c r="B162" s="10" t="str">
        <f>Sheet1!O55</f>
        <v>0A6</v>
      </c>
      <c r="C162" s="10" t="str">
        <f>Sheet1!R55</f>
        <v>CMPGLT</v>
      </c>
      <c r="D162" s="10" t="s">
        <v>214</v>
      </c>
      <c r="E162" s="10" t="s">
        <v>212</v>
      </c>
      <c r="F162" s="32" t="s">
        <v>301</v>
      </c>
      <c r="G162" s="10" t="s">
        <v>215</v>
      </c>
      <c r="H162" s="10" t="s">
        <v>213</v>
      </c>
      <c r="I162" s="10" t="s">
        <v>216</v>
      </c>
      <c r="J162" s="11" t="b">
        <f t="shared" si="6"/>
        <v>1</v>
      </c>
      <c r="O162" t="str">
        <f t="shared" si="8"/>
        <v>6</v>
      </c>
      <c r="P162">
        <f t="shared" si="7"/>
        <v>6</v>
      </c>
      <c r="Q162" t="b">
        <f t="shared" si="9"/>
        <v>0</v>
      </c>
    </row>
    <row r="163" spans="1:17">
      <c r="A163" s="9" t="str">
        <f>Sheet1!M55</f>
        <v>15</v>
      </c>
      <c r="B163" s="10" t="str">
        <f>Sheet1!P55</f>
        <v>0A7</v>
      </c>
      <c r="C163" s="10" t="str">
        <f>Sheet1!S55</f>
        <v>CMPGLE</v>
      </c>
      <c r="D163" s="10" t="s">
        <v>214</v>
      </c>
      <c r="E163" s="10" t="s">
        <v>212</v>
      </c>
      <c r="F163" s="32" t="s">
        <v>301</v>
      </c>
      <c r="G163" s="10" t="s">
        <v>215</v>
      </c>
      <c r="H163" s="10" t="s">
        <v>213</v>
      </c>
      <c r="I163" s="10" t="s">
        <v>216</v>
      </c>
      <c r="J163" s="11" t="b">
        <f t="shared" si="6"/>
        <v>1</v>
      </c>
      <c r="O163" t="str">
        <f t="shared" si="8"/>
        <v>7</v>
      </c>
      <c r="P163">
        <f t="shared" si="7"/>
        <v>7</v>
      </c>
      <c r="Q163" t="b">
        <f t="shared" si="9"/>
        <v>0</v>
      </c>
    </row>
    <row r="164" spans="1:17">
      <c r="A164" s="17" t="str">
        <f>Sheet1!K56</f>
        <v>15</v>
      </c>
      <c r="B164" s="18" t="str">
        <f>Sheet1!N56</f>
        <v>0AC</v>
      </c>
      <c r="C164" s="18" t="str">
        <f>Sheet1!Q56</f>
        <v>CVTGF</v>
      </c>
      <c r="D164" s="18" t="s">
        <v>214</v>
      </c>
      <c r="E164" s="18" t="s">
        <v>210</v>
      </c>
      <c r="F164" s="18" t="s">
        <v>301</v>
      </c>
      <c r="G164" s="18" t="s">
        <v>215</v>
      </c>
      <c r="H164" s="18" t="s">
        <v>216</v>
      </c>
      <c r="I164" s="18"/>
      <c r="J164" s="11" t="b">
        <f t="shared" si="6"/>
        <v>1</v>
      </c>
      <c r="O164" s="33" t="str">
        <f t="shared" si="8"/>
        <v>C</v>
      </c>
      <c r="P164">
        <f t="shared" si="7"/>
        <v>12</v>
      </c>
      <c r="Q164" t="b">
        <f t="shared" si="9"/>
        <v>1</v>
      </c>
    </row>
    <row r="165" spans="1:17">
      <c r="A165" s="17" t="str">
        <f>Sheet1!L56</f>
        <v>15</v>
      </c>
      <c r="B165" s="18" t="str">
        <f>Sheet1!O56</f>
        <v>0AD</v>
      </c>
      <c r="C165" s="18" t="str">
        <f>Sheet1!R56</f>
        <v>CVTGD</v>
      </c>
      <c r="D165" s="18" t="s">
        <v>214</v>
      </c>
      <c r="E165" s="18" t="s">
        <v>210</v>
      </c>
      <c r="F165" s="18" t="s">
        <v>301</v>
      </c>
      <c r="G165" s="18" t="s">
        <v>215</v>
      </c>
      <c r="H165" s="18" t="s">
        <v>216</v>
      </c>
      <c r="I165" s="18"/>
      <c r="J165" s="11" t="b">
        <f t="shared" si="6"/>
        <v>1</v>
      </c>
      <c r="O165" s="33" t="str">
        <f t="shared" si="8"/>
        <v>D</v>
      </c>
      <c r="P165">
        <f t="shared" si="7"/>
        <v>13</v>
      </c>
      <c r="Q165" t="b">
        <f t="shared" si="9"/>
        <v>1</v>
      </c>
    </row>
    <row r="166" spans="1:17">
      <c r="A166" s="17" t="str">
        <f>Sheet1!M56</f>
        <v>15</v>
      </c>
      <c r="B166" s="18" t="str">
        <f>Sheet1!P56</f>
        <v>0AF</v>
      </c>
      <c r="C166" s="18" t="str">
        <f>Sheet1!S56</f>
        <v>CVTGQ</v>
      </c>
      <c r="D166" s="18" t="s">
        <v>214</v>
      </c>
      <c r="E166" s="18" t="s">
        <v>210</v>
      </c>
      <c r="F166" s="18" t="s">
        <v>301</v>
      </c>
      <c r="G166" s="18" t="s">
        <v>215</v>
      </c>
      <c r="H166" s="18" t="s">
        <v>216</v>
      </c>
      <c r="I166" s="18"/>
      <c r="J166" s="11" t="b">
        <f t="shared" si="6"/>
        <v>1</v>
      </c>
      <c r="O166" s="33" t="str">
        <f t="shared" si="8"/>
        <v>F</v>
      </c>
      <c r="P166">
        <f t="shared" si="7"/>
        <v>15</v>
      </c>
      <c r="Q166" t="b">
        <f t="shared" si="9"/>
        <v>1</v>
      </c>
    </row>
    <row r="167" spans="1:17">
      <c r="A167" s="17" t="str">
        <f>Sheet1!K57</f>
        <v>15</v>
      </c>
      <c r="B167" s="18" t="str">
        <f>Sheet1!N57</f>
        <v>0BC</v>
      </c>
      <c r="C167" s="18" t="str">
        <f>Sheet1!Q57</f>
        <v>CVTQF</v>
      </c>
      <c r="D167" s="18" t="s">
        <v>214</v>
      </c>
      <c r="E167" s="18" t="s">
        <v>210</v>
      </c>
      <c r="F167" s="18" t="s">
        <v>301</v>
      </c>
      <c r="G167" s="18" t="s">
        <v>215</v>
      </c>
      <c r="H167" s="18" t="s">
        <v>216</v>
      </c>
      <c r="I167" s="18"/>
      <c r="J167" s="11" t="b">
        <f t="shared" si="6"/>
        <v>1</v>
      </c>
      <c r="O167" s="33" t="str">
        <f t="shared" si="8"/>
        <v>C</v>
      </c>
      <c r="P167">
        <f t="shared" si="7"/>
        <v>12</v>
      </c>
      <c r="Q167" t="b">
        <f t="shared" si="9"/>
        <v>1</v>
      </c>
    </row>
    <row r="168" spans="1:17">
      <c r="A168" s="17" t="str">
        <f>Sheet1!L57</f>
        <v>15</v>
      </c>
      <c r="B168" s="18" t="str">
        <f>Sheet1!O57</f>
        <v>0BE</v>
      </c>
      <c r="C168" s="18" t="str">
        <f>Sheet1!R57</f>
        <v>CVTQG</v>
      </c>
      <c r="D168" s="18" t="s">
        <v>214</v>
      </c>
      <c r="E168" s="18" t="s">
        <v>210</v>
      </c>
      <c r="F168" s="18" t="s">
        <v>301</v>
      </c>
      <c r="G168" s="18" t="s">
        <v>215</v>
      </c>
      <c r="H168" s="18" t="s">
        <v>216</v>
      </c>
      <c r="I168" s="18"/>
      <c r="J168" s="11" t="b">
        <f t="shared" si="6"/>
        <v>1</v>
      </c>
      <c r="O168" s="33" t="str">
        <f t="shared" si="8"/>
        <v>E</v>
      </c>
      <c r="P168">
        <f t="shared" si="7"/>
        <v>14</v>
      </c>
      <c r="Q168" t="b">
        <f t="shared" si="9"/>
        <v>1</v>
      </c>
    </row>
    <row r="169" spans="1:17">
      <c r="A169" s="9" t="str">
        <f>Sheet1!M57</f>
        <v>15</v>
      </c>
      <c r="B169" s="10" t="str">
        <f>Sheet1!P57</f>
        <v>100</v>
      </c>
      <c r="C169" s="10" t="str">
        <f>Sheet1!S57</f>
        <v>ADDF/UC</v>
      </c>
      <c r="D169" s="10" t="s">
        <v>214</v>
      </c>
      <c r="E169" s="10" t="s">
        <v>210</v>
      </c>
      <c r="F169" s="36" t="s">
        <v>301</v>
      </c>
      <c r="G169" s="10" t="s">
        <v>215</v>
      </c>
      <c r="H169" s="10" t="s">
        <v>213</v>
      </c>
      <c r="I169" s="10" t="s">
        <v>216</v>
      </c>
      <c r="J169" s="11" t="b">
        <f t="shared" si="6"/>
        <v>1</v>
      </c>
      <c r="O169" t="str">
        <f t="shared" si="8"/>
        <v>0</v>
      </c>
      <c r="P169">
        <f t="shared" si="7"/>
        <v>0</v>
      </c>
      <c r="Q169" t="b">
        <f t="shared" si="9"/>
        <v>0</v>
      </c>
    </row>
    <row r="170" spans="1:17">
      <c r="A170" s="9" t="str">
        <f>Sheet1!K58</f>
        <v>15</v>
      </c>
      <c r="B170" s="10" t="str">
        <f>Sheet1!N58</f>
        <v>101</v>
      </c>
      <c r="C170" s="10" t="str">
        <f>Sheet1!Q58</f>
        <v>SUBF/UC</v>
      </c>
      <c r="D170" s="10" t="s">
        <v>214</v>
      </c>
      <c r="E170" s="10" t="s">
        <v>210</v>
      </c>
      <c r="F170" s="36" t="s">
        <v>301</v>
      </c>
      <c r="G170" s="10" t="s">
        <v>215</v>
      </c>
      <c r="H170" s="10" t="s">
        <v>213</v>
      </c>
      <c r="I170" s="10" t="s">
        <v>216</v>
      </c>
      <c r="J170" s="11" t="b">
        <f t="shared" si="6"/>
        <v>1</v>
      </c>
      <c r="O170" t="str">
        <f t="shared" si="8"/>
        <v>1</v>
      </c>
      <c r="P170">
        <f t="shared" si="7"/>
        <v>1</v>
      </c>
      <c r="Q170" t="b">
        <f t="shared" si="9"/>
        <v>0</v>
      </c>
    </row>
    <row r="171" spans="1:17">
      <c r="A171" s="9" t="str">
        <f>Sheet1!L58</f>
        <v>15</v>
      </c>
      <c r="B171" s="10" t="str">
        <f>Sheet1!O58</f>
        <v>102</v>
      </c>
      <c r="C171" s="10" t="str">
        <f>Sheet1!R58</f>
        <v>MULF/UC</v>
      </c>
      <c r="D171" s="10" t="s">
        <v>214</v>
      </c>
      <c r="E171" s="10" t="s">
        <v>210</v>
      </c>
      <c r="F171" s="36" t="s">
        <v>302</v>
      </c>
      <c r="G171" s="10" t="s">
        <v>215</v>
      </c>
      <c r="H171" s="10" t="s">
        <v>213</v>
      </c>
      <c r="I171" s="10" t="s">
        <v>216</v>
      </c>
      <c r="J171" s="11" t="b">
        <f t="shared" si="6"/>
        <v>1</v>
      </c>
      <c r="O171" t="str">
        <f t="shared" si="8"/>
        <v>2</v>
      </c>
      <c r="P171">
        <f t="shared" si="7"/>
        <v>2</v>
      </c>
      <c r="Q171" t="b">
        <f t="shared" si="9"/>
        <v>0</v>
      </c>
    </row>
    <row r="172" spans="1:17">
      <c r="A172" s="9" t="str">
        <f>Sheet1!M58</f>
        <v>15</v>
      </c>
      <c r="B172" s="10" t="str">
        <f>Sheet1!P58</f>
        <v>103</v>
      </c>
      <c r="C172" s="10" t="str">
        <f>Sheet1!S58</f>
        <v>DIVF/UC</v>
      </c>
      <c r="D172" s="10" t="s">
        <v>214</v>
      </c>
      <c r="E172" s="10" t="s">
        <v>210</v>
      </c>
      <c r="F172" s="36" t="s">
        <v>301</v>
      </c>
      <c r="G172" s="10" t="s">
        <v>215</v>
      </c>
      <c r="H172" s="10" t="s">
        <v>213</v>
      </c>
      <c r="I172" s="10" t="s">
        <v>216</v>
      </c>
      <c r="J172" s="11" t="b">
        <f t="shared" si="6"/>
        <v>1</v>
      </c>
      <c r="O172" t="str">
        <f t="shared" si="8"/>
        <v>3</v>
      </c>
      <c r="P172">
        <f t="shared" si="7"/>
        <v>3</v>
      </c>
      <c r="Q172" t="b">
        <f t="shared" si="9"/>
        <v>0</v>
      </c>
    </row>
    <row r="173" spans="1:17">
      <c r="A173" s="17" t="str">
        <f>Sheet1!K59</f>
        <v>15</v>
      </c>
      <c r="B173" s="18" t="str">
        <f>Sheet1!N59</f>
        <v>11E</v>
      </c>
      <c r="C173" s="18" t="str">
        <f>Sheet1!Q59</f>
        <v>CVTDG/UC</v>
      </c>
      <c r="D173" s="18" t="s">
        <v>214</v>
      </c>
      <c r="E173" s="18" t="s">
        <v>210</v>
      </c>
      <c r="F173" s="18" t="s">
        <v>301</v>
      </c>
      <c r="G173" s="18" t="s">
        <v>215</v>
      </c>
      <c r="H173" s="18" t="s">
        <v>216</v>
      </c>
      <c r="I173" s="18"/>
      <c r="J173" s="11" t="b">
        <f t="shared" si="6"/>
        <v>1</v>
      </c>
      <c r="O173" s="33" t="str">
        <f t="shared" si="8"/>
        <v>E</v>
      </c>
      <c r="P173">
        <f t="shared" si="7"/>
        <v>14</v>
      </c>
      <c r="Q173" t="b">
        <f t="shared" si="9"/>
        <v>1</v>
      </c>
    </row>
    <row r="174" spans="1:17">
      <c r="A174" s="9" t="str">
        <f>Sheet1!L59</f>
        <v>15</v>
      </c>
      <c r="B174" s="10" t="str">
        <f>Sheet1!O59</f>
        <v>120</v>
      </c>
      <c r="C174" s="10" t="str">
        <f>Sheet1!R59</f>
        <v>ADDG/UC</v>
      </c>
      <c r="D174" s="10" t="s">
        <v>214</v>
      </c>
      <c r="E174" s="10" t="s">
        <v>210</v>
      </c>
      <c r="F174" s="36" t="s">
        <v>301</v>
      </c>
      <c r="G174" s="10" t="s">
        <v>215</v>
      </c>
      <c r="H174" s="10" t="s">
        <v>213</v>
      </c>
      <c r="I174" s="10" t="s">
        <v>216</v>
      </c>
      <c r="J174" s="11" t="b">
        <f t="shared" si="6"/>
        <v>1</v>
      </c>
      <c r="O174" t="str">
        <f t="shared" si="8"/>
        <v>0</v>
      </c>
      <c r="P174">
        <f t="shared" si="7"/>
        <v>0</v>
      </c>
      <c r="Q174" t="b">
        <f t="shared" si="9"/>
        <v>0</v>
      </c>
    </row>
    <row r="175" spans="1:17">
      <c r="A175" s="9" t="str">
        <f>Sheet1!M59</f>
        <v>15</v>
      </c>
      <c r="B175" s="10" t="str">
        <f>Sheet1!P59</f>
        <v>121</v>
      </c>
      <c r="C175" s="10" t="str">
        <f>Sheet1!S59</f>
        <v>SUBG/UC</v>
      </c>
      <c r="D175" s="10" t="s">
        <v>214</v>
      </c>
      <c r="E175" s="10" t="s">
        <v>210</v>
      </c>
      <c r="F175" s="36" t="s">
        <v>301</v>
      </c>
      <c r="G175" s="10" t="s">
        <v>215</v>
      </c>
      <c r="H175" s="10" t="s">
        <v>213</v>
      </c>
      <c r="I175" s="10" t="s">
        <v>216</v>
      </c>
      <c r="J175" s="11" t="b">
        <f t="shared" si="6"/>
        <v>1</v>
      </c>
      <c r="O175" t="str">
        <f t="shared" si="8"/>
        <v>1</v>
      </c>
      <c r="P175">
        <f t="shared" si="7"/>
        <v>1</v>
      </c>
      <c r="Q175" t="b">
        <f t="shared" si="9"/>
        <v>0</v>
      </c>
    </row>
    <row r="176" spans="1:17">
      <c r="A176" s="9" t="str">
        <f>Sheet1!K60</f>
        <v>15</v>
      </c>
      <c r="B176" s="10" t="str">
        <f>Sheet1!N60</f>
        <v>122</v>
      </c>
      <c r="C176" s="10" t="str">
        <f>Sheet1!Q60</f>
        <v>MULG/UC</v>
      </c>
      <c r="D176" s="10" t="s">
        <v>214</v>
      </c>
      <c r="E176" s="10" t="s">
        <v>210</v>
      </c>
      <c r="F176" s="36" t="s">
        <v>302</v>
      </c>
      <c r="G176" s="10" t="s">
        <v>215</v>
      </c>
      <c r="H176" s="10" t="s">
        <v>213</v>
      </c>
      <c r="I176" s="10" t="s">
        <v>216</v>
      </c>
      <c r="J176" s="11" t="b">
        <f t="shared" si="6"/>
        <v>1</v>
      </c>
      <c r="O176" t="str">
        <f t="shared" si="8"/>
        <v>2</v>
      </c>
      <c r="P176">
        <f t="shared" si="7"/>
        <v>2</v>
      </c>
      <c r="Q176" t="b">
        <f t="shared" si="9"/>
        <v>0</v>
      </c>
    </row>
    <row r="177" spans="1:17">
      <c r="A177" s="9" t="str">
        <f>Sheet1!L60</f>
        <v>15</v>
      </c>
      <c r="B177" s="10" t="str">
        <f>Sheet1!O60</f>
        <v>123</v>
      </c>
      <c r="C177" s="10" t="str">
        <f>Sheet1!R60</f>
        <v>DIVG/UC</v>
      </c>
      <c r="D177" s="10" t="s">
        <v>214</v>
      </c>
      <c r="E177" s="10" t="s">
        <v>210</v>
      </c>
      <c r="F177" s="36" t="s">
        <v>301</v>
      </c>
      <c r="G177" s="10" t="s">
        <v>215</v>
      </c>
      <c r="H177" s="10" t="s">
        <v>213</v>
      </c>
      <c r="I177" s="10" t="s">
        <v>216</v>
      </c>
      <c r="J177" s="11" t="b">
        <f t="shared" si="6"/>
        <v>1</v>
      </c>
      <c r="O177" t="str">
        <f t="shared" si="8"/>
        <v>3</v>
      </c>
      <c r="P177">
        <f t="shared" si="7"/>
        <v>3</v>
      </c>
      <c r="Q177" t="b">
        <f t="shared" si="9"/>
        <v>0</v>
      </c>
    </row>
    <row r="178" spans="1:17">
      <c r="A178" s="17" t="str">
        <f>Sheet1!M60</f>
        <v>15</v>
      </c>
      <c r="B178" s="18" t="str">
        <f>Sheet1!P60</f>
        <v>12C</v>
      </c>
      <c r="C178" s="18" t="str">
        <f>Sheet1!S60</f>
        <v>CVTGF/UC</v>
      </c>
      <c r="D178" s="18" t="s">
        <v>214</v>
      </c>
      <c r="E178" s="18" t="s">
        <v>210</v>
      </c>
      <c r="F178" s="18" t="s">
        <v>301</v>
      </c>
      <c r="G178" s="18" t="s">
        <v>215</v>
      </c>
      <c r="H178" s="18" t="s">
        <v>216</v>
      </c>
      <c r="I178" s="18"/>
      <c r="J178" s="11" t="b">
        <f t="shared" si="6"/>
        <v>1</v>
      </c>
      <c r="O178" s="33" t="str">
        <f t="shared" si="8"/>
        <v>C</v>
      </c>
      <c r="P178">
        <f t="shared" si="7"/>
        <v>12</v>
      </c>
      <c r="Q178" t="b">
        <f t="shared" si="9"/>
        <v>1</v>
      </c>
    </row>
    <row r="179" spans="1:17">
      <c r="A179" s="17" t="str">
        <f>Sheet1!K61</f>
        <v>15</v>
      </c>
      <c r="B179" s="18" t="str">
        <f>Sheet1!N61</f>
        <v>12D</v>
      </c>
      <c r="C179" s="18" t="str">
        <f>Sheet1!Q61</f>
        <v>CVTGD/UC</v>
      </c>
      <c r="D179" s="18" t="s">
        <v>214</v>
      </c>
      <c r="E179" s="18" t="s">
        <v>210</v>
      </c>
      <c r="F179" s="18" t="s">
        <v>301</v>
      </c>
      <c r="G179" s="18" t="s">
        <v>215</v>
      </c>
      <c r="H179" s="18" t="s">
        <v>216</v>
      </c>
      <c r="I179" s="18"/>
      <c r="J179" s="11" t="b">
        <f t="shared" si="6"/>
        <v>1</v>
      </c>
      <c r="O179" s="33" t="str">
        <f t="shared" si="8"/>
        <v>D</v>
      </c>
      <c r="P179">
        <f t="shared" si="7"/>
        <v>13</v>
      </c>
      <c r="Q179" t="b">
        <f t="shared" si="9"/>
        <v>1</v>
      </c>
    </row>
    <row r="180" spans="1:17">
      <c r="A180" s="17" t="str">
        <f>Sheet1!L61</f>
        <v>15</v>
      </c>
      <c r="B180" s="18" t="str">
        <f>Sheet1!O61</f>
        <v>12F</v>
      </c>
      <c r="C180" s="18" t="str">
        <f>Sheet1!R61</f>
        <v>CVTGQ/VC</v>
      </c>
      <c r="D180" s="18" t="s">
        <v>214</v>
      </c>
      <c r="E180" s="18" t="s">
        <v>210</v>
      </c>
      <c r="F180" s="18" t="s">
        <v>301</v>
      </c>
      <c r="G180" s="18" t="s">
        <v>215</v>
      </c>
      <c r="H180" s="18" t="s">
        <v>216</v>
      </c>
      <c r="I180" s="18"/>
      <c r="J180" s="11" t="b">
        <f t="shared" si="6"/>
        <v>1</v>
      </c>
      <c r="O180" s="33" t="str">
        <f t="shared" si="8"/>
        <v>F</v>
      </c>
      <c r="P180">
        <f t="shared" si="7"/>
        <v>15</v>
      </c>
      <c r="Q180" t="b">
        <f t="shared" si="9"/>
        <v>1</v>
      </c>
    </row>
    <row r="181" spans="1:17">
      <c r="A181" s="9" t="str">
        <f>Sheet1!M61</f>
        <v>15</v>
      </c>
      <c r="B181" s="10" t="str">
        <f>Sheet1!P61</f>
        <v>180</v>
      </c>
      <c r="C181" s="10" t="str">
        <f>Sheet1!S61</f>
        <v>ADDF/U</v>
      </c>
      <c r="D181" s="10" t="s">
        <v>214</v>
      </c>
      <c r="E181" s="10" t="s">
        <v>210</v>
      </c>
      <c r="F181" s="36" t="s">
        <v>301</v>
      </c>
      <c r="G181" s="10" t="s">
        <v>215</v>
      </c>
      <c r="H181" s="10" t="s">
        <v>213</v>
      </c>
      <c r="I181" s="10" t="s">
        <v>216</v>
      </c>
      <c r="J181" s="11" t="b">
        <f t="shared" si="6"/>
        <v>1</v>
      </c>
      <c r="O181" t="str">
        <f t="shared" si="8"/>
        <v>0</v>
      </c>
      <c r="P181">
        <f t="shared" si="7"/>
        <v>0</v>
      </c>
      <c r="Q181" t="b">
        <f t="shared" si="9"/>
        <v>0</v>
      </c>
    </row>
    <row r="182" spans="1:17">
      <c r="A182" s="9" t="str">
        <f>Sheet1!K62</f>
        <v>15</v>
      </c>
      <c r="B182" s="10" t="str">
        <f>Sheet1!N62</f>
        <v>181</v>
      </c>
      <c r="C182" s="10" t="str">
        <f>Sheet1!Q62</f>
        <v>SUBF/U</v>
      </c>
      <c r="D182" s="10" t="s">
        <v>214</v>
      </c>
      <c r="E182" s="10" t="s">
        <v>210</v>
      </c>
      <c r="F182" s="36" t="s">
        <v>301</v>
      </c>
      <c r="G182" s="10" t="s">
        <v>215</v>
      </c>
      <c r="H182" s="10" t="s">
        <v>213</v>
      </c>
      <c r="I182" s="10" t="s">
        <v>216</v>
      </c>
      <c r="J182" s="11" t="b">
        <f t="shared" si="6"/>
        <v>1</v>
      </c>
      <c r="O182" t="str">
        <f t="shared" si="8"/>
        <v>1</v>
      </c>
      <c r="P182">
        <f t="shared" si="7"/>
        <v>1</v>
      </c>
      <c r="Q182" t="b">
        <f t="shared" si="9"/>
        <v>0</v>
      </c>
    </row>
    <row r="183" spans="1:17">
      <c r="A183" s="9" t="str">
        <f>Sheet1!L62</f>
        <v>15</v>
      </c>
      <c r="B183" s="10" t="str">
        <f>Sheet1!O62</f>
        <v>182</v>
      </c>
      <c r="C183" s="10" t="str">
        <f>Sheet1!R62</f>
        <v>MULF/U</v>
      </c>
      <c r="D183" s="10" t="s">
        <v>214</v>
      </c>
      <c r="E183" s="10" t="s">
        <v>210</v>
      </c>
      <c r="F183" s="36" t="s">
        <v>302</v>
      </c>
      <c r="G183" s="10" t="s">
        <v>215</v>
      </c>
      <c r="H183" s="10" t="s">
        <v>213</v>
      </c>
      <c r="I183" s="10" t="s">
        <v>216</v>
      </c>
      <c r="J183" s="11" t="b">
        <f t="shared" si="6"/>
        <v>1</v>
      </c>
      <c r="O183" t="str">
        <f t="shared" si="8"/>
        <v>2</v>
      </c>
      <c r="P183">
        <f t="shared" si="7"/>
        <v>2</v>
      </c>
      <c r="Q183" t="b">
        <f t="shared" si="9"/>
        <v>0</v>
      </c>
    </row>
    <row r="184" spans="1:17">
      <c r="A184" s="9" t="str">
        <f>Sheet1!M62</f>
        <v>15</v>
      </c>
      <c r="B184" s="10" t="str">
        <f>Sheet1!P62</f>
        <v>183</v>
      </c>
      <c r="C184" s="10" t="str">
        <f>Sheet1!S62</f>
        <v>DIVF/U</v>
      </c>
      <c r="D184" s="10" t="s">
        <v>214</v>
      </c>
      <c r="E184" s="10" t="s">
        <v>210</v>
      </c>
      <c r="F184" s="36" t="s">
        <v>301</v>
      </c>
      <c r="G184" s="10" t="s">
        <v>215</v>
      </c>
      <c r="H184" s="10" t="s">
        <v>213</v>
      </c>
      <c r="I184" s="10" t="s">
        <v>216</v>
      </c>
      <c r="J184" s="11" t="b">
        <f t="shared" si="6"/>
        <v>1</v>
      </c>
      <c r="O184" t="str">
        <f t="shared" si="8"/>
        <v>3</v>
      </c>
      <c r="P184">
        <f t="shared" si="7"/>
        <v>3</v>
      </c>
      <c r="Q184" t="b">
        <f t="shared" si="9"/>
        <v>0</v>
      </c>
    </row>
    <row r="185" spans="1:17">
      <c r="A185" s="17" t="str">
        <f>Sheet1!K63</f>
        <v>15</v>
      </c>
      <c r="B185" s="18" t="str">
        <f>Sheet1!N63</f>
        <v>19E</v>
      </c>
      <c r="C185" s="18" t="str">
        <f>Sheet1!Q63</f>
        <v>CVTDG/U</v>
      </c>
      <c r="D185" s="18" t="s">
        <v>214</v>
      </c>
      <c r="E185" s="18" t="s">
        <v>210</v>
      </c>
      <c r="F185" s="18" t="s">
        <v>301</v>
      </c>
      <c r="G185" s="18" t="s">
        <v>215</v>
      </c>
      <c r="H185" s="18" t="s">
        <v>216</v>
      </c>
      <c r="I185" s="18"/>
      <c r="J185" s="11" t="b">
        <f t="shared" si="6"/>
        <v>1</v>
      </c>
      <c r="O185" s="33" t="str">
        <f t="shared" si="8"/>
        <v>E</v>
      </c>
      <c r="P185">
        <f t="shared" si="7"/>
        <v>14</v>
      </c>
      <c r="Q185" t="b">
        <f t="shared" si="9"/>
        <v>1</v>
      </c>
    </row>
    <row r="186" spans="1:17">
      <c r="A186" s="9" t="str">
        <f>Sheet1!L63</f>
        <v>15</v>
      </c>
      <c r="B186" s="10" t="str">
        <f>Sheet1!O63</f>
        <v>1A0</v>
      </c>
      <c r="C186" s="10" t="str">
        <f>Sheet1!R63</f>
        <v>ADDG/U</v>
      </c>
      <c r="D186" s="10" t="s">
        <v>214</v>
      </c>
      <c r="E186" s="10" t="s">
        <v>210</v>
      </c>
      <c r="F186" s="35" t="s">
        <v>301</v>
      </c>
      <c r="G186" s="10" t="s">
        <v>215</v>
      </c>
      <c r="H186" s="10" t="s">
        <v>213</v>
      </c>
      <c r="I186" s="10" t="s">
        <v>216</v>
      </c>
      <c r="J186" s="11" t="b">
        <f t="shared" si="6"/>
        <v>1</v>
      </c>
      <c r="O186" t="str">
        <f t="shared" si="8"/>
        <v>0</v>
      </c>
      <c r="P186">
        <f t="shared" si="7"/>
        <v>0</v>
      </c>
      <c r="Q186" t="b">
        <f t="shared" si="9"/>
        <v>0</v>
      </c>
    </row>
    <row r="187" spans="1:17">
      <c r="A187" s="9" t="str">
        <f>Sheet1!M63</f>
        <v>15</v>
      </c>
      <c r="B187" s="10" t="str">
        <f>Sheet1!P63</f>
        <v>1A1</v>
      </c>
      <c r="C187" s="10" t="str">
        <f>Sheet1!S63</f>
        <v>SUBG/U</v>
      </c>
      <c r="D187" s="10" t="s">
        <v>214</v>
      </c>
      <c r="E187" s="10" t="s">
        <v>210</v>
      </c>
      <c r="F187" s="35" t="s">
        <v>301</v>
      </c>
      <c r="G187" s="10" t="s">
        <v>215</v>
      </c>
      <c r="H187" s="10" t="s">
        <v>213</v>
      </c>
      <c r="I187" s="10" t="s">
        <v>216</v>
      </c>
      <c r="J187" s="11" t="b">
        <f t="shared" si="6"/>
        <v>1</v>
      </c>
      <c r="O187" t="str">
        <f t="shared" si="8"/>
        <v>1</v>
      </c>
      <c r="P187">
        <f t="shared" si="7"/>
        <v>1</v>
      </c>
      <c r="Q187" t="b">
        <f t="shared" si="9"/>
        <v>0</v>
      </c>
    </row>
    <row r="188" spans="1:17">
      <c r="A188" s="9" t="str">
        <f>Sheet1!K64</f>
        <v>15</v>
      </c>
      <c r="B188" s="10" t="str">
        <f>Sheet1!N64</f>
        <v>1A2</v>
      </c>
      <c r="C188" s="10" t="str">
        <f>Sheet1!Q64</f>
        <v>MULG/U</v>
      </c>
      <c r="D188" s="10" t="s">
        <v>214</v>
      </c>
      <c r="E188" s="10" t="s">
        <v>210</v>
      </c>
      <c r="F188" s="36" t="s">
        <v>302</v>
      </c>
      <c r="G188" s="10" t="s">
        <v>215</v>
      </c>
      <c r="H188" s="10" t="s">
        <v>213</v>
      </c>
      <c r="I188" s="10" t="s">
        <v>216</v>
      </c>
      <c r="J188" s="11" t="b">
        <f t="shared" si="6"/>
        <v>1</v>
      </c>
      <c r="O188" t="str">
        <f t="shared" si="8"/>
        <v>2</v>
      </c>
      <c r="P188">
        <f t="shared" si="7"/>
        <v>2</v>
      </c>
      <c r="Q188" t="b">
        <f t="shared" si="9"/>
        <v>0</v>
      </c>
    </row>
    <row r="189" spans="1:17">
      <c r="A189" s="9" t="str">
        <f>Sheet1!L64</f>
        <v>15</v>
      </c>
      <c r="B189" s="10" t="str">
        <f>Sheet1!O64</f>
        <v>1A3</v>
      </c>
      <c r="C189" s="10" t="str">
        <f>Sheet1!R64</f>
        <v>DIVG/U</v>
      </c>
      <c r="D189" s="10" t="s">
        <v>214</v>
      </c>
      <c r="E189" s="10" t="s">
        <v>210</v>
      </c>
      <c r="F189" s="36" t="s">
        <v>301</v>
      </c>
      <c r="G189" s="10" t="s">
        <v>215</v>
      </c>
      <c r="H189" s="10" t="s">
        <v>213</v>
      </c>
      <c r="I189" s="10" t="s">
        <v>216</v>
      </c>
      <c r="J189" s="11" t="b">
        <f t="shared" si="6"/>
        <v>1</v>
      </c>
      <c r="O189" t="str">
        <f t="shared" si="8"/>
        <v>3</v>
      </c>
      <c r="P189">
        <f t="shared" si="7"/>
        <v>3</v>
      </c>
      <c r="Q189" t="b">
        <f t="shared" si="9"/>
        <v>0</v>
      </c>
    </row>
    <row r="190" spans="1:17">
      <c r="A190" s="17" t="str">
        <f>Sheet1!M64</f>
        <v>15</v>
      </c>
      <c r="B190" s="18" t="str">
        <f>Sheet1!P64</f>
        <v>1AC</v>
      </c>
      <c r="C190" s="18" t="str">
        <f>Sheet1!S64</f>
        <v>CVTGF/U</v>
      </c>
      <c r="D190" s="18" t="s">
        <v>214</v>
      </c>
      <c r="E190" s="18" t="s">
        <v>210</v>
      </c>
      <c r="F190" s="18" t="s">
        <v>301</v>
      </c>
      <c r="G190" s="18" t="s">
        <v>215</v>
      </c>
      <c r="H190" s="18" t="s">
        <v>216</v>
      </c>
      <c r="I190" s="18"/>
      <c r="J190" s="11" t="b">
        <f t="shared" si="6"/>
        <v>1</v>
      </c>
      <c r="O190" s="33" t="str">
        <f t="shared" si="8"/>
        <v>C</v>
      </c>
      <c r="P190">
        <f t="shared" si="7"/>
        <v>12</v>
      </c>
      <c r="Q190" t="b">
        <f t="shared" si="9"/>
        <v>1</v>
      </c>
    </row>
    <row r="191" spans="1:17">
      <c r="A191" s="17" t="str">
        <f>Sheet1!K65</f>
        <v>15</v>
      </c>
      <c r="B191" s="18" t="str">
        <f>Sheet1!N65</f>
        <v>1AD</v>
      </c>
      <c r="C191" s="18" t="str">
        <f>Sheet1!Q65</f>
        <v>CVTGD/U</v>
      </c>
      <c r="D191" s="18" t="s">
        <v>214</v>
      </c>
      <c r="E191" s="18" t="s">
        <v>210</v>
      </c>
      <c r="F191" s="18" t="s">
        <v>301</v>
      </c>
      <c r="G191" s="18" t="s">
        <v>215</v>
      </c>
      <c r="H191" s="18" t="s">
        <v>216</v>
      </c>
      <c r="I191" s="18"/>
      <c r="J191" s="11" t="b">
        <f t="shared" si="6"/>
        <v>1</v>
      </c>
      <c r="O191" s="33" t="str">
        <f t="shared" si="8"/>
        <v>D</v>
      </c>
      <c r="P191">
        <f t="shared" si="7"/>
        <v>13</v>
      </c>
      <c r="Q191" t="b">
        <f t="shared" si="9"/>
        <v>1</v>
      </c>
    </row>
    <row r="192" spans="1:17">
      <c r="A192" s="17" t="str">
        <f>Sheet1!L65</f>
        <v>15</v>
      </c>
      <c r="B192" s="18" t="str">
        <f>Sheet1!O65</f>
        <v>1AF</v>
      </c>
      <c r="C192" s="18" t="str">
        <f>Sheet1!R65</f>
        <v>CVTGQ/V</v>
      </c>
      <c r="D192" s="18" t="s">
        <v>214</v>
      </c>
      <c r="E192" s="18" t="s">
        <v>210</v>
      </c>
      <c r="F192" s="18" t="s">
        <v>301</v>
      </c>
      <c r="G192" s="18" t="s">
        <v>215</v>
      </c>
      <c r="H192" s="18" t="s">
        <v>216</v>
      </c>
      <c r="I192" s="18"/>
      <c r="J192" s="11" t="b">
        <f t="shared" si="6"/>
        <v>1</v>
      </c>
      <c r="O192" s="33" t="str">
        <f t="shared" si="8"/>
        <v>F</v>
      </c>
      <c r="P192">
        <f t="shared" si="7"/>
        <v>15</v>
      </c>
      <c r="Q192" t="b">
        <f t="shared" si="9"/>
        <v>1</v>
      </c>
    </row>
    <row r="193" spans="1:17">
      <c r="A193" s="9" t="str">
        <f>Sheet1!M65</f>
        <v>15</v>
      </c>
      <c r="B193" s="10" t="str">
        <f>Sheet1!P65</f>
        <v>400</v>
      </c>
      <c r="C193" s="10" t="str">
        <f>Sheet1!S65</f>
        <v>ADDF/SC</v>
      </c>
      <c r="D193" s="10" t="s">
        <v>214</v>
      </c>
      <c r="E193" s="10" t="s">
        <v>210</v>
      </c>
      <c r="F193" s="32" t="s">
        <v>301</v>
      </c>
      <c r="G193" s="10" t="s">
        <v>215</v>
      </c>
      <c r="H193" s="10" t="s">
        <v>213</v>
      </c>
      <c r="I193" s="10" t="s">
        <v>216</v>
      </c>
      <c r="J193" s="11" t="b">
        <f t="shared" si="6"/>
        <v>1</v>
      </c>
      <c r="O193" t="str">
        <f t="shared" si="8"/>
        <v>0</v>
      </c>
      <c r="P193">
        <f t="shared" si="7"/>
        <v>0</v>
      </c>
      <c r="Q193" t="b">
        <f t="shared" si="9"/>
        <v>0</v>
      </c>
    </row>
    <row r="194" spans="1:17">
      <c r="A194" s="9" t="str">
        <f>Sheet1!K66</f>
        <v>15</v>
      </c>
      <c r="B194" s="10" t="str">
        <f>Sheet1!N66</f>
        <v>401</v>
      </c>
      <c r="C194" s="10" t="str">
        <f>Sheet1!Q66</f>
        <v>SUBF/SC</v>
      </c>
      <c r="D194" s="10" t="s">
        <v>214</v>
      </c>
      <c r="E194" s="10" t="s">
        <v>210</v>
      </c>
      <c r="F194" s="32" t="s">
        <v>301</v>
      </c>
      <c r="G194" s="10" t="s">
        <v>215</v>
      </c>
      <c r="H194" s="10" t="s">
        <v>213</v>
      </c>
      <c r="I194" s="10" t="s">
        <v>216</v>
      </c>
      <c r="J194" s="11" t="b">
        <f t="shared" si="6"/>
        <v>1</v>
      </c>
      <c r="O194" t="str">
        <f t="shared" si="8"/>
        <v>1</v>
      </c>
      <c r="P194">
        <f t="shared" si="7"/>
        <v>1</v>
      </c>
      <c r="Q194" t="b">
        <f t="shared" si="9"/>
        <v>0</v>
      </c>
    </row>
    <row r="195" spans="1:17">
      <c r="A195" s="9" t="str">
        <f>Sheet1!L66</f>
        <v>15</v>
      </c>
      <c r="B195" s="10" t="str">
        <f>Sheet1!O66</f>
        <v>402</v>
      </c>
      <c r="C195" s="10" t="str">
        <f>Sheet1!R66</f>
        <v>MULF/SC</v>
      </c>
      <c r="D195" s="10" t="s">
        <v>214</v>
      </c>
      <c r="E195" s="10" t="s">
        <v>210</v>
      </c>
      <c r="F195" s="36" t="s">
        <v>302</v>
      </c>
      <c r="G195" s="10" t="s">
        <v>215</v>
      </c>
      <c r="H195" s="10" t="s">
        <v>213</v>
      </c>
      <c r="I195" s="10" t="s">
        <v>216</v>
      </c>
      <c r="J195" s="11" t="b">
        <f t="shared" si="6"/>
        <v>1</v>
      </c>
      <c r="O195" t="str">
        <f t="shared" si="8"/>
        <v>2</v>
      </c>
      <c r="P195">
        <f t="shared" si="7"/>
        <v>2</v>
      </c>
      <c r="Q195" t="b">
        <f t="shared" si="9"/>
        <v>0</v>
      </c>
    </row>
    <row r="196" spans="1:17">
      <c r="A196" s="9" t="str">
        <f>Sheet1!M66</f>
        <v>15</v>
      </c>
      <c r="B196" s="10" t="str">
        <f>Sheet1!P66</f>
        <v>403</v>
      </c>
      <c r="C196" s="10" t="str">
        <f>Sheet1!S66</f>
        <v>DIVF/SC</v>
      </c>
      <c r="D196" s="10" t="s">
        <v>214</v>
      </c>
      <c r="E196" s="10" t="s">
        <v>210</v>
      </c>
      <c r="F196" s="36" t="s">
        <v>301</v>
      </c>
      <c r="G196" s="10" t="s">
        <v>215</v>
      </c>
      <c r="H196" s="10" t="s">
        <v>213</v>
      </c>
      <c r="I196" s="10" t="s">
        <v>216</v>
      </c>
      <c r="J196" s="11" t="b">
        <f t="shared" ref="J196:J259" si="10">OR((A196=A197),(A196=A195))</f>
        <v>1</v>
      </c>
      <c r="O196" t="str">
        <f t="shared" si="8"/>
        <v>3</v>
      </c>
      <c r="P196">
        <f t="shared" si="7"/>
        <v>3</v>
      </c>
      <c r="Q196" t="b">
        <f t="shared" si="9"/>
        <v>0</v>
      </c>
    </row>
    <row r="197" spans="1:17">
      <c r="A197" s="17" t="str">
        <f>Sheet1!K67</f>
        <v>15</v>
      </c>
      <c r="B197" s="18" t="str">
        <f>Sheet1!N67</f>
        <v>41E</v>
      </c>
      <c r="C197" s="18" t="str">
        <f>Sheet1!Q67</f>
        <v>CVTDG/SC</v>
      </c>
      <c r="D197" s="18" t="s">
        <v>214</v>
      </c>
      <c r="E197" s="18" t="s">
        <v>210</v>
      </c>
      <c r="F197" s="18" t="s">
        <v>301</v>
      </c>
      <c r="G197" s="18" t="s">
        <v>215</v>
      </c>
      <c r="H197" s="18" t="s">
        <v>216</v>
      </c>
      <c r="I197" s="18"/>
      <c r="J197" s="11" t="b">
        <f t="shared" si="10"/>
        <v>1</v>
      </c>
      <c r="O197" s="33" t="str">
        <f t="shared" si="8"/>
        <v>E</v>
      </c>
      <c r="P197">
        <f t="shared" si="7"/>
        <v>14</v>
      </c>
      <c r="Q197" t="b">
        <f t="shared" si="9"/>
        <v>1</v>
      </c>
    </row>
    <row r="198" spans="1:17">
      <c r="A198" s="9" t="str">
        <f>Sheet1!L67</f>
        <v>15</v>
      </c>
      <c r="B198" s="10" t="str">
        <f>Sheet1!O67</f>
        <v>420</v>
      </c>
      <c r="C198" s="10" t="str">
        <f>Sheet1!R67</f>
        <v>ADDG/SC</v>
      </c>
      <c r="D198" s="10" t="s">
        <v>214</v>
      </c>
      <c r="E198" s="10" t="s">
        <v>210</v>
      </c>
      <c r="F198" s="32" t="s">
        <v>301</v>
      </c>
      <c r="G198" s="10" t="s">
        <v>215</v>
      </c>
      <c r="H198" s="10" t="s">
        <v>213</v>
      </c>
      <c r="I198" s="10" t="s">
        <v>216</v>
      </c>
      <c r="J198" s="11" t="b">
        <f t="shared" si="10"/>
        <v>1</v>
      </c>
      <c r="O198" t="str">
        <f t="shared" si="8"/>
        <v>0</v>
      </c>
      <c r="P198">
        <f t="shared" si="7"/>
        <v>0</v>
      </c>
      <c r="Q198" t="b">
        <f t="shared" si="9"/>
        <v>0</v>
      </c>
    </row>
    <row r="199" spans="1:17">
      <c r="A199" s="9" t="str">
        <f>Sheet1!M67</f>
        <v>15</v>
      </c>
      <c r="B199" s="10" t="str">
        <f>Sheet1!P67</f>
        <v>421</v>
      </c>
      <c r="C199" s="10" t="str">
        <f>Sheet1!S67</f>
        <v>SUBG/SC</v>
      </c>
      <c r="D199" s="10" t="s">
        <v>214</v>
      </c>
      <c r="E199" s="10" t="s">
        <v>210</v>
      </c>
      <c r="F199" s="32" t="s">
        <v>301</v>
      </c>
      <c r="G199" s="10" t="s">
        <v>215</v>
      </c>
      <c r="H199" s="10" t="s">
        <v>213</v>
      </c>
      <c r="I199" s="10" t="s">
        <v>216</v>
      </c>
      <c r="J199" s="11" t="b">
        <f t="shared" si="10"/>
        <v>1</v>
      </c>
      <c r="O199" t="str">
        <f t="shared" si="8"/>
        <v>1</v>
      </c>
      <c r="P199">
        <f t="shared" si="7"/>
        <v>1</v>
      </c>
      <c r="Q199" t="b">
        <f t="shared" si="9"/>
        <v>0</v>
      </c>
    </row>
    <row r="200" spans="1:17">
      <c r="A200" s="9" t="str">
        <f>Sheet1!K68</f>
        <v>15</v>
      </c>
      <c r="B200" s="10" t="str">
        <f>Sheet1!N68</f>
        <v>422</v>
      </c>
      <c r="C200" s="10" t="str">
        <f>Sheet1!Q68</f>
        <v>MULG/SC</v>
      </c>
      <c r="D200" s="10" t="s">
        <v>214</v>
      </c>
      <c r="E200" s="10" t="s">
        <v>210</v>
      </c>
      <c r="F200" s="10" t="s">
        <v>302</v>
      </c>
      <c r="G200" s="10" t="s">
        <v>215</v>
      </c>
      <c r="H200" s="10" t="s">
        <v>213</v>
      </c>
      <c r="I200" s="10" t="s">
        <v>216</v>
      </c>
      <c r="J200" s="11" t="b">
        <f t="shared" si="10"/>
        <v>1</v>
      </c>
      <c r="O200" t="str">
        <f t="shared" si="8"/>
        <v>2</v>
      </c>
      <c r="P200">
        <f t="shared" si="7"/>
        <v>2</v>
      </c>
      <c r="Q200" t="b">
        <f t="shared" si="9"/>
        <v>0</v>
      </c>
    </row>
    <row r="201" spans="1:17">
      <c r="A201" s="9" t="str">
        <f>Sheet1!L68</f>
        <v>15</v>
      </c>
      <c r="B201" s="10" t="str">
        <f>Sheet1!O68</f>
        <v>423</v>
      </c>
      <c r="C201" s="10" t="str">
        <f>Sheet1!R68</f>
        <v>DIVG/SC</v>
      </c>
      <c r="D201" s="10" t="s">
        <v>214</v>
      </c>
      <c r="E201" s="10" t="s">
        <v>210</v>
      </c>
      <c r="F201" s="32" t="s">
        <v>301</v>
      </c>
      <c r="G201" s="10" t="s">
        <v>215</v>
      </c>
      <c r="H201" s="10" t="s">
        <v>213</v>
      </c>
      <c r="I201" s="10" t="s">
        <v>216</v>
      </c>
      <c r="J201" s="11" t="b">
        <f t="shared" si="10"/>
        <v>1</v>
      </c>
      <c r="O201" t="str">
        <f t="shared" si="8"/>
        <v>3</v>
      </c>
      <c r="P201">
        <f t="shared" si="7"/>
        <v>3</v>
      </c>
      <c r="Q201" t="b">
        <f t="shared" si="9"/>
        <v>0</v>
      </c>
    </row>
    <row r="202" spans="1:17">
      <c r="A202" s="17" t="str">
        <f>Sheet1!M68</f>
        <v>15</v>
      </c>
      <c r="B202" s="18" t="str">
        <f>Sheet1!P68</f>
        <v>42C</v>
      </c>
      <c r="C202" s="18" t="str">
        <f>Sheet1!S68</f>
        <v>CVTGF/SC</v>
      </c>
      <c r="D202" s="18" t="s">
        <v>214</v>
      </c>
      <c r="E202" s="18" t="s">
        <v>210</v>
      </c>
      <c r="F202" s="18" t="s">
        <v>301</v>
      </c>
      <c r="G202" s="18" t="s">
        <v>215</v>
      </c>
      <c r="H202" s="18" t="s">
        <v>216</v>
      </c>
      <c r="I202" s="18"/>
      <c r="J202" s="11" t="b">
        <f t="shared" si="10"/>
        <v>1</v>
      </c>
      <c r="O202" s="33" t="str">
        <f t="shared" si="8"/>
        <v>C</v>
      </c>
      <c r="P202">
        <f t="shared" ref="P202:P242" si="11">HEX2DEC(O202)</f>
        <v>12</v>
      </c>
      <c r="Q202" t="b">
        <f t="shared" si="9"/>
        <v>1</v>
      </c>
    </row>
    <row r="203" spans="1:17">
      <c r="A203" s="17" t="str">
        <f>Sheet1!K69</f>
        <v>15</v>
      </c>
      <c r="B203" s="18" t="str">
        <f>Sheet1!N69</f>
        <v>42D</v>
      </c>
      <c r="C203" s="18" t="str">
        <f>Sheet1!Q69</f>
        <v>CVTGD/SC</v>
      </c>
      <c r="D203" s="18" t="s">
        <v>214</v>
      </c>
      <c r="E203" s="18" t="s">
        <v>210</v>
      </c>
      <c r="F203" s="18" t="s">
        <v>301</v>
      </c>
      <c r="G203" s="18" t="s">
        <v>215</v>
      </c>
      <c r="H203" s="18" t="s">
        <v>216</v>
      </c>
      <c r="I203" s="18"/>
      <c r="J203" s="11" t="b">
        <f t="shared" si="10"/>
        <v>1</v>
      </c>
      <c r="O203" s="33" t="str">
        <f t="shared" ref="O203:O243" si="12">MID(B203,3,1)</f>
        <v>D</v>
      </c>
      <c r="P203">
        <f t="shared" si="11"/>
        <v>13</v>
      </c>
      <c r="Q203" t="b">
        <f t="shared" ref="Q203:Q266" si="13">(P203&gt;8)</f>
        <v>1</v>
      </c>
    </row>
    <row r="204" spans="1:17">
      <c r="A204" s="17" t="str">
        <f>Sheet1!L69</f>
        <v>15</v>
      </c>
      <c r="B204" s="18" t="str">
        <f>Sheet1!O69</f>
        <v>42F</v>
      </c>
      <c r="C204" s="18" t="str">
        <f>Sheet1!R69</f>
        <v>CVTGQ/SC</v>
      </c>
      <c r="D204" s="18" t="s">
        <v>214</v>
      </c>
      <c r="E204" s="18" t="s">
        <v>210</v>
      </c>
      <c r="F204" s="18" t="s">
        <v>301</v>
      </c>
      <c r="G204" s="18" t="s">
        <v>215</v>
      </c>
      <c r="H204" s="18" t="s">
        <v>216</v>
      </c>
      <c r="I204" s="18"/>
      <c r="J204" s="11" t="b">
        <f t="shared" si="10"/>
        <v>1</v>
      </c>
      <c r="O204" s="33" t="str">
        <f t="shared" si="12"/>
        <v>F</v>
      </c>
      <c r="P204">
        <f t="shared" si="11"/>
        <v>15</v>
      </c>
      <c r="Q204" t="b">
        <f t="shared" si="13"/>
        <v>1</v>
      </c>
    </row>
    <row r="205" spans="1:17">
      <c r="A205" s="9" t="str">
        <f>Sheet1!M69</f>
        <v>15</v>
      </c>
      <c r="B205" s="10" t="str">
        <f>Sheet1!P69</f>
        <v>480</v>
      </c>
      <c r="C205" s="10" t="str">
        <f>Sheet1!S69</f>
        <v>ADDF/S</v>
      </c>
      <c r="D205" s="10" t="s">
        <v>214</v>
      </c>
      <c r="E205" s="10" t="s">
        <v>210</v>
      </c>
      <c r="F205" s="32" t="s">
        <v>301</v>
      </c>
      <c r="G205" s="10" t="s">
        <v>215</v>
      </c>
      <c r="H205" s="10" t="s">
        <v>213</v>
      </c>
      <c r="I205" s="10" t="s">
        <v>216</v>
      </c>
      <c r="J205" s="11" t="b">
        <f t="shared" si="10"/>
        <v>1</v>
      </c>
      <c r="O205" t="str">
        <f t="shared" si="12"/>
        <v>0</v>
      </c>
      <c r="P205">
        <f t="shared" si="11"/>
        <v>0</v>
      </c>
      <c r="Q205" t="b">
        <f t="shared" si="13"/>
        <v>0</v>
      </c>
    </row>
    <row r="206" spans="1:17">
      <c r="A206" s="9" t="str">
        <f>Sheet1!K70</f>
        <v>15</v>
      </c>
      <c r="B206" s="10" t="str">
        <f>Sheet1!N70</f>
        <v>481</v>
      </c>
      <c r="C206" s="10" t="str">
        <f>Sheet1!Q70</f>
        <v>SUBF/S</v>
      </c>
      <c r="D206" s="10" t="s">
        <v>214</v>
      </c>
      <c r="E206" s="10" t="s">
        <v>210</v>
      </c>
      <c r="F206" s="32" t="s">
        <v>301</v>
      </c>
      <c r="G206" s="10" t="s">
        <v>215</v>
      </c>
      <c r="H206" s="10" t="s">
        <v>213</v>
      </c>
      <c r="I206" s="10" t="s">
        <v>216</v>
      </c>
      <c r="J206" s="11" t="b">
        <f t="shared" si="10"/>
        <v>1</v>
      </c>
      <c r="O206" t="str">
        <f t="shared" si="12"/>
        <v>1</v>
      </c>
      <c r="P206">
        <f t="shared" si="11"/>
        <v>1</v>
      </c>
      <c r="Q206" t="b">
        <f t="shared" si="13"/>
        <v>0</v>
      </c>
    </row>
    <row r="207" spans="1:17">
      <c r="A207" s="9" t="str">
        <f>Sheet1!L70</f>
        <v>15</v>
      </c>
      <c r="B207" s="10" t="str">
        <f>Sheet1!O70</f>
        <v>482</v>
      </c>
      <c r="C207" s="10" t="str">
        <f>Sheet1!R70</f>
        <v>MULF/S</v>
      </c>
      <c r="D207" s="10" t="s">
        <v>214</v>
      </c>
      <c r="E207" s="10" t="s">
        <v>210</v>
      </c>
      <c r="F207" s="36" t="s">
        <v>302</v>
      </c>
      <c r="G207" s="10" t="s">
        <v>215</v>
      </c>
      <c r="H207" s="10" t="s">
        <v>213</v>
      </c>
      <c r="I207" s="10" t="s">
        <v>216</v>
      </c>
      <c r="J207" s="11" t="b">
        <f t="shared" si="10"/>
        <v>1</v>
      </c>
      <c r="O207" t="str">
        <f t="shared" si="12"/>
        <v>2</v>
      </c>
      <c r="P207">
        <f t="shared" si="11"/>
        <v>2</v>
      </c>
      <c r="Q207" t="b">
        <f t="shared" si="13"/>
        <v>0</v>
      </c>
    </row>
    <row r="208" spans="1:17">
      <c r="A208" s="9" t="str">
        <f>Sheet1!M70</f>
        <v>15</v>
      </c>
      <c r="B208" s="10" t="str">
        <f>Sheet1!P70</f>
        <v>483</v>
      </c>
      <c r="C208" s="10" t="str">
        <f>Sheet1!S70</f>
        <v>DIVF/S</v>
      </c>
      <c r="D208" s="10" t="s">
        <v>214</v>
      </c>
      <c r="E208" s="10" t="s">
        <v>210</v>
      </c>
      <c r="F208" s="36" t="s">
        <v>301</v>
      </c>
      <c r="G208" s="10" t="s">
        <v>215</v>
      </c>
      <c r="H208" s="10" t="s">
        <v>213</v>
      </c>
      <c r="I208" s="10" t="s">
        <v>216</v>
      </c>
      <c r="J208" s="11" t="b">
        <f t="shared" si="10"/>
        <v>1</v>
      </c>
      <c r="O208" t="str">
        <f t="shared" si="12"/>
        <v>3</v>
      </c>
      <c r="P208">
        <f t="shared" si="11"/>
        <v>3</v>
      </c>
      <c r="Q208" t="b">
        <f t="shared" si="13"/>
        <v>0</v>
      </c>
    </row>
    <row r="209" spans="1:17">
      <c r="A209" s="17" t="str">
        <f>Sheet1!K71</f>
        <v>15</v>
      </c>
      <c r="B209" s="18" t="str">
        <f>Sheet1!N71</f>
        <v>49E</v>
      </c>
      <c r="C209" s="18" t="str">
        <f>Sheet1!Q71</f>
        <v>CVTDG/S</v>
      </c>
      <c r="D209" s="18" t="s">
        <v>214</v>
      </c>
      <c r="E209" s="18" t="s">
        <v>210</v>
      </c>
      <c r="F209" s="18" t="s">
        <v>301</v>
      </c>
      <c r="G209" s="18" t="s">
        <v>215</v>
      </c>
      <c r="H209" s="18" t="s">
        <v>216</v>
      </c>
      <c r="I209" s="18"/>
      <c r="J209" s="11" t="b">
        <f t="shared" si="10"/>
        <v>1</v>
      </c>
      <c r="O209" s="33" t="str">
        <f t="shared" si="12"/>
        <v>E</v>
      </c>
      <c r="P209">
        <f t="shared" si="11"/>
        <v>14</v>
      </c>
      <c r="Q209" t="b">
        <f t="shared" si="13"/>
        <v>1</v>
      </c>
    </row>
    <row r="210" spans="1:17">
      <c r="A210" s="9" t="str">
        <f>Sheet1!L71</f>
        <v>15</v>
      </c>
      <c r="B210" s="10" t="str">
        <f>Sheet1!O71</f>
        <v>4A0</v>
      </c>
      <c r="C210" s="10" t="str">
        <f>Sheet1!R71</f>
        <v>ADDG/S</v>
      </c>
      <c r="D210" s="10" t="s">
        <v>214</v>
      </c>
      <c r="E210" s="10" t="s">
        <v>210</v>
      </c>
      <c r="F210" s="32" t="s">
        <v>301</v>
      </c>
      <c r="G210" s="10" t="s">
        <v>215</v>
      </c>
      <c r="H210" s="10" t="s">
        <v>213</v>
      </c>
      <c r="I210" s="10" t="s">
        <v>216</v>
      </c>
      <c r="J210" s="11" t="b">
        <f t="shared" si="10"/>
        <v>1</v>
      </c>
      <c r="O210" t="str">
        <f t="shared" si="12"/>
        <v>0</v>
      </c>
      <c r="P210">
        <f t="shared" si="11"/>
        <v>0</v>
      </c>
      <c r="Q210" t="b">
        <f t="shared" si="13"/>
        <v>0</v>
      </c>
    </row>
    <row r="211" spans="1:17">
      <c r="A211" s="9" t="str">
        <f>Sheet1!M71</f>
        <v>15</v>
      </c>
      <c r="B211" s="10" t="str">
        <f>Sheet1!P71</f>
        <v>4A1</v>
      </c>
      <c r="C211" s="10" t="str">
        <f>Sheet1!S71</f>
        <v>SUBG/S</v>
      </c>
      <c r="D211" s="10" t="s">
        <v>214</v>
      </c>
      <c r="E211" s="10" t="s">
        <v>210</v>
      </c>
      <c r="F211" s="32" t="s">
        <v>301</v>
      </c>
      <c r="G211" s="10" t="s">
        <v>215</v>
      </c>
      <c r="H211" s="10" t="s">
        <v>213</v>
      </c>
      <c r="I211" s="10" t="s">
        <v>216</v>
      </c>
      <c r="J211" s="11" t="b">
        <f t="shared" si="10"/>
        <v>1</v>
      </c>
      <c r="O211" t="str">
        <f t="shared" si="12"/>
        <v>1</v>
      </c>
      <c r="P211">
        <f t="shared" si="11"/>
        <v>1</v>
      </c>
      <c r="Q211" t="b">
        <f t="shared" si="13"/>
        <v>0</v>
      </c>
    </row>
    <row r="212" spans="1:17">
      <c r="A212" s="9" t="str">
        <f>Sheet1!K72</f>
        <v>15</v>
      </c>
      <c r="B212" s="10" t="str">
        <f>Sheet1!N72</f>
        <v>4A2</v>
      </c>
      <c r="C212" s="10" t="str">
        <f>Sheet1!Q72</f>
        <v>MULG/S</v>
      </c>
      <c r="D212" s="10" t="s">
        <v>214</v>
      </c>
      <c r="E212" s="10" t="s">
        <v>210</v>
      </c>
      <c r="F212" s="10" t="s">
        <v>302</v>
      </c>
      <c r="G212" s="10" t="s">
        <v>215</v>
      </c>
      <c r="H212" s="10" t="s">
        <v>213</v>
      </c>
      <c r="I212" s="10" t="s">
        <v>216</v>
      </c>
      <c r="J212" s="11" t="b">
        <f t="shared" si="10"/>
        <v>1</v>
      </c>
      <c r="O212" t="str">
        <f t="shared" si="12"/>
        <v>2</v>
      </c>
      <c r="P212">
        <f t="shared" si="11"/>
        <v>2</v>
      </c>
      <c r="Q212" t="b">
        <f t="shared" si="13"/>
        <v>0</v>
      </c>
    </row>
    <row r="213" spans="1:17">
      <c r="A213" s="9" t="str">
        <f>Sheet1!L72</f>
        <v>15</v>
      </c>
      <c r="B213" s="10" t="str">
        <f>Sheet1!O72</f>
        <v>4A3</v>
      </c>
      <c r="C213" s="10" t="str">
        <f>Sheet1!R72</f>
        <v>DIVG/S</v>
      </c>
      <c r="D213" s="10" t="s">
        <v>214</v>
      </c>
      <c r="E213" s="10" t="s">
        <v>210</v>
      </c>
      <c r="F213" s="32" t="s">
        <v>301</v>
      </c>
      <c r="G213" s="10" t="s">
        <v>215</v>
      </c>
      <c r="H213" s="10" t="s">
        <v>213</v>
      </c>
      <c r="I213" s="10" t="s">
        <v>216</v>
      </c>
      <c r="J213" s="11" t="b">
        <f t="shared" si="10"/>
        <v>1</v>
      </c>
      <c r="O213" t="str">
        <f t="shared" si="12"/>
        <v>3</v>
      </c>
      <c r="P213">
        <f t="shared" si="11"/>
        <v>3</v>
      </c>
      <c r="Q213" t="b">
        <f t="shared" si="13"/>
        <v>0</v>
      </c>
    </row>
    <row r="214" spans="1:17">
      <c r="A214" s="9" t="str">
        <f>Sheet1!M72</f>
        <v>15</v>
      </c>
      <c r="B214" s="10" t="str">
        <f>Sheet1!P72</f>
        <v>4A5</v>
      </c>
      <c r="C214" s="10" t="str">
        <f>Sheet1!S72</f>
        <v>CMPGEQ/S</v>
      </c>
      <c r="D214" s="10" t="s">
        <v>214</v>
      </c>
      <c r="E214" s="10" t="s">
        <v>212</v>
      </c>
      <c r="F214" s="32" t="s">
        <v>301</v>
      </c>
      <c r="G214" s="10" t="s">
        <v>215</v>
      </c>
      <c r="H214" s="10" t="s">
        <v>213</v>
      </c>
      <c r="I214" s="10" t="s">
        <v>216</v>
      </c>
      <c r="J214" s="11" t="b">
        <f t="shared" si="10"/>
        <v>1</v>
      </c>
      <c r="O214" t="str">
        <f t="shared" si="12"/>
        <v>5</v>
      </c>
      <c r="P214">
        <f t="shared" si="11"/>
        <v>5</v>
      </c>
      <c r="Q214" t="b">
        <f t="shared" si="13"/>
        <v>0</v>
      </c>
    </row>
    <row r="215" spans="1:17">
      <c r="A215" s="9" t="str">
        <f>Sheet1!K73</f>
        <v>15</v>
      </c>
      <c r="B215" s="10" t="str">
        <f>Sheet1!N73</f>
        <v>4A6</v>
      </c>
      <c r="C215" s="10" t="str">
        <f>Sheet1!Q73</f>
        <v>CMPGLT/S</v>
      </c>
      <c r="D215" s="10" t="s">
        <v>214</v>
      </c>
      <c r="E215" s="10" t="s">
        <v>212</v>
      </c>
      <c r="F215" s="32" t="s">
        <v>301</v>
      </c>
      <c r="G215" s="10" t="s">
        <v>215</v>
      </c>
      <c r="H215" s="10" t="s">
        <v>213</v>
      </c>
      <c r="I215" s="10" t="s">
        <v>216</v>
      </c>
      <c r="J215" s="11" t="b">
        <f t="shared" si="10"/>
        <v>1</v>
      </c>
      <c r="O215" t="str">
        <f t="shared" si="12"/>
        <v>6</v>
      </c>
      <c r="P215">
        <f t="shared" si="11"/>
        <v>6</v>
      </c>
      <c r="Q215" t="b">
        <f t="shared" si="13"/>
        <v>0</v>
      </c>
    </row>
    <row r="216" spans="1:17">
      <c r="A216" s="9" t="str">
        <f>Sheet1!L73</f>
        <v>15</v>
      </c>
      <c r="B216" s="10" t="str">
        <f>Sheet1!O73</f>
        <v>4A7</v>
      </c>
      <c r="C216" s="10" t="str">
        <f>Sheet1!R73</f>
        <v>CMPGLE/S</v>
      </c>
      <c r="D216" s="10" t="s">
        <v>214</v>
      </c>
      <c r="E216" s="10" t="s">
        <v>212</v>
      </c>
      <c r="F216" s="32" t="s">
        <v>301</v>
      </c>
      <c r="G216" s="10" t="s">
        <v>215</v>
      </c>
      <c r="H216" s="10" t="s">
        <v>213</v>
      </c>
      <c r="I216" s="10" t="s">
        <v>216</v>
      </c>
      <c r="J216" s="11" t="b">
        <f t="shared" si="10"/>
        <v>1</v>
      </c>
      <c r="O216" t="str">
        <f t="shared" si="12"/>
        <v>7</v>
      </c>
      <c r="P216">
        <f t="shared" si="11"/>
        <v>7</v>
      </c>
      <c r="Q216" t="b">
        <f t="shared" si="13"/>
        <v>0</v>
      </c>
    </row>
    <row r="217" spans="1:17">
      <c r="A217" s="17" t="str">
        <f>Sheet1!M73</f>
        <v>15</v>
      </c>
      <c r="B217" s="18" t="str">
        <f>Sheet1!P73</f>
        <v>4AC</v>
      </c>
      <c r="C217" s="18" t="str">
        <f>Sheet1!S73</f>
        <v>CVTGF/S</v>
      </c>
      <c r="D217" s="18" t="s">
        <v>214</v>
      </c>
      <c r="E217" s="18" t="s">
        <v>210</v>
      </c>
      <c r="F217" s="18" t="s">
        <v>301</v>
      </c>
      <c r="G217" s="18" t="s">
        <v>215</v>
      </c>
      <c r="H217" s="18" t="s">
        <v>216</v>
      </c>
      <c r="I217" s="18"/>
      <c r="J217" s="11" t="b">
        <f t="shared" si="10"/>
        <v>1</v>
      </c>
      <c r="O217" s="33" t="str">
        <f t="shared" si="12"/>
        <v>C</v>
      </c>
      <c r="P217">
        <f t="shared" si="11"/>
        <v>12</v>
      </c>
      <c r="Q217" t="b">
        <f t="shared" si="13"/>
        <v>1</v>
      </c>
    </row>
    <row r="218" spans="1:17">
      <c r="A218" s="17" t="str">
        <f>Sheet1!K74</f>
        <v>15</v>
      </c>
      <c r="B218" s="18" t="str">
        <f>Sheet1!N74</f>
        <v>4AD</v>
      </c>
      <c r="C218" s="18" t="str">
        <f>Sheet1!Q74</f>
        <v>CVTGD/S</v>
      </c>
      <c r="D218" s="18" t="s">
        <v>214</v>
      </c>
      <c r="E218" s="18" t="s">
        <v>210</v>
      </c>
      <c r="F218" s="18" t="s">
        <v>301</v>
      </c>
      <c r="G218" s="18" t="s">
        <v>215</v>
      </c>
      <c r="H218" s="18" t="s">
        <v>216</v>
      </c>
      <c r="I218" s="18"/>
      <c r="J218" s="11" t="b">
        <f t="shared" si="10"/>
        <v>1</v>
      </c>
      <c r="O218" s="33" t="str">
        <f t="shared" si="12"/>
        <v>D</v>
      </c>
      <c r="P218">
        <f t="shared" si="11"/>
        <v>13</v>
      </c>
      <c r="Q218" t="b">
        <f t="shared" si="13"/>
        <v>1</v>
      </c>
    </row>
    <row r="219" spans="1:17">
      <c r="A219" s="17" t="str">
        <f>Sheet1!L74</f>
        <v>15</v>
      </c>
      <c r="B219" s="18" t="str">
        <f>Sheet1!O74</f>
        <v>4AF</v>
      </c>
      <c r="C219" s="18" t="str">
        <f>Sheet1!R74</f>
        <v>CVTGQ/S</v>
      </c>
      <c r="D219" s="18" t="s">
        <v>214</v>
      </c>
      <c r="E219" s="18" t="s">
        <v>210</v>
      </c>
      <c r="F219" s="18" t="s">
        <v>301</v>
      </c>
      <c r="G219" s="18" t="s">
        <v>215</v>
      </c>
      <c r="H219" s="18" t="s">
        <v>216</v>
      </c>
      <c r="I219" s="18"/>
      <c r="J219" s="11" t="b">
        <f t="shared" si="10"/>
        <v>1</v>
      </c>
      <c r="O219" s="33" t="str">
        <f t="shared" si="12"/>
        <v>F</v>
      </c>
      <c r="P219">
        <f t="shared" si="11"/>
        <v>15</v>
      </c>
      <c r="Q219" t="b">
        <f t="shared" si="13"/>
        <v>1</v>
      </c>
    </row>
    <row r="220" spans="1:17">
      <c r="A220" s="9" t="str">
        <f>Sheet1!M74</f>
        <v>15</v>
      </c>
      <c r="B220" s="10" t="str">
        <f>Sheet1!P74</f>
        <v>500</v>
      </c>
      <c r="C220" s="10" t="str">
        <f>Sheet1!S74</f>
        <v>ADDF/SUC</v>
      </c>
      <c r="D220" s="10" t="s">
        <v>214</v>
      </c>
      <c r="E220" s="10" t="s">
        <v>210</v>
      </c>
      <c r="F220" s="32" t="s">
        <v>301</v>
      </c>
      <c r="G220" s="10" t="s">
        <v>215</v>
      </c>
      <c r="H220" s="10" t="s">
        <v>213</v>
      </c>
      <c r="I220" s="10" t="s">
        <v>216</v>
      </c>
      <c r="J220" s="11" t="b">
        <f t="shared" si="10"/>
        <v>1</v>
      </c>
      <c r="O220" t="str">
        <f t="shared" si="12"/>
        <v>0</v>
      </c>
      <c r="P220">
        <f t="shared" si="11"/>
        <v>0</v>
      </c>
      <c r="Q220" t="b">
        <f t="shared" si="13"/>
        <v>0</v>
      </c>
    </row>
    <row r="221" spans="1:17">
      <c r="A221" s="9" t="str">
        <f>Sheet1!K75</f>
        <v>15</v>
      </c>
      <c r="B221" s="10" t="str">
        <f>Sheet1!N75</f>
        <v>501</v>
      </c>
      <c r="C221" s="10" t="str">
        <f>Sheet1!Q75</f>
        <v>SUBF/SUC</v>
      </c>
      <c r="D221" s="10" t="s">
        <v>214</v>
      </c>
      <c r="E221" s="10" t="s">
        <v>210</v>
      </c>
      <c r="F221" s="32" t="s">
        <v>301</v>
      </c>
      <c r="G221" s="10" t="s">
        <v>215</v>
      </c>
      <c r="H221" s="10" t="s">
        <v>213</v>
      </c>
      <c r="I221" s="10" t="s">
        <v>216</v>
      </c>
      <c r="J221" s="11" t="b">
        <f t="shared" si="10"/>
        <v>1</v>
      </c>
      <c r="O221" t="str">
        <f t="shared" si="12"/>
        <v>1</v>
      </c>
      <c r="P221">
        <f t="shared" si="11"/>
        <v>1</v>
      </c>
      <c r="Q221" t="b">
        <f t="shared" si="13"/>
        <v>0</v>
      </c>
    </row>
    <row r="222" spans="1:17">
      <c r="A222" s="9" t="str">
        <f>Sheet1!L75</f>
        <v>15</v>
      </c>
      <c r="B222" s="10" t="str">
        <f>Sheet1!O75</f>
        <v>502</v>
      </c>
      <c r="C222" s="10" t="str">
        <f>Sheet1!R75</f>
        <v>MULF/SUC</v>
      </c>
      <c r="D222" s="10" t="s">
        <v>214</v>
      </c>
      <c r="E222" s="10" t="s">
        <v>210</v>
      </c>
      <c r="F222" s="36" t="s">
        <v>302</v>
      </c>
      <c r="G222" s="10" t="s">
        <v>215</v>
      </c>
      <c r="H222" s="10" t="s">
        <v>213</v>
      </c>
      <c r="I222" s="10" t="s">
        <v>216</v>
      </c>
      <c r="J222" s="11" t="b">
        <f t="shared" si="10"/>
        <v>1</v>
      </c>
      <c r="O222" t="str">
        <f t="shared" si="12"/>
        <v>2</v>
      </c>
      <c r="P222">
        <f t="shared" si="11"/>
        <v>2</v>
      </c>
      <c r="Q222" t="b">
        <f t="shared" si="13"/>
        <v>0</v>
      </c>
    </row>
    <row r="223" spans="1:17">
      <c r="A223" s="9" t="str">
        <f>Sheet1!M75</f>
        <v>15</v>
      </c>
      <c r="B223" s="10" t="str">
        <f>Sheet1!P75</f>
        <v>503</v>
      </c>
      <c r="C223" s="10" t="str">
        <f>Sheet1!S75</f>
        <v>DIVF/SUC</v>
      </c>
      <c r="D223" s="10" t="s">
        <v>214</v>
      </c>
      <c r="E223" s="10" t="s">
        <v>210</v>
      </c>
      <c r="F223" s="36" t="s">
        <v>301</v>
      </c>
      <c r="G223" s="10" t="s">
        <v>215</v>
      </c>
      <c r="H223" s="10" t="s">
        <v>213</v>
      </c>
      <c r="I223" s="10" t="s">
        <v>216</v>
      </c>
      <c r="J223" s="11" t="b">
        <f t="shared" si="10"/>
        <v>1</v>
      </c>
      <c r="O223" t="str">
        <f t="shared" si="12"/>
        <v>3</v>
      </c>
      <c r="P223">
        <f t="shared" si="11"/>
        <v>3</v>
      </c>
      <c r="Q223" t="b">
        <f t="shared" si="13"/>
        <v>0</v>
      </c>
    </row>
    <row r="224" spans="1:17">
      <c r="A224" s="17" t="str">
        <f>Sheet1!K76</f>
        <v>15</v>
      </c>
      <c r="B224" s="18" t="str">
        <f>Sheet1!N76</f>
        <v>51E</v>
      </c>
      <c r="C224" s="18" t="str">
        <f>Sheet1!Q76</f>
        <v>CVTDG/SUC</v>
      </c>
      <c r="D224" s="18" t="s">
        <v>214</v>
      </c>
      <c r="E224" s="18" t="s">
        <v>210</v>
      </c>
      <c r="F224" s="18" t="s">
        <v>301</v>
      </c>
      <c r="G224" s="18" t="s">
        <v>215</v>
      </c>
      <c r="H224" s="18" t="s">
        <v>216</v>
      </c>
      <c r="I224" s="18"/>
      <c r="J224" s="11" t="b">
        <f t="shared" si="10"/>
        <v>1</v>
      </c>
      <c r="O224" s="33" t="str">
        <f t="shared" si="12"/>
        <v>E</v>
      </c>
      <c r="P224">
        <f t="shared" si="11"/>
        <v>14</v>
      </c>
      <c r="Q224" t="b">
        <f t="shared" si="13"/>
        <v>1</v>
      </c>
    </row>
    <row r="225" spans="1:17">
      <c r="A225" s="9" t="str">
        <f>Sheet1!L76</f>
        <v>15</v>
      </c>
      <c r="B225" s="10" t="str">
        <f>Sheet1!O76</f>
        <v>520</v>
      </c>
      <c r="C225" s="10" t="str">
        <f>Sheet1!R76</f>
        <v>ADDG/SUC</v>
      </c>
      <c r="D225" s="10" t="s">
        <v>214</v>
      </c>
      <c r="E225" s="10" t="s">
        <v>210</v>
      </c>
      <c r="F225" s="32" t="s">
        <v>301</v>
      </c>
      <c r="G225" s="10" t="s">
        <v>215</v>
      </c>
      <c r="H225" s="10" t="s">
        <v>213</v>
      </c>
      <c r="I225" s="10" t="s">
        <v>216</v>
      </c>
      <c r="J225" s="11" t="b">
        <f t="shared" si="10"/>
        <v>1</v>
      </c>
      <c r="O225" t="str">
        <f t="shared" si="12"/>
        <v>0</v>
      </c>
      <c r="P225">
        <f t="shared" si="11"/>
        <v>0</v>
      </c>
      <c r="Q225" t="b">
        <f t="shared" si="13"/>
        <v>0</v>
      </c>
    </row>
    <row r="226" spans="1:17">
      <c r="A226" s="9" t="str">
        <f>Sheet1!M76</f>
        <v>15</v>
      </c>
      <c r="B226" s="10" t="str">
        <f>Sheet1!P76</f>
        <v>521</v>
      </c>
      <c r="C226" s="10" t="str">
        <f>Sheet1!S76</f>
        <v>SUBG/SUC</v>
      </c>
      <c r="D226" s="10" t="s">
        <v>214</v>
      </c>
      <c r="E226" s="10" t="s">
        <v>210</v>
      </c>
      <c r="F226" s="32" t="s">
        <v>301</v>
      </c>
      <c r="G226" s="10" t="s">
        <v>215</v>
      </c>
      <c r="H226" s="10" t="s">
        <v>213</v>
      </c>
      <c r="I226" s="10" t="s">
        <v>216</v>
      </c>
      <c r="J226" s="11" t="b">
        <f t="shared" si="10"/>
        <v>1</v>
      </c>
      <c r="O226" t="str">
        <f t="shared" si="12"/>
        <v>1</v>
      </c>
      <c r="P226">
        <f t="shared" si="11"/>
        <v>1</v>
      </c>
      <c r="Q226" t="b">
        <f t="shared" si="13"/>
        <v>0</v>
      </c>
    </row>
    <row r="227" spans="1:17">
      <c r="A227" s="9" t="str">
        <f>Sheet1!K77</f>
        <v>15</v>
      </c>
      <c r="B227" s="10" t="str">
        <f>Sheet1!N77</f>
        <v>522</v>
      </c>
      <c r="C227" s="10" t="str">
        <f>Sheet1!Q77</f>
        <v>MULG/SUC</v>
      </c>
      <c r="D227" s="10" t="s">
        <v>214</v>
      </c>
      <c r="E227" s="10" t="s">
        <v>210</v>
      </c>
      <c r="F227" s="10" t="s">
        <v>302</v>
      </c>
      <c r="G227" s="10" t="s">
        <v>215</v>
      </c>
      <c r="H227" s="10" t="s">
        <v>213</v>
      </c>
      <c r="I227" s="10" t="s">
        <v>216</v>
      </c>
      <c r="J227" s="11" t="b">
        <f t="shared" si="10"/>
        <v>1</v>
      </c>
      <c r="O227" t="str">
        <f t="shared" si="12"/>
        <v>2</v>
      </c>
      <c r="P227">
        <f t="shared" si="11"/>
        <v>2</v>
      </c>
      <c r="Q227" t="b">
        <f t="shared" si="13"/>
        <v>0</v>
      </c>
    </row>
    <row r="228" spans="1:17">
      <c r="A228" s="9" t="str">
        <f>Sheet1!L77</f>
        <v>15</v>
      </c>
      <c r="B228" s="10" t="str">
        <f>Sheet1!O77</f>
        <v>523</v>
      </c>
      <c r="C228" s="10" t="str">
        <f>Sheet1!R77</f>
        <v>DIVG/SUC</v>
      </c>
      <c r="D228" s="10" t="s">
        <v>214</v>
      </c>
      <c r="E228" s="10" t="s">
        <v>210</v>
      </c>
      <c r="F228" s="32" t="s">
        <v>301</v>
      </c>
      <c r="G228" s="10" t="s">
        <v>215</v>
      </c>
      <c r="H228" s="10" t="s">
        <v>213</v>
      </c>
      <c r="I228" s="10" t="s">
        <v>216</v>
      </c>
      <c r="J228" s="11" t="b">
        <f t="shared" si="10"/>
        <v>1</v>
      </c>
      <c r="O228" t="str">
        <f t="shared" si="12"/>
        <v>3</v>
      </c>
      <c r="P228">
        <f t="shared" si="11"/>
        <v>3</v>
      </c>
      <c r="Q228" t="b">
        <f t="shared" si="13"/>
        <v>0</v>
      </c>
    </row>
    <row r="229" spans="1:17">
      <c r="A229" s="17" t="str">
        <f>Sheet1!M77</f>
        <v>15</v>
      </c>
      <c r="B229" s="18" t="str">
        <f>Sheet1!P77</f>
        <v>52C</v>
      </c>
      <c r="C229" s="18" t="str">
        <f>Sheet1!S77</f>
        <v>CVTGF/SUC</v>
      </c>
      <c r="D229" s="18" t="s">
        <v>214</v>
      </c>
      <c r="E229" s="18" t="s">
        <v>210</v>
      </c>
      <c r="F229" s="18" t="s">
        <v>301</v>
      </c>
      <c r="G229" s="18" t="s">
        <v>215</v>
      </c>
      <c r="H229" s="18" t="s">
        <v>216</v>
      </c>
      <c r="I229" s="18"/>
      <c r="J229" s="11" t="b">
        <f t="shared" si="10"/>
        <v>1</v>
      </c>
      <c r="O229" s="33" t="str">
        <f t="shared" si="12"/>
        <v>C</v>
      </c>
      <c r="P229">
        <f t="shared" si="11"/>
        <v>12</v>
      </c>
      <c r="Q229" t="b">
        <f t="shared" si="13"/>
        <v>1</v>
      </c>
    </row>
    <row r="230" spans="1:17">
      <c r="A230" s="17" t="str">
        <f>Sheet1!K78</f>
        <v>15</v>
      </c>
      <c r="B230" s="18" t="str">
        <f>Sheet1!N78</f>
        <v>52D</v>
      </c>
      <c r="C230" s="18" t="str">
        <f>Sheet1!Q78</f>
        <v>CVTGD/SUC</v>
      </c>
      <c r="D230" s="18" t="s">
        <v>214</v>
      </c>
      <c r="E230" s="18" t="s">
        <v>210</v>
      </c>
      <c r="F230" s="18" t="s">
        <v>301</v>
      </c>
      <c r="G230" s="18" t="s">
        <v>215</v>
      </c>
      <c r="H230" s="18" t="s">
        <v>216</v>
      </c>
      <c r="I230" s="18"/>
      <c r="J230" s="11" t="b">
        <f t="shared" si="10"/>
        <v>1</v>
      </c>
      <c r="O230" s="33" t="str">
        <f t="shared" si="12"/>
        <v>D</v>
      </c>
      <c r="P230">
        <f t="shared" si="11"/>
        <v>13</v>
      </c>
      <c r="Q230" t="b">
        <f t="shared" si="13"/>
        <v>1</v>
      </c>
    </row>
    <row r="231" spans="1:17">
      <c r="A231" s="17" t="str">
        <f>Sheet1!L78</f>
        <v>15</v>
      </c>
      <c r="B231" s="18" t="str">
        <f>Sheet1!O78</f>
        <v>52F</v>
      </c>
      <c r="C231" s="18" t="str">
        <f>Sheet1!R78</f>
        <v>CVTGQ/SVC</v>
      </c>
      <c r="D231" s="18" t="s">
        <v>214</v>
      </c>
      <c r="E231" s="18" t="s">
        <v>210</v>
      </c>
      <c r="F231" s="18" t="s">
        <v>301</v>
      </c>
      <c r="G231" s="18" t="s">
        <v>215</v>
      </c>
      <c r="H231" s="18" t="s">
        <v>216</v>
      </c>
      <c r="I231" s="18"/>
      <c r="J231" s="11" t="b">
        <f t="shared" si="10"/>
        <v>1</v>
      </c>
      <c r="O231" s="33" t="str">
        <f t="shared" si="12"/>
        <v>F</v>
      </c>
      <c r="P231">
        <f t="shared" si="11"/>
        <v>15</v>
      </c>
      <c r="Q231" t="b">
        <f t="shared" si="13"/>
        <v>1</v>
      </c>
    </row>
    <row r="232" spans="1:17">
      <c r="A232" s="9" t="str">
        <f>Sheet1!M78</f>
        <v>15</v>
      </c>
      <c r="B232" s="10" t="str">
        <f>Sheet1!P78</f>
        <v>580</v>
      </c>
      <c r="C232" s="10" t="str">
        <f>Sheet1!S78</f>
        <v>ADDF/SU</v>
      </c>
      <c r="D232" s="10" t="s">
        <v>214</v>
      </c>
      <c r="E232" s="10" t="s">
        <v>210</v>
      </c>
      <c r="F232" s="32" t="s">
        <v>301</v>
      </c>
      <c r="G232" s="10" t="s">
        <v>215</v>
      </c>
      <c r="H232" s="10" t="s">
        <v>213</v>
      </c>
      <c r="I232" s="10" t="s">
        <v>216</v>
      </c>
      <c r="J232" s="11" t="b">
        <f t="shared" si="10"/>
        <v>1</v>
      </c>
      <c r="O232" t="str">
        <f t="shared" si="12"/>
        <v>0</v>
      </c>
      <c r="P232">
        <f t="shared" si="11"/>
        <v>0</v>
      </c>
      <c r="Q232" t="b">
        <f t="shared" si="13"/>
        <v>0</v>
      </c>
    </row>
    <row r="233" spans="1:17">
      <c r="A233" s="9" t="str">
        <f>Sheet1!K79</f>
        <v>15</v>
      </c>
      <c r="B233" s="10" t="str">
        <f>Sheet1!N79</f>
        <v>581</v>
      </c>
      <c r="C233" s="10" t="str">
        <f>Sheet1!Q79</f>
        <v>SUBF/SU</v>
      </c>
      <c r="D233" s="10" t="s">
        <v>214</v>
      </c>
      <c r="E233" s="10" t="s">
        <v>210</v>
      </c>
      <c r="F233" s="32" t="s">
        <v>301</v>
      </c>
      <c r="G233" s="10" t="s">
        <v>215</v>
      </c>
      <c r="H233" s="10" t="s">
        <v>213</v>
      </c>
      <c r="I233" s="10" t="s">
        <v>216</v>
      </c>
      <c r="J233" s="11" t="b">
        <f t="shared" si="10"/>
        <v>1</v>
      </c>
      <c r="O233" t="str">
        <f t="shared" si="12"/>
        <v>1</v>
      </c>
      <c r="P233">
        <f t="shared" si="11"/>
        <v>1</v>
      </c>
      <c r="Q233" t="b">
        <f t="shared" si="13"/>
        <v>0</v>
      </c>
    </row>
    <row r="234" spans="1:17">
      <c r="A234" s="9" t="str">
        <f>Sheet1!L79</f>
        <v>15</v>
      </c>
      <c r="B234" s="10" t="str">
        <f>Sheet1!O79</f>
        <v>582</v>
      </c>
      <c r="C234" s="10" t="str">
        <f>Sheet1!R79</f>
        <v>MULF/SU</v>
      </c>
      <c r="D234" s="10" t="s">
        <v>214</v>
      </c>
      <c r="E234" s="10" t="s">
        <v>210</v>
      </c>
      <c r="F234" s="36" t="s">
        <v>302</v>
      </c>
      <c r="G234" s="10" t="s">
        <v>215</v>
      </c>
      <c r="H234" s="10" t="s">
        <v>213</v>
      </c>
      <c r="I234" s="10" t="s">
        <v>216</v>
      </c>
      <c r="J234" s="11" t="b">
        <f t="shared" si="10"/>
        <v>1</v>
      </c>
      <c r="O234" t="str">
        <f t="shared" si="12"/>
        <v>2</v>
      </c>
      <c r="P234">
        <f t="shared" si="11"/>
        <v>2</v>
      </c>
      <c r="Q234" t="b">
        <f t="shared" si="13"/>
        <v>0</v>
      </c>
    </row>
    <row r="235" spans="1:17">
      <c r="A235" s="9" t="str">
        <f>Sheet1!M79</f>
        <v>15</v>
      </c>
      <c r="B235" s="10" t="str">
        <f>Sheet1!P79</f>
        <v>583</v>
      </c>
      <c r="C235" s="10" t="str">
        <f>Sheet1!S79</f>
        <v>DIVF/SU</v>
      </c>
      <c r="D235" s="10" t="s">
        <v>214</v>
      </c>
      <c r="E235" s="10" t="s">
        <v>210</v>
      </c>
      <c r="F235" s="36" t="s">
        <v>301</v>
      </c>
      <c r="G235" s="10" t="s">
        <v>215</v>
      </c>
      <c r="H235" s="10" t="s">
        <v>213</v>
      </c>
      <c r="I235" s="10" t="s">
        <v>216</v>
      </c>
      <c r="J235" s="11" t="b">
        <f t="shared" si="10"/>
        <v>1</v>
      </c>
      <c r="O235" t="str">
        <f t="shared" si="12"/>
        <v>3</v>
      </c>
      <c r="P235">
        <f t="shared" si="11"/>
        <v>3</v>
      </c>
      <c r="Q235" t="b">
        <f t="shared" si="13"/>
        <v>0</v>
      </c>
    </row>
    <row r="236" spans="1:17">
      <c r="A236" s="17" t="str">
        <f>Sheet1!K80</f>
        <v>15</v>
      </c>
      <c r="B236" s="18" t="str">
        <f>Sheet1!N80</f>
        <v>59E</v>
      </c>
      <c r="C236" s="18" t="str">
        <f>Sheet1!Q80</f>
        <v>CVTDG/SU</v>
      </c>
      <c r="D236" s="18" t="s">
        <v>214</v>
      </c>
      <c r="E236" s="18" t="s">
        <v>210</v>
      </c>
      <c r="F236" s="18" t="s">
        <v>301</v>
      </c>
      <c r="G236" s="18" t="s">
        <v>215</v>
      </c>
      <c r="H236" s="18" t="s">
        <v>216</v>
      </c>
      <c r="I236" s="18"/>
      <c r="J236" s="11" t="b">
        <f t="shared" si="10"/>
        <v>1</v>
      </c>
      <c r="O236" s="33" t="str">
        <f t="shared" si="12"/>
        <v>E</v>
      </c>
      <c r="P236">
        <f t="shared" si="11"/>
        <v>14</v>
      </c>
      <c r="Q236" t="b">
        <f t="shared" si="13"/>
        <v>1</v>
      </c>
    </row>
    <row r="237" spans="1:17">
      <c r="A237" s="9" t="str">
        <f>Sheet1!L80</f>
        <v>15</v>
      </c>
      <c r="B237" s="10" t="str">
        <f>Sheet1!O80</f>
        <v>5A0</v>
      </c>
      <c r="C237" s="10" t="str">
        <f>Sheet1!R80</f>
        <v>ADDG/SU</v>
      </c>
      <c r="D237" s="10" t="s">
        <v>214</v>
      </c>
      <c r="E237" s="10" t="s">
        <v>210</v>
      </c>
      <c r="F237" s="32" t="s">
        <v>301</v>
      </c>
      <c r="G237" s="10" t="s">
        <v>215</v>
      </c>
      <c r="H237" s="10" t="s">
        <v>213</v>
      </c>
      <c r="I237" s="10" t="s">
        <v>216</v>
      </c>
      <c r="J237" s="11" t="b">
        <f t="shared" si="10"/>
        <v>1</v>
      </c>
      <c r="O237" t="str">
        <f t="shared" si="12"/>
        <v>0</v>
      </c>
      <c r="P237">
        <f t="shared" si="11"/>
        <v>0</v>
      </c>
      <c r="Q237" t="b">
        <f t="shared" si="13"/>
        <v>0</v>
      </c>
    </row>
    <row r="238" spans="1:17">
      <c r="A238" s="9" t="str">
        <f>Sheet1!M80</f>
        <v>15</v>
      </c>
      <c r="B238" s="10" t="str">
        <f>Sheet1!P80</f>
        <v>5A1</v>
      </c>
      <c r="C238" s="10" t="str">
        <f>Sheet1!S80</f>
        <v>SUBG/SU</v>
      </c>
      <c r="D238" s="10" t="s">
        <v>214</v>
      </c>
      <c r="E238" s="10" t="s">
        <v>210</v>
      </c>
      <c r="F238" s="32" t="s">
        <v>301</v>
      </c>
      <c r="G238" s="10" t="s">
        <v>215</v>
      </c>
      <c r="H238" s="10" t="s">
        <v>213</v>
      </c>
      <c r="I238" s="10" t="s">
        <v>216</v>
      </c>
      <c r="J238" s="11" t="b">
        <f t="shared" si="10"/>
        <v>1</v>
      </c>
      <c r="O238" t="str">
        <f t="shared" si="12"/>
        <v>1</v>
      </c>
      <c r="P238">
        <f t="shared" si="11"/>
        <v>1</v>
      </c>
      <c r="Q238" t="b">
        <f t="shared" si="13"/>
        <v>0</v>
      </c>
    </row>
    <row r="239" spans="1:17">
      <c r="A239" s="9" t="str">
        <f>Sheet1!K81</f>
        <v>15</v>
      </c>
      <c r="B239" s="10" t="str">
        <f>Sheet1!N81</f>
        <v>5A2</v>
      </c>
      <c r="C239" s="10" t="str">
        <f>Sheet1!Q81</f>
        <v>MULG/SU</v>
      </c>
      <c r="D239" s="10" t="s">
        <v>214</v>
      </c>
      <c r="E239" s="10" t="s">
        <v>210</v>
      </c>
      <c r="F239" s="10" t="s">
        <v>302</v>
      </c>
      <c r="G239" s="10" t="s">
        <v>215</v>
      </c>
      <c r="H239" s="10" t="s">
        <v>213</v>
      </c>
      <c r="I239" s="10" t="s">
        <v>216</v>
      </c>
      <c r="J239" s="11" t="b">
        <f t="shared" si="10"/>
        <v>1</v>
      </c>
      <c r="O239" t="str">
        <f t="shared" si="12"/>
        <v>2</v>
      </c>
      <c r="P239">
        <f t="shared" si="11"/>
        <v>2</v>
      </c>
      <c r="Q239" t="b">
        <f t="shared" si="13"/>
        <v>0</v>
      </c>
    </row>
    <row r="240" spans="1:17">
      <c r="A240" s="9" t="str">
        <f>Sheet1!L81</f>
        <v>15</v>
      </c>
      <c r="B240" s="10" t="str">
        <f>Sheet1!O81</f>
        <v>5A3</v>
      </c>
      <c r="C240" s="10" t="str">
        <f>Sheet1!R81</f>
        <v>DIVG/SU</v>
      </c>
      <c r="D240" s="10" t="s">
        <v>214</v>
      </c>
      <c r="E240" s="10" t="s">
        <v>210</v>
      </c>
      <c r="F240" s="32" t="s">
        <v>301</v>
      </c>
      <c r="G240" s="10" t="s">
        <v>215</v>
      </c>
      <c r="H240" s="10" t="s">
        <v>213</v>
      </c>
      <c r="I240" s="10" t="s">
        <v>216</v>
      </c>
      <c r="J240" s="11" t="b">
        <f t="shared" si="10"/>
        <v>1</v>
      </c>
      <c r="O240" t="str">
        <f t="shared" si="12"/>
        <v>3</v>
      </c>
      <c r="P240">
        <f t="shared" si="11"/>
        <v>3</v>
      </c>
      <c r="Q240" t="b">
        <f t="shared" si="13"/>
        <v>0</v>
      </c>
    </row>
    <row r="241" spans="1:17">
      <c r="A241" s="17" t="str">
        <f>Sheet1!M81</f>
        <v>15</v>
      </c>
      <c r="B241" s="18" t="str">
        <f>Sheet1!P81</f>
        <v>5AC</v>
      </c>
      <c r="C241" s="18" t="str">
        <f>Sheet1!S81</f>
        <v>CVTGF/SU</v>
      </c>
      <c r="D241" s="18" t="s">
        <v>214</v>
      </c>
      <c r="E241" s="18" t="s">
        <v>210</v>
      </c>
      <c r="F241" s="18" t="s">
        <v>301</v>
      </c>
      <c r="G241" s="18" t="s">
        <v>215</v>
      </c>
      <c r="H241" s="18" t="s">
        <v>216</v>
      </c>
      <c r="I241" s="18"/>
      <c r="J241" s="11" t="b">
        <f t="shared" si="10"/>
        <v>1</v>
      </c>
      <c r="O241" s="33" t="str">
        <f t="shared" si="12"/>
        <v>C</v>
      </c>
      <c r="P241">
        <f t="shared" si="11"/>
        <v>12</v>
      </c>
      <c r="Q241" t="b">
        <f t="shared" si="13"/>
        <v>1</v>
      </c>
    </row>
    <row r="242" spans="1:17">
      <c r="A242" s="17" t="str">
        <f>Sheet1!K82</f>
        <v>15</v>
      </c>
      <c r="B242" s="18" t="str">
        <f>Sheet1!N82</f>
        <v>5AD</v>
      </c>
      <c r="C242" s="18" t="str">
        <f>Sheet1!Q82</f>
        <v>CVTGD/SU</v>
      </c>
      <c r="D242" s="18" t="s">
        <v>214</v>
      </c>
      <c r="E242" s="18" t="s">
        <v>210</v>
      </c>
      <c r="F242" s="18" t="s">
        <v>301</v>
      </c>
      <c r="G242" s="18" t="s">
        <v>215</v>
      </c>
      <c r="H242" s="18" t="s">
        <v>216</v>
      </c>
      <c r="I242" s="18"/>
      <c r="J242" s="11" t="b">
        <f t="shared" si="10"/>
        <v>1</v>
      </c>
      <c r="O242" s="33" t="str">
        <f t="shared" si="12"/>
        <v>D</v>
      </c>
      <c r="P242">
        <f t="shared" si="11"/>
        <v>13</v>
      </c>
      <c r="Q242" t="b">
        <f t="shared" si="13"/>
        <v>1</v>
      </c>
    </row>
    <row r="243" spans="1:17">
      <c r="A243" s="19" t="str">
        <f>Sheet1!L82</f>
        <v>15</v>
      </c>
      <c r="B243" s="20" t="str">
        <f>Sheet1!O82</f>
        <v>5AF</v>
      </c>
      <c r="C243" s="20" t="str">
        <f>Sheet1!R82</f>
        <v>CVTGQ/SV</v>
      </c>
      <c r="D243" s="20" t="s">
        <v>214</v>
      </c>
      <c r="E243" s="20" t="s">
        <v>210</v>
      </c>
      <c r="F243" s="20" t="s">
        <v>301</v>
      </c>
      <c r="G243" s="20" t="s">
        <v>215</v>
      </c>
      <c r="H243" s="20" t="s">
        <v>216</v>
      </c>
      <c r="I243" s="20"/>
      <c r="J243" s="14" t="b">
        <f t="shared" si="10"/>
        <v>1</v>
      </c>
      <c r="K243" s="32" t="s">
        <v>286</v>
      </c>
      <c r="L243" s="32" t="s">
        <v>287</v>
      </c>
      <c r="M243" s="32" t="s">
        <v>288</v>
      </c>
      <c r="O243" s="33" t="str">
        <f t="shared" si="12"/>
        <v>F</v>
      </c>
      <c r="P243">
        <f>HEX2DEC(O243)</f>
        <v>15</v>
      </c>
      <c r="Q243" t="b">
        <f t="shared" si="13"/>
        <v>1</v>
      </c>
    </row>
    <row r="244" spans="1:17">
      <c r="A244" s="6" t="str">
        <f>Sheet1!M82</f>
        <v>16</v>
      </c>
      <c r="B244" s="7" t="str">
        <f>Sheet1!P82</f>
        <v>000</v>
      </c>
      <c r="C244" s="7" t="str">
        <f>Sheet1!S82</f>
        <v>ADDS/C</v>
      </c>
      <c r="D244" s="7" t="s">
        <v>214</v>
      </c>
      <c r="E244" s="7" t="s">
        <v>210</v>
      </c>
      <c r="F244" s="37" t="s">
        <v>301</v>
      </c>
      <c r="G244" s="7" t="s">
        <v>215</v>
      </c>
      <c r="H244" s="7" t="s">
        <v>213</v>
      </c>
      <c r="I244" s="7" t="s">
        <v>216</v>
      </c>
      <c r="J244" s="8" t="b">
        <f t="shared" si="10"/>
        <v>1</v>
      </c>
      <c r="K244">
        <f>COUNTA(A244:A429)</f>
        <v>186</v>
      </c>
      <c r="L244">
        <f>COUNTA(A252:A255,A264:A267,A280:A283,A292:A295,A304:A305,A314:A315,A324:A325,A334:A336,A345:A346,A355:A356,A369:A370,A379:A381,A390:A393,A402:A405,A414:A417,A426:A429)</f>
        <v>50</v>
      </c>
      <c r="M244">
        <f>K244-L244</f>
        <v>136</v>
      </c>
    </row>
    <row r="245" spans="1:17">
      <c r="A245" s="9" t="str">
        <f>Sheet1!K83</f>
        <v>16</v>
      </c>
      <c r="B245" s="10" t="str">
        <f>Sheet1!N83</f>
        <v>001</v>
      </c>
      <c r="C245" s="10" t="str">
        <f>Sheet1!Q83</f>
        <v>SUBS/C</v>
      </c>
      <c r="D245" s="10" t="s">
        <v>214</v>
      </c>
      <c r="E245" s="10" t="s">
        <v>210</v>
      </c>
      <c r="F245" s="36" t="s">
        <v>301</v>
      </c>
      <c r="G245" s="10" t="s">
        <v>215</v>
      </c>
      <c r="H245" s="10" t="s">
        <v>213</v>
      </c>
      <c r="I245" s="10" t="s">
        <v>216</v>
      </c>
      <c r="J245" s="11" t="b">
        <f t="shared" si="10"/>
        <v>1</v>
      </c>
      <c r="O245" s="34" t="str">
        <f t="shared" ref="O245:O308" si="14">MID(B245,3,1)</f>
        <v>1</v>
      </c>
      <c r="P245">
        <f t="shared" ref="P245:P308" si="15">HEX2DEC(O245)</f>
        <v>1</v>
      </c>
      <c r="Q245" t="b">
        <f t="shared" si="13"/>
        <v>0</v>
      </c>
    </row>
    <row r="246" spans="1:17">
      <c r="A246" s="9" t="str">
        <f>Sheet1!L83</f>
        <v>16</v>
      </c>
      <c r="B246" s="10" t="str">
        <f>Sheet1!O83</f>
        <v>002</v>
      </c>
      <c r="C246" s="10" t="str">
        <f>Sheet1!R83</f>
        <v>MULS/C</v>
      </c>
      <c r="D246" s="10" t="s">
        <v>214</v>
      </c>
      <c r="E246" s="10" t="s">
        <v>210</v>
      </c>
      <c r="F246" s="36" t="s">
        <v>302</v>
      </c>
      <c r="G246" s="10" t="s">
        <v>215</v>
      </c>
      <c r="H246" s="10" t="s">
        <v>213</v>
      </c>
      <c r="I246" s="10" t="s">
        <v>216</v>
      </c>
      <c r="J246" s="11" t="b">
        <f t="shared" si="10"/>
        <v>1</v>
      </c>
      <c r="O246" s="34" t="str">
        <f t="shared" si="14"/>
        <v>2</v>
      </c>
      <c r="P246">
        <f t="shared" si="15"/>
        <v>2</v>
      </c>
      <c r="Q246" t="b">
        <f t="shared" si="13"/>
        <v>0</v>
      </c>
    </row>
    <row r="247" spans="1:17">
      <c r="A247" s="9" t="str">
        <f>Sheet1!M83</f>
        <v>16</v>
      </c>
      <c r="B247" s="10" t="str">
        <f>Sheet1!P83</f>
        <v>003</v>
      </c>
      <c r="C247" s="10" t="str">
        <f>Sheet1!S83</f>
        <v>DIVS/C</v>
      </c>
      <c r="D247" s="10" t="s">
        <v>214</v>
      </c>
      <c r="E247" s="10" t="s">
        <v>210</v>
      </c>
      <c r="F247" s="36" t="s">
        <v>301</v>
      </c>
      <c r="G247" s="10" t="s">
        <v>215</v>
      </c>
      <c r="H247" s="10" t="s">
        <v>213</v>
      </c>
      <c r="I247" s="10" t="s">
        <v>216</v>
      </c>
      <c r="J247" s="11" t="b">
        <f t="shared" si="10"/>
        <v>1</v>
      </c>
      <c r="O247" s="34" t="str">
        <f t="shared" si="14"/>
        <v>3</v>
      </c>
      <c r="P247">
        <f t="shared" si="15"/>
        <v>3</v>
      </c>
      <c r="Q247" t="b">
        <f t="shared" si="13"/>
        <v>0</v>
      </c>
    </row>
    <row r="248" spans="1:17">
      <c r="A248" s="9" t="str">
        <f>Sheet1!K84</f>
        <v>16</v>
      </c>
      <c r="B248" s="10" t="str">
        <f>Sheet1!N84</f>
        <v>020</v>
      </c>
      <c r="C248" s="10" t="str">
        <f>Sheet1!Q84</f>
        <v>ADDT/C</v>
      </c>
      <c r="D248" s="10" t="s">
        <v>214</v>
      </c>
      <c r="E248" s="10" t="s">
        <v>210</v>
      </c>
      <c r="F248" s="36" t="s">
        <v>301</v>
      </c>
      <c r="G248" s="10" t="s">
        <v>215</v>
      </c>
      <c r="H248" s="10" t="s">
        <v>213</v>
      </c>
      <c r="I248" s="10" t="s">
        <v>216</v>
      </c>
      <c r="J248" s="11" t="b">
        <f t="shared" si="10"/>
        <v>1</v>
      </c>
      <c r="O248" s="34" t="str">
        <f t="shared" si="14"/>
        <v>0</v>
      </c>
      <c r="P248">
        <f t="shared" si="15"/>
        <v>0</v>
      </c>
      <c r="Q248" t="b">
        <f t="shared" si="13"/>
        <v>0</v>
      </c>
    </row>
    <row r="249" spans="1:17">
      <c r="A249" s="9" t="str">
        <f>Sheet1!L84</f>
        <v>16</v>
      </c>
      <c r="B249" s="10" t="str">
        <f>Sheet1!O84</f>
        <v>021</v>
      </c>
      <c r="C249" s="10" t="str">
        <f>Sheet1!R84</f>
        <v>SUBT/C</v>
      </c>
      <c r="D249" s="10" t="s">
        <v>214</v>
      </c>
      <c r="E249" s="10" t="s">
        <v>210</v>
      </c>
      <c r="F249" s="36" t="s">
        <v>301</v>
      </c>
      <c r="G249" s="10" t="s">
        <v>215</v>
      </c>
      <c r="H249" s="10" t="s">
        <v>213</v>
      </c>
      <c r="I249" s="10" t="s">
        <v>216</v>
      </c>
      <c r="J249" s="11" t="b">
        <f t="shared" si="10"/>
        <v>1</v>
      </c>
      <c r="O249" s="34" t="str">
        <f t="shared" si="14"/>
        <v>1</v>
      </c>
      <c r="P249">
        <f t="shared" si="15"/>
        <v>1</v>
      </c>
      <c r="Q249" t="b">
        <f t="shared" si="13"/>
        <v>0</v>
      </c>
    </row>
    <row r="250" spans="1:17">
      <c r="A250" s="9" t="str">
        <f>Sheet1!M84</f>
        <v>16</v>
      </c>
      <c r="B250" s="10" t="str">
        <f>Sheet1!P84</f>
        <v>022</v>
      </c>
      <c r="C250" s="10" t="str">
        <f>Sheet1!S84</f>
        <v>MULT/C</v>
      </c>
      <c r="D250" s="10" t="s">
        <v>214</v>
      </c>
      <c r="E250" s="10" t="s">
        <v>210</v>
      </c>
      <c r="F250" s="36" t="s">
        <v>302</v>
      </c>
      <c r="G250" s="10" t="s">
        <v>215</v>
      </c>
      <c r="H250" s="10" t="s">
        <v>213</v>
      </c>
      <c r="I250" s="10" t="s">
        <v>216</v>
      </c>
      <c r="J250" s="11" t="b">
        <f t="shared" si="10"/>
        <v>1</v>
      </c>
      <c r="O250" s="34" t="str">
        <f t="shared" si="14"/>
        <v>2</v>
      </c>
      <c r="P250">
        <f t="shared" si="15"/>
        <v>2</v>
      </c>
      <c r="Q250" t="b">
        <f t="shared" si="13"/>
        <v>0</v>
      </c>
    </row>
    <row r="251" spans="1:17">
      <c r="A251" s="9" t="str">
        <f>Sheet1!K85</f>
        <v>16</v>
      </c>
      <c r="B251" s="10" t="str">
        <f>Sheet1!N85</f>
        <v>023</v>
      </c>
      <c r="C251" s="10" t="str">
        <f>Sheet1!Q85</f>
        <v>DIVT/C</v>
      </c>
      <c r="D251" s="10" t="s">
        <v>214</v>
      </c>
      <c r="E251" s="10" t="s">
        <v>210</v>
      </c>
      <c r="F251" s="36" t="s">
        <v>301</v>
      </c>
      <c r="G251" s="10" t="s">
        <v>215</v>
      </c>
      <c r="H251" s="10" t="s">
        <v>213</v>
      </c>
      <c r="I251" s="10" t="s">
        <v>216</v>
      </c>
      <c r="J251" s="11" t="b">
        <f t="shared" si="10"/>
        <v>1</v>
      </c>
      <c r="O251" s="34" t="str">
        <f t="shared" si="14"/>
        <v>3</v>
      </c>
      <c r="P251">
        <f t="shared" si="15"/>
        <v>3</v>
      </c>
      <c r="Q251" t="b">
        <f t="shared" si="13"/>
        <v>0</v>
      </c>
    </row>
    <row r="252" spans="1:17">
      <c r="A252" s="17" t="str">
        <f>Sheet1!L85</f>
        <v>16</v>
      </c>
      <c r="B252" s="18" t="str">
        <f>Sheet1!O85</f>
        <v>02C</v>
      </c>
      <c r="C252" s="18" t="str">
        <f>Sheet1!R85</f>
        <v>CVTTS/C</v>
      </c>
      <c r="D252" s="18" t="s">
        <v>214</v>
      </c>
      <c r="E252" s="18" t="s">
        <v>210</v>
      </c>
      <c r="F252" s="35" t="s">
        <v>301</v>
      </c>
      <c r="G252" s="18" t="s">
        <v>215</v>
      </c>
      <c r="H252" s="18" t="s">
        <v>216</v>
      </c>
      <c r="I252" s="18"/>
      <c r="J252" s="11" t="b">
        <f t="shared" si="10"/>
        <v>1</v>
      </c>
      <c r="O252" s="33" t="str">
        <f t="shared" si="14"/>
        <v>C</v>
      </c>
      <c r="P252">
        <f t="shared" si="15"/>
        <v>12</v>
      </c>
      <c r="Q252" t="b">
        <f t="shared" si="13"/>
        <v>1</v>
      </c>
    </row>
    <row r="253" spans="1:17">
      <c r="A253" s="17" t="str">
        <f>Sheet1!M85</f>
        <v>16</v>
      </c>
      <c r="B253" s="18" t="str">
        <f>Sheet1!P85</f>
        <v>02F</v>
      </c>
      <c r="C253" s="18" t="str">
        <f>Sheet1!S85</f>
        <v>CVTTQ/C</v>
      </c>
      <c r="D253" s="18" t="s">
        <v>214</v>
      </c>
      <c r="E253" s="18" t="s">
        <v>210</v>
      </c>
      <c r="F253" s="35" t="s">
        <v>301</v>
      </c>
      <c r="G253" s="18" t="s">
        <v>215</v>
      </c>
      <c r="H253" s="18" t="s">
        <v>216</v>
      </c>
      <c r="I253" s="18"/>
      <c r="J253" s="11" t="b">
        <f t="shared" si="10"/>
        <v>1</v>
      </c>
      <c r="O253" s="33" t="str">
        <f t="shared" si="14"/>
        <v>F</v>
      </c>
      <c r="P253">
        <f t="shared" si="15"/>
        <v>15</v>
      </c>
      <c r="Q253" t="b">
        <f t="shared" si="13"/>
        <v>1</v>
      </c>
    </row>
    <row r="254" spans="1:17">
      <c r="A254" s="17" t="str">
        <f>Sheet1!K86</f>
        <v>16</v>
      </c>
      <c r="B254" s="18" t="str">
        <f>Sheet1!N86</f>
        <v>03C</v>
      </c>
      <c r="C254" s="18" t="str">
        <f>Sheet1!Q86</f>
        <v>CVTQS/C</v>
      </c>
      <c r="D254" s="18" t="s">
        <v>214</v>
      </c>
      <c r="E254" s="18" t="s">
        <v>210</v>
      </c>
      <c r="F254" s="35" t="s">
        <v>301</v>
      </c>
      <c r="G254" s="18" t="s">
        <v>215</v>
      </c>
      <c r="H254" s="18" t="s">
        <v>216</v>
      </c>
      <c r="I254" s="18"/>
      <c r="J254" s="11" t="b">
        <f t="shared" si="10"/>
        <v>1</v>
      </c>
      <c r="O254" s="33" t="str">
        <f t="shared" si="14"/>
        <v>C</v>
      </c>
      <c r="P254">
        <f t="shared" si="15"/>
        <v>12</v>
      </c>
      <c r="Q254" t="b">
        <f t="shared" si="13"/>
        <v>1</v>
      </c>
    </row>
    <row r="255" spans="1:17">
      <c r="A255" s="17" t="str">
        <f>Sheet1!L86</f>
        <v>16</v>
      </c>
      <c r="B255" s="18" t="str">
        <f>Sheet1!O86</f>
        <v>03E</v>
      </c>
      <c r="C255" s="18" t="str">
        <f>Sheet1!R86</f>
        <v>CVTQT/C</v>
      </c>
      <c r="D255" s="18" t="s">
        <v>214</v>
      </c>
      <c r="E255" s="18" t="s">
        <v>210</v>
      </c>
      <c r="F255" s="35" t="s">
        <v>301</v>
      </c>
      <c r="G255" s="18" t="s">
        <v>215</v>
      </c>
      <c r="H255" s="18" t="s">
        <v>216</v>
      </c>
      <c r="I255" s="18"/>
      <c r="J255" s="11" t="b">
        <f t="shared" si="10"/>
        <v>1</v>
      </c>
      <c r="O255" s="33" t="str">
        <f t="shared" si="14"/>
        <v>E</v>
      </c>
      <c r="P255">
        <f t="shared" si="15"/>
        <v>14</v>
      </c>
      <c r="Q255" t="b">
        <f t="shared" si="13"/>
        <v>1</v>
      </c>
    </row>
    <row r="256" spans="1:17">
      <c r="A256" s="9" t="str">
        <f>Sheet1!M86</f>
        <v>16</v>
      </c>
      <c r="B256" s="10" t="str">
        <f>Sheet1!P86</f>
        <v>040</v>
      </c>
      <c r="C256" s="10" t="str">
        <f>Sheet1!S86</f>
        <v>ADDS/M</v>
      </c>
      <c r="D256" s="10" t="s">
        <v>214</v>
      </c>
      <c r="E256" s="10" t="s">
        <v>210</v>
      </c>
      <c r="F256" s="36" t="s">
        <v>301</v>
      </c>
      <c r="G256" s="10" t="s">
        <v>215</v>
      </c>
      <c r="H256" s="10" t="s">
        <v>213</v>
      </c>
      <c r="I256" s="10" t="s">
        <v>216</v>
      </c>
      <c r="J256" s="11" t="b">
        <f t="shared" si="10"/>
        <v>1</v>
      </c>
      <c r="O256" s="34" t="str">
        <f t="shared" si="14"/>
        <v>0</v>
      </c>
      <c r="P256">
        <f t="shared" si="15"/>
        <v>0</v>
      </c>
      <c r="Q256" t="b">
        <f t="shared" si="13"/>
        <v>0</v>
      </c>
    </row>
    <row r="257" spans="1:17">
      <c r="A257" s="9" t="str">
        <f>Sheet1!K87</f>
        <v>16</v>
      </c>
      <c r="B257" s="10" t="str">
        <f>Sheet1!N87</f>
        <v>041</v>
      </c>
      <c r="C257" s="10" t="str">
        <f>Sheet1!Q87</f>
        <v>SUBS/M</v>
      </c>
      <c r="D257" s="10" t="s">
        <v>214</v>
      </c>
      <c r="E257" s="10" t="s">
        <v>210</v>
      </c>
      <c r="F257" s="36" t="s">
        <v>301</v>
      </c>
      <c r="G257" s="10" t="s">
        <v>215</v>
      </c>
      <c r="H257" s="10" t="s">
        <v>213</v>
      </c>
      <c r="I257" s="10" t="s">
        <v>216</v>
      </c>
      <c r="J257" s="11" t="b">
        <f t="shared" si="10"/>
        <v>1</v>
      </c>
      <c r="O257" s="34" t="str">
        <f t="shared" si="14"/>
        <v>1</v>
      </c>
      <c r="P257">
        <f t="shared" si="15"/>
        <v>1</v>
      </c>
      <c r="Q257" t="b">
        <f t="shared" si="13"/>
        <v>0</v>
      </c>
    </row>
    <row r="258" spans="1:17">
      <c r="A258" s="9" t="str">
        <f>Sheet1!L87</f>
        <v>16</v>
      </c>
      <c r="B258" s="10" t="str">
        <f>Sheet1!O87</f>
        <v>042</v>
      </c>
      <c r="C258" s="10" t="str">
        <f>Sheet1!R87</f>
        <v>MULS/M</v>
      </c>
      <c r="D258" s="10" t="s">
        <v>214</v>
      </c>
      <c r="E258" s="10" t="s">
        <v>210</v>
      </c>
      <c r="F258" s="36" t="s">
        <v>302</v>
      </c>
      <c r="G258" s="10" t="s">
        <v>215</v>
      </c>
      <c r="H258" s="10" t="s">
        <v>213</v>
      </c>
      <c r="I258" s="10" t="s">
        <v>216</v>
      </c>
      <c r="J258" s="11" t="b">
        <f t="shared" si="10"/>
        <v>1</v>
      </c>
      <c r="O258" s="34" t="str">
        <f t="shared" si="14"/>
        <v>2</v>
      </c>
      <c r="P258">
        <f t="shared" si="15"/>
        <v>2</v>
      </c>
      <c r="Q258" t="b">
        <f t="shared" si="13"/>
        <v>0</v>
      </c>
    </row>
    <row r="259" spans="1:17">
      <c r="A259" s="9" t="str">
        <f>Sheet1!M87</f>
        <v>16</v>
      </c>
      <c r="B259" s="10" t="str">
        <f>Sheet1!P87</f>
        <v>043</v>
      </c>
      <c r="C259" s="10" t="str">
        <f>Sheet1!S87</f>
        <v>DIVS/M</v>
      </c>
      <c r="D259" s="10" t="s">
        <v>214</v>
      </c>
      <c r="E259" s="10" t="s">
        <v>210</v>
      </c>
      <c r="F259" s="36" t="s">
        <v>301</v>
      </c>
      <c r="G259" s="10" t="s">
        <v>215</v>
      </c>
      <c r="H259" s="10" t="s">
        <v>213</v>
      </c>
      <c r="I259" s="10" t="s">
        <v>216</v>
      </c>
      <c r="J259" s="11" t="b">
        <f t="shared" si="10"/>
        <v>1</v>
      </c>
      <c r="O259" s="34" t="str">
        <f t="shared" si="14"/>
        <v>3</v>
      </c>
      <c r="P259">
        <f t="shared" si="15"/>
        <v>3</v>
      </c>
      <c r="Q259" t="b">
        <f t="shared" si="13"/>
        <v>0</v>
      </c>
    </row>
    <row r="260" spans="1:17">
      <c r="A260" s="9" t="str">
        <f>Sheet1!K88</f>
        <v>16</v>
      </c>
      <c r="B260" s="10" t="str">
        <f>Sheet1!N88</f>
        <v>060</v>
      </c>
      <c r="C260" s="10" t="str">
        <f>Sheet1!Q88</f>
        <v>ADDT/M</v>
      </c>
      <c r="D260" s="10" t="s">
        <v>214</v>
      </c>
      <c r="E260" s="10" t="s">
        <v>210</v>
      </c>
      <c r="F260" s="36" t="s">
        <v>301</v>
      </c>
      <c r="G260" s="10" t="s">
        <v>215</v>
      </c>
      <c r="H260" s="10" t="s">
        <v>213</v>
      </c>
      <c r="I260" s="10" t="s">
        <v>216</v>
      </c>
      <c r="J260" s="11" t="b">
        <f t="shared" ref="J260:J323" si="16">OR((A260=A261),(A260=A259))</f>
        <v>1</v>
      </c>
      <c r="O260" s="34" t="str">
        <f t="shared" si="14"/>
        <v>0</v>
      </c>
      <c r="P260">
        <f t="shared" si="15"/>
        <v>0</v>
      </c>
      <c r="Q260" t="b">
        <f t="shared" si="13"/>
        <v>0</v>
      </c>
    </row>
    <row r="261" spans="1:17">
      <c r="A261" s="9" t="str">
        <f>Sheet1!L88</f>
        <v>16</v>
      </c>
      <c r="B261" s="10" t="str">
        <f>Sheet1!O88</f>
        <v>061</v>
      </c>
      <c r="C261" s="10" t="str">
        <f>Sheet1!R88</f>
        <v>SUBT/M</v>
      </c>
      <c r="D261" s="10" t="s">
        <v>214</v>
      </c>
      <c r="E261" s="10" t="s">
        <v>210</v>
      </c>
      <c r="F261" s="36" t="s">
        <v>301</v>
      </c>
      <c r="G261" s="10" t="s">
        <v>215</v>
      </c>
      <c r="H261" s="10" t="s">
        <v>213</v>
      </c>
      <c r="I261" s="10" t="s">
        <v>216</v>
      </c>
      <c r="J261" s="11" t="b">
        <f t="shared" si="16"/>
        <v>1</v>
      </c>
      <c r="O261" s="34" t="str">
        <f t="shared" si="14"/>
        <v>1</v>
      </c>
      <c r="P261">
        <f t="shared" si="15"/>
        <v>1</v>
      </c>
      <c r="Q261" t="b">
        <f t="shared" si="13"/>
        <v>0</v>
      </c>
    </row>
    <row r="262" spans="1:17">
      <c r="A262" s="9" t="str">
        <f>Sheet1!M88</f>
        <v>16</v>
      </c>
      <c r="B262" s="10" t="str">
        <f>Sheet1!P88</f>
        <v>062</v>
      </c>
      <c r="C262" s="10" t="str">
        <f>Sheet1!S88</f>
        <v>MULT/M</v>
      </c>
      <c r="D262" s="10" t="s">
        <v>214</v>
      </c>
      <c r="E262" s="10" t="s">
        <v>210</v>
      </c>
      <c r="F262" s="36" t="s">
        <v>302</v>
      </c>
      <c r="G262" s="10" t="s">
        <v>215</v>
      </c>
      <c r="H262" s="10" t="s">
        <v>213</v>
      </c>
      <c r="I262" s="10" t="s">
        <v>216</v>
      </c>
      <c r="J262" s="11" t="b">
        <f t="shared" si="16"/>
        <v>1</v>
      </c>
      <c r="O262" s="34" t="str">
        <f t="shared" si="14"/>
        <v>2</v>
      </c>
      <c r="P262">
        <f t="shared" si="15"/>
        <v>2</v>
      </c>
      <c r="Q262" t="b">
        <f t="shared" si="13"/>
        <v>0</v>
      </c>
    </row>
    <row r="263" spans="1:17">
      <c r="A263" s="9" t="str">
        <f>Sheet1!K89</f>
        <v>16</v>
      </c>
      <c r="B263" s="10" t="str">
        <f>Sheet1!N89</f>
        <v>063</v>
      </c>
      <c r="C263" s="10" t="str">
        <f>Sheet1!Q89</f>
        <v>DIVT/M</v>
      </c>
      <c r="D263" s="10" t="s">
        <v>214</v>
      </c>
      <c r="E263" s="10" t="s">
        <v>210</v>
      </c>
      <c r="F263" s="36" t="s">
        <v>301</v>
      </c>
      <c r="G263" s="10" t="s">
        <v>215</v>
      </c>
      <c r="H263" s="10" t="s">
        <v>213</v>
      </c>
      <c r="I263" s="10" t="s">
        <v>216</v>
      </c>
      <c r="J263" s="11" t="b">
        <f t="shared" si="16"/>
        <v>1</v>
      </c>
      <c r="O263" s="34" t="str">
        <f t="shared" si="14"/>
        <v>3</v>
      </c>
      <c r="P263">
        <f t="shared" si="15"/>
        <v>3</v>
      </c>
      <c r="Q263" t="b">
        <f t="shared" si="13"/>
        <v>0</v>
      </c>
    </row>
    <row r="264" spans="1:17">
      <c r="A264" s="17" t="str">
        <f>Sheet1!L89</f>
        <v>16</v>
      </c>
      <c r="B264" s="18" t="str">
        <f>Sheet1!O89</f>
        <v>06C</v>
      </c>
      <c r="C264" s="18" t="str">
        <f>Sheet1!R89</f>
        <v>CVTTS/M</v>
      </c>
      <c r="D264" s="18" t="s">
        <v>214</v>
      </c>
      <c r="E264" s="18" t="s">
        <v>210</v>
      </c>
      <c r="F264" s="35" t="s">
        <v>301</v>
      </c>
      <c r="G264" s="18" t="s">
        <v>215</v>
      </c>
      <c r="H264" s="18" t="s">
        <v>216</v>
      </c>
      <c r="I264" s="18"/>
      <c r="J264" s="11" t="b">
        <f t="shared" si="16"/>
        <v>1</v>
      </c>
      <c r="O264" s="33" t="str">
        <f t="shared" si="14"/>
        <v>C</v>
      </c>
      <c r="P264">
        <f t="shared" si="15"/>
        <v>12</v>
      </c>
      <c r="Q264" t="b">
        <f t="shared" si="13"/>
        <v>1</v>
      </c>
    </row>
    <row r="265" spans="1:17">
      <c r="A265" s="17" t="str">
        <f>Sheet1!M89</f>
        <v>16</v>
      </c>
      <c r="B265" s="18" t="str">
        <f>Sheet1!P89</f>
        <v>06F</v>
      </c>
      <c r="C265" s="18" t="str">
        <f>Sheet1!S89</f>
        <v>CVTTQ/M</v>
      </c>
      <c r="D265" s="18" t="s">
        <v>214</v>
      </c>
      <c r="E265" s="18" t="s">
        <v>210</v>
      </c>
      <c r="F265" s="35" t="s">
        <v>301</v>
      </c>
      <c r="G265" s="18" t="s">
        <v>215</v>
      </c>
      <c r="H265" s="18" t="s">
        <v>216</v>
      </c>
      <c r="I265" s="18"/>
      <c r="J265" s="11" t="b">
        <f t="shared" si="16"/>
        <v>1</v>
      </c>
      <c r="O265" s="33" t="str">
        <f t="shared" si="14"/>
        <v>F</v>
      </c>
      <c r="P265">
        <f t="shared" si="15"/>
        <v>15</v>
      </c>
      <c r="Q265" t="b">
        <f t="shared" si="13"/>
        <v>1</v>
      </c>
    </row>
    <row r="266" spans="1:17">
      <c r="A266" s="17" t="str">
        <f>Sheet1!K90</f>
        <v>16</v>
      </c>
      <c r="B266" s="18" t="str">
        <f>Sheet1!N90</f>
        <v>07C</v>
      </c>
      <c r="C266" s="18" t="str">
        <f>Sheet1!Q90</f>
        <v>CVTQS/M</v>
      </c>
      <c r="D266" s="18" t="s">
        <v>214</v>
      </c>
      <c r="E266" s="18" t="s">
        <v>210</v>
      </c>
      <c r="F266" s="35" t="s">
        <v>301</v>
      </c>
      <c r="G266" s="18" t="s">
        <v>215</v>
      </c>
      <c r="H266" s="18" t="s">
        <v>216</v>
      </c>
      <c r="I266" s="18"/>
      <c r="J266" s="11" t="b">
        <f t="shared" si="16"/>
        <v>1</v>
      </c>
      <c r="O266" s="33" t="str">
        <f t="shared" si="14"/>
        <v>C</v>
      </c>
      <c r="P266">
        <f t="shared" si="15"/>
        <v>12</v>
      </c>
      <c r="Q266" t="b">
        <f t="shared" si="13"/>
        <v>1</v>
      </c>
    </row>
    <row r="267" spans="1:17">
      <c r="A267" s="17" t="str">
        <f>Sheet1!L90</f>
        <v>16</v>
      </c>
      <c r="B267" s="18" t="str">
        <f>Sheet1!O90</f>
        <v>07E</v>
      </c>
      <c r="C267" s="18" t="str">
        <f>Sheet1!R90</f>
        <v>CVTQT/M</v>
      </c>
      <c r="D267" s="18" t="s">
        <v>214</v>
      </c>
      <c r="E267" s="18" t="s">
        <v>210</v>
      </c>
      <c r="F267" s="35" t="s">
        <v>301</v>
      </c>
      <c r="G267" s="18" t="s">
        <v>215</v>
      </c>
      <c r="H267" s="18" t="s">
        <v>216</v>
      </c>
      <c r="I267" s="18"/>
      <c r="J267" s="11" t="b">
        <f t="shared" si="16"/>
        <v>1</v>
      </c>
      <c r="O267" s="33" t="str">
        <f t="shared" si="14"/>
        <v>E</v>
      </c>
      <c r="P267">
        <f t="shared" si="15"/>
        <v>14</v>
      </c>
      <c r="Q267" t="b">
        <f t="shared" ref="Q267:Q330" si="17">(P267&gt;8)</f>
        <v>1</v>
      </c>
    </row>
    <row r="268" spans="1:17">
      <c r="A268" s="9" t="str">
        <f>Sheet1!M90</f>
        <v>16</v>
      </c>
      <c r="B268" s="10" t="str">
        <f>Sheet1!P90</f>
        <v>080</v>
      </c>
      <c r="C268" s="10" t="str">
        <f>Sheet1!S90</f>
        <v>ADDS</v>
      </c>
      <c r="D268" s="10" t="s">
        <v>214</v>
      </c>
      <c r="E268" s="10" t="s">
        <v>210</v>
      </c>
      <c r="F268" s="36" t="s">
        <v>301</v>
      </c>
      <c r="G268" s="10" t="s">
        <v>215</v>
      </c>
      <c r="H268" s="10" t="s">
        <v>213</v>
      </c>
      <c r="I268" s="10" t="s">
        <v>216</v>
      </c>
      <c r="J268" s="11" t="b">
        <f t="shared" si="16"/>
        <v>1</v>
      </c>
      <c r="O268" s="34" t="str">
        <f t="shared" si="14"/>
        <v>0</v>
      </c>
      <c r="P268">
        <f t="shared" si="15"/>
        <v>0</v>
      </c>
      <c r="Q268" t="b">
        <f t="shared" si="17"/>
        <v>0</v>
      </c>
    </row>
    <row r="269" spans="1:17">
      <c r="A269" s="9" t="str">
        <f>Sheet1!K91</f>
        <v>16</v>
      </c>
      <c r="B269" s="10" t="str">
        <f>Sheet1!N91</f>
        <v>081</v>
      </c>
      <c r="C269" s="10" t="str">
        <f>Sheet1!Q91</f>
        <v>SUBS</v>
      </c>
      <c r="D269" s="10" t="s">
        <v>214</v>
      </c>
      <c r="E269" s="10" t="s">
        <v>210</v>
      </c>
      <c r="F269" s="36" t="s">
        <v>301</v>
      </c>
      <c r="G269" s="10" t="s">
        <v>215</v>
      </c>
      <c r="H269" s="10" t="s">
        <v>213</v>
      </c>
      <c r="I269" s="10" t="s">
        <v>216</v>
      </c>
      <c r="J269" s="11" t="b">
        <f t="shared" si="16"/>
        <v>1</v>
      </c>
      <c r="O269" s="34" t="str">
        <f t="shared" si="14"/>
        <v>1</v>
      </c>
      <c r="P269">
        <f t="shared" si="15"/>
        <v>1</v>
      </c>
      <c r="Q269" t="b">
        <f t="shared" si="17"/>
        <v>0</v>
      </c>
    </row>
    <row r="270" spans="1:17">
      <c r="A270" s="9" t="str">
        <f>Sheet1!L91</f>
        <v>16</v>
      </c>
      <c r="B270" s="10" t="str">
        <f>Sheet1!O91</f>
        <v>082</v>
      </c>
      <c r="C270" s="10" t="str">
        <f>Sheet1!R91</f>
        <v>MULS</v>
      </c>
      <c r="D270" s="10" t="s">
        <v>214</v>
      </c>
      <c r="E270" s="10" t="s">
        <v>210</v>
      </c>
      <c r="F270" s="36" t="s">
        <v>302</v>
      </c>
      <c r="G270" s="10" t="s">
        <v>215</v>
      </c>
      <c r="H270" s="10" t="s">
        <v>213</v>
      </c>
      <c r="I270" s="10" t="s">
        <v>216</v>
      </c>
      <c r="J270" s="11" t="b">
        <f t="shared" si="16"/>
        <v>1</v>
      </c>
      <c r="O270" s="34" t="str">
        <f t="shared" si="14"/>
        <v>2</v>
      </c>
      <c r="P270">
        <f t="shared" si="15"/>
        <v>2</v>
      </c>
      <c r="Q270" t="b">
        <f t="shared" si="17"/>
        <v>0</v>
      </c>
    </row>
    <row r="271" spans="1:17">
      <c r="A271" s="9" t="str">
        <f>Sheet1!M91</f>
        <v>16</v>
      </c>
      <c r="B271" s="10" t="str">
        <f>Sheet1!P91</f>
        <v>083</v>
      </c>
      <c r="C271" s="10" t="str">
        <f>Sheet1!S91</f>
        <v>DIVS</v>
      </c>
      <c r="D271" s="10" t="s">
        <v>214</v>
      </c>
      <c r="E271" s="10" t="s">
        <v>210</v>
      </c>
      <c r="F271" s="36" t="s">
        <v>301</v>
      </c>
      <c r="G271" s="10" t="s">
        <v>215</v>
      </c>
      <c r="H271" s="10" t="s">
        <v>213</v>
      </c>
      <c r="I271" s="10" t="s">
        <v>216</v>
      </c>
      <c r="J271" s="11" t="b">
        <f t="shared" si="16"/>
        <v>1</v>
      </c>
      <c r="O271" s="34" t="str">
        <f t="shared" si="14"/>
        <v>3</v>
      </c>
      <c r="P271">
        <f t="shared" si="15"/>
        <v>3</v>
      </c>
      <c r="Q271" t="b">
        <f t="shared" si="17"/>
        <v>0</v>
      </c>
    </row>
    <row r="272" spans="1:17">
      <c r="A272" s="9" t="str">
        <f>Sheet1!K92</f>
        <v>16</v>
      </c>
      <c r="B272" s="10" t="str">
        <f>Sheet1!N92</f>
        <v>0A0</v>
      </c>
      <c r="C272" s="10" t="str">
        <f>Sheet1!Q92</f>
        <v>ADDT</v>
      </c>
      <c r="D272" s="10" t="s">
        <v>214</v>
      </c>
      <c r="E272" s="10" t="s">
        <v>210</v>
      </c>
      <c r="F272" s="36" t="s">
        <v>301</v>
      </c>
      <c r="G272" s="10" t="s">
        <v>215</v>
      </c>
      <c r="H272" s="10" t="s">
        <v>213</v>
      </c>
      <c r="I272" s="10" t="s">
        <v>216</v>
      </c>
      <c r="J272" s="11" t="b">
        <f t="shared" si="16"/>
        <v>1</v>
      </c>
      <c r="O272" s="34" t="str">
        <f t="shared" si="14"/>
        <v>0</v>
      </c>
      <c r="P272">
        <f t="shared" si="15"/>
        <v>0</v>
      </c>
      <c r="Q272" t="b">
        <f t="shared" si="17"/>
        <v>0</v>
      </c>
    </row>
    <row r="273" spans="1:17">
      <c r="A273" s="9" t="str">
        <f>Sheet1!L92</f>
        <v>16</v>
      </c>
      <c r="B273" s="10" t="str">
        <f>Sheet1!O92</f>
        <v>0A1</v>
      </c>
      <c r="C273" s="10" t="str">
        <f>Sheet1!R92</f>
        <v>SUBT</v>
      </c>
      <c r="D273" s="10" t="s">
        <v>214</v>
      </c>
      <c r="E273" s="10" t="s">
        <v>210</v>
      </c>
      <c r="F273" s="36" t="s">
        <v>301</v>
      </c>
      <c r="G273" s="10" t="s">
        <v>215</v>
      </c>
      <c r="H273" s="10" t="s">
        <v>213</v>
      </c>
      <c r="I273" s="10" t="s">
        <v>216</v>
      </c>
      <c r="J273" s="11" t="b">
        <f t="shared" si="16"/>
        <v>1</v>
      </c>
      <c r="O273" s="34" t="str">
        <f t="shared" si="14"/>
        <v>1</v>
      </c>
      <c r="P273">
        <f t="shared" si="15"/>
        <v>1</v>
      </c>
      <c r="Q273" t="b">
        <f t="shared" si="17"/>
        <v>0</v>
      </c>
    </row>
    <row r="274" spans="1:17">
      <c r="A274" s="9" t="str">
        <f>Sheet1!M92</f>
        <v>16</v>
      </c>
      <c r="B274" s="10" t="str">
        <f>Sheet1!P92</f>
        <v>0A2</v>
      </c>
      <c r="C274" s="10" t="str">
        <f>Sheet1!S92</f>
        <v>MULT</v>
      </c>
      <c r="D274" s="10" t="s">
        <v>214</v>
      </c>
      <c r="E274" s="10" t="s">
        <v>210</v>
      </c>
      <c r="F274" s="36" t="s">
        <v>302</v>
      </c>
      <c r="G274" s="10" t="s">
        <v>215</v>
      </c>
      <c r="H274" s="10" t="s">
        <v>213</v>
      </c>
      <c r="I274" s="10" t="s">
        <v>216</v>
      </c>
      <c r="J274" s="11" t="b">
        <f t="shared" si="16"/>
        <v>1</v>
      </c>
      <c r="O274" s="34" t="str">
        <f t="shared" si="14"/>
        <v>2</v>
      </c>
      <c r="P274">
        <f t="shared" si="15"/>
        <v>2</v>
      </c>
      <c r="Q274" t="b">
        <f t="shared" si="17"/>
        <v>0</v>
      </c>
    </row>
    <row r="275" spans="1:17">
      <c r="A275" s="9" t="str">
        <f>Sheet1!K93</f>
        <v>16</v>
      </c>
      <c r="B275" s="10" t="str">
        <f>Sheet1!N93</f>
        <v>0A3</v>
      </c>
      <c r="C275" s="10" t="str">
        <f>Sheet1!Q93</f>
        <v>DIVT</v>
      </c>
      <c r="D275" s="10" t="s">
        <v>214</v>
      </c>
      <c r="E275" s="10" t="s">
        <v>210</v>
      </c>
      <c r="F275" s="36" t="s">
        <v>301</v>
      </c>
      <c r="G275" s="10" t="s">
        <v>215</v>
      </c>
      <c r="H275" s="10" t="s">
        <v>213</v>
      </c>
      <c r="I275" s="10" t="s">
        <v>216</v>
      </c>
      <c r="J275" s="11" t="b">
        <f t="shared" si="16"/>
        <v>1</v>
      </c>
      <c r="O275" s="34" t="str">
        <f t="shared" si="14"/>
        <v>3</v>
      </c>
      <c r="P275">
        <f t="shared" si="15"/>
        <v>3</v>
      </c>
      <c r="Q275" t="b">
        <f t="shared" si="17"/>
        <v>0</v>
      </c>
    </row>
    <row r="276" spans="1:17">
      <c r="A276" s="9" t="str">
        <f>Sheet1!L93</f>
        <v>16</v>
      </c>
      <c r="B276" s="10" t="str">
        <f>Sheet1!O93</f>
        <v>0A4</v>
      </c>
      <c r="C276" s="10" t="str">
        <f>Sheet1!R93</f>
        <v>CMPTUN</v>
      </c>
      <c r="D276" s="10" t="s">
        <v>214</v>
      </c>
      <c r="E276" s="10" t="s">
        <v>212</v>
      </c>
      <c r="F276" s="36" t="s">
        <v>301</v>
      </c>
      <c r="G276" s="10" t="s">
        <v>215</v>
      </c>
      <c r="H276" s="10" t="s">
        <v>213</v>
      </c>
      <c r="I276" s="10" t="s">
        <v>216</v>
      </c>
      <c r="J276" s="11" t="b">
        <f t="shared" si="16"/>
        <v>1</v>
      </c>
      <c r="O276" s="34" t="str">
        <f t="shared" si="14"/>
        <v>4</v>
      </c>
      <c r="P276">
        <f t="shared" si="15"/>
        <v>4</v>
      </c>
      <c r="Q276" t="b">
        <f t="shared" si="17"/>
        <v>0</v>
      </c>
    </row>
    <row r="277" spans="1:17">
      <c r="A277" s="9" t="str">
        <f>Sheet1!M93</f>
        <v>16</v>
      </c>
      <c r="B277" s="10" t="str">
        <f>Sheet1!P93</f>
        <v>0A5</v>
      </c>
      <c r="C277" s="10" t="str">
        <f>Sheet1!S93</f>
        <v>CMPTEQ</v>
      </c>
      <c r="D277" s="10" t="s">
        <v>214</v>
      </c>
      <c r="E277" s="10" t="s">
        <v>212</v>
      </c>
      <c r="F277" s="36" t="s">
        <v>301</v>
      </c>
      <c r="G277" s="10" t="s">
        <v>215</v>
      </c>
      <c r="H277" s="10" t="s">
        <v>213</v>
      </c>
      <c r="I277" s="10" t="s">
        <v>216</v>
      </c>
      <c r="J277" s="11" t="b">
        <f t="shared" si="16"/>
        <v>1</v>
      </c>
      <c r="O277" s="34" t="str">
        <f t="shared" si="14"/>
        <v>5</v>
      </c>
      <c r="P277">
        <f t="shared" si="15"/>
        <v>5</v>
      </c>
      <c r="Q277" t="b">
        <f t="shared" si="17"/>
        <v>0</v>
      </c>
    </row>
    <row r="278" spans="1:17">
      <c r="A278" s="9" t="str">
        <f>Sheet1!K94</f>
        <v>16</v>
      </c>
      <c r="B278" s="10" t="str">
        <f>Sheet1!N94</f>
        <v>0A6</v>
      </c>
      <c r="C278" s="10" t="str">
        <f>Sheet1!Q94</f>
        <v>CMPTLT</v>
      </c>
      <c r="D278" s="10" t="s">
        <v>214</v>
      </c>
      <c r="E278" s="10" t="s">
        <v>212</v>
      </c>
      <c r="F278" s="36" t="s">
        <v>301</v>
      </c>
      <c r="G278" s="10" t="s">
        <v>215</v>
      </c>
      <c r="H278" s="10" t="s">
        <v>213</v>
      </c>
      <c r="I278" s="10" t="s">
        <v>216</v>
      </c>
      <c r="J278" s="11" t="b">
        <f t="shared" si="16"/>
        <v>1</v>
      </c>
      <c r="O278" s="34" t="str">
        <f t="shared" si="14"/>
        <v>6</v>
      </c>
      <c r="P278">
        <f t="shared" si="15"/>
        <v>6</v>
      </c>
      <c r="Q278" t="b">
        <f t="shared" si="17"/>
        <v>0</v>
      </c>
    </row>
    <row r="279" spans="1:17">
      <c r="A279" s="9" t="str">
        <f>Sheet1!L94</f>
        <v>16</v>
      </c>
      <c r="B279" s="10" t="str">
        <f>Sheet1!O94</f>
        <v>0A7</v>
      </c>
      <c r="C279" s="10" t="str">
        <f>Sheet1!R94</f>
        <v>CMPTLE</v>
      </c>
      <c r="D279" s="10" t="s">
        <v>214</v>
      </c>
      <c r="E279" s="10" t="s">
        <v>212</v>
      </c>
      <c r="F279" s="36" t="s">
        <v>301</v>
      </c>
      <c r="G279" s="10" t="s">
        <v>215</v>
      </c>
      <c r="H279" s="10" t="s">
        <v>213</v>
      </c>
      <c r="I279" s="10" t="s">
        <v>216</v>
      </c>
      <c r="J279" s="11" t="b">
        <f t="shared" si="16"/>
        <v>1</v>
      </c>
      <c r="O279" s="34" t="str">
        <f t="shared" si="14"/>
        <v>7</v>
      </c>
      <c r="P279">
        <f t="shared" si="15"/>
        <v>7</v>
      </c>
      <c r="Q279" t="b">
        <f t="shared" si="17"/>
        <v>0</v>
      </c>
    </row>
    <row r="280" spans="1:17">
      <c r="A280" s="17" t="str">
        <f>Sheet1!M94</f>
        <v>16</v>
      </c>
      <c r="B280" s="18" t="str">
        <f>Sheet1!P94</f>
        <v>0AC</v>
      </c>
      <c r="C280" s="18" t="str">
        <f>Sheet1!S94</f>
        <v>CVTTS</v>
      </c>
      <c r="D280" s="18" t="s">
        <v>214</v>
      </c>
      <c r="E280" s="18" t="s">
        <v>210</v>
      </c>
      <c r="F280" s="35" t="s">
        <v>301</v>
      </c>
      <c r="G280" s="18" t="s">
        <v>215</v>
      </c>
      <c r="H280" s="18" t="s">
        <v>216</v>
      </c>
      <c r="I280" s="18"/>
      <c r="J280" s="11" t="b">
        <f t="shared" si="16"/>
        <v>1</v>
      </c>
      <c r="O280" s="33" t="str">
        <f t="shared" si="14"/>
        <v>C</v>
      </c>
      <c r="P280">
        <f t="shared" si="15"/>
        <v>12</v>
      </c>
      <c r="Q280" t="b">
        <f t="shared" si="17"/>
        <v>1</v>
      </c>
    </row>
    <row r="281" spans="1:17">
      <c r="A281" s="17" t="str">
        <f>Sheet1!K95</f>
        <v>16</v>
      </c>
      <c r="B281" s="18" t="str">
        <f>Sheet1!N95</f>
        <v>0AF</v>
      </c>
      <c r="C281" s="18" t="str">
        <f>Sheet1!Q95</f>
        <v>CVTTQ</v>
      </c>
      <c r="D281" s="18" t="s">
        <v>214</v>
      </c>
      <c r="E281" s="18" t="s">
        <v>210</v>
      </c>
      <c r="F281" s="35" t="s">
        <v>301</v>
      </c>
      <c r="G281" s="18" t="s">
        <v>215</v>
      </c>
      <c r="H281" s="18" t="s">
        <v>216</v>
      </c>
      <c r="I281" s="18"/>
      <c r="J281" s="11" t="b">
        <f t="shared" si="16"/>
        <v>1</v>
      </c>
      <c r="O281" s="33" t="str">
        <f t="shared" si="14"/>
        <v>F</v>
      </c>
      <c r="P281">
        <f t="shared" si="15"/>
        <v>15</v>
      </c>
      <c r="Q281" t="b">
        <f t="shared" si="17"/>
        <v>1</v>
      </c>
    </row>
    <row r="282" spans="1:17">
      <c r="A282" s="17" t="str">
        <f>Sheet1!L95</f>
        <v>16</v>
      </c>
      <c r="B282" s="18" t="str">
        <f>Sheet1!O95</f>
        <v>0BC</v>
      </c>
      <c r="C282" s="18" t="str">
        <f>Sheet1!R95</f>
        <v>CVTQS</v>
      </c>
      <c r="D282" s="18" t="s">
        <v>214</v>
      </c>
      <c r="E282" s="18" t="s">
        <v>210</v>
      </c>
      <c r="F282" s="35" t="s">
        <v>301</v>
      </c>
      <c r="G282" s="18" t="s">
        <v>215</v>
      </c>
      <c r="H282" s="18" t="s">
        <v>216</v>
      </c>
      <c r="I282" s="18"/>
      <c r="J282" s="11" t="b">
        <f t="shared" si="16"/>
        <v>1</v>
      </c>
      <c r="O282" s="33" t="str">
        <f t="shared" si="14"/>
        <v>C</v>
      </c>
      <c r="P282">
        <f t="shared" si="15"/>
        <v>12</v>
      </c>
      <c r="Q282" t="b">
        <f t="shared" si="17"/>
        <v>1</v>
      </c>
    </row>
    <row r="283" spans="1:17">
      <c r="A283" s="17" t="str">
        <f>Sheet1!M95</f>
        <v>16</v>
      </c>
      <c r="B283" s="18" t="str">
        <f>Sheet1!P95</f>
        <v>0BE</v>
      </c>
      <c r="C283" s="18" t="str">
        <f>Sheet1!S95</f>
        <v>CVTQT</v>
      </c>
      <c r="D283" s="18" t="s">
        <v>214</v>
      </c>
      <c r="E283" s="18" t="s">
        <v>210</v>
      </c>
      <c r="F283" s="35" t="s">
        <v>301</v>
      </c>
      <c r="G283" s="18" t="s">
        <v>215</v>
      </c>
      <c r="H283" s="18" t="s">
        <v>216</v>
      </c>
      <c r="I283" s="18"/>
      <c r="J283" s="11" t="b">
        <f t="shared" si="16"/>
        <v>1</v>
      </c>
      <c r="O283" s="33" t="str">
        <f t="shared" si="14"/>
        <v>E</v>
      </c>
      <c r="P283">
        <f t="shared" si="15"/>
        <v>14</v>
      </c>
      <c r="Q283" t="b">
        <f t="shared" si="17"/>
        <v>1</v>
      </c>
    </row>
    <row r="284" spans="1:17">
      <c r="A284" s="9" t="str">
        <f>Sheet1!K96</f>
        <v>16</v>
      </c>
      <c r="B284" s="10" t="str">
        <f>Sheet1!N96</f>
        <v>0C0</v>
      </c>
      <c r="C284" s="10" t="str">
        <f>Sheet1!Q96</f>
        <v>ADDS/D</v>
      </c>
      <c r="D284" s="10" t="s">
        <v>214</v>
      </c>
      <c r="E284" s="10" t="s">
        <v>210</v>
      </c>
      <c r="F284" s="36" t="s">
        <v>301</v>
      </c>
      <c r="G284" s="10" t="s">
        <v>215</v>
      </c>
      <c r="H284" s="10" t="s">
        <v>213</v>
      </c>
      <c r="I284" s="10" t="s">
        <v>216</v>
      </c>
      <c r="J284" s="11" t="b">
        <f t="shared" si="16"/>
        <v>1</v>
      </c>
      <c r="O284" s="34" t="str">
        <f t="shared" si="14"/>
        <v>0</v>
      </c>
      <c r="P284">
        <f t="shared" si="15"/>
        <v>0</v>
      </c>
      <c r="Q284" t="b">
        <f t="shared" si="17"/>
        <v>0</v>
      </c>
    </row>
    <row r="285" spans="1:17">
      <c r="A285" s="9" t="str">
        <f>Sheet1!L96</f>
        <v>16</v>
      </c>
      <c r="B285" s="10" t="str">
        <f>Sheet1!O96</f>
        <v>0C1</v>
      </c>
      <c r="C285" s="10" t="str">
        <f>Sheet1!R96</f>
        <v>SUBS/D</v>
      </c>
      <c r="D285" s="10" t="s">
        <v>214</v>
      </c>
      <c r="E285" s="10" t="s">
        <v>210</v>
      </c>
      <c r="F285" s="36" t="s">
        <v>301</v>
      </c>
      <c r="G285" s="10" t="s">
        <v>215</v>
      </c>
      <c r="H285" s="10" t="s">
        <v>213</v>
      </c>
      <c r="I285" s="10" t="s">
        <v>216</v>
      </c>
      <c r="J285" s="11" t="b">
        <f t="shared" si="16"/>
        <v>1</v>
      </c>
      <c r="O285" s="34" t="str">
        <f t="shared" si="14"/>
        <v>1</v>
      </c>
      <c r="P285">
        <f t="shared" si="15"/>
        <v>1</v>
      </c>
      <c r="Q285" t="b">
        <f t="shared" si="17"/>
        <v>0</v>
      </c>
    </row>
    <row r="286" spans="1:17">
      <c r="A286" s="9" t="str">
        <f>Sheet1!M96</f>
        <v>16</v>
      </c>
      <c r="B286" s="10" t="str">
        <f>Sheet1!P96</f>
        <v>0C2</v>
      </c>
      <c r="C286" s="10" t="str">
        <f>Sheet1!S96</f>
        <v>MULS/D</v>
      </c>
      <c r="D286" s="10" t="s">
        <v>214</v>
      </c>
      <c r="E286" s="10" t="s">
        <v>210</v>
      </c>
      <c r="F286" s="36" t="s">
        <v>302</v>
      </c>
      <c r="G286" s="10" t="s">
        <v>215</v>
      </c>
      <c r="H286" s="10" t="s">
        <v>213</v>
      </c>
      <c r="I286" s="10" t="s">
        <v>216</v>
      </c>
      <c r="J286" s="11" t="b">
        <f t="shared" si="16"/>
        <v>1</v>
      </c>
      <c r="O286" s="34" t="str">
        <f t="shared" si="14"/>
        <v>2</v>
      </c>
      <c r="P286">
        <f t="shared" si="15"/>
        <v>2</v>
      </c>
      <c r="Q286" t="b">
        <f t="shared" si="17"/>
        <v>0</v>
      </c>
    </row>
    <row r="287" spans="1:17">
      <c r="A287" s="9" t="str">
        <f>Sheet1!K97</f>
        <v>16</v>
      </c>
      <c r="B287" s="10" t="str">
        <f>Sheet1!N97</f>
        <v>0C3</v>
      </c>
      <c r="C287" s="10" t="str">
        <f>Sheet1!Q97</f>
        <v>DIVS/D</v>
      </c>
      <c r="D287" s="10" t="s">
        <v>214</v>
      </c>
      <c r="E287" s="10" t="s">
        <v>210</v>
      </c>
      <c r="F287" s="36" t="s">
        <v>301</v>
      </c>
      <c r="G287" s="10" t="s">
        <v>215</v>
      </c>
      <c r="H287" s="10" t="s">
        <v>213</v>
      </c>
      <c r="I287" s="10" t="s">
        <v>216</v>
      </c>
      <c r="J287" s="11" t="b">
        <f t="shared" si="16"/>
        <v>1</v>
      </c>
      <c r="O287" s="34" t="str">
        <f t="shared" si="14"/>
        <v>3</v>
      </c>
      <c r="P287">
        <f t="shared" si="15"/>
        <v>3</v>
      </c>
      <c r="Q287" t="b">
        <f t="shared" si="17"/>
        <v>0</v>
      </c>
    </row>
    <row r="288" spans="1:17">
      <c r="A288" s="9" t="str">
        <f>Sheet1!L97</f>
        <v>16</v>
      </c>
      <c r="B288" s="10" t="str">
        <f>Sheet1!O97</f>
        <v>0E0</v>
      </c>
      <c r="C288" s="10" t="str">
        <f>Sheet1!R97</f>
        <v>ADDT/D</v>
      </c>
      <c r="D288" s="10" t="s">
        <v>214</v>
      </c>
      <c r="E288" s="10" t="s">
        <v>210</v>
      </c>
      <c r="F288" s="36" t="s">
        <v>301</v>
      </c>
      <c r="G288" s="10" t="s">
        <v>215</v>
      </c>
      <c r="H288" s="10" t="s">
        <v>213</v>
      </c>
      <c r="I288" s="10" t="s">
        <v>216</v>
      </c>
      <c r="J288" s="11" t="b">
        <f t="shared" si="16"/>
        <v>1</v>
      </c>
      <c r="O288" s="34" t="str">
        <f t="shared" si="14"/>
        <v>0</v>
      </c>
      <c r="P288">
        <f t="shared" si="15"/>
        <v>0</v>
      </c>
      <c r="Q288" t="b">
        <f t="shared" si="17"/>
        <v>0</v>
      </c>
    </row>
    <row r="289" spans="1:17">
      <c r="A289" s="9" t="str">
        <f>Sheet1!M97</f>
        <v>16</v>
      </c>
      <c r="B289" s="10" t="str">
        <f>Sheet1!P97</f>
        <v>0E1</v>
      </c>
      <c r="C289" s="10" t="str">
        <f>Sheet1!S97</f>
        <v>SUBT/D</v>
      </c>
      <c r="D289" s="10" t="s">
        <v>214</v>
      </c>
      <c r="E289" s="10" t="s">
        <v>210</v>
      </c>
      <c r="F289" s="36" t="s">
        <v>301</v>
      </c>
      <c r="G289" s="10" t="s">
        <v>215</v>
      </c>
      <c r="H289" s="10" t="s">
        <v>213</v>
      </c>
      <c r="I289" s="10" t="s">
        <v>216</v>
      </c>
      <c r="J289" s="11" t="b">
        <f t="shared" si="16"/>
        <v>1</v>
      </c>
      <c r="O289" s="34" t="str">
        <f t="shared" si="14"/>
        <v>1</v>
      </c>
      <c r="P289">
        <f t="shared" si="15"/>
        <v>1</v>
      </c>
      <c r="Q289" t="b">
        <f t="shared" si="17"/>
        <v>0</v>
      </c>
    </row>
    <row r="290" spans="1:17">
      <c r="A290" s="9" t="str">
        <f>Sheet1!K98</f>
        <v>16</v>
      </c>
      <c r="B290" s="10" t="str">
        <f>Sheet1!N98</f>
        <v>0E2</v>
      </c>
      <c r="C290" s="10" t="str">
        <f>Sheet1!Q98</f>
        <v>MULT/D</v>
      </c>
      <c r="D290" s="10" t="s">
        <v>214</v>
      </c>
      <c r="E290" s="10" t="s">
        <v>210</v>
      </c>
      <c r="F290" s="36" t="s">
        <v>302</v>
      </c>
      <c r="G290" s="10" t="s">
        <v>215</v>
      </c>
      <c r="H290" s="10" t="s">
        <v>213</v>
      </c>
      <c r="I290" s="10" t="s">
        <v>216</v>
      </c>
      <c r="J290" s="11" t="b">
        <f t="shared" si="16"/>
        <v>1</v>
      </c>
      <c r="O290" s="34" t="str">
        <f t="shared" si="14"/>
        <v>2</v>
      </c>
      <c r="P290">
        <f t="shared" si="15"/>
        <v>2</v>
      </c>
      <c r="Q290" t="b">
        <f t="shared" si="17"/>
        <v>0</v>
      </c>
    </row>
    <row r="291" spans="1:17">
      <c r="A291" s="9" t="str">
        <f>Sheet1!L98</f>
        <v>16</v>
      </c>
      <c r="B291" s="10" t="str">
        <f>Sheet1!O98</f>
        <v>0E3</v>
      </c>
      <c r="C291" s="10" t="str">
        <f>Sheet1!R98</f>
        <v>DIVT/D</v>
      </c>
      <c r="D291" s="10" t="s">
        <v>214</v>
      </c>
      <c r="E291" s="10" t="s">
        <v>210</v>
      </c>
      <c r="F291" s="36" t="s">
        <v>301</v>
      </c>
      <c r="G291" s="10" t="s">
        <v>215</v>
      </c>
      <c r="H291" s="10" t="s">
        <v>213</v>
      </c>
      <c r="I291" s="10" t="s">
        <v>216</v>
      </c>
      <c r="J291" s="11" t="b">
        <f t="shared" si="16"/>
        <v>1</v>
      </c>
      <c r="O291" s="34" t="str">
        <f t="shared" si="14"/>
        <v>3</v>
      </c>
      <c r="P291">
        <f t="shared" si="15"/>
        <v>3</v>
      </c>
      <c r="Q291" t="b">
        <f t="shared" si="17"/>
        <v>0</v>
      </c>
    </row>
    <row r="292" spans="1:17">
      <c r="A292" s="17" t="str">
        <f>Sheet1!M98</f>
        <v>16</v>
      </c>
      <c r="B292" s="18" t="str">
        <f>Sheet1!P98</f>
        <v>0EC</v>
      </c>
      <c r="C292" s="18" t="str">
        <f>Sheet1!S98</f>
        <v>CVTTS/D</v>
      </c>
      <c r="D292" s="18" t="s">
        <v>214</v>
      </c>
      <c r="E292" s="18" t="s">
        <v>210</v>
      </c>
      <c r="F292" s="35" t="s">
        <v>301</v>
      </c>
      <c r="G292" s="18" t="s">
        <v>215</v>
      </c>
      <c r="H292" s="18" t="s">
        <v>216</v>
      </c>
      <c r="I292" s="18"/>
      <c r="J292" s="11" t="b">
        <f t="shared" si="16"/>
        <v>1</v>
      </c>
      <c r="O292" s="33" t="str">
        <f t="shared" si="14"/>
        <v>C</v>
      </c>
      <c r="P292">
        <f t="shared" si="15"/>
        <v>12</v>
      </c>
      <c r="Q292" t="b">
        <f t="shared" si="17"/>
        <v>1</v>
      </c>
    </row>
    <row r="293" spans="1:17">
      <c r="A293" s="17" t="str">
        <f>Sheet1!K99</f>
        <v>16</v>
      </c>
      <c r="B293" s="18" t="str">
        <f>Sheet1!N99</f>
        <v>0EF</v>
      </c>
      <c r="C293" s="18" t="str">
        <f>Sheet1!Q99</f>
        <v>CVTTQ/D</v>
      </c>
      <c r="D293" s="18" t="s">
        <v>214</v>
      </c>
      <c r="E293" s="18" t="s">
        <v>210</v>
      </c>
      <c r="F293" s="35" t="s">
        <v>301</v>
      </c>
      <c r="G293" s="18" t="s">
        <v>215</v>
      </c>
      <c r="H293" s="18" t="s">
        <v>216</v>
      </c>
      <c r="I293" s="18"/>
      <c r="J293" s="11" t="b">
        <f t="shared" si="16"/>
        <v>1</v>
      </c>
      <c r="O293" s="33" t="str">
        <f t="shared" si="14"/>
        <v>F</v>
      </c>
      <c r="P293">
        <f t="shared" si="15"/>
        <v>15</v>
      </c>
      <c r="Q293" t="b">
        <f t="shared" si="17"/>
        <v>1</v>
      </c>
    </row>
    <row r="294" spans="1:17">
      <c r="A294" s="17" t="str">
        <f>Sheet1!L99</f>
        <v>16</v>
      </c>
      <c r="B294" s="18" t="str">
        <f>Sheet1!O99</f>
        <v>0FC</v>
      </c>
      <c r="C294" s="18" t="str">
        <f>Sheet1!R99</f>
        <v>CVTQS/D</v>
      </c>
      <c r="D294" s="18" t="s">
        <v>214</v>
      </c>
      <c r="E294" s="18" t="s">
        <v>210</v>
      </c>
      <c r="F294" s="35" t="s">
        <v>301</v>
      </c>
      <c r="G294" s="18" t="s">
        <v>215</v>
      </c>
      <c r="H294" s="18" t="s">
        <v>216</v>
      </c>
      <c r="I294" s="18"/>
      <c r="J294" s="11" t="b">
        <f t="shared" si="16"/>
        <v>1</v>
      </c>
      <c r="O294" s="33" t="str">
        <f t="shared" si="14"/>
        <v>C</v>
      </c>
      <c r="P294">
        <f t="shared" si="15"/>
        <v>12</v>
      </c>
      <c r="Q294" t="b">
        <f t="shared" si="17"/>
        <v>1</v>
      </c>
    </row>
    <row r="295" spans="1:17">
      <c r="A295" s="17" t="str">
        <f>Sheet1!M99</f>
        <v>16</v>
      </c>
      <c r="B295" s="18" t="str">
        <f>Sheet1!P99</f>
        <v>0FE</v>
      </c>
      <c r="C295" s="18" t="str">
        <f>Sheet1!S99</f>
        <v>CVTQT/D</v>
      </c>
      <c r="D295" s="18" t="s">
        <v>214</v>
      </c>
      <c r="E295" s="18" t="s">
        <v>210</v>
      </c>
      <c r="F295" s="35" t="s">
        <v>301</v>
      </c>
      <c r="G295" s="18" t="s">
        <v>215</v>
      </c>
      <c r="H295" s="18" t="s">
        <v>216</v>
      </c>
      <c r="I295" s="18"/>
      <c r="J295" s="11" t="b">
        <f t="shared" si="16"/>
        <v>1</v>
      </c>
      <c r="O295" s="33" t="str">
        <f t="shared" si="14"/>
        <v>E</v>
      </c>
      <c r="P295">
        <f t="shared" si="15"/>
        <v>14</v>
      </c>
      <c r="Q295" t="b">
        <f t="shared" si="17"/>
        <v>1</v>
      </c>
    </row>
    <row r="296" spans="1:17">
      <c r="A296" s="9" t="str">
        <f>Sheet1!K100</f>
        <v>16</v>
      </c>
      <c r="B296" s="10" t="str">
        <f>Sheet1!N100</f>
        <v>100</v>
      </c>
      <c r="C296" s="10" t="str">
        <f>Sheet1!Q100</f>
        <v>ADDS/UC</v>
      </c>
      <c r="D296" s="10" t="s">
        <v>214</v>
      </c>
      <c r="E296" s="10" t="s">
        <v>210</v>
      </c>
      <c r="F296" s="36" t="s">
        <v>301</v>
      </c>
      <c r="G296" s="10" t="s">
        <v>215</v>
      </c>
      <c r="H296" s="10" t="s">
        <v>213</v>
      </c>
      <c r="I296" s="10" t="s">
        <v>216</v>
      </c>
      <c r="J296" s="11" t="b">
        <f t="shared" si="16"/>
        <v>1</v>
      </c>
      <c r="O296" s="34" t="str">
        <f t="shared" si="14"/>
        <v>0</v>
      </c>
      <c r="P296">
        <f t="shared" si="15"/>
        <v>0</v>
      </c>
      <c r="Q296" t="b">
        <f t="shared" si="17"/>
        <v>0</v>
      </c>
    </row>
    <row r="297" spans="1:17">
      <c r="A297" s="9" t="str">
        <f>Sheet1!L100</f>
        <v>16</v>
      </c>
      <c r="B297" s="10" t="str">
        <f>Sheet1!O100</f>
        <v>101</v>
      </c>
      <c r="C297" s="10" t="str">
        <f>Sheet1!R100</f>
        <v>SUBS/UC</v>
      </c>
      <c r="D297" s="10" t="s">
        <v>214</v>
      </c>
      <c r="E297" s="10" t="s">
        <v>210</v>
      </c>
      <c r="F297" s="36" t="s">
        <v>301</v>
      </c>
      <c r="G297" s="10" t="s">
        <v>215</v>
      </c>
      <c r="H297" s="10" t="s">
        <v>213</v>
      </c>
      <c r="I297" s="10" t="s">
        <v>216</v>
      </c>
      <c r="J297" s="11" t="b">
        <f t="shared" si="16"/>
        <v>1</v>
      </c>
      <c r="O297" s="34" t="str">
        <f t="shared" si="14"/>
        <v>1</v>
      </c>
      <c r="P297">
        <f t="shared" si="15"/>
        <v>1</v>
      </c>
      <c r="Q297" t="b">
        <f t="shared" si="17"/>
        <v>0</v>
      </c>
    </row>
    <row r="298" spans="1:17">
      <c r="A298" s="9" t="str">
        <f>Sheet1!M100</f>
        <v>16</v>
      </c>
      <c r="B298" s="10" t="str">
        <f>Sheet1!P100</f>
        <v>102</v>
      </c>
      <c r="C298" s="10" t="str">
        <f>Sheet1!S100</f>
        <v>MULS/UC</v>
      </c>
      <c r="D298" s="10" t="s">
        <v>214</v>
      </c>
      <c r="E298" s="10" t="s">
        <v>210</v>
      </c>
      <c r="F298" s="36" t="s">
        <v>302</v>
      </c>
      <c r="G298" s="10" t="s">
        <v>215</v>
      </c>
      <c r="H298" s="10" t="s">
        <v>213</v>
      </c>
      <c r="I298" s="10" t="s">
        <v>216</v>
      </c>
      <c r="J298" s="11" t="b">
        <f t="shared" si="16"/>
        <v>1</v>
      </c>
      <c r="O298" s="34" t="str">
        <f t="shared" si="14"/>
        <v>2</v>
      </c>
      <c r="P298">
        <f t="shared" si="15"/>
        <v>2</v>
      </c>
      <c r="Q298" t="b">
        <f t="shared" si="17"/>
        <v>0</v>
      </c>
    </row>
    <row r="299" spans="1:17">
      <c r="A299" s="9" t="str">
        <f>Sheet1!K101</f>
        <v>16</v>
      </c>
      <c r="B299" s="10" t="str">
        <f>Sheet1!N101</f>
        <v>103</v>
      </c>
      <c r="C299" s="10" t="str">
        <f>Sheet1!Q101</f>
        <v>DIVS/UC</v>
      </c>
      <c r="D299" s="10" t="s">
        <v>214</v>
      </c>
      <c r="E299" s="10" t="s">
        <v>210</v>
      </c>
      <c r="F299" s="36" t="s">
        <v>301</v>
      </c>
      <c r="G299" s="10" t="s">
        <v>215</v>
      </c>
      <c r="H299" s="10" t="s">
        <v>213</v>
      </c>
      <c r="I299" s="10" t="s">
        <v>216</v>
      </c>
      <c r="J299" s="11" t="b">
        <f t="shared" si="16"/>
        <v>1</v>
      </c>
      <c r="O299" s="34" t="str">
        <f t="shared" si="14"/>
        <v>3</v>
      </c>
      <c r="P299">
        <f t="shared" si="15"/>
        <v>3</v>
      </c>
      <c r="Q299" t="b">
        <f t="shared" si="17"/>
        <v>0</v>
      </c>
    </row>
    <row r="300" spans="1:17">
      <c r="A300" s="9" t="str">
        <f>Sheet1!L101</f>
        <v>16</v>
      </c>
      <c r="B300" s="10" t="str">
        <f>Sheet1!O101</f>
        <v>120</v>
      </c>
      <c r="C300" s="10" t="str">
        <f>Sheet1!R101</f>
        <v>ADDT/UC</v>
      </c>
      <c r="D300" s="10" t="s">
        <v>214</v>
      </c>
      <c r="E300" s="10" t="s">
        <v>210</v>
      </c>
      <c r="F300" s="36" t="s">
        <v>301</v>
      </c>
      <c r="G300" s="10" t="s">
        <v>215</v>
      </c>
      <c r="H300" s="10" t="s">
        <v>213</v>
      </c>
      <c r="I300" s="10" t="s">
        <v>216</v>
      </c>
      <c r="J300" s="11" t="b">
        <f t="shared" si="16"/>
        <v>1</v>
      </c>
      <c r="O300" s="34" t="str">
        <f t="shared" si="14"/>
        <v>0</v>
      </c>
      <c r="P300">
        <f t="shared" si="15"/>
        <v>0</v>
      </c>
      <c r="Q300" t="b">
        <f t="shared" si="17"/>
        <v>0</v>
      </c>
    </row>
    <row r="301" spans="1:17">
      <c r="A301" s="9" t="str">
        <f>Sheet1!M101</f>
        <v>16</v>
      </c>
      <c r="B301" s="10" t="str">
        <f>Sheet1!P101</f>
        <v>121</v>
      </c>
      <c r="C301" s="10" t="str">
        <f>Sheet1!S101</f>
        <v>SUBT/UC</v>
      </c>
      <c r="D301" s="10" t="s">
        <v>214</v>
      </c>
      <c r="E301" s="10" t="s">
        <v>210</v>
      </c>
      <c r="F301" s="36" t="s">
        <v>301</v>
      </c>
      <c r="G301" s="10" t="s">
        <v>215</v>
      </c>
      <c r="H301" s="10" t="s">
        <v>213</v>
      </c>
      <c r="I301" s="10" t="s">
        <v>216</v>
      </c>
      <c r="J301" s="11" t="b">
        <f t="shared" si="16"/>
        <v>1</v>
      </c>
      <c r="O301" s="34" t="str">
        <f t="shared" si="14"/>
        <v>1</v>
      </c>
      <c r="P301">
        <f t="shared" si="15"/>
        <v>1</v>
      </c>
      <c r="Q301" t="b">
        <f t="shared" si="17"/>
        <v>0</v>
      </c>
    </row>
    <row r="302" spans="1:17">
      <c r="A302" s="9" t="str">
        <f>Sheet1!K102</f>
        <v>16</v>
      </c>
      <c r="B302" s="10" t="str">
        <f>Sheet1!N102</f>
        <v>122</v>
      </c>
      <c r="C302" s="10" t="str">
        <f>Sheet1!Q102</f>
        <v>MULT/UC</v>
      </c>
      <c r="D302" s="10" t="s">
        <v>214</v>
      </c>
      <c r="E302" s="10" t="s">
        <v>210</v>
      </c>
      <c r="F302" s="36" t="s">
        <v>302</v>
      </c>
      <c r="G302" s="10" t="s">
        <v>215</v>
      </c>
      <c r="H302" s="10" t="s">
        <v>213</v>
      </c>
      <c r="I302" s="10" t="s">
        <v>216</v>
      </c>
      <c r="J302" s="11" t="b">
        <f t="shared" si="16"/>
        <v>1</v>
      </c>
      <c r="O302" s="34" t="str">
        <f t="shared" si="14"/>
        <v>2</v>
      </c>
      <c r="P302">
        <f t="shared" si="15"/>
        <v>2</v>
      </c>
      <c r="Q302" t="b">
        <f t="shared" si="17"/>
        <v>0</v>
      </c>
    </row>
    <row r="303" spans="1:17">
      <c r="A303" s="9" t="str">
        <f>Sheet1!L102</f>
        <v>16</v>
      </c>
      <c r="B303" s="10" t="str">
        <f>Sheet1!O102</f>
        <v>123</v>
      </c>
      <c r="C303" s="10" t="str">
        <f>Sheet1!R102</f>
        <v>DIVT/UC</v>
      </c>
      <c r="D303" s="10" t="s">
        <v>214</v>
      </c>
      <c r="E303" s="10" t="s">
        <v>210</v>
      </c>
      <c r="F303" s="36" t="s">
        <v>301</v>
      </c>
      <c r="G303" s="10" t="s">
        <v>215</v>
      </c>
      <c r="H303" s="10" t="s">
        <v>213</v>
      </c>
      <c r="I303" s="10" t="s">
        <v>216</v>
      </c>
      <c r="J303" s="11" t="b">
        <f t="shared" si="16"/>
        <v>1</v>
      </c>
      <c r="O303" s="34" t="str">
        <f t="shared" si="14"/>
        <v>3</v>
      </c>
      <c r="P303">
        <f t="shared" si="15"/>
        <v>3</v>
      </c>
      <c r="Q303" t="b">
        <f t="shared" si="17"/>
        <v>0</v>
      </c>
    </row>
    <row r="304" spans="1:17">
      <c r="A304" s="17" t="str">
        <f>Sheet1!M102</f>
        <v>16</v>
      </c>
      <c r="B304" s="18" t="str">
        <f>Sheet1!P102</f>
        <v>12C</v>
      </c>
      <c r="C304" s="18" t="str">
        <f>Sheet1!S102</f>
        <v>CVTTS/UC</v>
      </c>
      <c r="D304" s="18" t="s">
        <v>214</v>
      </c>
      <c r="E304" s="18" t="s">
        <v>210</v>
      </c>
      <c r="F304" s="35" t="s">
        <v>301</v>
      </c>
      <c r="G304" s="18" t="s">
        <v>215</v>
      </c>
      <c r="H304" s="18" t="s">
        <v>216</v>
      </c>
      <c r="I304" s="18"/>
      <c r="J304" s="11" t="b">
        <f t="shared" si="16"/>
        <v>1</v>
      </c>
      <c r="O304" s="33" t="str">
        <f t="shared" si="14"/>
        <v>C</v>
      </c>
      <c r="P304">
        <f t="shared" si="15"/>
        <v>12</v>
      </c>
      <c r="Q304" t="b">
        <f t="shared" si="17"/>
        <v>1</v>
      </c>
    </row>
    <row r="305" spans="1:17">
      <c r="A305" s="17" t="str">
        <f>Sheet1!K103</f>
        <v>16</v>
      </c>
      <c r="B305" s="18" t="str">
        <f>Sheet1!N103</f>
        <v>12F</v>
      </c>
      <c r="C305" s="18" t="str">
        <f>Sheet1!Q103</f>
        <v>CVTTQ/VC</v>
      </c>
      <c r="D305" s="18" t="s">
        <v>214</v>
      </c>
      <c r="E305" s="18" t="s">
        <v>210</v>
      </c>
      <c r="F305" s="35" t="s">
        <v>301</v>
      </c>
      <c r="G305" s="18" t="s">
        <v>215</v>
      </c>
      <c r="H305" s="18" t="s">
        <v>216</v>
      </c>
      <c r="I305" s="18"/>
      <c r="J305" s="11" t="b">
        <f t="shared" si="16"/>
        <v>1</v>
      </c>
      <c r="O305" s="33" t="str">
        <f t="shared" si="14"/>
        <v>F</v>
      </c>
      <c r="P305">
        <f t="shared" si="15"/>
        <v>15</v>
      </c>
      <c r="Q305" t="b">
        <f t="shared" si="17"/>
        <v>1</v>
      </c>
    </row>
    <row r="306" spans="1:17">
      <c r="A306" s="9" t="str">
        <f>Sheet1!L103</f>
        <v>16</v>
      </c>
      <c r="B306" s="10" t="str">
        <f>Sheet1!O103</f>
        <v>140</v>
      </c>
      <c r="C306" s="10" t="str">
        <f>Sheet1!R103</f>
        <v>ADDS/UM</v>
      </c>
      <c r="D306" s="10" t="s">
        <v>214</v>
      </c>
      <c r="E306" s="10" t="s">
        <v>210</v>
      </c>
      <c r="F306" s="36" t="s">
        <v>301</v>
      </c>
      <c r="G306" s="10" t="s">
        <v>215</v>
      </c>
      <c r="H306" s="10" t="s">
        <v>213</v>
      </c>
      <c r="I306" s="10" t="s">
        <v>216</v>
      </c>
      <c r="J306" s="11" t="b">
        <f t="shared" si="16"/>
        <v>1</v>
      </c>
      <c r="O306" s="34" t="str">
        <f t="shared" si="14"/>
        <v>0</v>
      </c>
      <c r="P306">
        <f t="shared" si="15"/>
        <v>0</v>
      </c>
      <c r="Q306" t="b">
        <f t="shared" si="17"/>
        <v>0</v>
      </c>
    </row>
    <row r="307" spans="1:17">
      <c r="A307" s="9" t="str">
        <f>Sheet1!M103</f>
        <v>16</v>
      </c>
      <c r="B307" s="10" t="str">
        <f>Sheet1!P103</f>
        <v>141</v>
      </c>
      <c r="C307" s="10" t="str">
        <f>Sheet1!S103</f>
        <v>SUBS/UM</v>
      </c>
      <c r="D307" s="10" t="s">
        <v>214</v>
      </c>
      <c r="E307" s="10" t="s">
        <v>210</v>
      </c>
      <c r="F307" s="36" t="s">
        <v>301</v>
      </c>
      <c r="G307" s="10" t="s">
        <v>215</v>
      </c>
      <c r="H307" s="10" t="s">
        <v>213</v>
      </c>
      <c r="I307" s="10" t="s">
        <v>216</v>
      </c>
      <c r="J307" s="11" t="b">
        <f t="shared" si="16"/>
        <v>1</v>
      </c>
      <c r="O307" s="34" t="str">
        <f t="shared" si="14"/>
        <v>1</v>
      </c>
      <c r="P307">
        <f t="shared" si="15"/>
        <v>1</v>
      </c>
      <c r="Q307" t="b">
        <f t="shared" si="17"/>
        <v>0</v>
      </c>
    </row>
    <row r="308" spans="1:17">
      <c r="A308" s="9" t="str">
        <f>Sheet1!K104</f>
        <v>16</v>
      </c>
      <c r="B308" s="10" t="str">
        <f>Sheet1!N104</f>
        <v>142</v>
      </c>
      <c r="C308" s="10" t="str">
        <f>Sheet1!Q104</f>
        <v>MULS/UM</v>
      </c>
      <c r="D308" s="10" t="s">
        <v>214</v>
      </c>
      <c r="E308" s="10" t="s">
        <v>210</v>
      </c>
      <c r="F308" s="36" t="s">
        <v>302</v>
      </c>
      <c r="G308" s="10" t="s">
        <v>215</v>
      </c>
      <c r="H308" s="10" t="s">
        <v>213</v>
      </c>
      <c r="I308" s="10" t="s">
        <v>216</v>
      </c>
      <c r="J308" s="11" t="b">
        <f t="shared" si="16"/>
        <v>1</v>
      </c>
      <c r="O308" s="34" t="str">
        <f t="shared" si="14"/>
        <v>2</v>
      </c>
      <c r="P308">
        <f t="shared" si="15"/>
        <v>2</v>
      </c>
      <c r="Q308" t="b">
        <f t="shared" si="17"/>
        <v>0</v>
      </c>
    </row>
    <row r="309" spans="1:17">
      <c r="A309" s="9" t="str">
        <f>Sheet1!L104</f>
        <v>16</v>
      </c>
      <c r="B309" s="10" t="str">
        <f>Sheet1!O104</f>
        <v>143</v>
      </c>
      <c r="C309" s="10" t="str">
        <f>Sheet1!R104</f>
        <v>DIVS/UM</v>
      </c>
      <c r="D309" s="10" t="s">
        <v>214</v>
      </c>
      <c r="E309" s="10" t="s">
        <v>210</v>
      </c>
      <c r="F309" s="36" t="s">
        <v>301</v>
      </c>
      <c r="G309" s="10" t="s">
        <v>215</v>
      </c>
      <c r="H309" s="10" t="s">
        <v>213</v>
      </c>
      <c r="I309" s="10" t="s">
        <v>216</v>
      </c>
      <c r="J309" s="11" t="b">
        <f t="shared" si="16"/>
        <v>1</v>
      </c>
      <c r="O309" s="34" t="str">
        <f t="shared" ref="O309:O372" si="18">MID(B309,3,1)</f>
        <v>3</v>
      </c>
      <c r="P309">
        <f t="shared" ref="P309:P372" si="19">HEX2DEC(O309)</f>
        <v>3</v>
      </c>
      <c r="Q309" t="b">
        <f t="shared" si="17"/>
        <v>0</v>
      </c>
    </row>
    <row r="310" spans="1:17">
      <c r="A310" s="9" t="str">
        <f>Sheet1!M104</f>
        <v>16</v>
      </c>
      <c r="B310" s="10" t="str">
        <f>Sheet1!P104</f>
        <v>160</v>
      </c>
      <c r="C310" s="10" t="str">
        <f>Sheet1!S104</f>
        <v>ADDT/UM</v>
      </c>
      <c r="D310" s="10" t="s">
        <v>214</v>
      </c>
      <c r="E310" s="10" t="s">
        <v>210</v>
      </c>
      <c r="F310" s="36" t="s">
        <v>301</v>
      </c>
      <c r="G310" s="10" t="s">
        <v>215</v>
      </c>
      <c r="H310" s="10" t="s">
        <v>213</v>
      </c>
      <c r="I310" s="10" t="s">
        <v>216</v>
      </c>
      <c r="J310" s="11" t="b">
        <f t="shared" si="16"/>
        <v>1</v>
      </c>
      <c r="O310" s="34" t="str">
        <f t="shared" si="18"/>
        <v>0</v>
      </c>
      <c r="P310">
        <f t="shared" si="19"/>
        <v>0</v>
      </c>
      <c r="Q310" t="b">
        <f t="shared" si="17"/>
        <v>0</v>
      </c>
    </row>
    <row r="311" spans="1:17">
      <c r="A311" s="9" t="str">
        <f>Sheet1!K105</f>
        <v>16</v>
      </c>
      <c r="B311" s="10" t="str">
        <f>Sheet1!N105</f>
        <v>161</v>
      </c>
      <c r="C311" s="10" t="str">
        <f>Sheet1!Q105</f>
        <v>SUBT/UM</v>
      </c>
      <c r="D311" s="10" t="s">
        <v>214</v>
      </c>
      <c r="E311" s="10" t="s">
        <v>210</v>
      </c>
      <c r="F311" s="36" t="s">
        <v>301</v>
      </c>
      <c r="G311" s="10" t="s">
        <v>215</v>
      </c>
      <c r="H311" s="10" t="s">
        <v>213</v>
      </c>
      <c r="I311" s="10" t="s">
        <v>216</v>
      </c>
      <c r="J311" s="11" t="b">
        <f t="shared" si="16"/>
        <v>1</v>
      </c>
      <c r="O311" s="34" t="str">
        <f t="shared" si="18"/>
        <v>1</v>
      </c>
      <c r="P311">
        <f t="shared" si="19"/>
        <v>1</v>
      </c>
      <c r="Q311" t="b">
        <f t="shared" si="17"/>
        <v>0</v>
      </c>
    </row>
    <row r="312" spans="1:17">
      <c r="A312" s="9" t="str">
        <f>Sheet1!L105</f>
        <v>16</v>
      </c>
      <c r="B312" s="10" t="str">
        <f>Sheet1!O105</f>
        <v>162</v>
      </c>
      <c r="C312" s="10" t="str">
        <f>Sheet1!R105</f>
        <v>MULT/UM</v>
      </c>
      <c r="D312" s="10" t="s">
        <v>214</v>
      </c>
      <c r="E312" s="10" t="s">
        <v>210</v>
      </c>
      <c r="F312" s="36" t="s">
        <v>302</v>
      </c>
      <c r="G312" s="10" t="s">
        <v>215</v>
      </c>
      <c r="H312" s="10" t="s">
        <v>213</v>
      </c>
      <c r="I312" s="10" t="s">
        <v>216</v>
      </c>
      <c r="J312" s="11" t="b">
        <f t="shared" si="16"/>
        <v>1</v>
      </c>
      <c r="O312" s="34" t="str">
        <f t="shared" si="18"/>
        <v>2</v>
      </c>
      <c r="P312">
        <f t="shared" si="19"/>
        <v>2</v>
      </c>
      <c r="Q312" t="b">
        <f t="shared" si="17"/>
        <v>0</v>
      </c>
    </row>
    <row r="313" spans="1:17">
      <c r="A313" s="9" t="str">
        <f>Sheet1!M105</f>
        <v>16</v>
      </c>
      <c r="B313" s="10" t="str">
        <f>Sheet1!P105</f>
        <v>163</v>
      </c>
      <c r="C313" s="10" t="str">
        <f>Sheet1!S105</f>
        <v>DIVT/UM</v>
      </c>
      <c r="D313" s="10" t="s">
        <v>214</v>
      </c>
      <c r="E313" s="10" t="s">
        <v>210</v>
      </c>
      <c r="F313" s="36" t="s">
        <v>301</v>
      </c>
      <c r="G313" s="10" t="s">
        <v>215</v>
      </c>
      <c r="H313" s="10" t="s">
        <v>213</v>
      </c>
      <c r="I313" s="10" t="s">
        <v>216</v>
      </c>
      <c r="J313" s="11" t="b">
        <f t="shared" si="16"/>
        <v>1</v>
      </c>
      <c r="O313" s="34" t="str">
        <f t="shared" si="18"/>
        <v>3</v>
      </c>
      <c r="P313">
        <f t="shared" si="19"/>
        <v>3</v>
      </c>
      <c r="Q313" t="b">
        <f t="shared" si="17"/>
        <v>0</v>
      </c>
    </row>
    <row r="314" spans="1:17">
      <c r="A314" s="17" t="str">
        <f>Sheet1!K106</f>
        <v>16</v>
      </c>
      <c r="B314" s="18" t="str">
        <f>Sheet1!N106</f>
        <v>16C</v>
      </c>
      <c r="C314" s="18" t="str">
        <f>Sheet1!Q106</f>
        <v>CVTTS/UM</v>
      </c>
      <c r="D314" s="18" t="s">
        <v>214</v>
      </c>
      <c r="E314" s="18" t="s">
        <v>210</v>
      </c>
      <c r="F314" s="35" t="s">
        <v>301</v>
      </c>
      <c r="G314" s="18" t="s">
        <v>215</v>
      </c>
      <c r="H314" s="18" t="s">
        <v>216</v>
      </c>
      <c r="I314" s="18"/>
      <c r="J314" s="11" t="b">
        <f t="shared" si="16"/>
        <v>1</v>
      </c>
      <c r="O314" s="33" t="str">
        <f t="shared" si="18"/>
        <v>C</v>
      </c>
      <c r="P314">
        <f t="shared" si="19"/>
        <v>12</v>
      </c>
      <c r="Q314" t="b">
        <f t="shared" si="17"/>
        <v>1</v>
      </c>
    </row>
    <row r="315" spans="1:17">
      <c r="A315" s="17" t="str">
        <f>Sheet1!L106</f>
        <v>16</v>
      </c>
      <c r="B315" s="18" t="str">
        <f>Sheet1!O106</f>
        <v>16F</v>
      </c>
      <c r="C315" s="18" t="str">
        <f>Sheet1!R106</f>
        <v>CVTTQ/VM</v>
      </c>
      <c r="D315" s="18" t="s">
        <v>214</v>
      </c>
      <c r="E315" s="18" t="s">
        <v>210</v>
      </c>
      <c r="F315" s="35" t="s">
        <v>301</v>
      </c>
      <c r="G315" s="18" t="s">
        <v>215</v>
      </c>
      <c r="H315" s="18" t="s">
        <v>216</v>
      </c>
      <c r="I315" s="18"/>
      <c r="J315" s="11" t="b">
        <f t="shared" si="16"/>
        <v>1</v>
      </c>
      <c r="O315" s="33" t="str">
        <f t="shared" si="18"/>
        <v>F</v>
      </c>
      <c r="P315">
        <f t="shared" si="19"/>
        <v>15</v>
      </c>
      <c r="Q315" t="b">
        <f t="shared" si="17"/>
        <v>1</v>
      </c>
    </row>
    <row r="316" spans="1:17">
      <c r="A316" s="9" t="str">
        <f>Sheet1!M106</f>
        <v>16</v>
      </c>
      <c r="B316" s="10" t="str">
        <f>Sheet1!P106</f>
        <v>180</v>
      </c>
      <c r="C316" s="10" t="str">
        <f>Sheet1!S106</f>
        <v>ADDS/U</v>
      </c>
      <c r="D316" s="10" t="s">
        <v>214</v>
      </c>
      <c r="E316" s="10" t="s">
        <v>210</v>
      </c>
      <c r="F316" s="36" t="s">
        <v>301</v>
      </c>
      <c r="G316" s="10" t="s">
        <v>215</v>
      </c>
      <c r="H316" s="10" t="s">
        <v>213</v>
      </c>
      <c r="I316" s="10" t="s">
        <v>216</v>
      </c>
      <c r="J316" s="11" t="b">
        <f t="shared" si="16"/>
        <v>1</v>
      </c>
      <c r="O316" s="34" t="str">
        <f t="shared" si="18"/>
        <v>0</v>
      </c>
      <c r="P316">
        <f t="shared" si="19"/>
        <v>0</v>
      </c>
      <c r="Q316" t="b">
        <f t="shared" si="17"/>
        <v>0</v>
      </c>
    </row>
    <row r="317" spans="1:17">
      <c r="A317" s="9" t="str">
        <f>Sheet1!K107</f>
        <v>16</v>
      </c>
      <c r="B317" s="10" t="str">
        <f>Sheet1!N107</f>
        <v>181</v>
      </c>
      <c r="C317" s="10" t="str">
        <f>Sheet1!Q107</f>
        <v>SUBS/U</v>
      </c>
      <c r="D317" s="10" t="s">
        <v>214</v>
      </c>
      <c r="E317" s="10" t="s">
        <v>210</v>
      </c>
      <c r="F317" s="36" t="s">
        <v>301</v>
      </c>
      <c r="G317" s="10" t="s">
        <v>215</v>
      </c>
      <c r="H317" s="10" t="s">
        <v>213</v>
      </c>
      <c r="I317" s="10" t="s">
        <v>216</v>
      </c>
      <c r="J317" s="11" t="b">
        <f t="shared" si="16"/>
        <v>1</v>
      </c>
      <c r="O317" s="34" t="str">
        <f t="shared" si="18"/>
        <v>1</v>
      </c>
      <c r="P317">
        <f t="shared" si="19"/>
        <v>1</v>
      </c>
      <c r="Q317" t="b">
        <f t="shared" si="17"/>
        <v>0</v>
      </c>
    </row>
    <row r="318" spans="1:17">
      <c r="A318" s="9" t="str">
        <f>Sheet1!L107</f>
        <v>16</v>
      </c>
      <c r="B318" s="10" t="str">
        <f>Sheet1!O107</f>
        <v>182</v>
      </c>
      <c r="C318" s="10" t="str">
        <f>Sheet1!R107</f>
        <v>MULS/U</v>
      </c>
      <c r="D318" s="10" t="s">
        <v>214</v>
      </c>
      <c r="E318" s="10" t="s">
        <v>210</v>
      </c>
      <c r="F318" s="36" t="s">
        <v>302</v>
      </c>
      <c r="G318" s="10" t="s">
        <v>215</v>
      </c>
      <c r="H318" s="10" t="s">
        <v>213</v>
      </c>
      <c r="I318" s="10" t="s">
        <v>216</v>
      </c>
      <c r="J318" s="11" t="b">
        <f t="shared" si="16"/>
        <v>1</v>
      </c>
      <c r="O318" s="34" t="str">
        <f t="shared" si="18"/>
        <v>2</v>
      </c>
      <c r="P318">
        <f t="shared" si="19"/>
        <v>2</v>
      </c>
      <c r="Q318" t="b">
        <f t="shared" si="17"/>
        <v>0</v>
      </c>
    </row>
    <row r="319" spans="1:17">
      <c r="A319" s="9" t="str">
        <f>Sheet1!M107</f>
        <v>16</v>
      </c>
      <c r="B319" s="10" t="str">
        <f>Sheet1!P107</f>
        <v>183</v>
      </c>
      <c r="C319" s="10" t="str">
        <f>Sheet1!S107</f>
        <v>DIVS/U</v>
      </c>
      <c r="D319" s="10" t="s">
        <v>214</v>
      </c>
      <c r="E319" s="10" t="s">
        <v>210</v>
      </c>
      <c r="F319" s="36" t="s">
        <v>301</v>
      </c>
      <c r="G319" s="10" t="s">
        <v>215</v>
      </c>
      <c r="H319" s="10" t="s">
        <v>213</v>
      </c>
      <c r="I319" s="10" t="s">
        <v>216</v>
      </c>
      <c r="J319" s="11" t="b">
        <f t="shared" si="16"/>
        <v>1</v>
      </c>
      <c r="O319" s="34" t="str">
        <f t="shared" si="18"/>
        <v>3</v>
      </c>
      <c r="P319">
        <f t="shared" si="19"/>
        <v>3</v>
      </c>
      <c r="Q319" t="b">
        <f t="shared" si="17"/>
        <v>0</v>
      </c>
    </row>
    <row r="320" spans="1:17">
      <c r="A320" s="9" t="str">
        <f>Sheet1!K108</f>
        <v>16</v>
      </c>
      <c r="B320" s="10" t="str">
        <f>Sheet1!N108</f>
        <v>1A0</v>
      </c>
      <c r="C320" s="10" t="str">
        <f>Sheet1!Q108</f>
        <v>ADDT/U</v>
      </c>
      <c r="D320" s="10" t="s">
        <v>214</v>
      </c>
      <c r="E320" s="10" t="s">
        <v>210</v>
      </c>
      <c r="F320" s="36" t="s">
        <v>301</v>
      </c>
      <c r="G320" s="10" t="s">
        <v>215</v>
      </c>
      <c r="H320" s="10" t="s">
        <v>213</v>
      </c>
      <c r="I320" s="10" t="s">
        <v>216</v>
      </c>
      <c r="J320" s="11" t="b">
        <f t="shared" si="16"/>
        <v>1</v>
      </c>
      <c r="O320" s="34" t="str">
        <f t="shared" si="18"/>
        <v>0</v>
      </c>
      <c r="P320">
        <f t="shared" si="19"/>
        <v>0</v>
      </c>
      <c r="Q320" t="b">
        <f t="shared" si="17"/>
        <v>0</v>
      </c>
    </row>
    <row r="321" spans="1:17">
      <c r="A321" s="9" t="str">
        <f>Sheet1!L108</f>
        <v>16</v>
      </c>
      <c r="B321" s="10" t="str">
        <f>Sheet1!O108</f>
        <v>1A1</v>
      </c>
      <c r="C321" s="10" t="str">
        <f>Sheet1!R108</f>
        <v>SUBT/U</v>
      </c>
      <c r="D321" s="10" t="s">
        <v>214</v>
      </c>
      <c r="E321" s="10" t="s">
        <v>210</v>
      </c>
      <c r="F321" s="36" t="s">
        <v>301</v>
      </c>
      <c r="G321" s="10" t="s">
        <v>215</v>
      </c>
      <c r="H321" s="10" t="s">
        <v>213</v>
      </c>
      <c r="I321" s="10" t="s">
        <v>216</v>
      </c>
      <c r="J321" s="11" t="b">
        <f t="shared" si="16"/>
        <v>1</v>
      </c>
      <c r="O321" s="34" t="str">
        <f t="shared" si="18"/>
        <v>1</v>
      </c>
      <c r="P321">
        <f t="shared" si="19"/>
        <v>1</v>
      </c>
      <c r="Q321" t="b">
        <f t="shared" si="17"/>
        <v>0</v>
      </c>
    </row>
    <row r="322" spans="1:17">
      <c r="A322" s="9" t="str">
        <f>Sheet1!M108</f>
        <v>16</v>
      </c>
      <c r="B322" s="10" t="str">
        <f>Sheet1!P108</f>
        <v>1A2</v>
      </c>
      <c r="C322" s="10" t="str">
        <f>Sheet1!S108</f>
        <v>MULT/U</v>
      </c>
      <c r="D322" s="10" t="s">
        <v>214</v>
      </c>
      <c r="E322" s="10" t="s">
        <v>210</v>
      </c>
      <c r="F322" s="36" t="s">
        <v>302</v>
      </c>
      <c r="G322" s="10" t="s">
        <v>215</v>
      </c>
      <c r="H322" s="10" t="s">
        <v>213</v>
      </c>
      <c r="I322" s="10" t="s">
        <v>216</v>
      </c>
      <c r="J322" s="11" t="b">
        <f t="shared" si="16"/>
        <v>1</v>
      </c>
      <c r="O322" s="34" t="str">
        <f t="shared" si="18"/>
        <v>2</v>
      </c>
      <c r="P322">
        <f t="shared" si="19"/>
        <v>2</v>
      </c>
      <c r="Q322" t="b">
        <f t="shared" si="17"/>
        <v>0</v>
      </c>
    </row>
    <row r="323" spans="1:17">
      <c r="A323" s="9" t="str">
        <f>Sheet1!K109</f>
        <v>16</v>
      </c>
      <c r="B323" s="10" t="str">
        <f>Sheet1!N109</f>
        <v>1A3</v>
      </c>
      <c r="C323" s="10" t="str">
        <f>Sheet1!Q109</f>
        <v>DIVT/U</v>
      </c>
      <c r="D323" s="10" t="s">
        <v>214</v>
      </c>
      <c r="E323" s="10" t="s">
        <v>210</v>
      </c>
      <c r="F323" s="36" t="s">
        <v>301</v>
      </c>
      <c r="G323" s="10" t="s">
        <v>215</v>
      </c>
      <c r="H323" s="10" t="s">
        <v>213</v>
      </c>
      <c r="I323" s="10" t="s">
        <v>216</v>
      </c>
      <c r="J323" s="11" t="b">
        <f t="shared" si="16"/>
        <v>1</v>
      </c>
      <c r="O323" s="34" t="str">
        <f t="shared" si="18"/>
        <v>3</v>
      </c>
      <c r="P323">
        <f t="shared" si="19"/>
        <v>3</v>
      </c>
      <c r="Q323" t="b">
        <f t="shared" si="17"/>
        <v>0</v>
      </c>
    </row>
    <row r="324" spans="1:17">
      <c r="A324" s="17" t="str">
        <f>Sheet1!L109</f>
        <v>16</v>
      </c>
      <c r="B324" s="18" t="str">
        <f>Sheet1!O109</f>
        <v>1AC</v>
      </c>
      <c r="C324" s="18" t="str">
        <f>Sheet1!R109</f>
        <v>CVTTS/U</v>
      </c>
      <c r="D324" s="18" t="s">
        <v>214</v>
      </c>
      <c r="E324" s="18" t="s">
        <v>210</v>
      </c>
      <c r="F324" s="35" t="s">
        <v>301</v>
      </c>
      <c r="G324" s="18" t="s">
        <v>215</v>
      </c>
      <c r="H324" s="18" t="s">
        <v>216</v>
      </c>
      <c r="I324" s="18"/>
      <c r="J324" s="11" t="b">
        <f t="shared" ref="J324:J387" si="20">OR((A324=A325),(A324=A323))</f>
        <v>1</v>
      </c>
      <c r="O324" s="33" t="str">
        <f t="shared" si="18"/>
        <v>C</v>
      </c>
      <c r="P324">
        <f t="shared" si="19"/>
        <v>12</v>
      </c>
      <c r="Q324" t="b">
        <f t="shared" si="17"/>
        <v>1</v>
      </c>
    </row>
    <row r="325" spans="1:17">
      <c r="A325" s="17" t="str">
        <f>Sheet1!M109</f>
        <v>16</v>
      </c>
      <c r="B325" s="18" t="str">
        <f>Sheet1!P109</f>
        <v>1AF</v>
      </c>
      <c r="C325" s="18" t="str">
        <f>Sheet1!S109</f>
        <v>CVTTQ/V</v>
      </c>
      <c r="D325" s="18" t="s">
        <v>214</v>
      </c>
      <c r="E325" s="18" t="s">
        <v>210</v>
      </c>
      <c r="F325" s="35" t="s">
        <v>301</v>
      </c>
      <c r="G325" s="18" t="s">
        <v>215</v>
      </c>
      <c r="H325" s="18" t="s">
        <v>216</v>
      </c>
      <c r="I325" s="18"/>
      <c r="J325" s="11" t="b">
        <f t="shared" si="20"/>
        <v>1</v>
      </c>
      <c r="O325" s="33" t="str">
        <f t="shared" si="18"/>
        <v>F</v>
      </c>
      <c r="P325">
        <f t="shared" si="19"/>
        <v>15</v>
      </c>
      <c r="Q325" t="b">
        <f t="shared" si="17"/>
        <v>1</v>
      </c>
    </row>
    <row r="326" spans="1:17">
      <c r="A326" s="9" t="str">
        <f>Sheet1!K110</f>
        <v>16</v>
      </c>
      <c r="B326" s="10" t="str">
        <f>Sheet1!N110</f>
        <v>1C0</v>
      </c>
      <c r="C326" s="10" t="str">
        <f>Sheet1!Q110</f>
        <v>ADDS/UD</v>
      </c>
      <c r="D326" s="10" t="s">
        <v>214</v>
      </c>
      <c r="E326" s="10" t="s">
        <v>210</v>
      </c>
      <c r="F326" s="36" t="s">
        <v>301</v>
      </c>
      <c r="G326" s="10" t="s">
        <v>215</v>
      </c>
      <c r="H326" s="10" t="s">
        <v>213</v>
      </c>
      <c r="I326" s="10" t="s">
        <v>216</v>
      </c>
      <c r="J326" s="11" t="b">
        <f t="shared" si="20"/>
        <v>1</v>
      </c>
      <c r="O326" s="34" t="str">
        <f t="shared" si="18"/>
        <v>0</v>
      </c>
      <c r="P326">
        <f t="shared" si="19"/>
        <v>0</v>
      </c>
      <c r="Q326" t="b">
        <f t="shared" si="17"/>
        <v>0</v>
      </c>
    </row>
    <row r="327" spans="1:17">
      <c r="A327" s="9" t="str">
        <f>Sheet1!L110</f>
        <v>16</v>
      </c>
      <c r="B327" s="10" t="str">
        <f>Sheet1!O110</f>
        <v>1C1</v>
      </c>
      <c r="C327" s="10" t="str">
        <f>Sheet1!R110</f>
        <v>SUBS/UD</v>
      </c>
      <c r="D327" s="10" t="s">
        <v>214</v>
      </c>
      <c r="E327" s="10" t="s">
        <v>210</v>
      </c>
      <c r="F327" s="36" t="s">
        <v>301</v>
      </c>
      <c r="G327" s="10" t="s">
        <v>215</v>
      </c>
      <c r="H327" s="10" t="s">
        <v>213</v>
      </c>
      <c r="I327" s="10" t="s">
        <v>216</v>
      </c>
      <c r="J327" s="11" t="b">
        <f t="shared" si="20"/>
        <v>1</v>
      </c>
      <c r="O327" s="34" t="str">
        <f t="shared" si="18"/>
        <v>1</v>
      </c>
      <c r="P327">
        <f t="shared" si="19"/>
        <v>1</v>
      </c>
      <c r="Q327" t="b">
        <f t="shared" si="17"/>
        <v>0</v>
      </c>
    </row>
    <row r="328" spans="1:17">
      <c r="A328" s="9" t="str">
        <f>Sheet1!M110</f>
        <v>16</v>
      </c>
      <c r="B328" s="10" t="str">
        <f>Sheet1!P110</f>
        <v>1C2</v>
      </c>
      <c r="C328" s="10" t="str">
        <f>Sheet1!S110</f>
        <v>MULS/UD</v>
      </c>
      <c r="D328" s="10" t="s">
        <v>214</v>
      </c>
      <c r="E328" s="10" t="s">
        <v>210</v>
      </c>
      <c r="F328" s="36" t="s">
        <v>302</v>
      </c>
      <c r="G328" s="10" t="s">
        <v>215</v>
      </c>
      <c r="H328" s="10" t="s">
        <v>213</v>
      </c>
      <c r="I328" s="10" t="s">
        <v>216</v>
      </c>
      <c r="J328" s="11" t="b">
        <f t="shared" si="20"/>
        <v>1</v>
      </c>
      <c r="O328" s="34" t="str">
        <f t="shared" si="18"/>
        <v>2</v>
      </c>
      <c r="P328">
        <f t="shared" si="19"/>
        <v>2</v>
      </c>
      <c r="Q328" t="b">
        <f t="shared" si="17"/>
        <v>0</v>
      </c>
    </row>
    <row r="329" spans="1:17">
      <c r="A329" s="9" t="str">
        <f>Sheet1!K111</f>
        <v>16</v>
      </c>
      <c r="B329" s="10" t="str">
        <f>Sheet1!N111</f>
        <v>1C3</v>
      </c>
      <c r="C329" s="10" t="str">
        <f>Sheet1!Q111</f>
        <v>DIVS/UD</v>
      </c>
      <c r="D329" s="10" t="s">
        <v>214</v>
      </c>
      <c r="E329" s="10" t="s">
        <v>210</v>
      </c>
      <c r="F329" s="36" t="s">
        <v>301</v>
      </c>
      <c r="G329" s="10" t="s">
        <v>215</v>
      </c>
      <c r="H329" s="10" t="s">
        <v>213</v>
      </c>
      <c r="I329" s="10" t="s">
        <v>216</v>
      </c>
      <c r="J329" s="11" t="b">
        <f t="shared" si="20"/>
        <v>1</v>
      </c>
      <c r="O329" s="34" t="str">
        <f t="shared" si="18"/>
        <v>3</v>
      </c>
      <c r="P329">
        <f t="shared" si="19"/>
        <v>3</v>
      </c>
      <c r="Q329" t="b">
        <f t="shared" si="17"/>
        <v>0</v>
      </c>
    </row>
    <row r="330" spans="1:17">
      <c r="A330" s="9" t="str">
        <f>Sheet1!L111</f>
        <v>16</v>
      </c>
      <c r="B330" s="10" t="str">
        <f>Sheet1!O111</f>
        <v>1E0</v>
      </c>
      <c r="C330" s="10" t="str">
        <f>Sheet1!R111</f>
        <v>ADDT/UD</v>
      </c>
      <c r="D330" s="10" t="s">
        <v>214</v>
      </c>
      <c r="E330" s="10" t="s">
        <v>210</v>
      </c>
      <c r="F330" s="36" t="s">
        <v>301</v>
      </c>
      <c r="G330" s="10" t="s">
        <v>215</v>
      </c>
      <c r="H330" s="10" t="s">
        <v>213</v>
      </c>
      <c r="I330" s="10" t="s">
        <v>216</v>
      </c>
      <c r="J330" s="11" t="b">
        <f t="shared" si="20"/>
        <v>1</v>
      </c>
      <c r="O330" s="34" t="str">
        <f t="shared" si="18"/>
        <v>0</v>
      </c>
      <c r="P330">
        <f t="shared" si="19"/>
        <v>0</v>
      </c>
      <c r="Q330" t="b">
        <f t="shared" si="17"/>
        <v>0</v>
      </c>
    </row>
    <row r="331" spans="1:17">
      <c r="A331" s="9" t="str">
        <f>Sheet1!M111</f>
        <v>16</v>
      </c>
      <c r="B331" s="10" t="str">
        <f>Sheet1!P111</f>
        <v>1E1</v>
      </c>
      <c r="C331" s="10" t="str">
        <f>Sheet1!S111</f>
        <v>SUBT/UD</v>
      </c>
      <c r="D331" s="10" t="s">
        <v>214</v>
      </c>
      <c r="E331" s="10" t="s">
        <v>210</v>
      </c>
      <c r="F331" s="36" t="s">
        <v>301</v>
      </c>
      <c r="G331" s="10" t="s">
        <v>215</v>
      </c>
      <c r="H331" s="10" t="s">
        <v>213</v>
      </c>
      <c r="I331" s="10" t="s">
        <v>216</v>
      </c>
      <c r="J331" s="11" t="b">
        <f t="shared" si="20"/>
        <v>1</v>
      </c>
      <c r="O331" s="34" t="str">
        <f t="shared" si="18"/>
        <v>1</v>
      </c>
      <c r="P331">
        <f t="shared" si="19"/>
        <v>1</v>
      </c>
      <c r="Q331" t="b">
        <f t="shared" ref="Q331:Q394" si="21">(P331&gt;8)</f>
        <v>0</v>
      </c>
    </row>
    <row r="332" spans="1:17">
      <c r="A332" s="9" t="str">
        <f>Sheet1!K112</f>
        <v>16</v>
      </c>
      <c r="B332" s="10" t="str">
        <f>Sheet1!N112</f>
        <v>1E2</v>
      </c>
      <c r="C332" s="10" t="str">
        <f>Sheet1!Q112</f>
        <v>MULT/UD</v>
      </c>
      <c r="D332" s="10" t="s">
        <v>214</v>
      </c>
      <c r="E332" s="10" t="s">
        <v>210</v>
      </c>
      <c r="F332" s="36" t="s">
        <v>302</v>
      </c>
      <c r="G332" s="10" t="s">
        <v>215</v>
      </c>
      <c r="H332" s="10" t="s">
        <v>213</v>
      </c>
      <c r="I332" s="10" t="s">
        <v>216</v>
      </c>
      <c r="J332" s="11" t="b">
        <f t="shared" si="20"/>
        <v>1</v>
      </c>
      <c r="O332" s="34" t="str">
        <f t="shared" si="18"/>
        <v>2</v>
      </c>
      <c r="P332">
        <f t="shared" si="19"/>
        <v>2</v>
      </c>
      <c r="Q332" t="b">
        <f t="shared" si="21"/>
        <v>0</v>
      </c>
    </row>
    <row r="333" spans="1:17">
      <c r="A333" s="9" t="str">
        <f>Sheet1!L112</f>
        <v>16</v>
      </c>
      <c r="B333" s="10" t="str">
        <f>Sheet1!O112</f>
        <v>1E3</v>
      </c>
      <c r="C333" s="10" t="str">
        <f>Sheet1!R112</f>
        <v>DIVT/UD</v>
      </c>
      <c r="D333" s="10" t="s">
        <v>214</v>
      </c>
      <c r="E333" s="10" t="s">
        <v>210</v>
      </c>
      <c r="F333" s="36" t="s">
        <v>301</v>
      </c>
      <c r="G333" s="10" t="s">
        <v>215</v>
      </c>
      <c r="H333" s="10" t="s">
        <v>213</v>
      </c>
      <c r="I333" s="10" t="s">
        <v>216</v>
      </c>
      <c r="J333" s="11" t="b">
        <f t="shared" si="20"/>
        <v>1</v>
      </c>
      <c r="O333" s="34" t="str">
        <f t="shared" si="18"/>
        <v>3</v>
      </c>
      <c r="P333">
        <f t="shared" si="19"/>
        <v>3</v>
      </c>
      <c r="Q333" t="b">
        <f t="shared" si="21"/>
        <v>0</v>
      </c>
    </row>
    <row r="334" spans="1:17">
      <c r="A334" s="17" t="str">
        <f>Sheet1!M112</f>
        <v>16</v>
      </c>
      <c r="B334" s="18" t="str">
        <f>Sheet1!P112</f>
        <v>1EC</v>
      </c>
      <c r="C334" s="18" t="str">
        <f>Sheet1!S112</f>
        <v>CVTTS/UD</v>
      </c>
      <c r="D334" s="18" t="s">
        <v>214</v>
      </c>
      <c r="E334" s="18" t="s">
        <v>210</v>
      </c>
      <c r="F334" s="35" t="s">
        <v>301</v>
      </c>
      <c r="G334" s="18" t="s">
        <v>215</v>
      </c>
      <c r="H334" s="18" t="s">
        <v>216</v>
      </c>
      <c r="I334" s="18"/>
      <c r="J334" s="11" t="b">
        <f t="shared" si="20"/>
        <v>1</v>
      </c>
      <c r="O334" s="33" t="str">
        <f t="shared" si="18"/>
        <v>C</v>
      </c>
      <c r="P334">
        <f t="shared" si="19"/>
        <v>12</v>
      </c>
      <c r="Q334" t="b">
        <f t="shared" si="21"/>
        <v>1</v>
      </c>
    </row>
    <row r="335" spans="1:17">
      <c r="A335" s="17" t="str">
        <f>Sheet1!K113</f>
        <v>16</v>
      </c>
      <c r="B335" s="18" t="str">
        <f>Sheet1!N113</f>
        <v>1EF</v>
      </c>
      <c r="C335" s="18" t="str">
        <f>Sheet1!Q113</f>
        <v>CVTTQ/VD</v>
      </c>
      <c r="D335" s="18" t="s">
        <v>214</v>
      </c>
      <c r="E335" s="18" t="s">
        <v>210</v>
      </c>
      <c r="F335" s="35" t="s">
        <v>301</v>
      </c>
      <c r="G335" s="18" t="s">
        <v>215</v>
      </c>
      <c r="H335" s="18" t="s">
        <v>216</v>
      </c>
      <c r="I335" s="18"/>
      <c r="J335" s="11" t="b">
        <f t="shared" si="20"/>
        <v>1</v>
      </c>
      <c r="O335" s="33" t="str">
        <f t="shared" si="18"/>
        <v>F</v>
      </c>
      <c r="P335">
        <f t="shared" si="19"/>
        <v>15</v>
      </c>
      <c r="Q335" t="b">
        <f t="shared" si="21"/>
        <v>1</v>
      </c>
    </row>
    <row r="336" spans="1:17">
      <c r="A336" s="17" t="str">
        <f>Sheet1!L113</f>
        <v>16</v>
      </c>
      <c r="B336" s="18" t="str">
        <f>Sheet1!O113</f>
        <v>2AC</v>
      </c>
      <c r="C336" s="18" t="str">
        <f>Sheet1!R113</f>
        <v>CVTST</v>
      </c>
      <c r="D336" s="18" t="s">
        <v>214</v>
      </c>
      <c r="E336" s="18" t="s">
        <v>210</v>
      </c>
      <c r="F336" s="35" t="s">
        <v>301</v>
      </c>
      <c r="G336" s="18" t="s">
        <v>215</v>
      </c>
      <c r="H336" s="18" t="s">
        <v>216</v>
      </c>
      <c r="I336" s="18"/>
      <c r="J336" s="11" t="b">
        <f t="shared" si="20"/>
        <v>1</v>
      </c>
      <c r="O336" s="33" t="str">
        <f t="shared" si="18"/>
        <v>C</v>
      </c>
      <c r="P336">
        <f t="shared" si="19"/>
        <v>12</v>
      </c>
      <c r="Q336" t="b">
        <f t="shared" si="21"/>
        <v>1</v>
      </c>
    </row>
    <row r="337" spans="1:17">
      <c r="A337" s="9" t="str">
        <f>Sheet1!M113</f>
        <v>16</v>
      </c>
      <c r="B337" s="10" t="str">
        <f>Sheet1!P113</f>
        <v>500</v>
      </c>
      <c r="C337" s="10" t="str">
        <f>Sheet1!S113</f>
        <v>ADDS/SUC</v>
      </c>
      <c r="D337" s="10" t="s">
        <v>214</v>
      </c>
      <c r="E337" s="10" t="s">
        <v>210</v>
      </c>
      <c r="F337" s="36" t="s">
        <v>301</v>
      </c>
      <c r="G337" s="10" t="s">
        <v>215</v>
      </c>
      <c r="H337" s="10" t="s">
        <v>213</v>
      </c>
      <c r="I337" s="10" t="s">
        <v>216</v>
      </c>
      <c r="J337" s="11" t="b">
        <f t="shared" si="20"/>
        <v>1</v>
      </c>
      <c r="O337" s="34" t="str">
        <f t="shared" si="18"/>
        <v>0</v>
      </c>
      <c r="P337">
        <f t="shared" si="19"/>
        <v>0</v>
      </c>
      <c r="Q337" t="b">
        <f t="shared" si="21"/>
        <v>0</v>
      </c>
    </row>
    <row r="338" spans="1:17">
      <c r="A338" s="9" t="str">
        <f>Sheet1!K114</f>
        <v>16</v>
      </c>
      <c r="B338" s="10" t="str">
        <f>Sheet1!N114</f>
        <v>501</v>
      </c>
      <c r="C338" s="10" t="str">
        <f>Sheet1!Q114</f>
        <v>SUBS/SUC</v>
      </c>
      <c r="D338" s="10" t="s">
        <v>214</v>
      </c>
      <c r="E338" s="10" t="s">
        <v>210</v>
      </c>
      <c r="F338" s="36" t="s">
        <v>301</v>
      </c>
      <c r="G338" s="10" t="s">
        <v>215</v>
      </c>
      <c r="H338" s="10" t="s">
        <v>213</v>
      </c>
      <c r="I338" s="10" t="s">
        <v>216</v>
      </c>
      <c r="J338" s="11" t="b">
        <f t="shared" si="20"/>
        <v>1</v>
      </c>
      <c r="O338" s="34" t="str">
        <f t="shared" si="18"/>
        <v>1</v>
      </c>
      <c r="P338">
        <f t="shared" si="19"/>
        <v>1</v>
      </c>
      <c r="Q338" t="b">
        <f t="shared" si="21"/>
        <v>0</v>
      </c>
    </row>
    <row r="339" spans="1:17">
      <c r="A339" s="9" t="str">
        <f>Sheet1!L114</f>
        <v>16</v>
      </c>
      <c r="B339" s="10" t="str">
        <f>Sheet1!O114</f>
        <v>502</v>
      </c>
      <c r="C339" s="10" t="str">
        <f>Sheet1!R114</f>
        <v>MULS/SUC</v>
      </c>
      <c r="D339" s="10" t="s">
        <v>214</v>
      </c>
      <c r="E339" s="10" t="s">
        <v>210</v>
      </c>
      <c r="F339" s="36" t="s">
        <v>302</v>
      </c>
      <c r="G339" s="10" t="s">
        <v>215</v>
      </c>
      <c r="H339" s="10" t="s">
        <v>213</v>
      </c>
      <c r="I339" s="10" t="s">
        <v>216</v>
      </c>
      <c r="J339" s="11" t="b">
        <f t="shared" si="20"/>
        <v>1</v>
      </c>
      <c r="O339" s="34" t="str">
        <f t="shared" si="18"/>
        <v>2</v>
      </c>
      <c r="P339">
        <f t="shared" si="19"/>
        <v>2</v>
      </c>
      <c r="Q339" t="b">
        <f t="shared" si="21"/>
        <v>0</v>
      </c>
    </row>
    <row r="340" spans="1:17">
      <c r="A340" s="9" t="str">
        <f>Sheet1!M114</f>
        <v>16</v>
      </c>
      <c r="B340" s="10" t="str">
        <f>Sheet1!P114</f>
        <v>503</v>
      </c>
      <c r="C340" s="10" t="str">
        <f>Sheet1!S114</f>
        <v>DIVS/SUC</v>
      </c>
      <c r="D340" s="10" t="s">
        <v>214</v>
      </c>
      <c r="E340" s="10" t="s">
        <v>210</v>
      </c>
      <c r="F340" s="36" t="s">
        <v>301</v>
      </c>
      <c r="G340" s="10" t="s">
        <v>215</v>
      </c>
      <c r="H340" s="10" t="s">
        <v>213</v>
      </c>
      <c r="I340" s="10" t="s">
        <v>216</v>
      </c>
      <c r="J340" s="11" t="b">
        <f t="shared" si="20"/>
        <v>1</v>
      </c>
      <c r="O340" s="34" t="str">
        <f t="shared" si="18"/>
        <v>3</v>
      </c>
      <c r="P340">
        <f t="shared" si="19"/>
        <v>3</v>
      </c>
      <c r="Q340" t="b">
        <f t="shared" si="21"/>
        <v>0</v>
      </c>
    </row>
    <row r="341" spans="1:17">
      <c r="A341" s="9" t="str">
        <f>Sheet1!K115</f>
        <v>16</v>
      </c>
      <c r="B341" s="10" t="str">
        <f>Sheet1!N115</f>
        <v>520</v>
      </c>
      <c r="C341" s="10" t="str">
        <f>Sheet1!Q115</f>
        <v>ADDT/SUC</v>
      </c>
      <c r="D341" s="10" t="s">
        <v>214</v>
      </c>
      <c r="E341" s="10" t="s">
        <v>210</v>
      </c>
      <c r="F341" s="36" t="s">
        <v>301</v>
      </c>
      <c r="G341" s="10" t="s">
        <v>215</v>
      </c>
      <c r="H341" s="10" t="s">
        <v>213</v>
      </c>
      <c r="I341" s="10" t="s">
        <v>216</v>
      </c>
      <c r="J341" s="11" t="b">
        <f t="shared" si="20"/>
        <v>1</v>
      </c>
      <c r="O341" s="34" t="str">
        <f t="shared" si="18"/>
        <v>0</v>
      </c>
      <c r="P341">
        <f t="shared" si="19"/>
        <v>0</v>
      </c>
      <c r="Q341" t="b">
        <f t="shared" si="21"/>
        <v>0</v>
      </c>
    </row>
    <row r="342" spans="1:17">
      <c r="A342" s="9" t="str">
        <f>Sheet1!L115</f>
        <v>16</v>
      </c>
      <c r="B342" s="10" t="str">
        <f>Sheet1!O115</f>
        <v>521</v>
      </c>
      <c r="C342" s="10" t="str">
        <f>Sheet1!R115</f>
        <v>SUBT/SUC</v>
      </c>
      <c r="D342" s="10" t="s">
        <v>214</v>
      </c>
      <c r="E342" s="10" t="s">
        <v>210</v>
      </c>
      <c r="F342" s="36" t="s">
        <v>301</v>
      </c>
      <c r="G342" s="10" t="s">
        <v>215</v>
      </c>
      <c r="H342" s="10" t="s">
        <v>213</v>
      </c>
      <c r="I342" s="10" t="s">
        <v>216</v>
      </c>
      <c r="J342" s="11" t="b">
        <f t="shared" si="20"/>
        <v>1</v>
      </c>
      <c r="O342" s="34" t="str">
        <f t="shared" si="18"/>
        <v>1</v>
      </c>
      <c r="P342">
        <f t="shared" si="19"/>
        <v>1</v>
      </c>
      <c r="Q342" t="b">
        <f t="shared" si="21"/>
        <v>0</v>
      </c>
    </row>
    <row r="343" spans="1:17">
      <c r="A343" s="9" t="str">
        <f>Sheet1!M115</f>
        <v>16</v>
      </c>
      <c r="B343" s="10" t="str">
        <f>Sheet1!P115</f>
        <v>522</v>
      </c>
      <c r="C343" s="10" t="str">
        <f>Sheet1!S115</f>
        <v>MULT/SUC</v>
      </c>
      <c r="D343" s="10" t="s">
        <v>214</v>
      </c>
      <c r="E343" s="10" t="s">
        <v>210</v>
      </c>
      <c r="F343" s="36" t="s">
        <v>302</v>
      </c>
      <c r="G343" s="10" t="s">
        <v>215</v>
      </c>
      <c r="H343" s="10" t="s">
        <v>213</v>
      </c>
      <c r="I343" s="10" t="s">
        <v>216</v>
      </c>
      <c r="J343" s="11" t="b">
        <f t="shared" si="20"/>
        <v>1</v>
      </c>
      <c r="O343" s="34" t="str">
        <f t="shared" si="18"/>
        <v>2</v>
      </c>
      <c r="P343">
        <f t="shared" si="19"/>
        <v>2</v>
      </c>
      <c r="Q343" t="b">
        <f t="shared" si="21"/>
        <v>0</v>
      </c>
    </row>
    <row r="344" spans="1:17">
      <c r="A344" s="9" t="str">
        <f>Sheet1!K116</f>
        <v>16</v>
      </c>
      <c r="B344" s="10" t="str">
        <f>Sheet1!N116</f>
        <v>523</v>
      </c>
      <c r="C344" s="10" t="str">
        <f>Sheet1!Q116</f>
        <v>DIVT/SUC</v>
      </c>
      <c r="D344" s="10" t="s">
        <v>214</v>
      </c>
      <c r="E344" s="10" t="s">
        <v>210</v>
      </c>
      <c r="F344" s="36" t="s">
        <v>301</v>
      </c>
      <c r="G344" s="10" t="s">
        <v>215</v>
      </c>
      <c r="H344" s="10" t="s">
        <v>213</v>
      </c>
      <c r="I344" s="10" t="s">
        <v>216</v>
      </c>
      <c r="J344" s="11" t="b">
        <f t="shared" si="20"/>
        <v>1</v>
      </c>
      <c r="O344" s="34" t="str">
        <f t="shared" si="18"/>
        <v>3</v>
      </c>
      <c r="P344">
        <f t="shared" si="19"/>
        <v>3</v>
      </c>
      <c r="Q344" t="b">
        <f t="shared" si="21"/>
        <v>0</v>
      </c>
    </row>
    <row r="345" spans="1:17">
      <c r="A345" s="17" t="str">
        <f>Sheet1!L116</f>
        <v>16</v>
      </c>
      <c r="B345" s="18" t="str">
        <f>Sheet1!O116</f>
        <v>52C</v>
      </c>
      <c r="C345" s="18" t="str">
        <f>Sheet1!R116</f>
        <v>CVTTS/SUC</v>
      </c>
      <c r="D345" s="18" t="s">
        <v>214</v>
      </c>
      <c r="E345" s="18" t="s">
        <v>210</v>
      </c>
      <c r="F345" s="35" t="s">
        <v>301</v>
      </c>
      <c r="G345" s="18" t="s">
        <v>215</v>
      </c>
      <c r="H345" s="18" t="s">
        <v>216</v>
      </c>
      <c r="I345" s="18"/>
      <c r="J345" s="11" t="b">
        <f t="shared" si="20"/>
        <v>1</v>
      </c>
      <c r="O345" s="33" t="str">
        <f t="shared" si="18"/>
        <v>C</v>
      </c>
      <c r="P345">
        <f t="shared" si="19"/>
        <v>12</v>
      </c>
      <c r="Q345" t="b">
        <f t="shared" si="21"/>
        <v>1</v>
      </c>
    </row>
    <row r="346" spans="1:17">
      <c r="A346" s="17" t="str">
        <f>Sheet1!M116</f>
        <v>16</v>
      </c>
      <c r="B346" s="18" t="str">
        <f>Sheet1!P116</f>
        <v>52F</v>
      </c>
      <c r="C346" s="18" t="str">
        <f>Sheet1!S116</f>
        <v>CVTTQ/SVC</v>
      </c>
      <c r="D346" s="18" t="s">
        <v>214</v>
      </c>
      <c r="E346" s="18" t="s">
        <v>210</v>
      </c>
      <c r="F346" s="35" t="s">
        <v>301</v>
      </c>
      <c r="G346" s="18" t="s">
        <v>215</v>
      </c>
      <c r="H346" s="18" t="s">
        <v>216</v>
      </c>
      <c r="I346" s="18"/>
      <c r="J346" s="11" t="b">
        <f t="shared" si="20"/>
        <v>1</v>
      </c>
      <c r="O346" s="33" t="str">
        <f t="shared" si="18"/>
        <v>F</v>
      </c>
      <c r="P346">
        <f t="shared" si="19"/>
        <v>15</v>
      </c>
      <c r="Q346" t="b">
        <f t="shared" si="21"/>
        <v>1</v>
      </c>
    </row>
    <row r="347" spans="1:17">
      <c r="A347" s="9" t="str">
        <f>Sheet1!K117</f>
        <v>16</v>
      </c>
      <c r="B347" s="10" t="str">
        <f>Sheet1!N117</f>
        <v>540</v>
      </c>
      <c r="C347" s="10" t="str">
        <f>Sheet1!Q117</f>
        <v>ADDS/SUM</v>
      </c>
      <c r="D347" s="10" t="s">
        <v>214</v>
      </c>
      <c r="E347" s="10" t="s">
        <v>210</v>
      </c>
      <c r="F347" s="36" t="s">
        <v>301</v>
      </c>
      <c r="G347" s="10" t="s">
        <v>215</v>
      </c>
      <c r="H347" s="10" t="s">
        <v>213</v>
      </c>
      <c r="I347" s="10" t="s">
        <v>216</v>
      </c>
      <c r="J347" s="11" t="b">
        <f t="shared" si="20"/>
        <v>1</v>
      </c>
      <c r="O347" s="34" t="str">
        <f t="shared" si="18"/>
        <v>0</v>
      </c>
      <c r="P347">
        <f t="shared" si="19"/>
        <v>0</v>
      </c>
      <c r="Q347" t="b">
        <f t="shared" si="21"/>
        <v>0</v>
      </c>
    </row>
    <row r="348" spans="1:17">
      <c r="A348" s="9" t="str">
        <f>Sheet1!L117</f>
        <v>16</v>
      </c>
      <c r="B348" s="10" t="str">
        <f>Sheet1!O117</f>
        <v>541</v>
      </c>
      <c r="C348" s="10" t="str">
        <f>Sheet1!R117</f>
        <v>SUBS/SUM</v>
      </c>
      <c r="D348" s="10" t="s">
        <v>214</v>
      </c>
      <c r="E348" s="10" t="s">
        <v>210</v>
      </c>
      <c r="F348" s="36" t="s">
        <v>301</v>
      </c>
      <c r="G348" s="10" t="s">
        <v>215</v>
      </c>
      <c r="H348" s="10" t="s">
        <v>213</v>
      </c>
      <c r="I348" s="10" t="s">
        <v>216</v>
      </c>
      <c r="J348" s="11" t="b">
        <f t="shared" si="20"/>
        <v>1</v>
      </c>
      <c r="O348" s="34" t="str">
        <f t="shared" si="18"/>
        <v>1</v>
      </c>
      <c r="P348">
        <f t="shared" si="19"/>
        <v>1</v>
      </c>
      <c r="Q348" t="b">
        <f t="shared" si="21"/>
        <v>0</v>
      </c>
    </row>
    <row r="349" spans="1:17">
      <c r="A349" s="9" t="str">
        <f>Sheet1!M117</f>
        <v>16</v>
      </c>
      <c r="B349" s="10" t="str">
        <f>Sheet1!P117</f>
        <v>542</v>
      </c>
      <c r="C349" s="10" t="str">
        <f>Sheet1!S117</f>
        <v>MULS/SUM</v>
      </c>
      <c r="D349" s="10" t="s">
        <v>214</v>
      </c>
      <c r="E349" s="10" t="s">
        <v>210</v>
      </c>
      <c r="F349" s="36" t="s">
        <v>302</v>
      </c>
      <c r="G349" s="10" t="s">
        <v>215</v>
      </c>
      <c r="H349" s="10" t="s">
        <v>213</v>
      </c>
      <c r="I349" s="10" t="s">
        <v>216</v>
      </c>
      <c r="J349" s="11" t="b">
        <f t="shared" si="20"/>
        <v>1</v>
      </c>
      <c r="O349" s="34" t="str">
        <f t="shared" si="18"/>
        <v>2</v>
      </c>
      <c r="P349">
        <f t="shared" si="19"/>
        <v>2</v>
      </c>
      <c r="Q349" t="b">
        <f t="shared" si="21"/>
        <v>0</v>
      </c>
    </row>
    <row r="350" spans="1:17">
      <c r="A350" s="9" t="str">
        <f>Sheet1!K118</f>
        <v>16</v>
      </c>
      <c r="B350" s="10" t="str">
        <f>Sheet1!N118</f>
        <v>543</v>
      </c>
      <c r="C350" s="10" t="str">
        <f>Sheet1!Q118</f>
        <v>DIVS/SUM</v>
      </c>
      <c r="D350" s="10" t="s">
        <v>214</v>
      </c>
      <c r="E350" s="10" t="s">
        <v>210</v>
      </c>
      <c r="F350" s="36" t="s">
        <v>301</v>
      </c>
      <c r="G350" s="10" t="s">
        <v>215</v>
      </c>
      <c r="H350" s="10" t="s">
        <v>213</v>
      </c>
      <c r="I350" s="10" t="s">
        <v>216</v>
      </c>
      <c r="J350" s="11" t="b">
        <f t="shared" si="20"/>
        <v>1</v>
      </c>
      <c r="O350" s="34" t="str">
        <f t="shared" si="18"/>
        <v>3</v>
      </c>
      <c r="P350">
        <f t="shared" si="19"/>
        <v>3</v>
      </c>
      <c r="Q350" t="b">
        <f t="shared" si="21"/>
        <v>0</v>
      </c>
    </row>
    <row r="351" spans="1:17">
      <c r="A351" s="9" t="str">
        <f>Sheet1!L118</f>
        <v>16</v>
      </c>
      <c r="B351" s="10" t="str">
        <f>Sheet1!O118</f>
        <v>560</v>
      </c>
      <c r="C351" s="10" t="str">
        <f>Sheet1!R118</f>
        <v>ADDT/SUM</v>
      </c>
      <c r="D351" s="10" t="s">
        <v>214</v>
      </c>
      <c r="E351" s="10" t="s">
        <v>210</v>
      </c>
      <c r="F351" s="36" t="s">
        <v>301</v>
      </c>
      <c r="G351" s="10" t="s">
        <v>215</v>
      </c>
      <c r="H351" s="10" t="s">
        <v>213</v>
      </c>
      <c r="I351" s="10" t="s">
        <v>216</v>
      </c>
      <c r="J351" s="11" t="b">
        <f t="shared" si="20"/>
        <v>1</v>
      </c>
      <c r="O351" s="34" t="str">
        <f t="shared" si="18"/>
        <v>0</v>
      </c>
      <c r="P351">
        <f t="shared" si="19"/>
        <v>0</v>
      </c>
      <c r="Q351" t="b">
        <f t="shared" si="21"/>
        <v>0</v>
      </c>
    </row>
    <row r="352" spans="1:17">
      <c r="A352" s="9" t="str">
        <f>Sheet1!M118</f>
        <v>16</v>
      </c>
      <c r="B352" s="10" t="str">
        <f>Sheet1!P118</f>
        <v>561</v>
      </c>
      <c r="C352" s="10" t="str">
        <f>Sheet1!S118</f>
        <v>SUBT/SUM</v>
      </c>
      <c r="D352" s="10" t="s">
        <v>214</v>
      </c>
      <c r="E352" s="10" t="s">
        <v>210</v>
      </c>
      <c r="F352" s="36" t="s">
        <v>301</v>
      </c>
      <c r="G352" s="10" t="s">
        <v>215</v>
      </c>
      <c r="H352" s="10" t="s">
        <v>213</v>
      </c>
      <c r="I352" s="10" t="s">
        <v>216</v>
      </c>
      <c r="J352" s="11" t="b">
        <f t="shared" si="20"/>
        <v>1</v>
      </c>
      <c r="O352" s="34" t="str">
        <f t="shared" si="18"/>
        <v>1</v>
      </c>
      <c r="P352">
        <f t="shared" si="19"/>
        <v>1</v>
      </c>
      <c r="Q352" t="b">
        <f t="shared" si="21"/>
        <v>0</v>
      </c>
    </row>
    <row r="353" spans="1:17">
      <c r="A353" s="9" t="str">
        <f>Sheet1!K119</f>
        <v>16</v>
      </c>
      <c r="B353" s="10" t="str">
        <f>Sheet1!N119</f>
        <v>562</v>
      </c>
      <c r="C353" s="10" t="str">
        <f>Sheet1!Q119</f>
        <v>MULT/SUM</v>
      </c>
      <c r="D353" s="10" t="s">
        <v>214</v>
      </c>
      <c r="E353" s="10" t="s">
        <v>210</v>
      </c>
      <c r="F353" s="36" t="s">
        <v>302</v>
      </c>
      <c r="G353" s="10" t="s">
        <v>215</v>
      </c>
      <c r="H353" s="10" t="s">
        <v>213</v>
      </c>
      <c r="I353" s="10" t="s">
        <v>216</v>
      </c>
      <c r="J353" s="11" t="b">
        <f t="shared" si="20"/>
        <v>1</v>
      </c>
      <c r="O353" s="34" t="str">
        <f t="shared" si="18"/>
        <v>2</v>
      </c>
      <c r="P353">
        <f t="shared" si="19"/>
        <v>2</v>
      </c>
      <c r="Q353" t="b">
        <f t="shared" si="21"/>
        <v>0</v>
      </c>
    </row>
    <row r="354" spans="1:17">
      <c r="A354" s="9" t="str">
        <f>Sheet1!L119</f>
        <v>16</v>
      </c>
      <c r="B354" s="10" t="str">
        <f>Sheet1!O119</f>
        <v>563</v>
      </c>
      <c r="C354" s="10" t="str">
        <f>Sheet1!R119</f>
        <v>DIVT/SUM</v>
      </c>
      <c r="D354" s="10" t="s">
        <v>214</v>
      </c>
      <c r="E354" s="10" t="s">
        <v>210</v>
      </c>
      <c r="F354" s="36" t="s">
        <v>301</v>
      </c>
      <c r="G354" s="10" t="s">
        <v>215</v>
      </c>
      <c r="H354" s="10" t="s">
        <v>213</v>
      </c>
      <c r="I354" s="10" t="s">
        <v>216</v>
      </c>
      <c r="J354" s="11" t="b">
        <f t="shared" si="20"/>
        <v>1</v>
      </c>
      <c r="O354" s="34" t="str">
        <f t="shared" si="18"/>
        <v>3</v>
      </c>
      <c r="P354">
        <f t="shared" si="19"/>
        <v>3</v>
      </c>
      <c r="Q354" t="b">
        <f t="shared" si="21"/>
        <v>0</v>
      </c>
    </row>
    <row r="355" spans="1:17">
      <c r="A355" s="17" t="str">
        <f>Sheet1!M119</f>
        <v>16</v>
      </c>
      <c r="B355" s="18" t="str">
        <f>Sheet1!P119</f>
        <v>56C</v>
      </c>
      <c r="C355" s="18" t="str">
        <f>Sheet1!S119</f>
        <v>CVTTS/SUM</v>
      </c>
      <c r="D355" s="18" t="s">
        <v>214</v>
      </c>
      <c r="E355" s="18" t="s">
        <v>210</v>
      </c>
      <c r="F355" s="35" t="s">
        <v>301</v>
      </c>
      <c r="G355" s="18" t="s">
        <v>215</v>
      </c>
      <c r="H355" s="18" t="s">
        <v>216</v>
      </c>
      <c r="I355" s="18"/>
      <c r="J355" s="11" t="b">
        <f t="shared" si="20"/>
        <v>1</v>
      </c>
      <c r="O355" s="33" t="str">
        <f t="shared" si="18"/>
        <v>C</v>
      </c>
      <c r="P355">
        <f t="shared" si="19"/>
        <v>12</v>
      </c>
      <c r="Q355" t="b">
        <f t="shared" si="21"/>
        <v>1</v>
      </c>
    </row>
    <row r="356" spans="1:17">
      <c r="A356" s="17" t="str">
        <f>Sheet1!K120</f>
        <v>16</v>
      </c>
      <c r="B356" s="18" t="str">
        <f>Sheet1!N120</f>
        <v>56F</v>
      </c>
      <c r="C356" s="18" t="str">
        <f>Sheet1!Q120</f>
        <v>CVTTQ/SVM</v>
      </c>
      <c r="D356" s="18" t="s">
        <v>214</v>
      </c>
      <c r="E356" s="18" t="s">
        <v>210</v>
      </c>
      <c r="F356" s="35" t="s">
        <v>301</v>
      </c>
      <c r="G356" s="18" t="s">
        <v>215</v>
      </c>
      <c r="H356" s="18" t="s">
        <v>216</v>
      </c>
      <c r="I356" s="18"/>
      <c r="J356" s="11" t="b">
        <f t="shared" si="20"/>
        <v>1</v>
      </c>
      <c r="O356" s="33" t="str">
        <f t="shared" si="18"/>
        <v>F</v>
      </c>
      <c r="P356">
        <f t="shared" si="19"/>
        <v>15</v>
      </c>
      <c r="Q356" t="b">
        <f t="shared" si="21"/>
        <v>1</v>
      </c>
    </row>
    <row r="357" spans="1:17">
      <c r="A357" s="9" t="str">
        <f>Sheet1!L120</f>
        <v>16</v>
      </c>
      <c r="B357" s="10" t="str">
        <f>Sheet1!O120</f>
        <v>580</v>
      </c>
      <c r="C357" s="10" t="str">
        <f>Sheet1!R120</f>
        <v>ADDS/SU</v>
      </c>
      <c r="D357" s="10" t="s">
        <v>214</v>
      </c>
      <c r="E357" s="10" t="s">
        <v>210</v>
      </c>
      <c r="F357" s="36" t="s">
        <v>301</v>
      </c>
      <c r="G357" s="10" t="s">
        <v>215</v>
      </c>
      <c r="H357" s="10" t="s">
        <v>213</v>
      </c>
      <c r="I357" s="10" t="s">
        <v>216</v>
      </c>
      <c r="J357" s="11" t="b">
        <f t="shared" si="20"/>
        <v>1</v>
      </c>
      <c r="O357" s="34" t="str">
        <f t="shared" si="18"/>
        <v>0</v>
      </c>
      <c r="P357">
        <f t="shared" si="19"/>
        <v>0</v>
      </c>
      <c r="Q357" t="b">
        <f t="shared" si="21"/>
        <v>0</v>
      </c>
    </row>
    <row r="358" spans="1:17">
      <c r="A358" s="9" t="str">
        <f>Sheet1!M120</f>
        <v>16</v>
      </c>
      <c r="B358" s="10" t="str">
        <f>Sheet1!P120</f>
        <v>581</v>
      </c>
      <c r="C358" s="10" t="str">
        <f>Sheet1!S120</f>
        <v>SUBS/SU</v>
      </c>
      <c r="D358" s="10" t="s">
        <v>214</v>
      </c>
      <c r="E358" s="10" t="s">
        <v>210</v>
      </c>
      <c r="F358" s="36" t="s">
        <v>301</v>
      </c>
      <c r="G358" s="10" t="s">
        <v>215</v>
      </c>
      <c r="H358" s="10" t="s">
        <v>213</v>
      </c>
      <c r="I358" s="10" t="s">
        <v>216</v>
      </c>
      <c r="J358" s="11" t="b">
        <f t="shared" si="20"/>
        <v>1</v>
      </c>
      <c r="O358" s="34" t="str">
        <f t="shared" si="18"/>
        <v>1</v>
      </c>
      <c r="P358">
        <f t="shared" si="19"/>
        <v>1</v>
      </c>
      <c r="Q358" t="b">
        <f t="shared" si="21"/>
        <v>0</v>
      </c>
    </row>
    <row r="359" spans="1:17">
      <c r="A359" s="9" t="str">
        <f>Sheet1!K121</f>
        <v>16</v>
      </c>
      <c r="B359" s="10" t="str">
        <f>Sheet1!N121</f>
        <v>582</v>
      </c>
      <c r="C359" s="10" t="str">
        <f>Sheet1!Q121</f>
        <v>MULS/SU</v>
      </c>
      <c r="D359" s="10" t="s">
        <v>214</v>
      </c>
      <c r="E359" s="10" t="s">
        <v>210</v>
      </c>
      <c r="F359" s="36" t="s">
        <v>302</v>
      </c>
      <c r="G359" s="10" t="s">
        <v>215</v>
      </c>
      <c r="H359" s="10" t="s">
        <v>213</v>
      </c>
      <c r="I359" s="10" t="s">
        <v>216</v>
      </c>
      <c r="J359" s="11" t="b">
        <f t="shared" si="20"/>
        <v>1</v>
      </c>
      <c r="O359" s="34" t="str">
        <f t="shared" si="18"/>
        <v>2</v>
      </c>
      <c r="P359">
        <f t="shared" si="19"/>
        <v>2</v>
      </c>
      <c r="Q359" t="b">
        <f t="shared" si="21"/>
        <v>0</v>
      </c>
    </row>
    <row r="360" spans="1:17">
      <c r="A360" s="9" t="str">
        <f>Sheet1!L121</f>
        <v>16</v>
      </c>
      <c r="B360" s="10" t="str">
        <f>Sheet1!O121</f>
        <v>583</v>
      </c>
      <c r="C360" s="10" t="str">
        <f>Sheet1!R121</f>
        <v>DIVS/SU</v>
      </c>
      <c r="D360" s="10" t="s">
        <v>214</v>
      </c>
      <c r="E360" s="10" t="s">
        <v>210</v>
      </c>
      <c r="F360" s="36" t="s">
        <v>301</v>
      </c>
      <c r="G360" s="10" t="s">
        <v>215</v>
      </c>
      <c r="H360" s="10" t="s">
        <v>213</v>
      </c>
      <c r="I360" s="10" t="s">
        <v>216</v>
      </c>
      <c r="J360" s="11" t="b">
        <f t="shared" si="20"/>
        <v>1</v>
      </c>
      <c r="O360" s="34" t="str">
        <f t="shared" si="18"/>
        <v>3</v>
      </c>
      <c r="P360">
        <f t="shared" si="19"/>
        <v>3</v>
      </c>
      <c r="Q360" t="b">
        <f t="shared" si="21"/>
        <v>0</v>
      </c>
    </row>
    <row r="361" spans="1:17">
      <c r="A361" s="9" t="str">
        <f>Sheet1!M121</f>
        <v>16</v>
      </c>
      <c r="B361" s="10" t="str">
        <f>Sheet1!P121</f>
        <v>5A0</v>
      </c>
      <c r="C361" s="10" t="str">
        <f>Sheet1!S121</f>
        <v>ADDT/SU</v>
      </c>
      <c r="D361" s="10" t="s">
        <v>214</v>
      </c>
      <c r="E361" s="10" t="s">
        <v>210</v>
      </c>
      <c r="F361" s="36" t="s">
        <v>301</v>
      </c>
      <c r="G361" s="10" t="s">
        <v>215</v>
      </c>
      <c r="H361" s="10" t="s">
        <v>213</v>
      </c>
      <c r="I361" s="10" t="s">
        <v>216</v>
      </c>
      <c r="J361" s="11" t="b">
        <f t="shared" si="20"/>
        <v>1</v>
      </c>
      <c r="O361" s="34" t="str">
        <f t="shared" si="18"/>
        <v>0</v>
      </c>
      <c r="P361">
        <f t="shared" si="19"/>
        <v>0</v>
      </c>
      <c r="Q361" t="b">
        <f t="shared" si="21"/>
        <v>0</v>
      </c>
    </row>
    <row r="362" spans="1:17">
      <c r="A362" s="9" t="str">
        <f>Sheet1!K122</f>
        <v>16</v>
      </c>
      <c r="B362" s="10" t="str">
        <f>Sheet1!N122</f>
        <v>5A1</v>
      </c>
      <c r="C362" s="10" t="str">
        <f>Sheet1!Q122</f>
        <v>SUBT/SU</v>
      </c>
      <c r="D362" s="10" t="s">
        <v>214</v>
      </c>
      <c r="E362" s="10" t="s">
        <v>210</v>
      </c>
      <c r="F362" s="36" t="s">
        <v>301</v>
      </c>
      <c r="G362" s="10" t="s">
        <v>215</v>
      </c>
      <c r="H362" s="10" t="s">
        <v>213</v>
      </c>
      <c r="I362" s="10" t="s">
        <v>216</v>
      </c>
      <c r="J362" s="11" t="b">
        <f t="shared" si="20"/>
        <v>1</v>
      </c>
      <c r="O362" s="34" t="str">
        <f t="shared" si="18"/>
        <v>1</v>
      </c>
      <c r="P362">
        <f t="shared" si="19"/>
        <v>1</v>
      </c>
      <c r="Q362" t="b">
        <f t="shared" si="21"/>
        <v>0</v>
      </c>
    </row>
    <row r="363" spans="1:17">
      <c r="A363" s="9" t="str">
        <f>Sheet1!L122</f>
        <v>16</v>
      </c>
      <c r="B363" s="10" t="str">
        <f>Sheet1!O122</f>
        <v>5A2</v>
      </c>
      <c r="C363" s="10" t="str">
        <f>Sheet1!R122</f>
        <v>MULT/SU</v>
      </c>
      <c r="D363" s="10" t="s">
        <v>214</v>
      </c>
      <c r="E363" s="10" t="s">
        <v>210</v>
      </c>
      <c r="F363" s="36" t="s">
        <v>302</v>
      </c>
      <c r="G363" s="10" t="s">
        <v>215</v>
      </c>
      <c r="H363" s="10" t="s">
        <v>213</v>
      </c>
      <c r="I363" s="10" t="s">
        <v>216</v>
      </c>
      <c r="J363" s="11" t="b">
        <f t="shared" si="20"/>
        <v>1</v>
      </c>
      <c r="O363" s="34" t="str">
        <f t="shared" si="18"/>
        <v>2</v>
      </c>
      <c r="P363">
        <f t="shared" si="19"/>
        <v>2</v>
      </c>
      <c r="Q363" t="b">
        <f t="shared" si="21"/>
        <v>0</v>
      </c>
    </row>
    <row r="364" spans="1:17">
      <c r="A364" s="9" t="str">
        <f>Sheet1!M122</f>
        <v>16</v>
      </c>
      <c r="B364" s="10" t="str">
        <f>Sheet1!P122</f>
        <v>5A3</v>
      </c>
      <c r="C364" s="10" t="str">
        <f>Sheet1!S122</f>
        <v>DIVT/SU</v>
      </c>
      <c r="D364" s="10" t="s">
        <v>214</v>
      </c>
      <c r="E364" s="10" t="s">
        <v>210</v>
      </c>
      <c r="F364" s="36" t="s">
        <v>301</v>
      </c>
      <c r="G364" s="10" t="s">
        <v>215</v>
      </c>
      <c r="H364" s="10" t="s">
        <v>213</v>
      </c>
      <c r="I364" s="10" t="s">
        <v>216</v>
      </c>
      <c r="J364" s="11" t="b">
        <f t="shared" si="20"/>
        <v>1</v>
      </c>
      <c r="O364" s="34" t="str">
        <f t="shared" si="18"/>
        <v>3</v>
      </c>
      <c r="P364">
        <f t="shared" si="19"/>
        <v>3</v>
      </c>
      <c r="Q364" t="b">
        <f t="shared" si="21"/>
        <v>0</v>
      </c>
    </row>
    <row r="365" spans="1:17">
      <c r="A365" s="9" t="str">
        <f>Sheet1!K123</f>
        <v>16</v>
      </c>
      <c r="B365" s="10" t="str">
        <f>Sheet1!N123</f>
        <v>5A4</v>
      </c>
      <c r="C365" s="10" t="str">
        <f>Sheet1!Q123</f>
        <v>CMPTUN/SU</v>
      </c>
      <c r="D365" s="10" t="s">
        <v>214</v>
      </c>
      <c r="E365" s="10" t="s">
        <v>212</v>
      </c>
      <c r="F365" s="36" t="s">
        <v>301</v>
      </c>
      <c r="G365" s="10" t="s">
        <v>215</v>
      </c>
      <c r="H365" s="10" t="s">
        <v>213</v>
      </c>
      <c r="I365" s="10" t="s">
        <v>216</v>
      </c>
      <c r="J365" s="11" t="b">
        <f t="shared" si="20"/>
        <v>1</v>
      </c>
      <c r="O365" s="34" t="str">
        <f t="shared" si="18"/>
        <v>4</v>
      </c>
      <c r="P365">
        <f t="shared" si="19"/>
        <v>4</v>
      </c>
      <c r="Q365" t="b">
        <f t="shared" si="21"/>
        <v>0</v>
      </c>
    </row>
    <row r="366" spans="1:17">
      <c r="A366" s="9" t="str">
        <f>Sheet1!L123</f>
        <v>16</v>
      </c>
      <c r="B366" s="10" t="str">
        <f>Sheet1!O123</f>
        <v>5A5</v>
      </c>
      <c r="C366" s="10" t="str">
        <f>Sheet1!R123</f>
        <v>CMPTEQ/SU</v>
      </c>
      <c r="D366" s="10" t="s">
        <v>214</v>
      </c>
      <c r="E366" s="10" t="s">
        <v>212</v>
      </c>
      <c r="F366" s="36" t="s">
        <v>301</v>
      </c>
      <c r="G366" s="10" t="s">
        <v>215</v>
      </c>
      <c r="H366" s="10" t="s">
        <v>213</v>
      </c>
      <c r="I366" s="10" t="s">
        <v>216</v>
      </c>
      <c r="J366" s="11" t="b">
        <f t="shared" si="20"/>
        <v>1</v>
      </c>
      <c r="O366" s="34" t="str">
        <f t="shared" si="18"/>
        <v>5</v>
      </c>
      <c r="P366">
        <f t="shared" si="19"/>
        <v>5</v>
      </c>
      <c r="Q366" t="b">
        <f t="shared" si="21"/>
        <v>0</v>
      </c>
    </row>
    <row r="367" spans="1:17">
      <c r="A367" s="9" t="str">
        <f>Sheet1!M123</f>
        <v>16</v>
      </c>
      <c r="B367" s="10" t="str">
        <f>Sheet1!P123</f>
        <v>5A6</v>
      </c>
      <c r="C367" s="10" t="str">
        <f>Sheet1!S123</f>
        <v>CMPTLT/SU</v>
      </c>
      <c r="D367" s="10" t="s">
        <v>214</v>
      </c>
      <c r="E367" s="10" t="s">
        <v>212</v>
      </c>
      <c r="F367" s="36" t="s">
        <v>301</v>
      </c>
      <c r="G367" s="10" t="s">
        <v>215</v>
      </c>
      <c r="H367" s="10" t="s">
        <v>213</v>
      </c>
      <c r="I367" s="10" t="s">
        <v>216</v>
      </c>
      <c r="J367" s="11" t="b">
        <f t="shared" si="20"/>
        <v>1</v>
      </c>
      <c r="O367" s="34" t="str">
        <f t="shared" si="18"/>
        <v>6</v>
      </c>
      <c r="P367">
        <f t="shared" si="19"/>
        <v>6</v>
      </c>
      <c r="Q367" t="b">
        <f t="shared" si="21"/>
        <v>0</v>
      </c>
    </row>
    <row r="368" spans="1:17">
      <c r="A368" s="9" t="str">
        <f>Sheet1!K124</f>
        <v>16</v>
      </c>
      <c r="B368" s="10" t="str">
        <f>Sheet1!N124</f>
        <v>5A7</v>
      </c>
      <c r="C368" s="10" t="str">
        <f>Sheet1!Q124</f>
        <v>CMPTLE/SU</v>
      </c>
      <c r="D368" s="10" t="s">
        <v>214</v>
      </c>
      <c r="E368" s="10" t="s">
        <v>212</v>
      </c>
      <c r="F368" s="36" t="s">
        <v>301</v>
      </c>
      <c r="G368" s="10" t="s">
        <v>215</v>
      </c>
      <c r="H368" s="10" t="s">
        <v>213</v>
      </c>
      <c r="I368" s="10" t="s">
        <v>216</v>
      </c>
      <c r="J368" s="11" t="b">
        <f t="shared" si="20"/>
        <v>1</v>
      </c>
      <c r="O368" s="34" t="str">
        <f t="shared" si="18"/>
        <v>7</v>
      </c>
      <c r="P368">
        <f t="shared" si="19"/>
        <v>7</v>
      </c>
      <c r="Q368" t="b">
        <f t="shared" si="21"/>
        <v>0</v>
      </c>
    </row>
    <row r="369" spans="1:17">
      <c r="A369" s="17" t="str">
        <f>Sheet1!L124</f>
        <v>16</v>
      </c>
      <c r="B369" s="18" t="str">
        <f>Sheet1!O124</f>
        <v>5AC</v>
      </c>
      <c r="C369" s="18" t="str">
        <f>Sheet1!R124</f>
        <v>CVTTS/SU</v>
      </c>
      <c r="D369" s="18" t="s">
        <v>214</v>
      </c>
      <c r="E369" s="18" t="s">
        <v>210</v>
      </c>
      <c r="F369" s="35" t="s">
        <v>301</v>
      </c>
      <c r="G369" s="18" t="s">
        <v>215</v>
      </c>
      <c r="H369" s="18" t="s">
        <v>216</v>
      </c>
      <c r="I369" s="18"/>
      <c r="J369" s="11" t="b">
        <f t="shared" si="20"/>
        <v>1</v>
      </c>
      <c r="O369" s="33" t="str">
        <f t="shared" si="18"/>
        <v>C</v>
      </c>
      <c r="P369">
        <f t="shared" si="19"/>
        <v>12</v>
      </c>
      <c r="Q369" t="b">
        <f t="shared" si="21"/>
        <v>1</v>
      </c>
    </row>
    <row r="370" spans="1:17">
      <c r="A370" s="17" t="str">
        <f>Sheet1!M124</f>
        <v>16</v>
      </c>
      <c r="B370" s="18" t="str">
        <f>Sheet1!P124</f>
        <v>5AF</v>
      </c>
      <c r="C370" s="18" t="str">
        <f>Sheet1!S124</f>
        <v>CVTTQ/SV</v>
      </c>
      <c r="D370" s="18" t="s">
        <v>214</v>
      </c>
      <c r="E370" s="18" t="s">
        <v>210</v>
      </c>
      <c r="F370" s="35" t="s">
        <v>301</v>
      </c>
      <c r="G370" s="18" t="s">
        <v>215</v>
      </c>
      <c r="H370" s="18" t="s">
        <v>216</v>
      </c>
      <c r="I370" s="18"/>
      <c r="J370" s="11" t="b">
        <f t="shared" si="20"/>
        <v>1</v>
      </c>
      <c r="O370" s="33" t="str">
        <f t="shared" si="18"/>
        <v>F</v>
      </c>
      <c r="P370">
        <f t="shared" si="19"/>
        <v>15</v>
      </c>
      <c r="Q370" t="b">
        <f t="shared" si="21"/>
        <v>1</v>
      </c>
    </row>
    <row r="371" spans="1:17">
      <c r="A371" s="9" t="str">
        <f>Sheet1!K125</f>
        <v>16</v>
      </c>
      <c r="B371" s="10" t="str">
        <f>Sheet1!N125</f>
        <v>5C0</v>
      </c>
      <c r="C371" s="10" t="str">
        <f>Sheet1!Q125</f>
        <v>ADDS/SUD</v>
      </c>
      <c r="D371" s="10" t="s">
        <v>214</v>
      </c>
      <c r="E371" s="10" t="s">
        <v>210</v>
      </c>
      <c r="F371" s="36" t="s">
        <v>301</v>
      </c>
      <c r="G371" s="10" t="s">
        <v>215</v>
      </c>
      <c r="H371" s="10" t="s">
        <v>213</v>
      </c>
      <c r="I371" s="10" t="s">
        <v>216</v>
      </c>
      <c r="J371" s="11" t="b">
        <f t="shared" si="20"/>
        <v>1</v>
      </c>
      <c r="O371" s="34" t="str">
        <f t="shared" si="18"/>
        <v>0</v>
      </c>
      <c r="P371">
        <f t="shared" si="19"/>
        <v>0</v>
      </c>
      <c r="Q371" t="b">
        <f t="shared" si="21"/>
        <v>0</v>
      </c>
    </row>
    <row r="372" spans="1:17">
      <c r="A372" s="9" t="str">
        <f>Sheet1!L125</f>
        <v>16</v>
      </c>
      <c r="B372" s="10" t="str">
        <f>Sheet1!O125</f>
        <v>5C1</v>
      </c>
      <c r="C372" s="10" t="str">
        <f>Sheet1!R125</f>
        <v>SUBS/SUD</v>
      </c>
      <c r="D372" s="10" t="s">
        <v>214</v>
      </c>
      <c r="E372" s="10" t="s">
        <v>210</v>
      </c>
      <c r="F372" s="36" t="s">
        <v>301</v>
      </c>
      <c r="G372" s="10" t="s">
        <v>215</v>
      </c>
      <c r="H372" s="10" t="s">
        <v>213</v>
      </c>
      <c r="I372" s="10" t="s">
        <v>216</v>
      </c>
      <c r="J372" s="11" t="b">
        <f t="shared" si="20"/>
        <v>1</v>
      </c>
      <c r="O372" s="34" t="str">
        <f t="shared" si="18"/>
        <v>1</v>
      </c>
      <c r="P372">
        <f t="shared" si="19"/>
        <v>1</v>
      </c>
      <c r="Q372" t="b">
        <f t="shared" si="21"/>
        <v>0</v>
      </c>
    </row>
    <row r="373" spans="1:17">
      <c r="A373" s="9" t="str">
        <f>Sheet1!M125</f>
        <v>16</v>
      </c>
      <c r="B373" s="10" t="str">
        <f>Sheet1!P125</f>
        <v>5C2</v>
      </c>
      <c r="C373" s="10" t="str">
        <f>Sheet1!S125</f>
        <v>MULS/SUD</v>
      </c>
      <c r="D373" s="10" t="s">
        <v>214</v>
      </c>
      <c r="E373" s="10" t="s">
        <v>210</v>
      </c>
      <c r="F373" s="36" t="s">
        <v>302</v>
      </c>
      <c r="G373" s="10" t="s">
        <v>215</v>
      </c>
      <c r="H373" s="10" t="s">
        <v>213</v>
      </c>
      <c r="I373" s="10" t="s">
        <v>216</v>
      </c>
      <c r="J373" s="11" t="b">
        <f t="shared" si="20"/>
        <v>1</v>
      </c>
      <c r="O373" s="34" t="str">
        <f t="shared" ref="O373:O429" si="22">MID(B373,3,1)</f>
        <v>2</v>
      </c>
      <c r="P373">
        <f t="shared" ref="P373:P429" si="23">HEX2DEC(O373)</f>
        <v>2</v>
      </c>
      <c r="Q373" t="b">
        <f t="shared" si="21"/>
        <v>0</v>
      </c>
    </row>
    <row r="374" spans="1:17">
      <c r="A374" s="9" t="str">
        <f>Sheet1!K126</f>
        <v>16</v>
      </c>
      <c r="B374" s="10" t="str">
        <f>Sheet1!N126</f>
        <v>5C3</v>
      </c>
      <c r="C374" s="10" t="str">
        <f>Sheet1!Q126</f>
        <v>DIVS/SUD</v>
      </c>
      <c r="D374" s="10" t="s">
        <v>214</v>
      </c>
      <c r="E374" s="10" t="s">
        <v>210</v>
      </c>
      <c r="F374" s="36" t="s">
        <v>301</v>
      </c>
      <c r="G374" s="10" t="s">
        <v>215</v>
      </c>
      <c r="H374" s="10" t="s">
        <v>213</v>
      </c>
      <c r="I374" s="10" t="s">
        <v>216</v>
      </c>
      <c r="J374" s="11" t="b">
        <f t="shared" si="20"/>
        <v>1</v>
      </c>
      <c r="O374" s="34" t="str">
        <f t="shared" si="22"/>
        <v>3</v>
      </c>
      <c r="P374">
        <f t="shared" si="23"/>
        <v>3</v>
      </c>
      <c r="Q374" t="b">
        <f t="shared" si="21"/>
        <v>0</v>
      </c>
    </row>
    <row r="375" spans="1:17">
      <c r="A375" s="9" t="str">
        <f>Sheet1!L126</f>
        <v>16</v>
      </c>
      <c r="B375" s="10" t="str">
        <f>Sheet1!O126</f>
        <v>5E0</v>
      </c>
      <c r="C375" s="10" t="str">
        <f>Sheet1!R126</f>
        <v>ADDT/SUD</v>
      </c>
      <c r="D375" s="10" t="s">
        <v>214</v>
      </c>
      <c r="E375" s="10" t="s">
        <v>210</v>
      </c>
      <c r="F375" s="36" t="s">
        <v>301</v>
      </c>
      <c r="G375" s="10" t="s">
        <v>215</v>
      </c>
      <c r="H375" s="10" t="s">
        <v>213</v>
      </c>
      <c r="I375" s="10" t="s">
        <v>216</v>
      </c>
      <c r="J375" s="11" t="b">
        <f t="shared" si="20"/>
        <v>1</v>
      </c>
      <c r="O375" s="34" t="str">
        <f t="shared" si="22"/>
        <v>0</v>
      </c>
      <c r="P375">
        <f t="shared" si="23"/>
        <v>0</v>
      </c>
      <c r="Q375" t="b">
        <f t="shared" si="21"/>
        <v>0</v>
      </c>
    </row>
    <row r="376" spans="1:17">
      <c r="A376" s="9" t="str">
        <f>Sheet1!M126</f>
        <v>16</v>
      </c>
      <c r="B376" s="10" t="str">
        <f>Sheet1!P126</f>
        <v>5E1</v>
      </c>
      <c r="C376" s="10" t="str">
        <f>Sheet1!S126</f>
        <v>SUBT/SUD</v>
      </c>
      <c r="D376" s="10" t="s">
        <v>214</v>
      </c>
      <c r="E376" s="10" t="s">
        <v>210</v>
      </c>
      <c r="F376" s="36" t="s">
        <v>301</v>
      </c>
      <c r="G376" s="10" t="s">
        <v>215</v>
      </c>
      <c r="H376" s="10" t="s">
        <v>213</v>
      </c>
      <c r="I376" s="10" t="s">
        <v>216</v>
      </c>
      <c r="J376" s="11" t="b">
        <f t="shared" si="20"/>
        <v>1</v>
      </c>
      <c r="O376" s="34" t="str">
        <f t="shared" si="22"/>
        <v>1</v>
      </c>
      <c r="P376">
        <f t="shared" si="23"/>
        <v>1</v>
      </c>
      <c r="Q376" t="b">
        <f t="shared" si="21"/>
        <v>0</v>
      </c>
    </row>
    <row r="377" spans="1:17">
      <c r="A377" s="9" t="str">
        <f>Sheet1!K127</f>
        <v>16</v>
      </c>
      <c r="B377" s="10" t="str">
        <f>Sheet1!N127</f>
        <v>5E2</v>
      </c>
      <c r="C377" s="10" t="str">
        <f>Sheet1!Q127</f>
        <v>MULT/SUD</v>
      </c>
      <c r="D377" s="10" t="s">
        <v>214</v>
      </c>
      <c r="E377" s="10" t="s">
        <v>210</v>
      </c>
      <c r="F377" s="36" t="s">
        <v>302</v>
      </c>
      <c r="G377" s="10" t="s">
        <v>215</v>
      </c>
      <c r="H377" s="10" t="s">
        <v>213</v>
      </c>
      <c r="I377" s="10" t="s">
        <v>216</v>
      </c>
      <c r="J377" s="11" t="b">
        <f t="shared" si="20"/>
        <v>1</v>
      </c>
      <c r="O377" s="34" t="str">
        <f t="shared" si="22"/>
        <v>2</v>
      </c>
      <c r="P377">
        <f t="shared" si="23"/>
        <v>2</v>
      </c>
      <c r="Q377" t="b">
        <f t="shared" si="21"/>
        <v>0</v>
      </c>
    </row>
    <row r="378" spans="1:17">
      <c r="A378" s="9" t="str">
        <f>Sheet1!L127</f>
        <v>16</v>
      </c>
      <c r="B378" s="10" t="str">
        <f>Sheet1!O127</f>
        <v>5E3</v>
      </c>
      <c r="C378" s="10" t="str">
        <f>Sheet1!R127</f>
        <v>DIVT/SUD</v>
      </c>
      <c r="D378" s="10" t="s">
        <v>214</v>
      </c>
      <c r="E378" s="10" t="s">
        <v>210</v>
      </c>
      <c r="F378" s="36" t="s">
        <v>301</v>
      </c>
      <c r="G378" s="10" t="s">
        <v>215</v>
      </c>
      <c r="H378" s="10" t="s">
        <v>213</v>
      </c>
      <c r="I378" s="10" t="s">
        <v>216</v>
      </c>
      <c r="J378" s="11" t="b">
        <f t="shared" si="20"/>
        <v>1</v>
      </c>
      <c r="O378" s="34" t="str">
        <f t="shared" si="22"/>
        <v>3</v>
      </c>
      <c r="P378">
        <f t="shared" si="23"/>
        <v>3</v>
      </c>
      <c r="Q378" t="b">
        <f t="shared" si="21"/>
        <v>0</v>
      </c>
    </row>
    <row r="379" spans="1:17">
      <c r="A379" s="17" t="str">
        <f>Sheet1!M127</f>
        <v>16</v>
      </c>
      <c r="B379" s="18" t="str">
        <f>Sheet1!P127</f>
        <v>5EC</v>
      </c>
      <c r="C379" s="18" t="str">
        <f>Sheet1!S127</f>
        <v>CVTTS/SUD</v>
      </c>
      <c r="D379" s="18" t="s">
        <v>214</v>
      </c>
      <c r="E379" s="18" t="s">
        <v>210</v>
      </c>
      <c r="F379" s="35" t="s">
        <v>301</v>
      </c>
      <c r="G379" s="18" t="s">
        <v>215</v>
      </c>
      <c r="H379" s="18" t="s">
        <v>216</v>
      </c>
      <c r="I379" s="18"/>
      <c r="J379" s="11" t="b">
        <f t="shared" si="20"/>
        <v>1</v>
      </c>
      <c r="O379" s="33" t="str">
        <f t="shared" si="22"/>
        <v>C</v>
      </c>
      <c r="P379">
        <f t="shared" si="23"/>
        <v>12</v>
      </c>
      <c r="Q379" t="b">
        <f t="shared" si="21"/>
        <v>1</v>
      </c>
    </row>
    <row r="380" spans="1:17">
      <c r="A380" s="17" t="str">
        <f>Sheet1!K128</f>
        <v>16</v>
      </c>
      <c r="B380" s="18" t="str">
        <f>Sheet1!N128</f>
        <v>5EF</v>
      </c>
      <c r="C380" s="18" t="str">
        <f>Sheet1!Q128</f>
        <v>CVTTQ/SVD</v>
      </c>
      <c r="D380" s="18" t="s">
        <v>214</v>
      </c>
      <c r="E380" s="18" t="s">
        <v>210</v>
      </c>
      <c r="F380" s="35" t="s">
        <v>301</v>
      </c>
      <c r="G380" s="18" t="s">
        <v>215</v>
      </c>
      <c r="H380" s="18" t="s">
        <v>216</v>
      </c>
      <c r="I380" s="18"/>
      <c r="J380" s="11" t="b">
        <f t="shared" si="20"/>
        <v>1</v>
      </c>
      <c r="O380" s="33" t="str">
        <f t="shared" si="22"/>
        <v>F</v>
      </c>
      <c r="P380">
        <f t="shared" si="23"/>
        <v>15</v>
      </c>
      <c r="Q380" t="b">
        <f t="shared" si="21"/>
        <v>1</v>
      </c>
    </row>
    <row r="381" spans="1:17">
      <c r="A381" s="17" t="str">
        <f>Sheet1!L128</f>
        <v>16</v>
      </c>
      <c r="B381" s="18" t="str">
        <f>Sheet1!O128</f>
        <v>6AC</v>
      </c>
      <c r="C381" s="18" t="str">
        <f>Sheet1!R128</f>
        <v>CVTST/S</v>
      </c>
      <c r="D381" s="18" t="s">
        <v>214</v>
      </c>
      <c r="E381" s="18" t="s">
        <v>210</v>
      </c>
      <c r="F381" s="35" t="s">
        <v>301</v>
      </c>
      <c r="G381" s="18" t="s">
        <v>215</v>
      </c>
      <c r="H381" s="18" t="s">
        <v>216</v>
      </c>
      <c r="I381" s="18"/>
      <c r="J381" s="11" t="b">
        <f t="shared" si="20"/>
        <v>1</v>
      </c>
      <c r="O381" s="33" t="str">
        <f t="shared" si="22"/>
        <v>C</v>
      </c>
      <c r="P381">
        <f t="shared" si="23"/>
        <v>12</v>
      </c>
      <c r="Q381" t="b">
        <f t="shared" si="21"/>
        <v>1</v>
      </c>
    </row>
    <row r="382" spans="1:17">
      <c r="A382" s="9" t="str">
        <f>Sheet1!M128</f>
        <v>16</v>
      </c>
      <c r="B382" s="10" t="str">
        <f>Sheet1!P128</f>
        <v>700</v>
      </c>
      <c r="C382" s="10" t="str">
        <f>Sheet1!S128</f>
        <v>ADDS/SUIC</v>
      </c>
      <c r="D382" s="10" t="s">
        <v>214</v>
      </c>
      <c r="E382" s="10" t="s">
        <v>210</v>
      </c>
      <c r="F382" s="36" t="s">
        <v>301</v>
      </c>
      <c r="G382" s="10" t="s">
        <v>215</v>
      </c>
      <c r="H382" s="10" t="s">
        <v>213</v>
      </c>
      <c r="I382" s="10" t="s">
        <v>216</v>
      </c>
      <c r="J382" s="11" t="b">
        <f t="shared" si="20"/>
        <v>1</v>
      </c>
      <c r="O382" s="34" t="str">
        <f t="shared" si="22"/>
        <v>0</v>
      </c>
      <c r="P382">
        <f t="shared" si="23"/>
        <v>0</v>
      </c>
      <c r="Q382" t="b">
        <f t="shared" si="21"/>
        <v>0</v>
      </c>
    </row>
    <row r="383" spans="1:17">
      <c r="A383" s="9" t="str">
        <f>Sheet1!K129</f>
        <v>16</v>
      </c>
      <c r="B383" s="10" t="str">
        <f>Sheet1!N129</f>
        <v>701</v>
      </c>
      <c r="C383" s="10" t="str">
        <f>Sheet1!Q129</f>
        <v>SUBS/SUIC</v>
      </c>
      <c r="D383" s="10" t="s">
        <v>214</v>
      </c>
      <c r="E383" s="10" t="s">
        <v>210</v>
      </c>
      <c r="F383" s="36" t="s">
        <v>301</v>
      </c>
      <c r="G383" s="10" t="s">
        <v>215</v>
      </c>
      <c r="H383" s="10" t="s">
        <v>213</v>
      </c>
      <c r="I383" s="10" t="s">
        <v>216</v>
      </c>
      <c r="J383" s="11" t="b">
        <f t="shared" si="20"/>
        <v>1</v>
      </c>
      <c r="O383" s="34" t="str">
        <f t="shared" si="22"/>
        <v>1</v>
      </c>
      <c r="P383">
        <f t="shared" si="23"/>
        <v>1</v>
      </c>
      <c r="Q383" t="b">
        <f t="shared" si="21"/>
        <v>0</v>
      </c>
    </row>
    <row r="384" spans="1:17">
      <c r="A384" s="9" t="str">
        <f>Sheet1!L129</f>
        <v>16</v>
      </c>
      <c r="B384" s="10" t="str">
        <f>Sheet1!O129</f>
        <v>702</v>
      </c>
      <c r="C384" s="10" t="str">
        <f>Sheet1!R129</f>
        <v>MULS/SUIC</v>
      </c>
      <c r="D384" s="10" t="s">
        <v>214</v>
      </c>
      <c r="E384" s="10" t="s">
        <v>210</v>
      </c>
      <c r="F384" s="36" t="s">
        <v>302</v>
      </c>
      <c r="G384" s="10" t="s">
        <v>215</v>
      </c>
      <c r="H384" s="10" t="s">
        <v>213</v>
      </c>
      <c r="I384" s="10" t="s">
        <v>216</v>
      </c>
      <c r="J384" s="11" t="b">
        <f t="shared" si="20"/>
        <v>1</v>
      </c>
      <c r="O384" s="34" t="str">
        <f t="shared" si="22"/>
        <v>2</v>
      </c>
      <c r="P384">
        <f t="shared" si="23"/>
        <v>2</v>
      </c>
      <c r="Q384" t="b">
        <f t="shared" si="21"/>
        <v>0</v>
      </c>
    </row>
    <row r="385" spans="1:17">
      <c r="A385" s="9" t="str">
        <f>Sheet1!M129</f>
        <v>16</v>
      </c>
      <c r="B385" s="10" t="str">
        <f>Sheet1!P129</f>
        <v>703</v>
      </c>
      <c r="C385" s="10" t="str">
        <f>Sheet1!S129</f>
        <v>DIVS/SUIC</v>
      </c>
      <c r="D385" s="10" t="s">
        <v>214</v>
      </c>
      <c r="E385" s="10" t="s">
        <v>210</v>
      </c>
      <c r="F385" s="36" t="s">
        <v>301</v>
      </c>
      <c r="G385" s="10" t="s">
        <v>215</v>
      </c>
      <c r="H385" s="10" t="s">
        <v>213</v>
      </c>
      <c r="I385" s="10" t="s">
        <v>216</v>
      </c>
      <c r="J385" s="11" t="b">
        <f t="shared" si="20"/>
        <v>1</v>
      </c>
      <c r="O385" s="34" t="str">
        <f t="shared" si="22"/>
        <v>3</v>
      </c>
      <c r="P385">
        <f t="shared" si="23"/>
        <v>3</v>
      </c>
      <c r="Q385" t="b">
        <f t="shared" si="21"/>
        <v>0</v>
      </c>
    </row>
    <row r="386" spans="1:17">
      <c r="A386" s="9" t="str">
        <f>Sheet1!K130</f>
        <v>16</v>
      </c>
      <c r="B386" s="10" t="str">
        <f>Sheet1!N130</f>
        <v>720</v>
      </c>
      <c r="C386" s="10" t="str">
        <f>Sheet1!Q130</f>
        <v>ADDT/SUIC</v>
      </c>
      <c r="D386" s="10" t="s">
        <v>214</v>
      </c>
      <c r="E386" s="10" t="s">
        <v>210</v>
      </c>
      <c r="F386" s="36" t="s">
        <v>301</v>
      </c>
      <c r="G386" s="10" t="s">
        <v>215</v>
      </c>
      <c r="H386" s="10" t="s">
        <v>213</v>
      </c>
      <c r="I386" s="10" t="s">
        <v>216</v>
      </c>
      <c r="J386" s="11" t="b">
        <f t="shared" si="20"/>
        <v>1</v>
      </c>
      <c r="O386" s="34" t="str">
        <f t="shared" si="22"/>
        <v>0</v>
      </c>
      <c r="P386">
        <f t="shared" si="23"/>
        <v>0</v>
      </c>
      <c r="Q386" t="b">
        <f t="shared" si="21"/>
        <v>0</v>
      </c>
    </row>
    <row r="387" spans="1:17">
      <c r="A387" s="9" t="str">
        <f>Sheet1!L130</f>
        <v>16</v>
      </c>
      <c r="B387" s="10" t="str">
        <f>Sheet1!O130</f>
        <v>721</v>
      </c>
      <c r="C387" s="10" t="str">
        <f>Sheet1!R130</f>
        <v>SUBT/SUIC</v>
      </c>
      <c r="D387" s="10" t="s">
        <v>214</v>
      </c>
      <c r="E387" s="10" t="s">
        <v>210</v>
      </c>
      <c r="F387" s="36" t="s">
        <v>301</v>
      </c>
      <c r="G387" s="10" t="s">
        <v>215</v>
      </c>
      <c r="H387" s="10" t="s">
        <v>213</v>
      </c>
      <c r="I387" s="10" t="s">
        <v>216</v>
      </c>
      <c r="J387" s="11" t="b">
        <f t="shared" si="20"/>
        <v>1</v>
      </c>
      <c r="O387" s="34" t="str">
        <f t="shared" si="22"/>
        <v>1</v>
      </c>
      <c r="P387">
        <f t="shared" si="23"/>
        <v>1</v>
      </c>
      <c r="Q387" t="b">
        <f t="shared" si="21"/>
        <v>0</v>
      </c>
    </row>
    <row r="388" spans="1:17">
      <c r="A388" s="9" t="str">
        <f>Sheet1!M130</f>
        <v>16</v>
      </c>
      <c r="B388" s="10" t="str">
        <f>Sheet1!P130</f>
        <v>722</v>
      </c>
      <c r="C388" s="10" t="str">
        <f>Sheet1!S130</f>
        <v>MULT/SUIC</v>
      </c>
      <c r="D388" s="10" t="s">
        <v>214</v>
      </c>
      <c r="E388" s="10" t="s">
        <v>210</v>
      </c>
      <c r="F388" s="36" t="s">
        <v>302</v>
      </c>
      <c r="G388" s="10" t="s">
        <v>215</v>
      </c>
      <c r="H388" s="10" t="s">
        <v>213</v>
      </c>
      <c r="I388" s="10" t="s">
        <v>216</v>
      </c>
      <c r="J388" s="11" t="b">
        <f t="shared" ref="J388:J451" si="24">OR((A388=A389),(A388=A387))</f>
        <v>1</v>
      </c>
      <c r="O388" s="34" t="str">
        <f t="shared" si="22"/>
        <v>2</v>
      </c>
      <c r="P388">
        <f t="shared" si="23"/>
        <v>2</v>
      </c>
      <c r="Q388" t="b">
        <f t="shared" si="21"/>
        <v>0</v>
      </c>
    </row>
    <row r="389" spans="1:17">
      <c r="A389" s="9" t="str">
        <f>Sheet1!K131</f>
        <v>16</v>
      </c>
      <c r="B389" s="10" t="str">
        <f>Sheet1!N131</f>
        <v>723</v>
      </c>
      <c r="C389" s="10" t="str">
        <f>Sheet1!Q131</f>
        <v>DIVT/SUIC</v>
      </c>
      <c r="D389" s="10" t="s">
        <v>214</v>
      </c>
      <c r="E389" s="10" t="s">
        <v>210</v>
      </c>
      <c r="F389" s="36" t="s">
        <v>301</v>
      </c>
      <c r="G389" s="10" t="s">
        <v>215</v>
      </c>
      <c r="H389" s="10" t="s">
        <v>213</v>
      </c>
      <c r="I389" s="10" t="s">
        <v>216</v>
      </c>
      <c r="J389" s="11" t="b">
        <f t="shared" si="24"/>
        <v>1</v>
      </c>
      <c r="O389" s="34" t="str">
        <f t="shared" si="22"/>
        <v>3</v>
      </c>
      <c r="P389">
        <f t="shared" si="23"/>
        <v>3</v>
      </c>
      <c r="Q389" t="b">
        <f t="shared" si="21"/>
        <v>0</v>
      </c>
    </row>
    <row r="390" spans="1:17">
      <c r="A390" s="17" t="str">
        <f>Sheet1!L131</f>
        <v>16</v>
      </c>
      <c r="B390" s="18" t="str">
        <f>Sheet1!O131</f>
        <v>72C</v>
      </c>
      <c r="C390" s="18" t="str">
        <f>Sheet1!R131</f>
        <v>CVTTS/SUIC</v>
      </c>
      <c r="D390" s="18" t="s">
        <v>214</v>
      </c>
      <c r="E390" s="18" t="s">
        <v>210</v>
      </c>
      <c r="F390" s="35" t="s">
        <v>301</v>
      </c>
      <c r="G390" s="18" t="s">
        <v>215</v>
      </c>
      <c r="H390" s="18" t="s">
        <v>216</v>
      </c>
      <c r="I390" s="18"/>
      <c r="J390" s="11" t="b">
        <f t="shared" si="24"/>
        <v>1</v>
      </c>
      <c r="O390" s="33" t="str">
        <f t="shared" si="22"/>
        <v>C</v>
      </c>
      <c r="P390">
        <f t="shared" si="23"/>
        <v>12</v>
      </c>
      <c r="Q390" t="b">
        <f t="shared" si="21"/>
        <v>1</v>
      </c>
    </row>
    <row r="391" spans="1:17">
      <c r="A391" s="17" t="str">
        <f>Sheet1!M131</f>
        <v>16</v>
      </c>
      <c r="B391" s="18" t="str">
        <f>Sheet1!P131</f>
        <v>72F</v>
      </c>
      <c r="C391" s="18" t="str">
        <f>Sheet1!S131</f>
        <v>CVTTQ/SVIC</v>
      </c>
      <c r="D391" s="18" t="s">
        <v>214</v>
      </c>
      <c r="E391" s="18" t="s">
        <v>210</v>
      </c>
      <c r="F391" s="35" t="s">
        <v>301</v>
      </c>
      <c r="G391" s="18" t="s">
        <v>215</v>
      </c>
      <c r="H391" s="18" t="s">
        <v>216</v>
      </c>
      <c r="I391" s="18"/>
      <c r="J391" s="11" t="b">
        <f t="shared" si="24"/>
        <v>1</v>
      </c>
      <c r="O391" s="33" t="str">
        <f t="shared" si="22"/>
        <v>F</v>
      </c>
      <c r="P391">
        <f t="shared" si="23"/>
        <v>15</v>
      </c>
      <c r="Q391" t="b">
        <f t="shared" si="21"/>
        <v>1</v>
      </c>
    </row>
    <row r="392" spans="1:17">
      <c r="A392" s="17" t="str">
        <f>Sheet1!K132</f>
        <v>16</v>
      </c>
      <c r="B392" s="18" t="str">
        <f>Sheet1!N132</f>
        <v>73C</v>
      </c>
      <c r="C392" s="18" t="str">
        <f>Sheet1!Q132</f>
        <v>CVTQS/SUIC</v>
      </c>
      <c r="D392" s="18" t="s">
        <v>214</v>
      </c>
      <c r="E392" s="18" t="s">
        <v>210</v>
      </c>
      <c r="F392" s="35" t="s">
        <v>301</v>
      </c>
      <c r="G392" s="18" t="s">
        <v>215</v>
      </c>
      <c r="H392" s="18" t="s">
        <v>216</v>
      </c>
      <c r="I392" s="18"/>
      <c r="J392" s="11" t="b">
        <f t="shared" si="24"/>
        <v>1</v>
      </c>
      <c r="O392" s="33" t="str">
        <f t="shared" si="22"/>
        <v>C</v>
      </c>
      <c r="P392">
        <f t="shared" si="23"/>
        <v>12</v>
      </c>
      <c r="Q392" t="b">
        <f t="shared" si="21"/>
        <v>1</v>
      </c>
    </row>
    <row r="393" spans="1:17">
      <c r="A393" s="17" t="str">
        <f>Sheet1!L132</f>
        <v>16</v>
      </c>
      <c r="B393" s="18" t="str">
        <f>Sheet1!O132</f>
        <v>73E</v>
      </c>
      <c r="C393" s="18" t="str">
        <f>Sheet1!R132</f>
        <v>CVTQT/SUIC</v>
      </c>
      <c r="D393" s="18" t="s">
        <v>214</v>
      </c>
      <c r="E393" s="18" t="s">
        <v>210</v>
      </c>
      <c r="F393" s="35" t="s">
        <v>301</v>
      </c>
      <c r="G393" s="18" t="s">
        <v>215</v>
      </c>
      <c r="H393" s="18" t="s">
        <v>216</v>
      </c>
      <c r="I393" s="18"/>
      <c r="J393" s="11" t="b">
        <f t="shared" si="24"/>
        <v>1</v>
      </c>
      <c r="O393" s="33" t="str">
        <f t="shared" si="22"/>
        <v>E</v>
      </c>
      <c r="P393">
        <f t="shared" si="23"/>
        <v>14</v>
      </c>
      <c r="Q393" t="b">
        <f t="shared" si="21"/>
        <v>1</v>
      </c>
    </row>
    <row r="394" spans="1:17">
      <c r="A394" s="9" t="str">
        <f>Sheet1!M132</f>
        <v>16</v>
      </c>
      <c r="B394" s="10" t="str">
        <f>Sheet1!P132</f>
        <v>740</v>
      </c>
      <c r="C394" s="10" t="str">
        <f>Sheet1!S132</f>
        <v>ADDS/SUIM</v>
      </c>
      <c r="D394" s="10" t="s">
        <v>214</v>
      </c>
      <c r="E394" s="10" t="s">
        <v>210</v>
      </c>
      <c r="F394" s="36" t="s">
        <v>301</v>
      </c>
      <c r="G394" s="10" t="s">
        <v>215</v>
      </c>
      <c r="H394" s="10" t="s">
        <v>213</v>
      </c>
      <c r="I394" s="10" t="s">
        <v>216</v>
      </c>
      <c r="J394" s="11" t="b">
        <f t="shared" si="24"/>
        <v>1</v>
      </c>
      <c r="O394" s="34" t="str">
        <f t="shared" si="22"/>
        <v>0</v>
      </c>
      <c r="P394">
        <f t="shared" si="23"/>
        <v>0</v>
      </c>
      <c r="Q394" t="b">
        <f t="shared" si="21"/>
        <v>0</v>
      </c>
    </row>
    <row r="395" spans="1:17">
      <c r="A395" s="9" t="str">
        <f>Sheet1!K133</f>
        <v>16</v>
      </c>
      <c r="B395" s="10" t="str">
        <f>Sheet1!N133</f>
        <v>741</v>
      </c>
      <c r="C395" s="10" t="str">
        <f>Sheet1!Q133</f>
        <v>SUBS/SUIM</v>
      </c>
      <c r="D395" s="10" t="s">
        <v>214</v>
      </c>
      <c r="E395" s="10" t="s">
        <v>210</v>
      </c>
      <c r="F395" s="36" t="s">
        <v>301</v>
      </c>
      <c r="G395" s="10" t="s">
        <v>215</v>
      </c>
      <c r="H395" s="10" t="s">
        <v>213</v>
      </c>
      <c r="I395" s="10" t="s">
        <v>216</v>
      </c>
      <c r="J395" s="11" t="b">
        <f t="shared" si="24"/>
        <v>1</v>
      </c>
      <c r="O395" s="34" t="str">
        <f t="shared" si="22"/>
        <v>1</v>
      </c>
      <c r="P395">
        <f t="shared" si="23"/>
        <v>1</v>
      </c>
      <c r="Q395" t="b">
        <f t="shared" ref="Q395:Q429" si="25">(P395&gt;8)</f>
        <v>0</v>
      </c>
    </row>
    <row r="396" spans="1:17">
      <c r="A396" s="9" t="str">
        <f>Sheet1!L133</f>
        <v>16</v>
      </c>
      <c r="B396" s="10" t="str">
        <f>Sheet1!O133</f>
        <v>742</v>
      </c>
      <c r="C396" s="10" t="str">
        <f>Sheet1!R133</f>
        <v>MULS/SUIM</v>
      </c>
      <c r="D396" s="10" t="s">
        <v>214</v>
      </c>
      <c r="E396" s="10" t="s">
        <v>210</v>
      </c>
      <c r="F396" s="36" t="s">
        <v>302</v>
      </c>
      <c r="G396" s="10" t="s">
        <v>215</v>
      </c>
      <c r="H396" s="10" t="s">
        <v>213</v>
      </c>
      <c r="I396" s="10" t="s">
        <v>216</v>
      </c>
      <c r="J396" s="11" t="b">
        <f t="shared" si="24"/>
        <v>1</v>
      </c>
      <c r="O396" s="34" t="str">
        <f t="shared" si="22"/>
        <v>2</v>
      </c>
      <c r="P396">
        <f t="shared" si="23"/>
        <v>2</v>
      </c>
      <c r="Q396" t="b">
        <f t="shared" si="25"/>
        <v>0</v>
      </c>
    </row>
    <row r="397" spans="1:17">
      <c r="A397" s="9" t="str">
        <f>Sheet1!M133</f>
        <v>16</v>
      </c>
      <c r="B397" s="10" t="str">
        <f>Sheet1!P133</f>
        <v>743</v>
      </c>
      <c r="C397" s="10" t="str">
        <f>Sheet1!S133</f>
        <v>DIVS/SUIM</v>
      </c>
      <c r="D397" s="10" t="s">
        <v>214</v>
      </c>
      <c r="E397" s="10" t="s">
        <v>210</v>
      </c>
      <c r="F397" s="36" t="s">
        <v>301</v>
      </c>
      <c r="G397" s="10" t="s">
        <v>215</v>
      </c>
      <c r="H397" s="10" t="s">
        <v>213</v>
      </c>
      <c r="I397" s="10" t="s">
        <v>216</v>
      </c>
      <c r="J397" s="11" t="b">
        <f t="shared" si="24"/>
        <v>1</v>
      </c>
      <c r="O397" s="34" t="str">
        <f t="shared" si="22"/>
        <v>3</v>
      </c>
      <c r="P397">
        <f t="shared" si="23"/>
        <v>3</v>
      </c>
      <c r="Q397" t="b">
        <f t="shared" si="25"/>
        <v>0</v>
      </c>
    </row>
    <row r="398" spans="1:17">
      <c r="A398" s="9" t="str">
        <f>Sheet1!K134</f>
        <v>16</v>
      </c>
      <c r="B398" s="10" t="str">
        <f>Sheet1!N134</f>
        <v>760</v>
      </c>
      <c r="C398" s="10" t="str">
        <f>Sheet1!Q134</f>
        <v>ADDT/SUIM</v>
      </c>
      <c r="D398" s="10" t="s">
        <v>214</v>
      </c>
      <c r="E398" s="10" t="s">
        <v>210</v>
      </c>
      <c r="F398" s="36" t="s">
        <v>301</v>
      </c>
      <c r="G398" s="10" t="s">
        <v>215</v>
      </c>
      <c r="H398" s="10" t="s">
        <v>213</v>
      </c>
      <c r="I398" s="10" t="s">
        <v>216</v>
      </c>
      <c r="J398" s="11" t="b">
        <f t="shared" si="24"/>
        <v>1</v>
      </c>
      <c r="O398" s="34" t="str">
        <f t="shared" si="22"/>
        <v>0</v>
      </c>
      <c r="P398">
        <f t="shared" si="23"/>
        <v>0</v>
      </c>
      <c r="Q398" t="b">
        <f t="shared" si="25"/>
        <v>0</v>
      </c>
    </row>
    <row r="399" spans="1:17">
      <c r="A399" s="9" t="str">
        <f>Sheet1!L134</f>
        <v>16</v>
      </c>
      <c r="B399" s="10" t="str">
        <f>Sheet1!O134</f>
        <v>761</v>
      </c>
      <c r="C399" s="10" t="str">
        <f>Sheet1!R134</f>
        <v>SUBT/SUIM</v>
      </c>
      <c r="D399" s="10" t="s">
        <v>214</v>
      </c>
      <c r="E399" s="10" t="s">
        <v>210</v>
      </c>
      <c r="F399" s="36" t="s">
        <v>301</v>
      </c>
      <c r="G399" s="10" t="s">
        <v>215</v>
      </c>
      <c r="H399" s="10" t="s">
        <v>213</v>
      </c>
      <c r="I399" s="10" t="s">
        <v>216</v>
      </c>
      <c r="J399" s="11" t="b">
        <f t="shared" si="24"/>
        <v>1</v>
      </c>
      <c r="O399" s="34" t="str">
        <f t="shared" si="22"/>
        <v>1</v>
      </c>
      <c r="P399">
        <f t="shared" si="23"/>
        <v>1</v>
      </c>
      <c r="Q399" t="b">
        <f t="shared" si="25"/>
        <v>0</v>
      </c>
    </row>
    <row r="400" spans="1:17">
      <c r="A400" s="9" t="str">
        <f>Sheet1!M134</f>
        <v>16</v>
      </c>
      <c r="B400" s="10" t="str">
        <f>Sheet1!P134</f>
        <v>762</v>
      </c>
      <c r="C400" s="10" t="str">
        <f>Sheet1!S134</f>
        <v>MULT/SUIM</v>
      </c>
      <c r="D400" s="10" t="s">
        <v>214</v>
      </c>
      <c r="E400" s="10" t="s">
        <v>210</v>
      </c>
      <c r="F400" s="36" t="s">
        <v>302</v>
      </c>
      <c r="G400" s="10" t="s">
        <v>215</v>
      </c>
      <c r="H400" s="10" t="s">
        <v>213</v>
      </c>
      <c r="I400" s="10" t="s">
        <v>216</v>
      </c>
      <c r="J400" s="11" t="b">
        <f t="shared" si="24"/>
        <v>1</v>
      </c>
      <c r="O400" s="34" t="str">
        <f t="shared" si="22"/>
        <v>2</v>
      </c>
      <c r="P400">
        <f t="shared" si="23"/>
        <v>2</v>
      </c>
      <c r="Q400" t="b">
        <f t="shared" si="25"/>
        <v>0</v>
      </c>
    </row>
    <row r="401" spans="1:17">
      <c r="A401" s="9" t="str">
        <f>Sheet1!K135</f>
        <v>16</v>
      </c>
      <c r="B401" s="10" t="str">
        <f>Sheet1!N135</f>
        <v>763</v>
      </c>
      <c r="C401" s="10" t="str">
        <f>Sheet1!Q135</f>
        <v>DIVT/SUIM</v>
      </c>
      <c r="D401" s="10" t="s">
        <v>214</v>
      </c>
      <c r="E401" s="10" t="s">
        <v>210</v>
      </c>
      <c r="F401" s="36" t="s">
        <v>301</v>
      </c>
      <c r="G401" s="10" t="s">
        <v>215</v>
      </c>
      <c r="H401" s="10" t="s">
        <v>213</v>
      </c>
      <c r="I401" s="10" t="s">
        <v>216</v>
      </c>
      <c r="J401" s="11" t="b">
        <f t="shared" si="24"/>
        <v>1</v>
      </c>
      <c r="O401" s="34" t="str">
        <f t="shared" si="22"/>
        <v>3</v>
      </c>
      <c r="P401">
        <f t="shared" si="23"/>
        <v>3</v>
      </c>
      <c r="Q401" t="b">
        <f t="shared" si="25"/>
        <v>0</v>
      </c>
    </row>
    <row r="402" spans="1:17">
      <c r="A402" s="17" t="str">
        <f>Sheet1!L135</f>
        <v>16</v>
      </c>
      <c r="B402" s="18" t="str">
        <f>Sheet1!O135</f>
        <v>76C</v>
      </c>
      <c r="C402" s="18" t="str">
        <f>Sheet1!R135</f>
        <v>CVTTS/SUIM</v>
      </c>
      <c r="D402" s="18" t="s">
        <v>214</v>
      </c>
      <c r="E402" s="18" t="s">
        <v>210</v>
      </c>
      <c r="F402" s="35" t="s">
        <v>301</v>
      </c>
      <c r="G402" s="18" t="s">
        <v>215</v>
      </c>
      <c r="H402" s="18" t="s">
        <v>216</v>
      </c>
      <c r="I402" s="18"/>
      <c r="J402" s="11" t="b">
        <f t="shared" si="24"/>
        <v>1</v>
      </c>
      <c r="O402" s="33" t="str">
        <f t="shared" si="22"/>
        <v>C</v>
      </c>
      <c r="P402">
        <f t="shared" si="23"/>
        <v>12</v>
      </c>
      <c r="Q402" t="b">
        <f t="shared" si="25"/>
        <v>1</v>
      </c>
    </row>
    <row r="403" spans="1:17">
      <c r="A403" s="17" t="str">
        <f>Sheet1!M135</f>
        <v>16</v>
      </c>
      <c r="B403" s="18" t="str">
        <f>Sheet1!P135</f>
        <v>76F</v>
      </c>
      <c r="C403" s="18" t="str">
        <f>Sheet1!S135</f>
        <v>CVTTQ/SVIM</v>
      </c>
      <c r="D403" s="18" t="s">
        <v>214</v>
      </c>
      <c r="E403" s="18" t="s">
        <v>210</v>
      </c>
      <c r="F403" s="35" t="s">
        <v>301</v>
      </c>
      <c r="G403" s="18" t="s">
        <v>215</v>
      </c>
      <c r="H403" s="18" t="s">
        <v>216</v>
      </c>
      <c r="I403" s="18"/>
      <c r="J403" s="11" t="b">
        <f t="shared" si="24"/>
        <v>1</v>
      </c>
      <c r="O403" s="33" t="str">
        <f t="shared" si="22"/>
        <v>F</v>
      </c>
      <c r="P403">
        <f t="shared" si="23"/>
        <v>15</v>
      </c>
      <c r="Q403" t="b">
        <f t="shared" si="25"/>
        <v>1</v>
      </c>
    </row>
    <row r="404" spans="1:17">
      <c r="A404" s="17" t="str">
        <f>Sheet1!K136</f>
        <v>16</v>
      </c>
      <c r="B404" s="18" t="str">
        <f>Sheet1!N136</f>
        <v>77C</v>
      </c>
      <c r="C404" s="18" t="str">
        <f>Sheet1!Q136</f>
        <v>CVTQS/SUIM</v>
      </c>
      <c r="D404" s="18" t="s">
        <v>214</v>
      </c>
      <c r="E404" s="18" t="s">
        <v>210</v>
      </c>
      <c r="F404" s="35" t="s">
        <v>301</v>
      </c>
      <c r="G404" s="18" t="s">
        <v>215</v>
      </c>
      <c r="H404" s="18" t="s">
        <v>216</v>
      </c>
      <c r="I404" s="18"/>
      <c r="J404" s="11" t="b">
        <f t="shared" si="24"/>
        <v>1</v>
      </c>
      <c r="O404" s="33" t="str">
        <f t="shared" si="22"/>
        <v>C</v>
      </c>
      <c r="P404">
        <f t="shared" si="23"/>
        <v>12</v>
      </c>
      <c r="Q404" t="b">
        <f t="shared" si="25"/>
        <v>1</v>
      </c>
    </row>
    <row r="405" spans="1:17">
      <c r="A405" s="17" t="str">
        <f>Sheet1!L136</f>
        <v>16</v>
      </c>
      <c r="B405" s="18" t="str">
        <f>Sheet1!O136</f>
        <v>77E</v>
      </c>
      <c r="C405" s="18" t="str">
        <f>Sheet1!R136</f>
        <v>CVTQT/SUIM</v>
      </c>
      <c r="D405" s="18" t="s">
        <v>214</v>
      </c>
      <c r="E405" s="18" t="s">
        <v>210</v>
      </c>
      <c r="F405" s="35" t="s">
        <v>301</v>
      </c>
      <c r="G405" s="18" t="s">
        <v>215</v>
      </c>
      <c r="H405" s="18" t="s">
        <v>216</v>
      </c>
      <c r="I405" s="18"/>
      <c r="J405" s="11" t="b">
        <f t="shared" si="24"/>
        <v>1</v>
      </c>
      <c r="O405" s="33" t="str">
        <f t="shared" si="22"/>
        <v>E</v>
      </c>
      <c r="P405">
        <f t="shared" si="23"/>
        <v>14</v>
      </c>
      <c r="Q405" t="b">
        <f t="shared" si="25"/>
        <v>1</v>
      </c>
    </row>
    <row r="406" spans="1:17">
      <c r="A406" s="9" t="str">
        <f>Sheet1!M136</f>
        <v>16</v>
      </c>
      <c r="B406" s="10" t="str">
        <f>Sheet1!P136</f>
        <v>780</v>
      </c>
      <c r="C406" s="10" t="str">
        <f>Sheet1!S136</f>
        <v>ADDS/SUI</v>
      </c>
      <c r="D406" s="10" t="s">
        <v>214</v>
      </c>
      <c r="E406" s="10" t="s">
        <v>210</v>
      </c>
      <c r="F406" s="36" t="s">
        <v>301</v>
      </c>
      <c r="G406" s="10" t="s">
        <v>215</v>
      </c>
      <c r="H406" s="10" t="s">
        <v>213</v>
      </c>
      <c r="I406" s="10" t="s">
        <v>216</v>
      </c>
      <c r="J406" s="11" t="b">
        <f t="shared" si="24"/>
        <v>1</v>
      </c>
      <c r="O406" s="34" t="str">
        <f t="shared" si="22"/>
        <v>0</v>
      </c>
      <c r="P406">
        <f t="shared" si="23"/>
        <v>0</v>
      </c>
      <c r="Q406" t="b">
        <f t="shared" si="25"/>
        <v>0</v>
      </c>
    </row>
    <row r="407" spans="1:17">
      <c r="A407" s="9" t="str">
        <f>Sheet1!K137</f>
        <v>16</v>
      </c>
      <c r="B407" s="10" t="str">
        <f>Sheet1!N137</f>
        <v>781</v>
      </c>
      <c r="C407" s="10" t="str">
        <f>Sheet1!Q137</f>
        <v>SUBS/SUI</v>
      </c>
      <c r="D407" s="10" t="s">
        <v>214</v>
      </c>
      <c r="E407" s="10" t="s">
        <v>210</v>
      </c>
      <c r="F407" s="36" t="s">
        <v>301</v>
      </c>
      <c r="G407" s="10" t="s">
        <v>215</v>
      </c>
      <c r="H407" s="10" t="s">
        <v>213</v>
      </c>
      <c r="I407" s="10" t="s">
        <v>216</v>
      </c>
      <c r="J407" s="11" t="b">
        <f t="shared" si="24"/>
        <v>1</v>
      </c>
      <c r="O407" s="34" t="str">
        <f t="shared" si="22"/>
        <v>1</v>
      </c>
      <c r="P407">
        <f t="shared" si="23"/>
        <v>1</v>
      </c>
      <c r="Q407" t="b">
        <f t="shared" si="25"/>
        <v>0</v>
      </c>
    </row>
    <row r="408" spans="1:17">
      <c r="A408" s="9" t="str">
        <f>Sheet1!L137</f>
        <v>16</v>
      </c>
      <c r="B408" s="10" t="str">
        <f>Sheet1!O137</f>
        <v>782</v>
      </c>
      <c r="C408" s="10" t="str">
        <f>Sheet1!R137</f>
        <v>MULS/SUI</v>
      </c>
      <c r="D408" s="10" t="s">
        <v>214</v>
      </c>
      <c r="E408" s="10" t="s">
        <v>210</v>
      </c>
      <c r="F408" s="36" t="s">
        <v>302</v>
      </c>
      <c r="G408" s="10" t="s">
        <v>215</v>
      </c>
      <c r="H408" s="10" t="s">
        <v>213</v>
      </c>
      <c r="I408" s="10" t="s">
        <v>216</v>
      </c>
      <c r="J408" s="11" t="b">
        <f t="shared" si="24"/>
        <v>1</v>
      </c>
      <c r="O408" s="34" t="str">
        <f t="shared" si="22"/>
        <v>2</v>
      </c>
      <c r="P408">
        <f t="shared" si="23"/>
        <v>2</v>
      </c>
      <c r="Q408" t="b">
        <f t="shared" si="25"/>
        <v>0</v>
      </c>
    </row>
    <row r="409" spans="1:17">
      <c r="A409" s="9" t="str">
        <f>Sheet1!M137</f>
        <v>16</v>
      </c>
      <c r="B409" s="10" t="str">
        <f>Sheet1!P137</f>
        <v>783</v>
      </c>
      <c r="C409" s="10" t="str">
        <f>Sheet1!S137</f>
        <v>DIVS/SUI</v>
      </c>
      <c r="D409" s="10" t="s">
        <v>214</v>
      </c>
      <c r="E409" s="10" t="s">
        <v>210</v>
      </c>
      <c r="F409" s="36" t="s">
        <v>301</v>
      </c>
      <c r="G409" s="10" t="s">
        <v>215</v>
      </c>
      <c r="H409" s="10" t="s">
        <v>213</v>
      </c>
      <c r="I409" s="10" t="s">
        <v>216</v>
      </c>
      <c r="J409" s="11" t="b">
        <f t="shared" si="24"/>
        <v>1</v>
      </c>
      <c r="O409" s="34" t="str">
        <f t="shared" si="22"/>
        <v>3</v>
      </c>
      <c r="P409">
        <f t="shared" si="23"/>
        <v>3</v>
      </c>
      <c r="Q409" t="b">
        <f t="shared" si="25"/>
        <v>0</v>
      </c>
    </row>
    <row r="410" spans="1:17">
      <c r="A410" s="9" t="str">
        <f>Sheet1!K138</f>
        <v>16</v>
      </c>
      <c r="B410" s="10" t="str">
        <f>Sheet1!N138</f>
        <v>7A0</v>
      </c>
      <c r="C410" s="10" t="str">
        <f>Sheet1!Q138</f>
        <v>ADDT/SUI</v>
      </c>
      <c r="D410" s="10" t="s">
        <v>214</v>
      </c>
      <c r="E410" s="10" t="s">
        <v>210</v>
      </c>
      <c r="F410" s="36" t="s">
        <v>301</v>
      </c>
      <c r="G410" s="10" t="s">
        <v>215</v>
      </c>
      <c r="H410" s="10" t="s">
        <v>213</v>
      </c>
      <c r="I410" s="10" t="s">
        <v>216</v>
      </c>
      <c r="J410" s="11" t="b">
        <f t="shared" si="24"/>
        <v>1</v>
      </c>
      <c r="O410" s="34" t="str">
        <f t="shared" si="22"/>
        <v>0</v>
      </c>
      <c r="P410">
        <f t="shared" si="23"/>
        <v>0</v>
      </c>
      <c r="Q410" t="b">
        <f t="shared" si="25"/>
        <v>0</v>
      </c>
    </row>
    <row r="411" spans="1:17">
      <c r="A411" s="9" t="str">
        <f>Sheet1!L138</f>
        <v>16</v>
      </c>
      <c r="B411" s="10" t="str">
        <f>Sheet1!O138</f>
        <v>7A1</v>
      </c>
      <c r="C411" s="10" t="str">
        <f>Sheet1!R138</f>
        <v>SUBT/SUI</v>
      </c>
      <c r="D411" s="10" t="s">
        <v>214</v>
      </c>
      <c r="E411" s="10" t="s">
        <v>210</v>
      </c>
      <c r="F411" s="36" t="s">
        <v>301</v>
      </c>
      <c r="G411" s="10" t="s">
        <v>215</v>
      </c>
      <c r="H411" s="10" t="s">
        <v>213</v>
      </c>
      <c r="I411" s="10" t="s">
        <v>216</v>
      </c>
      <c r="J411" s="11" t="b">
        <f t="shared" si="24"/>
        <v>1</v>
      </c>
      <c r="O411" s="34" t="str">
        <f t="shared" si="22"/>
        <v>1</v>
      </c>
      <c r="P411">
        <f t="shared" si="23"/>
        <v>1</v>
      </c>
      <c r="Q411" t="b">
        <f t="shared" si="25"/>
        <v>0</v>
      </c>
    </row>
    <row r="412" spans="1:17">
      <c r="A412" s="9" t="str">
        <f>Sheet1!M138</f>
        <v>16</v>
      </c>
      <c r="B412" s="10" t="str">
        <f>Sheet1!P138</f>
        <v>7A2</v>
      </c>
      <c r="C412" s="10" t="str">
        <f>Sheet1!S138</f>
        <v>MULT/SUI</v>
      </c>
      <c r="D412" s="10" t="s">
        <v>214</v>
      </c>
      <c r="E412" s="10" t="s">
        <v>210</v>
      </c>
      <c r="F412" s="36" t="s">
        <v>302</v>
      </c>
      <c r="G412" s="10" t="s">
        <v>215</v>
      </c>
      <c r="H412" s="10" t="s">
        <v>213</v>
      </c>
      <c r="I412" s="10" t="s">
        <v>216</v>
      </c>
      <c r="J412" s="11" t="b">
        <f t="shared" si="24"/>
        <v>1</v>
      </c>
      <c r="O412" s="34" t="str">
        <f t="shared" si="22"/>
        <v>2</v>
      </c>
      <c r="P412">
        <f t="shared" si="23"/>
        <v>2</v>
      </c>
      <c r="Q412" t="b">
        <f t="shared" si="25"/>
        <v>0</v>
      </c>
    </row>
    <row r="413" spans="1:17">
      <c r="A413" s="9" t="str">
        <f>Sheet1!K139</f>
        <v>16</v>
      </c>
      <c r="B413" s="10" t="str">
        <f>Sheet1!N139</f>
        <v>7A3</v>
      </c>
      <c r="C413" s="10" t="str">
        <f>Sheet1!Q139</f>
        <v>DIVT/SUI</v>
      </c>
      <c r="D413" s="10" t="s">
        <v>214</v>
      </c>
      <c r="E413" s="10" t="s">
        <v>210</v>
      </c>
      <c r="F413" s="36" t="s">
        <v>301</v>
      </c>
      <c r="G413" s="10" t="s">
        <v>215</v>
      </c>
      <c r="H413" s="10" t="s">
        <v>213</v>
      </c>
      <c r="I413" s="10" t="s">
        <v>216</v>
      </c>
      <c r="J413" s="11" t="b">
        <f t="shared" si="24"/>
        <v>1</v>
      </c>
      <c r="O413" s="34" t="str">
        <f t="shared" si="22"/>
        <v>3</v>
      </c>
      <c r="P413">
        <f t="shared" si="23"/>
        <v>3</v>
      </c>
      <c r="Q413" t="b">
        <f t="shared" si="25"/>
        <v>0</v>
      </c>
    </row>
    <row r="414" spans="1:17">
      <c r="A414" s="17" t="str">
        <f>Sheet1!L139</f>
        <v>16</v>
      </c>
      <c r="B414" s="18" t="str">
        <f>Sheet1!O139</f>
        <v>7AC</v>
      </c>
      <c r="C414" s="18" t="str">
        <f>Sheet1!R139</f>
        <v>CVTTS/SUI</v>
      </c>
      <c r="D414" s="18" t="s">
        <v>214</v>
      </c>
      <c r="E414" s="18" t="s">
        <v>210</v>
      </c>
      <c r="F414" s="35" t="s">
        <v>301</v>
      </c>
      <c r="G414" s="18" t="s">
        <v>215</v>
      </c>
      <c r="H414" s="18" t="s">
        <v>216</v>
      </c>
      <c r="I414" s="18"/>
      <c r="J414" s="11" t="b">
        <f t="shared" si="24"/>
        <v>1</v>
      </c>
      <c r="O414" s="33" t="str">
        <f t="shared" si="22"/>
        <v>C</v>
      </c>
      <c r="P414">
        <f t="shared" si="23"/>
        <v>12</v>
      </c>
      <c r="Q414" t="b">
        <f t="shared" si="25"/>
        <v>1</v>
      </c>
    </row>
    <row r="415" spans="1:17">
      <c r="A415" s="17" t="str">
        <f>Sheet1!M139</f>
        <v>16</v>
      </c>
      <c r="B415" s="18" t="str">
        <f>Sheet1!P139</f>
        <v>7AF</v>
      </c>
      <c r="C415" s="18" t="str">
        <f>Sheet1!S139</f>
        <v>CVTTQ/SVI</v>
      </c>
      <c r="D415" s="18" t="s">
        <v>214</v>
      </c>
      <c r="E415" s="18" t="s">
        <v>210</v>
      </c>
      <c r="F415" s="35" t="s">
        <v>301</v>
      </c>
      <c r="G415" s="18" t="s">
        <v>215</v>
      </c>
      <c r="H415" s="18" t="s">
        <v>216</v>
      </c>
      <c r="I415" s="18"/>
      <c r="J415" s="11" t="b">
        <f t="shared" si="24"/>
        <v>1</v>
      </c>
      <c r="O415" s="33" t="str">
        <f t="shared" si="22"/>
        <v>F</v>
      </c>
      <c r="P415">
        <f t="shared" si="23"/>
        <v>15</v>
      </c>
      <c r="Q415" t="b">
        <f t="shared" si="25"/>
        <v>1</v>
      </c>
    </row>
    <row r="416" spans="1:17">
      <c r="A416" s="17" t="str">
        <f>Sheet1!K140</f>
        <v>16</v>
      </c>
      <c r="B416" s="18" t="str">
        <f>Sheet1!N140</f>
        <v>7BC</v>
      </c>
      <c r="C416" s="18" t="str">
        <f>Sheet1!Q140</f>
        <v>CVTQS/SUI</v>
      </c>
      <c r="D416" s="18" t="s">
        <v>214</v>
      </c>
      <c r="E416" s="18" t="s">
        <v>210</v>
      </c>
      <c r="F416" s="35" t="s">
        <v>301</v>
      </c>
      <c r="G416" s="18" t="s">
        <v>215</v>
      </c>
      <c r="H416" s="18" t="s">
        <v>216</v>
      </c>
      <c r="I416" s="18"/>
      <c r="J416" s="11" t="b">
        <f t="shared" si="24"/>
        <v>1</v>
      </c>
      <c r="O416" s="33" t="str">
        <f t="shared" si="22"/>
        <v>C</v>
      </c>
      <c r="P416">
        <f t="shared" si="23"/>
        <v>12</v>
      </c>
      <c r="Q416" t="b">
        <f t="shared" si="25"/>
        <v>1</v>
      </c>
    </row>
    <row r="417" spans="1:17">
      <c r="A417" s="17" t="str">
        <f>Sheet1!L140</f>
        <v>16</v>
      </c>
      <c r="B417" s="18" t="str">
        <f>Sheet1!O140</f>
        <v>7BE</v>
      </c>
      <c r="C417" s="18" t="str">
        <f>Sheet1!R140</f>
        <v>CVTQT/SUI</v>
      </c>
      <c r="D417" s="18" t="s">
        <v>214</v>
      </c>
      <c r="E417" s="18" t="s">
        <v>210</v>
      </c>
      <c r="F417" s="35" t="s">
        <v>301</v>
      </c>
      <c r="G417" s="18" t="s">
        <v>215</v>
      </c>
      <c r="H417" s="18" t="s">
        <v>216</v>
      </c>
      <c r="I417" s="18"/>
      <c r="J417" s="11" t="b">
        <f t="shared" si="24"/>
        <v>1</v>
      </c>
      <c r="O417" s="33" t="str">
        <f t="shared" si="22"/>
        <v>E</v>
      </c>
      <c r="P417">
        <f t="shared" si="23"/>
        <v>14</v>
      </c>
      <c r="Q417" t="b">
        <f t="shared" si="25"/>
        <v>1</v>
      </c>
    </row>
    <row r="418" spans="1:17">
      <c r="A418" s="9" t="str">
        <f>Sheet1!M140</f>
        <v>16</v>
      </c>
      <c r="B418" s="10" t="str">
        <f>Sheet1!P140</f>
        <v>7C0</v>
      </c>
      <c r="C418" s="10" t="str">
        <f>Sheet1!S140</f>
        <v>ADDS/SUID</v>
      </c>
      <c r="D418" s="10" t="s">
        <v>214</v>
      </c>
      <c r="E418" s="10" t="s">
        <v>210</v>
      </c>
      <c r="F418" s="36" t="s">
        <v>301</v>
      </c>
      <c r="G418" s="10" t="s">
        <v>215</v>
      </c>
      <c r="H418" s="10" t="s">
        <v>213</v>
      </c>
      <c r="I418" s="10" t="s">
        <v>216</v>
      </c>
      <c r="J418" s="11" t="b">
        <f t="shared" si="24"/>
        <v>1</v>
      </c>
      <c r="O418" s="34" t="str">
        <f t="shared" si="22"/>
        <v>0</v>
      </c>
      <c r="P418">
        <f t="shared" si="23"/>
        <v>0</v>
      </c>
      <c r="Q418" t="b">
        <f t="shared" si="25"/>
        <v>0</v>
      </c>
    </row>
    <row r="419" spans="1:17">
      <c r="A419" s="9" t="str">
        <f>Sheet1!K141</f>
        <v>16</v>
      </c>
      <c r="B419" s="10" t="str">
        <f>Sheet1!N141</f>
        <v>7C1</v>
      </c>
      <c r="C419" s="10" t="str">
        <f>Sheet1!Q141</f>
        <v>SUBS/SUID</v>
      </c>
      <c r="D419" s="10" t="s">
        <v>214</v>
      </c>
      <c r="E419" s="10" t="s">
        <v>210</v>
      </c>
      <c r="F419" s="36" t="s">
        <v>301</v>
      </c>
      <c r="G419" s="10" t="s">
        <v>215</v>
      </c>
      <c r="H419" s="10" t="s">
        <v>213</v>
      </c>
      <c r="I419" s="10" t="s">
        <v>216</v>
      </c>
      <c r="J419" s="11" t="b">
        <f t="shared" si="24"/>
        <v>1</v>
      </c>
      <c r="O419" s="34" t="str">
        <f t="shared" si="22"/>
        <v>1</v>
      </c>
      <c r="P419">
        <f t="shared" si="23"/>
        <v>1</v>
      </c>
      <c r="Q419" t="b">
        <f t="shared" si="25"/>
        <v>0</v>
      </c>
    </row>
    <row r="420" spans="1:17">
      <c r="A420" s="9" t="str">
        <f>Sheet1!L141</f>
        <v>16</v>
      </c>
      <c r="B420" s="10" t="str">
        <f>Sheet1!O141</f>
        <v>7C2</v>
      </c>
      <c r="C420" s="10" t="str">
        <f>Sheet1!R141</f>
        <v>MULS/SUID</v>
      </c>
      <c r="D420" s="10" t="s">
        <v>214</v>
      </c>
      <c r="E420" s="10" t="s">
        <v>210</v>
      </c>
      <c r="F420" s="36" t="s">
        <v>302</v>
      </c>
      <c r="G420" s="10" t="s">
        <v>215</v>
      </c>
      <c r="H420" s="10" t="s">
        <v>213</v>
      </c>
      <c r="I420" s="10" t="s">
        <v>216</v>
      </c>
      <c r="J420" s="11" t="b">
        <f t="shared" si="24"/>
        <v>1</v>
      </c>
      <c r="O420" s="34" t="str">
        <f t="shared" si="22"/>
        <v>2</v>
      </c>
      <c r="P420">
        <f t="shared" si="23"/>
        <v>2</v>
      </c>
      <c r="Q420" t="b">
        <f t="shared" si="25"/>
        <v>0</v>
      </c>
    </row>
    <row r="421" spans="1:17">
      <c r="A421" s="9" t="str">
        <f>Sheet1!M141</f>
        <v>16</v>
      </c>
      <c r="B421" s="10" t="str">
        <f>Sheet1!P141</f>
        <v>7C3</v>
      </c>
      <c r="C421" s="10" t="str">
        <f>Sheet1!S141</f>
        <v>DIVS/SUID</v>
      </c>
      <c r="D421" s="10" t="s">
        <v>214</v>
      </c>
      <c r="E421" s="10" t="s">
        <v>210</v>
      </c>
      <c r="F421" s="36" t="s">
        <v>301</v>
      </c>
      <c r="G421" s="10" t="s">
        <v>215</v>
      </c>
      <c r="H421" s="10" t="s">
        <v>213</v>
      </c>
      <c r="I421" s="10" t="s">
        <v>216</v>
      </c>
      <c r="J421" s="11" t="b">
        <f t="shared" si="24"/>
        <v>1</v>
      </c>
      <c r="O421" s="34" t="str">
        <f t="shared" si="22"/>
        <v>3</v>
      </c>
      <c r="P421">
        <f t="shared" si="23"/>
        <v>3</v>
      </c>
      <c r="Q421" t="b">
        <f t="shared" si="25"/>
        <v>0</v>
      </c>
    </row>
    <row r="422" spans="1:17">
      <c r="A422" s="9" t="str">
        <f>Sheet1!K142</f>
        <v>16</v>
      </c>
      <c r="B422" s="10" t="str">
        <f>Sheet1!N142</f>
        <v>7E0</v>
      </c>
      <c r="C422" s="10" t="str">
        <f>Sheet1!Q142</f>
        <v>ADDT/SUID</v>
      </c>
      <c r="D422" s="10" t="s">
        <v>214</v>
      </c>
      <c r="E422" s="10" t="s">
        <v>210</v>
      </c>
      <c r="F422" s="36" t="s">
        <v>301</v>
      </c>
      <c r="G422" s="10" t="s">
        <v>215</v>
      </c>
      <c r="H422" s="10" t="s">
        <v>213</v>
      </c>
      <c r="I422" s="10" t="s">
        <v>216</v>
      </c>
      <c r="J422" s="11" t="b">
        <f t="shared" si="24"/>
        <v>1</v>
      </c>
      <c r="O422" s="34" t="str">
        <f t="shared" si="22"/>
        <v>0</v>
      </c>
      <c r="P422">
        <f t="shared" si="23"/>
        <v>0</v>
      </c>
      <c r="Q422" t="b">
        <f t="shared" si="25"/>
        <v>0</v>
      </c>
    </row>
    <row r="423" spans="1:17">
      <c r="A423" s="9" t="str">
        <f>Sheet1!L142</f>
        <v>16</v>
      </c>
      <c r="B423" s="10" t="str">
        <f>Sheet1!O142</f>
        <v>7E1</v>
      </c>
      <c r="C423" s="10" t="str">
        <f>Sheet1!R142</f>
        <v>SUBT/SUID</v>
      </c>
      <c r="D423" s="10" t="s">
        <v>214</v>
      </c>
      <c r="E423" s="10" t="s">
        <v>210</v>
      </c>
      <c r="F423" s="36" t="s">
        <v>301</v>
      </c>
      <c r="G423" s="10" t="s">
        <v>215</v>
      </c>
      <c r="H423" s="10" t="s">
        <v>213</v>
      </c>
      <c r="I423" s="10" t="s">
        <v>216</v>
      </c>
      <c r="J423" s="11" t="b">
        <f t="shared" si="24"/>
        <v>1</v>
      </c>
      <c r="O423" s="34" t="str">
        <f t="shared" si="22"/>
        <v>1</v>
      </c>
      <c r="P423">
        <f t="shared" si="23"/>
        <v>1</v>
      </c>
      <c r="Q423" t="b">
        <f t="shared" si="25"/>
        <v>0</v>
      </c>
    </row>
    <row r="424" spans="1:17">
      <c r="A424" s="9" t="str">
        <f>Sheet1!M142</f>
        <v>16</v>
      </c>
      <c r="B424" s="10" t="str">
        <f>Sheet1!P142</f>
        <v>7E2</v>
      </c>
      <c r="C424" s="10" t="str">
        <f>Sheet1!S142</f>
        <v>MULT/SUID</v>
      </c>
      <c r="D424" s="10" t="s">
        <v>214</v>
      </c>
      <c r="E424" s="10" t="s">
        <v>210</v>
      </c>
      <c r="F424" s="36" t="s">
        <v>302</v>
      </c>
      <c r="G424" s="10" t="s">
        <v>215</v>
      </c>
      <c r="H424" s="10" t="s">
        <v>213</v>
      </c>
      <c r="I424" s="10" t="s">
        <v>216</v>
      </c>
      <c r="J424" s="11" t="b">
        <f t="shared" si="24"/>
        <v>1</v>
      </c>
      <c r="O424" s="34" t="str">
        <f t="shared" si="22"/>
        <v>2</v>
      </c>
      <c r="P424">
        <f t="shared" si="23"/>
        <v>2</v>
      </c>
      <c r="Q424" t="b">
        <f t="shared" si="25"/>
        <v>0</v>
      </c>
    </row>
    <row r="425" spans="1:17">
      <c r="A425" s="9" t="str">
        <f>Sheet1!K143</f>
        <v>16</v>
      </c>
      <c r="B425" s="10" t="str">
        <f>Sheet1!N143</f>
        <v>7E3</v>
      </c>
      <c r="C425" s="10" t="str">
        <f>Sheet1!Q143</f>
        <v>DIVT/SUID</v>
      </c>
      <c r="D425" s="10" t="s">
        <v>214</v>
      </c>
      <c r="E425" s="10" t="s">
        <v>210</v>
      </c>
      <c r="F425" s="36" t="s">
        <v>301</v>
      </c>
      <c r="G425" s="10" t="s">
        <v>215</v>
      </c>
      <c r="H425" s="10" t="s">
        <v>213</v>
      </c>
      <c r="I425" s="10" t="s">
        <v>216</v>
      </c>
      <c r="J425" s="11" t="b">
        <f t="shared" si="24"/>
        <v>1</v>
      </c>
      <c r="O425" s="34" t="str">
        <f t="shared" si="22"/>
        <v>3</v>
      </c>
      <c r="P425">
        <f t="shared" si="23"/>
        <v>3</v>
      </c>
      <c r="Q425" t="b">
        <f t="shared" si="25"/>
        <v>0</v>
      </c>
    </row>
    <row r="426" spans="1:17">
      <c r="A426" s="17" t="str">
        <f>Sheet1!L143</f>
        <v>16</v>
      </c>
      <c r="B426" s="18" t="str">
        <f>Sheet1!O143</f>
        <v>7EC</v>
      </c>
      <c r="C426" s="18" t="str">
        <f>Sheet1!R143</f>
        <v>CVTTS/SUID</v>
      </c>
      <c r="D426" s="18" t="s">
        <v>214</v>
      </c>
      <c r="E426" s="18" t="s">
        <v>210</v>
      </c>
      <c r="F426" s="35" t="s">
        <v>301</v>
      </c>
      <c r="G426" s="18" t="s">
        <v>215</v>
      </c>
      <c r="H426" s="18" t="s">
        <v>216</v>
      </c>
      <c r="I426" s="18"/>
      <c r="J426" s="11" t="b">
        <f t="shared" si="24"/>
        <v>1</v>
      </c>
      <c r="O426" s="33" t="str">
        <f t="shared" si="22"/>
        <v>C</v>
      </c>
      <c r="P426">
        <f t="shared" si="23"/>
        <v>12</v>
      </c>
      <c r="Q426" t="b">
        <f t="shared" si="25"/>
        <v>1</v>
      </c>
    </row>
    <row r="427" spans="1:17">
      <c r="A427" s="17" t="str">
        <f>Sheet1!M143</f>
        <v>16</v>
      </c>
      <c r="B427" s="18" t="str">
        <f>Sheet1!P143</f>
        <v>7EF</v>
      </c>
      <c r="C427" s="18" t="str">
        <f>Sheet1!S143</f>
        <v>CVTTQ/SVID</v>
      </c>
      <c r="D427" s="18" t="s">
        <v>214</v>
      </c>
      <c r="E427" s="18" t="s">
        <v>210</v>
      </c>
      <c r="F427" s="35" t="s">
        <v>301</v>
      </c>
      <c r="G427" s="18" t="s">
        <v>215</v>
      </c>
      <c r="H427" s="18" t="s">
        <v>216</v>
      </c>
      <c r="I427" s="18"/>
      <c r="J427" s="11" t="b">
        <f t="shared" si="24"/>
        <v>1</v>
      </c>
      <c r="O427" s="33" t="str">
        <f t="shared" si="22"/>
        <v>F</v>
      </c>
      <c r="P427">
        <f t="shared" si="23"/>
        <v>15</v>
      </c>
      <c r="Q427" t="b">
        <f t="shared" si="25"/>
        <v>1</v>
      </c>
    </row>
    <row r="428" spans="1:17">
      <c r="A428" s="17" t="str">
        <f>Sheet1!K144</f>
        <v>16</v>
      </c>
      <c r="B428" s="18" t="str">
        <f>Sheet1!N144</f>
        <v>7FC</v>
      </c>
      <c r="C428" s="18" t="str">
        <f>Sheet1!Q144</f>
        <v>CVTQS/SUID</v>
      </c>
      <c r="D428" s="18" t="s">
        <v>214</v>
      </c>
      <c r="E428" s="18" t="s">
        <v>210</v>
      </c>
      <c r="F428" s="35" t="s">
        <v>301</v>
      </c>
      <c r="G428" s="18" t="s">
        <v>215</v>
      </c>
      <c r="H428" s="18" t="s">
        <v>216</v>
      </c>
      <c r="I428" s="18"/>
      <c r="J428" s="11" t="b">
        <f t="shared" si="24"/>
        <v>1</v>
      </c>
      <c r="O428" s="33" t="str">
        <f t="shared" si="22"/>
        <v>C</v>
      </c>
      <c r="P428">
        <f t="shared" si="23"/>
        <v>12</v>
      </c>
      <c r="Q428" t="b">
        <f t="shared" si="25"/>
        <v>1</v>
      </c>
    </row>
    <row r="429" spans="1:17">
      <c r="A429" s="19" t="str">
        <f>Sheet1!L144</f>
        <v>16</v>
      </c>
      <c r="B429" s="20" t="str">
        <f>Sheet1!O144</f>
        <v>7FE</v>
      </c>
      <c r="C429" s="20" t="str">
        <f>Sheet1!R144</f>
        <v>CVTQT/SUID</v>
      </c>
      <c r="D429" s="20" t="s">
        <v>214</v>
      </c>
      <c r="E429" s="20" t="s">
        <v>210</v>
      </c>
      <c r="F429" s="35" t="s">
        <v>301</v>
      </c>
      <c r="G429" s="20" t="s">
        <v>215</v>
      </c>
      <c r="H429" s="20" t="s">
        <v>216</v>
      </c>
      <c r="I429" s="20"/>
      <c r="J429" s="14" t="b">
        <f t="shared" si="24"/>
        <v>1</v>
      </c>
      <c r="K429" s="32" t="s">
        <v>286</v>
      </c>
      <c r="L429" s="32" t="s">
        <v>287</v>
      </c>
      <c r="M429" s="32" t="s">
        <v>288</v>
      </c>
      <c r="O429" s="33" t="str">
        <f t="shared" si="22"/>
        <v>E</v>
      </c>
      <c r="P429">
        <f t="shared" si="23"/>
        <v>14</v>
      </c>
      <c r="Q429" t="b">
        <f t="shared" si="25"/>
        <v>1</v>
      </c>
    </row>
    <row r="430" spans="1:17">
      <c r="A430" s="30" t="str">
        <f>Sheet1!M144</f>
        <v>17</v>
      </c>
      <c r="B430" s="31" t="str">
        <f>Sheet1!P144</f>
        <v>010</v>
      </c>
      <c r="C430" s="31" t="str">
        <f>Sheet1!S144</f>
        <v>CVTLQ</v>
      </c>
      <c r="D430" s="31" t="s">
        <v>214</v>
      </c>
      <c r="E430" s="31" t="s">
        <v>210</v>
      </c>
      <c r="F430" s="31" t="s">
        <v>301</v>
      </c>
      <c r="G430" s="31" t="s">
        <v>215</v>
      </c>
      <c r="H430" s="31" t="s">
        <v>216</v>
      </c>
      <c r="I430" s="31"/>
      <c r="J430" s="8" t="b">
        <f t="shared" si="24"/>
        <v>1</v>
      </c>
      <c r="K430">
        <f>COUNTA(A430:A444)</f>
        <v>15</v>
      </c>
      <c r="L430">
        <f>COUNTA(A430,A434:A435,A442:A444)</f>
        <v>6</v>
      </c>
      <c r="M430">
        <f>K430-L430</f>
        <v>9</v>
      </c>
    </row>
    <row r="431" spans="1:17">
      <c r="A431" s="9" t="str">
        <f>Sheet1!K145</f>
        <v>17</v>
      </c>
      <c r="B431" s="10" t="str">
        <f>Sheet1!N145</f>
        <v>020</v>
      </c>
      <c r="C431" s="10" t="str">
        <f>Sheet1!Q145</f>
        <v>CPYS</v>
      </c>
      <c r="D431" s="10" t="s">
        <v>214</v>
      </c>
      <c r="E431" s="10" t="s">
        <v>210</v>
      </c>
      <c r="F431" s="36" t="s">
        <v>301</v>
      </c>
      <c r="G431" s="10" t="s">
        <v>215</v>
      </c>
      <c r="H431" s="10" t="s">
        <v>213</v>
      </c>
      <c r="I431" s="10" t="s">
        <v>216</v>
      </c>
      <c r="J431" s="11" t="b">
        <f t="shared" si="24"/>
        <v>1</v>
      </c>
    </row>
    <row r="432" spans="1:17">
      <c r="A432" s="9" t="str">
        <f>Sheet1!L145</f>
        <v>17</v>
      </c>
      <c r="B432" s="10" t="str">
        <f>Sheet1!O145</f>
        <v>021</v>
      </c>
      <c r="C432" s="10" t="str">
        <f>Sheet1!R145</f>
        <v>CPYSN</v>
      </c>
      <c r="D432" s="10" t="s">
        <v>214</v>
      </c>
      <c r="E432" s="10" t="s">
        <v>210</v>
      </c>
      <c r="F432" s="36" t="s">
        <v>301</v>
      </c>
      <c r="G432" s="10" t="s">
        <v>215</v>
      </c>
      <c r="H432" s="10" t="s">
        <v>213</v>
      </c>
      <c r="I432" s="10" t="s">
        <v>216</v>
      </c>
      <c r="J432" s="11" t="b">
        <f t="shared" si="24"/>
        <v>1</v>
      </c>
    </row>
    <row r="433" spans="1:13">
      <c r="A433" s="9" t="str">
        <f>Sheet1!M145</f>
        <v>17</v>
      </c>
      <c r="B433" s="10" t="str">
        <f>Sheet1!P145</f>
        <v>022</v>
      </c>
      <c r="C433" s="10" t="str">
        <f>Sheet1!S145</f>
        <v>CPYSE</v>
      </c>
      <c r="D433" s="10" t="s">
        <v>214</v>
      </c>
      <c r="E433" s="10" t="s">
        <v>210</v>
      </c>
      <c r="F433" s="36" t="s">
        <v>301</v>
      </c>
      <c r="G433" s="10" t="s">
        <v>215</v>
      </c>
      <c r="H433" s="10" t="s">
        <v>213</v>
      </c>
      <c r="I433" s="10" t="s">
        <v>216</v>
      </c>
      <c r="J433" s="11" t="b">
        <f t="shared" si="24"/>
        <v>1</v>
      </c>
    </row>
    <row r="434" spans="1:13">
      <c r="A434" s="17" t="str">
        <f>Sheet1!K146</f>
        <v>17</v>
      </c>
      <c r="B434" s="18" t="str">
        <f>Sheet1!N146</f>
        <v>024</v>
      </c>
      <c r="C434" s="18" t="str">
        <f>Sheet1!Q146</f>
        <v>MT_FPCR</v>
      </c>
      <c r="D434" s="18" t="s">
        <v>214</v>
      </c>
      <c r="E434" s="18" t="s">
        <v>200</v>
      </c>
      <c r="F434" s="18" t="s">
        <v>302</v>
      </c>
      <c r="G434" s="18" t="s">
        <v>213</v>
      </c>
      <c r="H434" s="18"/>
      <c r="I434" s="18"/>
      <c r="J434" s="11" t="b">
        <f t="shared" si="24"/>
        <v>1</v>
      </c>
    </row>
    <row r="435" spans="1:13">
      <c r="A435" s="17" t="str">
        <f>Sheet1!L146</f>
        <v>17</v>
      </c>
      <c r="B435" s="18" t="str">
        <f>Sheet1!O146</f>
        <v>025</v>
      </c>
      <c r="C435" s="18" t="str">
        <f>Sheet1!R146</f>
        <v>MF_FPCR</v>
      </c>
      <c r="D435" s="18" t="s">
        <v>214</v>
      </c>
      <c r="E435" s="18" t="s">
        <v>204</v>
      </c>
      <c r="F435" s="18" t="s">
        <v>302</v>
      </c>
      <c r="G435" s="18"/>
      <c r="H435" s="18" t="s">
        <v>213</v>
      </c>
      <c r="I435" s="18"/>
      <c r="J435" s="11" t="b">
        <f t="shared" si="24"/>
        <v>1</v>
      </c>
    </row>
    <row r="436" spans="1:13">
      <c r="A436" s="9" t="str">
        <f>Sheet1!M146</f>
        <v>17</v>
      </c>
      <c r="B436" s="10" t="str">
        <f>Sheet1!P146</f>
        <v>02A</v>
      </c>
      <c r="C436" s="10" t="str">
        <f>Sheet1!S146</f>
        <v>FCMOVEQ</v>
      </c>
      <c r="D436" s="10" t="s">
        <v>214</v>
      </c>
      <c r="E436" s="10" t="s">
        <v>210</v>
      </c>
      <c r="F436" s="36" t="s">
        <v>301</v>
      </c>
      <c r="G436" s="10" t="s">
        <v>215</v>
      </c>
      <c r="H436" s="10" t="s">
        <v>213</v>
      </c>
      <c r="I436" s="10" t="s">
        <v>216</v>
      </c>
      <c r="J436" s="11" t="b">
        <f t="shared" si="24"/>
        <v>1</v>
      </c>
    </row>
    <row r="437" spans="1:13">
      <c r="A437" s="9" t="str">
        <f>Sheet1!K147</f>
        <v>17</v>
      </c>
      <c r="B437" s="10" t="str">
        <f>Sheet1!N147</f>
        <v>02B</v>
      </c>
      <c r="C437" s="10" t="str">
        <f>Sheet1!Q147</f>
        <v>FCMOVNE</v>
      </c>
      <c r="D437" s="10" t="s">
        <v>214</v>
      </c>
      <c r="E437" s="10" t="s">
        <v>210</v>
      </c>
      <c r="F437" s="36" t="s">
        <v>301</v>
      </c>
      <c r="G437" s="10" t="s">
        <v>215</v>
      </c>
      <c r="H437" s="10" t="s">
        <v>213</v>
      </c>
      <c r="I437" s="10" t="s">
        <v>216</v>
      </c>
      <c r="J437" s="11" t="b">
        <f t="shared" si="24"/>
        <v>1</v>
      </c>
    </row>
    <row r="438" spans="1:13">
      <c r="A438" s="9" t="str">
        <f>Sheet1!L147</f>
        <v>17</v>
      </c>
      <c r="B438" s="10" t="str">
        <f>Sheet1!O147</f>
        <v>02C</v>
      </c>
      <c r="C438" s="10" t="str">
        <f>Sheet1!R147</f>
        <v>FCMOVLT</v>
      </c>
      <c r="D438" s="10" t="s">
        <v>214</v>
      </c>
      <c r="E438" s="10" t="s">
        <v>210</v>
      </c>
      <c r="F438" s="36" t="s">
        <v>301</v>
      </c>
      <c r="G438" s="10" t="s">
        <v>215</v>
      </c>
      <c r="H438" s="10" t="s">
        <v>213</v>
      </c>
      <c r="I438" s="10" t="s">
        <v>216</v>
      </c>
      <c r="J438" s="11" t="b">
        <f t="shared" si="24"/>
        <v>1</v>
      </c>
    </row>
    <row r="439" spans="1:13">
      <c r="A439" s="9" t="str">
        <f>Sheet1!M147</f>
        <v>17</v>
      </c>
      <c r="B439" s="10" t="str">
        <f>Sheet1!P147</f>
        <v>02D</v>
      </c>
      <c r="C439" s="10" t="str">
        <f>Sheet1!S147</f>
        <v>FCMOVGE</v>
      </c>
      <c r="D439" s="10" t="s">
        <v>214</v>
      </c>
      <c r="E439" s="10" t="s">
        <v>210</v>
      </c>
      <c r="F439" s="36" t="s">
        <v>301</v>
      </c>
      <c r="G439" s="10" t="s">
        <v>215</v>
      </c>
      <c r="H439" s="10" t="s">
        <v>213</v>
      </c>
      <c r="I439" s="10" t="s">
        <v>216</v>
      </c>
      <c r="J439" s="11" t="b">
        <f t="shared" si="24"/>
        <v>1</v>
      </c>
    </row>
    <row r="440" spans="1:13">
      <c r="A440" s="9" t="str">
        <f>Sheet1!K148</f>
        <v>17</v>
      </c>
      <c r="B440" s="10" t="str">
        <f>Sheet1!N148</f>
        <v>02E</v>
      </c>
      <c r="C440" s="10" t="str">
        <f>Sheet1!Q148</f>
        <v>FCMOVLE</v>
      </c>
      <c r="D440" s="10" t="s">
        <v>214</v>
      </c>
      <c r="E440" s="10" t="s">
        <v>210</v>
      </c>
      <c r="F440" s="36" t="s">
        <v>301</v>
      </c>
      <c r="G440" s="10" t="s">
        <v>215</v>
      </c>
      <c r="H440" s="10" t="s">
        <v>213</v>
      </c>
      <c r="I440" s="10" t="s">
        <v>216</v>
      </c>
      <c r="J440" s="11" t="b">
        <f t="shared" si="24"/>
        <v>1</v>
      </c>
    </row>
    <row r="441" spans="1:13">
      <c r="A441" s="9" t="str">
        <f>Sheet1!L148</f>
        <v>17</v>
      </c>
      <c r="B441" s="10" t="str">
        <f>Sheet1!O148</f>
        <v>02F</v>
      </c>
      <c r="C441" s="10" t="str">
        <f>Sheet1!R148</f>
        <v>FCMOVGT</v>
      </c>
      <c r="D441" s="10" t="s">
        <v>214</v>
      </c>
      <c r="E441" s="10" t="s">
        <v>210</v>
      </c>
      <c r="F441" s="36" t="s">
        <v>301</v>
      </c>
      <c r="G441" s="10" t="s">
        <v>215</v>
      </c>
      <c r="H441" s="10" t="s">
        <v>213</v>
      </c>
      <c r="I441" s="10" t="s">
        <v>216</v>
      </c>
      <c r="J441" s="11" t="b">
        <f t="shared" si="24"/>
        <v>1</v>
      </c>
    </row>
    <row r="442" spans="1:13">
      <c r="A442" s="17" t="str">
        <f>Sheet1!M148</f>
        <v>17</v>
      </c>
      <c r="B442" s="18" t="str">
        <f>Sheet1!P148</f>
        <v>030</v>
      </c>
      <c r="C442" s="18" t="str">
        <f>Sheet1!S148</f>
        <v>CVTQL</v>
      </c>
      <c r="D442" s="18" t="s">
        <v>214</v>
      </c>
      <c r="E442" s="18" t="s">
        <v>210</v>
      </c>
      <c r="F442" s="18" t="s">
        <v>301</v>
      </c>
      <c r="G442" s="18" t="s">
        <v>215</v>
      </c>
      <c r="H442" s="18" t="s">
        <v>216</v>
      </c>
      <c r="I442" s="18"/>
      <c r="J442" s="11" t="b">
        <f t="shared" si="24"/>
        <v>1</v>
      </c>
    </row>
    <row r="443" spans="1:13">
      <c r="A443" s="17" t="str">
        <f>Sheet1!K149</f>
        <v>17</v>
      </c>
      <c r="B443" s="18" t="str">
        <f>Sheet1!N149</f>
        <v>130</v>
      </c>
      <c r="C443" s="18" t="str">
        <f>Sheet1!Q149</f>
        <v>CVTQL/V</v>
      </c>
      <c r="D443" s="18" t="s">
        <v>214</v>
      </c>
      <c r="E443" s="18" t="s">
        <v>210</v>
      </c>
      <c r="F443" s="18" t="s">
        <v>301</v>
      </c>
      <c r="G443" s="18" t="s">
        <v>215</v>
      </c>
      <c r="H443" s="18" t="s">
        <v>216</v>
      </c>
      <c r="I443" s="18"/>
      <c r="J443" s="11" t="b">
        <f t="shared" si="24"/>
        <v>1</v>
      </c>
    </row>
    <row r="444" spans="1:13">
      <c r="A444" s="19" t="str">
        <f>Sheet1!L149</f>
        <v>17</v>
      </c>
      <c r="B444" s="20" t="str">
        <f>Sheet1!O149</f>
        <v>530</v>
      </c>
      <c r="C444" s="20" t="str">
        <f>Sheet1!R149</f>
        <v>CVTQL/SV</v>
      </c>
      <c r="D444" s="20" t="s">
        <v>214</v>
      </c>
      <c r="E444" s="20" t="s">
        <v>210</v>
      </c>
      <c r="F444" s="20" t="s">
        <v>301</v>
      </c>
      <c r="G444" s="20" t="s">
        <v>215</v>
      </c>
      <c r="H444" s="20" t="s">
        <v>216</v>
      </c>
      <c r="I444" s="20"/>
      <c r="J444" s="14" t="b">
        <f t="shared" si="24"/>
        <v>1</v>
      </c>
      <c r="K444" s="32" t="s">
        <v>286</v>
      </c>
      <c r="L444" s="32" t="s">
        <v>287</v>
      </c>
      <c r="M444" s="32" t="s">
        <v>288</v>
      </c>
    </row>
    <row r="445" spans="1:13">
      <c r="A445" s="30" t="str">
        <f>Sheet1!M149</f>
        <v>18</v>
      </c>
      <c r="B445" s="31" t="str">
        <f>Sheet1!P149</f>
        <v>0000</v>
      </c>
      <c r="C445" s="31" t="str">
        <f>Sheet1!S149</f>
        <v>TRAPB</v>
      </c>
      <c r="D445" s="31" t="s">
        <v>218</v>
      </c>
      <c r="E445" s="31" t="s">
        <v>204</v>
      </c>
      <c r="F445" s="31" t="s">
        <v>303</v>
      </c>
      <c r="G445" s="31"/>
      <c r="H445" s="31"/>
      <c r="I445" s="31"/>
      <c r="J445" s="8" t="b">
        <f t="shared" si="24"/>
        <v>1</v>
      </c>
      <c r="K445">
        <f>COUNTA(A445:A456)</f>
        <v>12</v>
      </c>
      <c r="L445">
        <f>COUNTA(A445:A448,A451:A452,A454)</f>
        <v>7</v>
      </c>
      <c r="M445">
        <f>K445-L445</f>
        <v>5</v>
      </c>
    </row>
    <row r="446" spans="1:13">
      <c r="A446" s="17" t="str">
        <f>Sheet1!K150</f>
        <v>18</v>
      </c>
      <c r="B446" s="18" t="str">
        <f>Sheet1!N150</f>
        <v>0400</v>
      </c>
      <c r="C446" s="18" t="str">
        <f>Sheet1!Q150</f>
        <v>EXCB</v>
      </c>
      <c r="D446" s="18" t="s">
        <v>218</v>
      </c>
      <c r="E446" s="18" t="s">
        <v>204</v>
      </c>
      <c r="F446" s="18" t="s">
        <v>303</v>
      </c>
      <c r="G446" s="18"/>
      <c r="H446" s="18"/>
      <c r="I446" s="18"/>
      <c r="J446" s="11" t="b">
        <f t="shared" si="24"/>
        <v>1</v>
      </c>
    </row>
    <row r="447" spans="1:13">
      <c r="A447" s="17" t="str">
        <f>Sheet1!L150</f>
        <v>18</v>
      </c>
      <c r="B447" s="18" t="str">
        <f>Sheet1!O150</f>
        <v>4000</v>
      </c>
      <c r="C447" s="18" t="str">
        <f>Sheet1!R150</f>
        <v>MB</v>
      </c>
      <c r="D447" s="18" t="s">
        <v>218</v>
      </c>
      <c r="E447" s="18" t="s">
        <v>204</v>
      </c>
      <c r="F447" s="18" t="s">
        <v>298</v>
      </c>
      <c r="G447" s="18"/>
      <c r="H447" s="18"/>
      <c r="I447" s="18"/>
      <c r="J447" s="11" t="b">
        <f t="shared" si="24"/>
        <v>1</v>
      </c>
    </row>
    <row r="448" spans="1:13">
      <c r="A448" s="17" t="str">
        <f>Sheet1!M150</f>
        <v>18</v>
      </c>
      <c r="B448" s="18" t="str">
        <f>Sheet1!P150</f>
        <v>4400</v>
      </c>
      <c r="C448" s="18" t="str">
        <f>Sheet1!S150</f>
        <v>WMB</v>
      </c>
      <c r="D448" s="18" t="s">
        <v>218</v>
      </c>
      <c r="E448" s="18" t="s">
        <v>204</v>
      </c>
      <c r="F448" s="18" t="s">
        <v>298</v>
      </c>
      <c r="G448" s="18"/>
      <c r="H448" s="18"/>
      <c r="I448" s="18"/>
      <c r="J448" s="11" t="b">
        <f t="shared" si="24"/>
        <v>1</v>
      </c>
    </row>
    <row r="449" spans="1:13">
      <c r="A449" s="9" t="str">
        <f>Sheet1!K151</f>
        <v>18</v>
      </c>
      <c r="B449" s="10" t="str">
        <f>Sheet1!N151</f>
        <v>8000</v>
      </c>
      <c r="C449" s="10" t="str">
        <f>Sheet1!Q151</f>
        <v>FETCH</v>
      </c>
      <c r="D449" s="10" t="s">
        <v>218</v>
      </c>
      <c r="E449" s="10" t="s">
        <v>204</v>
      </c>
      <c r="F449" s="36" t="s">
        <v>297</v>
      </c>
      <c r="G449" s="10"/>
      <c r="H449" s="10" t="s">
        <v>202</v>
      </c>
      <c r="I449" s="10"/>
      <c r="J449" s="11" t="b">
        <f t="shared" si="24"/>
        <v>1</v>
      </c>
    </row>
    <row r="450" spans="1:13">
      <c r="A450" s="9" t="str">
        <f>Sheet1!L151</f>
        <v>18</v>
      </c>
      <c r="B450" s="10" t="str">
        <f>Sheet1!O151</f>
        <v>A000</v>
      </c>
      <c r="C450" s="10" t="str">
        <f>Sheet1!R151</f>
        <v>FETCH_M</v>
      </c>
      <c r="D450" s="10" t="s">
        <v>218</v>
      </c>
      <c r="E450" s="10" t="s">
        <v>204</v>
      </c>
      <c r="F450" s="36" t="s">
        <v>297</v>
      </c>
      <c r="G450" s="10"/>
      <c r="H450" s="10" t="s">
        <v>202</v>
      </c>
      <c r="I450" s="10"/>
      <c r="J450" s="11" t="b">
        <f t="shared" si="24"/>
        <v>1</v>
      </c>
    </row>
    <row r="451" spans="1:13">
      <c r="A451" s="17" t="str">
        <f>Sheet1!M151</f>
        <v>18</v>
      </c>
      <c r="B451" s="18" t="str">
        <f>Sheet1!P151</f>
        <v>C000</v>
      </c>
      <c r="C451" s="18" t="str">
        <f>Sheet1!S151</f>
        <v>RPCC</v>
      </c>
      <c r="D451" s="18" t="s">
        <v>218</v>
      </c>
      <c r="E451" s="18" t="s">
        <v>200</v>
      </c>
      <c r="F451" s="18" t="s">
        <v>298</v>
      </c>
      <c r="G451" s="18" t="s">
        <v>201</v>
      </c>
      <c r="H451" s="18"/>
      <c r="I451" s="18"/>
      <c r="J451" s="11" t="b">
        <f t="shared" si="24"/>
        <v>1</v>
      </c>
    </row>
    <row r="452" spans="1:13">
      <c r="A452" s="17" t="str">
        <f>Sheet1!K152</f>
        <v>18</v>
      </c>
      <c r="B452" s="18" t="str">
        <f>Sheet1!N152</f>
        <v>E000</v>
      </c>
      <c r="C452" s="18" t="str">
        <f>Sheet1!Q152</f>
        <v>RC</v>
      </c>
      <c r="D452" s="18" t="s">
        <v>218</v>
      </c>
      <c r="E452" s="18" t="s">
        <v>200</v>
      </c>
      <c r="F452" s="18" t="s">
        <v>298</v>
      </c>
      <c r="G452" s="18" t="s">
        <v>201</v>
      </c>
      <c r="H452" s="18"/>
      <c r="I452" s="18"/>
      <c r="J452" s="11" t="b">
        <f t="shared" ref="J452:J515" si="26">OR((A452=A453),(A452=A451))</f>
        <v>1</v>
      </c>
    </row>
    <row r="453" spans="1:13">
      <c r="A453" s="9" t="str">
        <f>Sheet1!L152</f>
        <v>18</v>
      </c>
      <c r="B453" s="10" t="str">
        <f>Sheet1!O152</f>
        <v>E800</v>
      </c>
      <c r="C453" s="10" t="str">
        <f>Sheet1!R152</f>
        <v>ECB</v>
      </c>
      <c r="D453" s="10" t="s">
        <v>218</v>
      </c>
      <c r="E453" s="10" t="s">
        <v>204</v>
      </c>
      <c r="F453" s="35" t="s">
        <v>298</v>
      </c>
      <c r="G453" s="10"/>
      <c r="H453" s="10" t="s">
        <v>202</v>
      </c>
      <c r="I453" s="10"/>
      <c r="J453" s="11" t="b">
        <f t="shared" si="26"/>
        <v>1</v>
      </c>
    </row>
    <row r="454" spans="1:13">
      <c r="A454" s="17" t="str">
        <f>Sheet1!M152</f>
        <v>18</v>
      </c>
      <c r="B454" s="18" t="str">
        <f>Sheet1!P152</f>
        <v>F000</v>
      </c>
      <c r="C454" s="18" t="str">
        <f>Sheet1!S152</f>
        <v>RS</v>
      </c>
      <c r="D454" s="18" t="s">
        <v>218</v>
      </c>
      <c r="E454" s="18" t="s">
        <v>200</v>
      </c>
      <c r="F454" s="18" t="s">
        <v>298</v>
      </c>
      <c r="G454" s="18" t="s">
        <v>201</v>
      </c>
      <c r="H454" s="18"/>
      <c r="I454" s="18"/>
      <c r="J454" s="11" t="b">
        <f t="shared" si="26"/>
        <v>1</v>
      </c>
    </row>
    <row r="455" spans="1:13">
      <c r="A455" s="9" t="str">
        <f>Sheet1!K153</f>
        <v>18</v>
      </c>
      <c r="B455" s="10" t="str">
        <f>Sheet1!N153</f>
        <v>F800</v>
      </c>
      <c r="C455" s="10" t="str">
        <f>Sheet1!Q153</f>
        <v>WH64</v>
      </c>
      <c r="D455" s="10" t="s">
        <v>218</v>
      </c>
      <c r="E455" s="10" t="s">
        <v>204</v>
      </c>
      <c r="F455" s="35" t="s">
        <v>298</v>
      </c>
      <c r="G455" s="10"/>
      <c r="H455" s="10" t="s">
        <v>202</v>
      </c>
      <c r="I455" s="10"/>
      <c r="J455" s="11" t="b">
        <f t="shared" si="26"/>
        <v>1</v>
      </c>
    </row>
    <row r="456" spans="1:13">
      <c r="A456" s="12" t="str">
        <f>Sheet1!L153</f>
        <v>18</v>
      </c>
      <c r="B456" s="13" t="str">
        <f>Sheet1!O153</f>
        <v>FC00</v>
      </c>
      <c r="C456" s="13" t="str">
        <f>Sheet1!R153</f>
        <v>WH64EN</v>
      </c>
      <c r="D456" s="13" t="s">
        <v>218</v>
      </c>
      <c r="E456" s="13" t="s">
        <v>204</v>
      </c>
      <c r="F456" s="13" t="s">
        <v>298</v>
      </c>
      <c r="G456" s="13"/>
      <c r="H456" s="13" t="s">
        <v>202</v>
      </c>
      <c r="I456" s="13"/>
      <c r="J456" s="14" t="b">
        <f t="shared" si="26"/>
        <v>1</v>
      </c>
    </row>
    <row r="457" spans="1:13">
      <c r="A457" s="3" t="str">
        <f>Sheet1!M153</f>
        <v>19</v>
      </c>
      <c r="B457" s="4" t="str">
        <f>Sheet1!P153</f>
        <v/>
      </c>
      <c r="C457" s="4" t="str">
        <f>"HW_MFPR ("&amp;Sheet1!S153&amp;")"</f>
        <v>HW_MFPR (PAL19)</v>
      </c>
      <c r="D457" s="4" t="s">
        <v>220</v>
      </c>
      <c r="E457" s="4" t="s">
        <v>200</v>
      </c>
      <c r="F457" s="4" t="s">
        <v>297</v>
      </c>
      <c r="G457" s="4" t="s">
        <v>201</v>
      </c>
      <c r="H457" s="4"/>
      <c r="I457" s="4"/>
      <c r="J457" s="5" t="b">
        <f t="shared" si="26"/>
        <v>0</v>
      </c>
    </row>
    <row r="458" spans="1:13">
      <c r="A458" s="6" t="str">
        <f>Sheet1!K154</f>
        <v>1A</v>
      </c>
      <c r="B458" s="7" t="str">
        <f>Sheet1!N154</f>
        <v>0</v>
      </c>
      <c r="C458" s="7" t="str">
        <f>Sheet1!Q154</f>
        <v>JMP</v>
      </c>
      <c r="D458" s="7" t="s">
        <v>219</v>
      </c>
      <c r="E458" s="7" t="s">
        <v>205</v>
      </c>
      <c r="F458" s="7" t="s">
        <v>296</v>
      </c>
      <c r="G458" s="7" t="s">
        <v>201</v>
      </c>
      <c r="H458" s="7" t="s">
        <v>202</v>
      </c>
      <c r="I458" s="7"/>
      <c r="J458" s="8" t="b">
        <f t="shared" si="26"/>
        <v>1</v>
      </c>
    </row>
    <row r="459" spans="1:13">
      <c r="A459" s="9" t="str">
        <f>Sheet1!L154</f>
        <v>1A</v>
      </c>
      <c r="B459" s="10" t="str">
        <f>Sheet1!O154</f>
        <v>1</v>
      </c>
      <c r="C459" s="10" t="str">
        <f>Sheet1!R154</f>
        <v>JSR</v>
      </c>
      <c r="D459" s="10" t="s">
        <v>219</v>
      </c>
      <c r="E459" s="10" t="s">
        <v>205</v>
      </c>
      <c r="F459" s="32" t="s">
        <v>296</v>
      </c>
      <c r="G459" s="10" t="s">
        <v>201</v>
      </c>
      <c r="H459" s="10" t="s">
        <v>202</v>
      </c>
      <c r="I459" s="10"/>
      <c r="J459" s="11" t="b">
        <f t="shared" si="26"/>
        <v>1</v>
      </c>
    </row>
    <row r="460" spans="1:13">
      <c r="A460" s="9" t="str">
        <f>Sheet1!M154</f>
        <v>1A</v>
      </c>
      <c r="B460" s="10" t="str">
        <f>Sheet1!P154</f>
        <v>2</v>
      </c>
      <c r="C460" s="10" t="str">
        <f>Sheet1!S154</f>
        <v>RET</v>
      </c>
      <c r="D460" s="10" t="s">
        <v>219</v>
      </c>
      <c r="E460" s="10" t="s">
        <v>205</v>
      </c>
      <c r="F460" s="32" t="s">
        <v>296</v>
      </c>
      <c r="G460" s="10" t="s">
        <v>201</v>
      </c>
      <c r="H460" s="10" t="s">
        <v>202</v>
      </c>
      <c r="I460" s="10"/>
      <c r="J460" s="11" t="b">
        <f t="shared" si="26"/>
        <v>1</v>
      </c>
    </row>
    <row r="461" spans="1:13">
      <c r="A461" s="12" t="str">
        <f>Sheet1!K155</f>
        <v>1A</v>
      </c>
      <c r="B461" s="13" t="str">
        <f>Sheet1!N155</f>
        <v>3</v>
      </c>
      <c r="C461" s="13" t="str">
        <f>Sheet1!Q155</f>
        <v>JSR_COROUTINE</v>
      </c>
      <c r="D461" s="13" t="s">
        <v>219</v>
      </c>
      <c r="E461" s="13" t="s">
        <v>205</v>
      </c>
      <c r="F461" s="13" t="s">
        <v>296</v>
      </c>
      <c r="G461" s="13" t="s">
        <v>201</v>
      </c>
      <c r="H461" s="13" t="s">
        <v>202</v>
      </c>
      <c r="I461" s="13"/>
      <c r="J461" s="14" t="b">
        <f t="shared" si="26"/>
        <v>1</v>
      </c>
    </row>
    <row r="462" spans="1:13">
      <c r="A462" s="3" t="str">
        <f>Sheet1!L155</f>
        <v>1B</v>
      </c>
      <c r="B462" s="4" t="str">
        <f>Sheet1!O155</f>
        <v/>
      </c>
      <c r="C462" s="4" t="str">
        <f>"HW_LD ("&amp;Sheet1!R155&amp;")"</f>
        <v>HW_LD (PAL1B)</v>
      </c>
      <c r="D462" s="4" t="s">
        <v>220</v>
      </c>
      <c r="E462" s="4" t="s">
        <v>200</v>
      </c>
      <c r="F462" s="4" t="s">
        <v>297</v>
      </c>
      <c r="G462" s="4" t="s">
        <v>201</v>
      </c>
      <c r="H462" s="4" t="s">
        <v>202</v>
      </c>
      <c r="I462" s="4"/>
      <c r="J462" s="5" t="b">
        <f t="shared" si="26"/>
        <v>0</v>
      </c>
      <c r="K462" s="32" t="s">
        <v>286</v>
      </c>
      <c r="L462" s="32" t="s">
        <v>287</v>
      </c>
      <c r="M462" s="32" t="s">
        <v>288</v>
      </c>
    </row>
    <row r="463" spans="1:13">
      <c r="A463" s="6" t="str">
        <f>Sheet1!M155</f>
        <v>1C</v>
      </c>
      <c r="B463" s="7" t="str">
        <f>Sheet1!P155</f>
        <v>00</v>
      </c>
      <c r="C463" s="7" t="str">
        <f>Sheet1!S155</f>
        <v>SEXTB</v>
      </c>
      <c r="D463" s="7" t="s">
        <v>209</v>
      </c>
      <c r="E463" s="7" t="s">
        <v>210</v>
      </c>
      <c r="F463" s="7" t="s">
        <v>304</v>
      </c>
      <c r="G463" s="7" t="s">
        <v>211</v>
      </c>
      <c r="H463" s="7" t="s">
        <v>202</v>
      </c>
      <c r="I463" s="7"/>
      <c r="J463" s="8" t="b">
        <f t="shared" si="26"/>
        <v>1</v>
      </c>
      <c r="K463">
        <f>COUNTA(A463:A482)</f>
        <v>20</v>
      </c>
      <c r="L463">
        <f>COUNTA(A466,A473:A480)</f>
        <v>9</v>
      </c>
      <c r="M463">
        <f>K463-L463</f>
        <v>11</v>
      </c>
    </row>
    <row r="464" spans="1:13">
      <c r="A464" s="9" t="str">
        <f>Sheet1!K156</f>
        <v>1C</v>
      </c>
      <c r="B464" s="10" t="str">
        <f>Sheet1!N156</f>
        <v>01</v>
      </c>
      <c r="C464" s="10" t="str">
        <f>Sheet1!Q156</f>
        <v>SEXTW</v>
      </c>
      <c r="D464" s="10" t="s">
        <v>209</v>
      </c>
      <c r="E464" s="10" t="s">
        <v>210</v>
      </c>
      <c r="F464" s="32" t="s">
        <v>304</v>
      </c>
      <c r="G464" s="10" t="s">
        <v>211</v>
      </c>
      <c r="H464" s="10" t="s">
        <v>202</v>
      </c>
      <c r="I464" s="10"/>
      <c r="J464" s="11" t="b">
        <f t="shared" si="26"/>
        <v>1</v>
      </c>
    </row>
    <row r="465" spans="1:10">
      <c r="A465" s="9" t="str">
        <f>Sheet1!L156</f>
        <v>1C</v>
      </c>
      <c r="B465" s="10" t="str">
        <f>Sheet1!O156</f>
        <v>30</v>
      </c>
      <c r="C465" s="10" t="str">
        <f>Sheet1!R156</f>
        <v>CTPOP</v>
      </c>
      <c r="D465" s="10" t="s">
        <v>209</v>
      </c>
      <c r="E465" s="10" t="s">
        <v>210</v>
      </c>
      <c r="F465" s="32" t="s">
        <v>304</v>
      </c>
      <c r="G465" s="10" t="s">
        <v>211</v>
      </c>
      <c r="H465" s="10" t="s">
        <v>202</v>
      </c>
      <c r="I465" s="10"/>
      <c r="J465" s="11" t="b">
        <f t="shared" si="26"/>
        <v>1</v>
      </c>
    </row>
    <row r="466" spans="1:10">
      <c r="A466" s="17" t="str">
        <f>Sheet1!M156</f>
        <v>1C</v>
      </c>
      <c r="B466" s="18" t="str">
        <f>Sheet1!P156</f>
        <v>31</v>
      </c>
      <c r="C466" s="18" t="str">
        <f>Sheet1!S156</f>
        <v>PERR</v>
      </c>
      <c r="D466" s="18" t="s">
        <v>209</v>
      </c>
      <c r="E466" s="18" t="s">
        <v>210</v>
      </c>
      <c r="F466" s="18" t="s">
        <v>304</v>
      </c>
      <c r="G466" s="18" t="s">
        <v>211</v>
      </c>
      <c r="H466" s="18" t="s">
        <v>201</v>
      </c>
      <c r="I466" s="18" t="s">
        <v>202</v>
      </c>
      <c r="J466" s="11" t="b">
        <f t="shared" si="26"/>
        <v>1</v>
      </c>
    </row>
    <row r="467" spans="1:10">
      <c r="A467" s="9" t="str">
        <f>Sheet1!K157</f>
        <v>1C</v>
      </c>
      <c r="B467" s="10" t="str">
        <f>Sheet1!N157</f>
        <v>32</v>
      </c>
      <c r="C467" s="10" t="str">
        <f>Sheet1!Q157</f>
        <v>CTLZ</v>
      </c>
      <c r="D467" s="10" t="s">
        <v>209</v>
      </c>
      <c r="E467" s="10" t="s">
        <v>210</v>
      </c>
      <c r="F467" s="32" t="s">
        <v>304</v>
      </c>
      <c r="G467" s="10" t="s">
        <v>211</v>
      </c>
      <c r="H467" s="10" t="s">
        <v>202</v>
      </c>
      <c r="I467" s="10"/>
      <c r="J467" s="11" t="b">
        <f t="shared" si="26"/>
        <v>1</v>
      </c>
    </row>
    <row r="468" spans="1:10">
      <c r="A468" s="9" t="str">
        <f>Sheet1!L157</f>
        <v>1C</v>
      </c>
      <c r="B468" s="10" t="str">
        <f>Sheet1!O157</f>
        <v>33</v>
      </c>
      <c r="C468" s="10" t="str">
        <f>Sheet1!R157</f>
        <v>CTTZ</v>
      </c>
      <c r="D468" s="10" t="s">
        <v>209</v>
      </c>
      <c r="E468" s="10" t="s">
        <v>210</v>
      </c>
      <c r="F468" s="32" t="s">
        <v>304</v>
      </c>
      <c r="G468" s="10" t="s">
        <v>211</v>
      </c>
      <c r="H468" s="10" t="s">
        <v>202</v>
      </c>
      <c r="I468" s="10"/>
      <c r="J468" s="11" t="b">
        <f t="shared" si="26"/>
        <v>1</v>
      </c>
    </row>
    <row r="469" spans="1:10">
      <c r="A469" s="9" t="str">
        <f>Sheet1!M157</f>
        <v>1C</v>
      </c>
      <c r="B469" s="10" t="str">
        <f>Sheet1!P157</f>
        <v>34</v>
      </c>
      <c r="C469" s="10" t="str">
        <f>Sheet1!S157</f>
        <v>UNPKBW</v>
      </c>
      <c r="D469" s="10" t="s">
        <v>209</v>
      </c>
      <c r="E469" s="10" t="s">
        <v>210</v>
      </c>
      <c r="F469" s="10" t="s">
        <v>304</v>
      </c>
      <c r="G469" s="10" t="s">
        <v>211</v>
      </c>
      <c r="H469" s="10" t="s">
        <v>202</v>
      </c>
      <c r="I469" s="10"/>
      <c r="J469" s="11" t="b">
        <f t="shared" si="26"/>
        <v>1</v>
      </c>
    </row>
    <row r="470" spans="1:10">
      <c r="A470" s="9" t="str">
        <f>Sheet1!K158</f>
        <v>1C</v>
      </c>
      <c r="B470" s="10" t="str">
        <f>Sheet1!N158</f>
        <v>35</v>
      </c>
      <c r="C470" s="10" t="str">
        <f>Sheet1!Q158</f>
        <v>UNPKBL</v>
      </c>
      <c r="D470" s="10" t="s">
        <v>209</v>
      </c>
      <c r="E470" s="10" t="s">
        <v>210</v>
      </c>
      <c r="F470" s="10" t="s">
        <v>304</v>
      </c>
      <c r="G470" s="10" t="s">
        <v>211</v>
      </c>
      <c r="H470" s="10" t="s">
        <v>202</v>
      </c>
      <c r="I470" s="10"/>
      <c r="J470" s="11" t="b">
        <f t="shared" si="26"/>
        <v>1</v>
      </c>
    </row>
    <row r="471" spans="1:10">
      <c r="A471" s="9" t="str">
        <f>Sheet1!L158</f>
        <v>1C</v>
      </c>
      <c r="B471" s="10" t="str">
        <f>Sheet1!O158</f>
        <v>36</v>
      </c>
      <c r="C471" s="10" t="str">
        <f>Sheet1!R158</f>
        <v>PKWB</v>
      </c>
      <c r="D471" s="10" t="s">
        <v>209</v>
      </c>
      <c r="E471" s="10" t="s">
        <v>210</v>
      </c>
      <c r="F471" s="32" t="s">
        <v>304</v>
      </c>
      <c r="G471" s="10" t="s">
        <v>211</v>
      </c>
      <c r="H471" s="10" t="s">
        <v>202</v>
      </c>
      <c r="I471" s="10"/>
      <c r="J471" s="11" t="b">
        <f t="shared" si="26"/>
        <v>1</v>
      </c>
    </row>
    <row r="472" spans="1:10">
      <c r="A472" s="9" t="str">
        <f>Sheet1!M158</f>
        <v>1C</v>
      </c>
      <c r="B472" s="10" t="str">
        <f>Sheet1!P158</f>
        <v>37</v>
      </c>
      <c r="C472" s="10" t="str">
        <f>Sheet1!S158</f>
        <v>PKLB</v>
      </c>
      <c r="D472" s="10" t="s">
        <v>209</v>
      </c>
      <c r="E472" s="10" t="s">
        <v>210</v>
      </c>
      <c r="F472" s="32" t="s">
        <v>304</v>
      </c>
      <c r="G472" s="10" t="s">
        <v>211</v>
      </c>
      <c r="H472" s="10" t="s">
        <v>202</v>
      </c>
      <c r="I472" s="10"/>
      <c r="J472" s="11" t="b">
        <f t="shared" si="26"/>
        <v>1</v>
      </c>
    </row>
    <row r="473" spans="1:10">
      <c r="A473" s="17" t="str">
        <f>Sheet1!K159</f>
        <v>1C</v>
      </c>
      <c r="B473" s="18" t="str">
        <f>Sheet1!N159</f>
        <v>38</v>
      </c>
      <c r="C473" s="18" t="str">
        <f>Sheet1!Q159</f>
        <v>MINSB8</v>
      </c>
      <c r="D473" s="18" t="s">
        <v>209</v>
      </c>
      <c r="E473" s="18" t="s">
        <v>210</v>
      </c>
      <c r="F473" s="18" t="s">
        <v>304</v>
      </c>
      <c r="G473" s="18" t="s">
        <v>211</v>
      </c>
      <c r="H473" s="18" t="s">
        <v>201</v>
      </c>
      <c r="I473" s="18" t="s">
        <v>202</v>
      </c>
      <c r="J473" s="11" t="b">
        <f t="shared" si="26"/>
        <v>1</v>
      </c>
    </row>
    <row r="474" spans="1:10">
      <c r="A474" s="17" t="str">
        <f>Sheet1!L159</f>
        <v>1C</v>
      </c>
      <c r="B474" s="18" t="str">
        <f>Sheet1!O159</f>
        <v>39</v>
      </c>
      <c r="C474" s="18" t="str">
        <f>Sheet1!R159</f>
        <v>MINSW4</v>
      </c>
      <c r="D474" s="18" t="s">
        <v>209</v>
      </c>
      <c r="E474" s="18" t="s">
        <v>210</v>
      </c>
      <c r="F474" s="18" t="s">
        <v>304</v>
      </c>
      <c r="G474" s="18" t="s">
        <v>211</v>
      </c>
      <c r="H474" s="18" t="s">
        <v>201</v>
      </c>
      <c r="I474" s="18" t="s">
        <v>202</v>
      </c>
      <c r="J474" s="11" t="b">
        <f t="shared" si="26"/>
        <v>1</v>
      </c>
    </row>
    <row r="475" spans="1:10">
      <c r="A475" s="17" t="str">
        <f>Sheet1!M159</f>
        <v>1C</v>
      </c>
      <c r="B475" s="18" t="str">
        <f>Sheet1!P159</f>
        <v>3A</v>
      </c>
      <c r="C475" s="18" t="str">
        <f>Sheet1!S159</f>
        <v>MINUB8</v>
      </c>
      <c r="D475" s="18" t="s">
        <v>209</v>
      </c>
      <c r="E475" s="18" t="s">
        <v>210</v>
      </c>
      <c r="F475" s="18" t="s">
        <v>304</v>
      </c>
      <c r="G475" s="18" t="s">
        <v>211</v>
      </c>
      <c r="H475" s="18" t="s">
        <v>201</v>
      </c>
      <c r="I475" s="18" t="s">
        <v>202</v>
      </c>
      <c r="J475" s="11" t="b">
        <f t="shared" si="26"/>
        <v>1</v>
      </c>
    </row>
    <row r="476" spans="1:10">
      <c r="A476" s="17" t="str">
        <f>Sheet1!K160</f>
        <v>1C</v>
      </c>
      <c r="B476" s="18" t="str">
        <f>Sheet1!N160</f>
        <v>3B</v>
      </c>
      <c r="C476" s="18" t="str">
        <f>Sheet1!Q160</f>
        <v>MINUW4</v>
      </c>
      <c r="D476" s="18" t="s">
        <v>209</v>
      </c>
      <c r="E476" s="18" t="s">
        <v>210</v>
      </c>
      <c r="F476" s="18" t="s">
        <v>304</v>
      </c>
      <c r="G476" s="18" t="s">
        <v>211</v>
      </c>
      <c r="H476" s="18" t="s">
        <v>201</v>
      </c>
      <c r="I476" s="18" t="s">
        <v>202</v>
      </c>
      <c r="J476" s="11" t="b">
        <f t="shared" si="26"/>
        <v>1</v>
      </c>
    </row>
    <row r="477" spans="1:10">
      <c r="A477" s="17" t="str">
        <f>Sheet1!L160</f>
        <v>1C</v>
      </c>
      <c r="B477" s="18" t="str">
        <f>Sheet1!O160</f>
        <v>3C</v>
      </c>
      <c r="C477" s="18" t="str">
        <f>Sheet1!R160</f>
        <v>MAXUB8</v>
      </c>
      <c r="D477" s="18" t="s">
        <v>209</v>
      </c>
      <c r="E477" s="18" t="s">
        <v>210</v>
      </c>
      <c r="F477" s="18" t="s">
        <v>304</v>
      </c>
      <c r="G477" s="18" t="s">
        <v>211</v>
      </c>
      <c r="H477" s="18" t="s">
        <v>201</v>
      </c>
      <c r="I477" s="18" t="s">
        <v>202</v>
      </c>
      <c r="J477" s="11" t="b">
        <f t="shared" si="26"/>
        <v>1</v>
      </c>
    </row>
    <row r="478" spans="1:10">
      <c r="A478" s="17" t="str">
        <f>Sheet1!M160</f>
        <v>1C</v>
      </c>
      <c r="B478" s="18" t="str">
        <f>Sheet1!P160</f>
        <v>3D</v>
      </c>
      <c r="C478" s="18" t="str">
        <f>Sheet1!S160</f>
        <v>MAXUW4</v>
      </c>
      <c r="D478" s="18" t="s">
        <v>209</v>
      </c>
      <c r="E478" s="18" t="s">
        <v>210</v>
      </c>
      <c r="F478" s="18" t="s">
        <v>304</v>
      </c>
      <c r="G478" s="18" t="s">
        <v>211</v>
      </c>
      <c r="H478" s="18" t="s">
        <v>201</v>
      </c>
      <c r="I478" s="18" t="s">
        <v>202</v>
      </c>
      <c r="J478" s="11" t="b">
        <f t="shared" si="26"/>
        <v>1</v>
      </c>
    </row>
    <row r="479" spans="1:10">
      <c r="A479" s="17" t="str">
        <f>Sheet1!K161</f>
        <v>1C</v>
      </c>
      <c r="B479" s="18" t="str">
        <f>Sheet1!N161</f>
        <v>3E</v>
      </c>
      <c r="C479" s="18" t="str">
        <f>Sheet1!Q161</f>
        <v>MAXSB8</v>
      </c>
      <c r="D479" s="18" t="s">
        <v>209</v>
      </c>
      <c r="E479" s="18" t="s">
        <v>210</v>
      </c>
      <c r="F479" s="18" t="s">
        <v>304</v>
      </c>
      <c r="G479" s="18" t="s">
        <v>211</v>
      </c>
      <c r="H479" s="18" t="s">
        <v>201</v>
      </c>
      <c r="I479" s="18" t="s">
        <v>202</v>
      </c>
      <c r="J479" s="11" t="b">
        <f t="shared" si="26"/>
        <v>1</v>
      </c>
    </row>
    <row r="480" spans="1:10">
      <c r="A480" s="17" t="str">
        <f>Sheet1!L161</f>
        <v>1C</v>
      </c>
      <c r="B480" s="18" t="str">
        <f>Sheet1!O161</f>
        <v>3F</v>
      </c>
      <c r="C480" s="18" t="str">
        <f>Sheet1!R161</f>
        <v>MAXSW4</v>
      </c>
      <c r="D480" s="18" t="s">
        <v>209</v>
      </c>
      <c r="E480" s="18" t="s">
        <v>210</v>
      </c>
      <c r="F480" s="18" t="s">
        <v>304</v>
      </c>
      <c r="G480" s="18" t="s">
        <v>211</v>
      </c>
      <c r="H480" s="18" t="s">
        <v>201</v>
      </c>
      <c r="I480" s="18" t="s">
        <v>202</v>
      </c>
      <c r="J480" s="11" t="b">
        <f t="shared" si="26"/>
        <v>1</v>
      </c>
    </row>
    <row r="481" spans="1:11">
      <c r="A481" s="9" t="str">
        <f>Sheet1!M161</f>
        <v>1C</v>
      </c>
      <c r="B481" s="10" t="str">
        <f>Sheet1!P161</f>
        <v>70</v>
      </c>
      <c r="C481" s="10" t="str">
        <f>Sheet1!S161</f>
        <v>FTOIT</v>
      </c>
      <c r="D481" s="10" t="s">
        <v>214</v>
      </c>
      <c r="E481" s="10" t="s">
        <v>210</v>
      </c>
      <c r="F481" s="36" t="s">
        <v>305</v>
      </c>
      <c r="G481" s="10" t="s">
        <v>211</v>
      </c>
      <c r="H481" s="10" t="s">
        <v>213</v>
      </c>
      <c r="I481" s="10"/>
      <c r="J481" s="11" t="b">
        <f t="shared" si="26"/>
        <v>1</v>
      </c>
    </row>
    <row r="482" spans="1:11">
      <c r="A482" s="12" t="str">
        <f>Sheet1!K162</f>
        <v>1C</v>
      </c>
      <c r="B482" s="13" t="str">
        <f>Sheet1!N162</f>
        <v>78</v>
      </c>
      <c r="C482" s="13" t="str">
        <f>Sheet1!Q162</f>
        <v>FTOIS</v>
      </c>
      <c r="D482" s="13" t="s">
        <v>214</v>
      </c>
      <c r="E482" s="13" t="s">
        <v>210</v>
      </c>
      <c r="F482" s="13" t="s">
        <v>305</v>
      </c>
      <c r="G482" s="13" t="s">
        <v>211</v>
      </c>
      <c r="H482" s="13" t="s">
        <v>213</v>
      </c>
      <c r="I482" s="13"/>
      <c r="J482" s="14" t="b">
        <f t="shared" si="26"/>
        <v>1</v>
      </c>
    </row>
    <row r="483" spans="1:11">
      <c r="A483" s="3" t="str">
        <f>Sheet1!L162</f>
        <v>1D</v>
      </c>
      <c r="B483" s="4" t="str">
        <f>Sheet1!O162</f>
        <v/>
      </c>
      <c r="C483" s="4" t="str">
        <f>"HW_MTPR ("&amp;Sheet1!R162&amp;")"</f>
        <v>HW_MTPR (PAL1D)</v>
      </c>
      <c r="D483" s="4" t="s">
        <v>220</v>
      </c>
      <c r="E483" s="4" t="s">
        <v>204</v>
      </c>
      <c r="F483" s="4" t="s">
        <v>297</v>
      </c>
      <c r="G483" s="4"/>
      <c r="H483" s="4" t="s">
        <v>202</v>
      </c>
      <c r="I483" s="4"/>
      <c r="J483" s="5" t="b">
        <f t="shared" si="26"/>
        <v>0</v>
      </c>
    </row>
    <row r="484" spans="1:11">
      <c r="A484" s="3" t="str">
        <f>Sheet1!M162</f>
        <v>1E</v>
      </c>
      <c r="B484" s="4" t="str">
        <f>Sheet1!P162</f>
        <v/>
      </c>
      <c r="C484" s="4" t="str">
        <f>"HW_RET ("&amp;Sheet1!S162&amp;")"</f>
        <v>HW_RET (PAL1E)</v>
      </c>
      <c r="D484" s="4" t="s">
        <v>220</v>
      </c>
      <c r="E484" s="4" t="s">
        <v>205</v>
      </c>
      <c r="F484" s="4" t="s">
        <v>296</v>
      </c>
      <c r="G484" s="4"/>
      <c r="H484" s="4" t="s">
        <v>202</v>
      </c>
      <c r="I484" s="4"/>
      <c r="J484" s="5" t="b">
        <f t="shared" si="26"/>
        <v>0</v>
      </c>
    </row>
    <row r="485" spans="1:11">
      <c r="A485" s="3" t="str">
        <f>Sheet1!K163</f>
        <v>1F</v>
      </c>
      <c r="B485" s="4" t="str">
        <f>Sheet1!N163</f>
        <v/>
      </c>
      <c r="C485" s="4" t="str">
        <f>"HW_ST ("&amp;Sheet1!Q163&amp;")"</f>
        <v>HW_ST (PAL1F)</v>
      </c>
      <c r="D485" s="4" t="s">
        <v>220</v>
      </c>
      <c r="E485" s="4" t="s">
        <v>204</v>
      </c>
      <c r="F485" s="4" t="s">
        <v>297</v>
      </c>
      <c r="G485" s="4"/>
      <c r="H485" s="4" t="s">
        <v>201</v>
      </c>
      <c r="I485" s="4" t="s">
        <v>202</v>
      </c>
      <c r="J485" s="5" t="b">
        <f t="shared" si="26"/>
        <v>0</v>
      </c>
    </row>
    <row r="486" spans="1:11">
      <c r="A486" s="3" t="str">
        <f>Sheet1!L163</f>
        <v>20</v>
      </c>
      <c r="B486" s="4" t="str">
        <f>Sheet1!O163</f>
        <v/>
      </c>
      <c r="C486" s="4" t="str">
        <f>Sheet1!R163</f>
        <v>LDF</v>
      </c>
      <c r="D486" s="4" t="s">
        <v>203</v>
      </c>
      <c r="E486" s="4" t="s">
        <v>200</v>
      </c>
      <c r="F486" s="4" t="s">
        <v>297</v>
      </c>
      <c r="G486" s="4" t="s">
        <v>213</v>
      </c>
      <c r="H486" s="4" t="s">
        <v>202</v>
      </c>
      <c r="I486" s="4"/>
      <c r="J486" s="5" t="b">
        <f t="shared" si="26"/>
        <v>0</v>
      </c>
    </row>
    <row r="487" spans="1:11">
      <c r="A487" s="3" t="str">
        <f>Sheet1!M163</f>
        <v>21</v>
      </c>
      <c r="B487" s="4" t="str">
        <f>Sheet1!P163</f>
        <v/>
      </c>
      <c r="C487" s="4" t="str">
        <f>Sheet1!S163</f>
        <v>LDG</v>
      </c>
      <c r="D487" s="4" t="s">
        <v>203</v>
      </c>
      <c r="E487" s="4" t="s">
        <v>200</v>
      </c>
      <c r="F487" s="4" t="s">
        <v>297</v>
      </c>
      <c r="G487" s="4" t="s">
        <v>213</v>
      </c>
      <c r="H487" s="4" t="s">
        <v>202</v>
      </c>
      <c r="I487" s="4"/>
      <c r="J487" s="5" t="b">
        <f t="shared" si="26"/>
        <v>0</v>
      </c>
    </row>
    <row r="488" spans="1:11">
      <c r="A488" s="6" t="str">
        <f>Sheet1!K164</f>
        <v>22</v>
      </c>
      <c r="B488" s="7" t="str">
        <f>Sheet1!N164</f>
        <v/>
      </c>
      <c r="C488" s="7" t="str">
        <f>Sheet1!Q164</f>
        <v>LDS</v>
      </c>
      <c r="D488" s="7" t="s">
        <v>203</v>
      </c>
      <c r="E488" s="7" t="s">
        <v>200</v>
      </c>
      <c r="F488" s="7" t="s">
        <v>297</v>
      </c>
      <c r="G488" s="7" t="s">
        <v>213</v>
      </c>
      <c r="H488" s="7" t="s">
        <v>202</v>
      </c>
      <c r="I488" s="7"/>
      <c r="J488" s="8" t="b">
        <f t="shared" si="26"/>
        <v>1</v>
      </c>
    </row>
    <row r="489" spans="1:11">
      <c r="A489" s="12" t="str">
        <f>Sheet1!L164</f>
        <v>22</v>
      </c>
      <c r="B489" s="13" t="str">
        <f>Sheet1!O164</f>
        <v/>
      </c>
      <c r="C489" s="13" t="str">
        <f>Sheet1!R164</f>
        <v>PREFETCH_M</v>
      </c>
      <c r="D489" s="13" t="s">
        <v>203</v>
      </c>
      <c r="E489" s="13" t="s">
        <v>200</v>
      </c>
      <c r="F489" s="13" t="s">
        <v>297</v>
      </c>
      <c r="G489" s="13"/>
      <c r="H489" s="13"/>
      <c r="I489" s="13"/>
      <c r="J489" s="14" t="b">
        <f t="shared" si="26"/>
        <v>1</v>
      </c>
      <c r="K489" t="s">
        <v>289</v>
      </c>
    </row>
    <row r="490" spans="1:11">
      <c r="A490" s="6" t="str">
        <f>Sheet1!M164</f>
        <v>23</v>
      </c>
      <c r="B490" s="7" t="str">
        <f>Sheet1!P164</f>
        <v/>
      </c>
      <c r="C490" s="7" t="str">
        <f>Sheet1!S164</f>
        <v>LDT</v>
      </c>
      <c r="D490" s="7" t="s">
        <v>203</v>
      </c>
      <c r="E490" s="7" t="s">
        <v>200</v>
      </c>
      <c r="F490" s="7" t="s">
        <v>297</v>
      </c>
      <c r="G490" s="7" t="s">
        <v>213</v>
      </c>
      <c r="H490" s="7" t="s">
        <v>202</v>
      </c>
      <c r="I490" s="7"/>
      <c r="J490" s="8" t="b">
        <f t="shared" si="26"/>
        <v>1</v>
      </c>
    </row>
    <row r="491" spans="1:11">
      <c r="A491" s="12" t="str">
        <f>Sheet1!K165</f>
        <v>23</v>
      </c>
      <c r="B491" s="13" t="str">
        <f>Sheet1!N165</f>
        <v/>
      </c>
      <c r="C491" s="13" t="str">
        <f>Sheet1!Q165</f>
        <v>PREFETCH_MEN</v>
      </c>
      <c r="D491" s="13" t="s">
        <v>203</v>
      </c>
      <c r="E491" s="13" t="s">
        <v>200</v>
      </c>
      <c r="F491" s="13" t="s">
        <v>297</v>
      </c>
      <c r="G491" s="13"/>
      <c r="H491" s="13"/>
      <c r="I491" s="13"/>
      <c r="J491" s="14" t="b">
        <f t="shared" si="26"/>
        <v>1</v>
      </c>
      <c r="K491" t="s">
        <v>290</v>
      </c>
    </row>
    <row r="492" spans="1:11">
      <c r="A492" s="3" t="str">
        <f>Sheet1!L165</f>
        <v>24</v>
      </c>
      <c r="B492" s="4" t="str">
        <f>Sheet1!O165</f>
        <v/>
      </c>
      <c r="C492" s="4" t="str">
        <f>Sheet1!R165</f>
        <v>STF</v>
      </c>
      <c r="D492" s="4" t="s">
        <v>203</v>
      </c>
      <c r="E492" s="4" t="s">
        <v>204</v>
      </c>
      <c r="F492" s="4" t="s">
        <v>305</v>
      </c>
      <c r="G492" s="4"/>
      <c r="H492" s="4" t="s">
        <v>213</v>
      </c>
      <c r="I492" s="4" t="s">
        <v>202</v>
      </c>
      <c r="J492" s="5" t="b">
        <f t="shared" si="26"/>
        <v>0</v>
      </c>
    </row>
    <row r="493" spans="1:11">
      <c r="A493" s="3" t="str">
        <f>Sheet1!M165</f>
        <v>25</v>
      </c>
      <c r="B493" s="4" t="str">
        <f>Sheet1!P165</f>
        <v/>
      </c>
      <c r="C493" s="4" t="str">
        <f>Sheet1!S165</f>
        <v>STG</v>
      </c>
      <c r="D493" s="4" t="s">
        <v>203</v>
      </c>
      <c r="E493" s="4" t="s">
        <v>204</v>
      </c>
      <c r="F493" s="4" t="s">
        <v>305</v>
      </c>
      <c r="G493" s="4"/>
      <c r="H493" s="4" t="s">
        <v>213</v>
      </c>
      <c r="I493" s="4" t="s">
        <v>202</v>
      </c>
      <c r="J493" s="5" t="b">
        <f t="shared" si="26"/>
        <v>0</v>
      </c>
    </row>
    <row r="494" spans="1:11">
      <c r="A494" s="3" t="str">
        <f>Sheet1!K166</f>
        <v>26</v>
      </c>
      <c r="B494" s="4" t="str">
        <f>Sheet1!N166</f>
        <v/>
      </c>
      <c r="C494" s="4" t="str">
        <f>Sheet1!Q166</f>
        <v>STS</v>
      </c>
      <c r="D494" s="4" t="s">
        <v>203</v>
      </c>
      <c r="E494" s="4" t="s">
        <v>204</v>
      </c>
      <c r="F494" s="4" t="s">
        <v>305</v>
      </c>
      <c r="G494" s="4"/>
      <c r="H494" s="4" t="s">
        <v>213</v>
      </c>
      <c r="I494" s="4" t="s">
        <v>202</v>
      </c>
      <c r="J494" s="5" t="b">
        <f t="shared" si="26"/>
        <v>0</v>
      </c>
    </row>
    <row r="495" spans="1:11">
      <c r="A495" s="3" t="str">
        <f>Sheet1!L166</f>
        <v>27</v>
      </c>
      <c r="B495" s="4" t="str">
        <f>Sheet1!O166</f>
        <v/>
      </c>
      <c r="C495" s="4" t="str">
        <f>Sheet1!R166</f>
        <v>STT</v>
      </c>
      <c r="D495" s="4" t="s">
        <v>203</v>
      </c>
      <c r="E495" s="4" t="s">
        <v>204</v>
      </c>
      <c r="F495" s="4" t="s">
        <v>305</v>
      </c>
      <c r="G495" s="4"/>
      <c r="H495" s="4" t="s">
        <v>213</v>
      </c>
      <c r="I495" s="4" t="s">
        <v>202</v>
      </c>
      <c r="J495" s="5" t="b">
        <f t="shared" si="26"/>
        <v>0</v>
      </c>
    </row>
    <row r="496" spans="1:11">
      <c r="A496" s="6" t="str">
        <f>Sheet1!M166</f>
        <v>28</v>
      </c>
      <c r="B496" s="7" t="str">
        <f>Sheet1!P166</f>
        <v/>
      </c>
      <c r="C496" s="7" t="str">
        <f>Sheet1!S166</f>
        <v>LDL</v>
      </c>
      <c r="D496" s="7" t="s">
        <v>203</v>
      </c>
      <c r="E496" s="7" t="s">
        <v>200</v>
      </c>
      <c r="F496" s="7" t="s">
        <v>297</v>
      </c>
      <c r="G496" s="7" t="s">
        <v>201</v>
      </c>
      <c r="H496" s="7" t="s">
        <v>202</v>
      </c>
      <c r="I496" s="7"/>
      <c r="J496" s="8" t="b">
        <f t="shared" si="26"/>
        <v>1</v>
      </c>
    </row>
    <row r="497" spans="1:11">
      <c r="A497" s="12" t="str">
        <f>Sheet1!K167</f>
        <v>28</v>
      </c>
      <c r="B497" s="13" t="str">
        <f>Sheet1!N167</f>
        <v/>
      </c>
      <c r="C497" s="13" t="str">
        <f>Sheet1!Q167</f>
        <v>PREFETCH</v>
      </c>
      <c r="D497" s="13" t="s">
        <v>203</v>
      </c>
      <c r="E497" s="13" t="s">
        <v>200</v>
      </c>
      <c r="F497" s="13" t="s">
        <v>297</v>
      </c>
      <c r="G497" s="13"/>
      <c r="H497" s="13"/>
      <c r="I497" s="13"/>
      <c r="J497" s="14" t="b">
        <f t="shared" si="26"/>
        <v>1</v>
      </c>
      <c r="K497" t="s">
        <v>291</v>
      </c>
    </row>
    <row r="498" spans="1:11">
      <c r="A498" s="6" t="str">
        <f>Sheet1!L167</f>
        <v>29</v>
      </c>
      <c r="B498" s="7" t="str">
        <f>Sheet1!O167</f>
        <v/>
      </c>
      <c r="C498" s="7" t="str">
        <f>Sheet1!R167</f>
        <v>LDQ</v>
      </c>
      <c r="D498" s="7" t="s">
        <v>203</v>
      </c>
      <c r="E498" s="7" t="s">
        <v>200</v>
      </c>
      <c r="F498" s="7" t="s">
        <v>297</v>
      </c>
      <c r="G498" s="7" t="s">
        <v>201</v>
      </c>
      <c r="H498" s="7" t="s">
        <v>202</v>
      </c>
      <c r="I498" s="7"/>
      <c r="J498" s="8" t="b">
        <f t="shared" si="26"/>
        <v>1</v>
      </c>
    </row>
    <row r="499" spans="1:11">
      <c r="A499" s="12" t="str">
        <f>Sheet1!M167</f>
        <v>29</v>
      </c>
      <c r="B499" s="13" t="str">
        <f>Sheet1!P167</f>
        <v/>
      </c>
      <c r="C499" s="13" t="str">
        <f>Sheet1!S167</f>
        <v>PREFETCH_EN</v>
      </c>
      <c r="D499" s="13" t="s">
        <v>203</v>
      </c>
      <c r="E499" s="13" t="s">
        <v>200</v>
      </c>
      <c r="F499" s="13" t="s">
        <v>297</v>
      </c>
      <c r="G499" s="13"/>
      <c r="H499" s="13"/>
      <c r="I499" s="13"/>
      <c r="J499" s="14" t="b">
        <f t="shared" si="26"/>
        <v>1</v>
      </c>
      <c r="K499" t="s">
        <v>292</v>
      </c>
    </row>
    <row r="500" spans="1:11">
      <c r="A500" s="3" t="str">
        <f>Sheet1!K168</f>
        <v>2A</v>
      </c>
      <c r="B500" s="4" t="str">
        <f>Sheet1!N168</f>
        <v/>
      </c>
      <c r="C500" s="4" t="str">
        <f>Sheet1!Q168</f>
        <v>LDL_L</v>
      </c>
      <c r="D500" s="4" t="s">
        <v>203</v>
      </c>
      <c r="E500" s="4" t="s">
        <v>200</v>
      </c>
      <c r="F500" s="4" t="s">
        <v>297</v>
      </c>
      <c r="G500" s="4" t="s">
        <v>201</v>
      </c>
      <c r="H500" s="4" t="s">
        <v>202</v>
      </c>
      <c r="I500" s="4"/>
      <c r="J500" s="5" t="b">
        <f t="shared" si="26"/>
        <v>0</v>
      </c>
    </row>
    <row r="501" spans="1:11">
      <c r="A501" s="3" t="str">
        <f>Sheet1!L168</f>
        <v>2B</v>
      </c>
      <c r="B501" s="4" t="str">
        <f>Sheet1!O168</f>
        <v/>
      </c>
      <c r="C501" s="4" t="str">
        <f>Sheet1!R168</f>
        <v>LDQ_L</v>
      </c>
      <c r="D501" s="4" t="s">
        <v>203</v>
      </c>
      <c r="E501" s="4" t="s">
        <v>200</v>
      </c>
      <c r="F501" s="4" t="s">
        <v>297</v>
      </c>
      <c r="G501" s="4" t="s">
        <v>201</v>
      </c>
      <c r="H501" s="4" t="s">
        <v>202</v>
      </c>
      <c r="I501" s="4"/>
      <c r="J501" s="5" t="b">
        <f t="shared" si="26"/>
        <v>0</v>
      </c>
    </row>
    <row r="502" spans="1:11">
      <c r="A502" s="3" t="str">
        <f>Sheet1!M168</f>
        <v>2C</v>
      </c>
      <c r="B502" s="4" t="str">
        <f>Sheet1!P168</f>
        <v/>
      </c>
      <c r="C502" s="4" t="str">
        <f>Sheet1!S168</f>
        <v>STL</v>
      </c>
      <c r="D502" s="4" t="s">
        <v>203</v>
      </c>
      <c r="E502" s="4" t="s">
        <v>204</v>
      </c>
      <c r="F502" s="4" t="s">
        <v>297</v>
      </c>
      <c r="G502" s="4"/>
      <c r="H502" s="4" t="s">
        <v>201</v>
      </c>
      <c r="I502" s="4" t="s">
        <v>202</v>
      </c>
      <c r="J502" s="5" t="b">
        <f t="shared" si="26"/>
        <v>0</v>
      </c>
    </row>
    <row r="503" spans="1:11">
      <c r="A503" s="3" t="str">
        <f>Sheet1!K169</f>
        <v>2D</v>
      </c>
      <c r="B503" s="4" t="str">
        <f>Sheet1!N169</f>
        <v/>
      </c>
      <c r="C503" s="4" t="str">
        <f>Sheet1!Q169</f>
        <v>STQ</v>
      </c>
      <c r="D503" s="4" t="s">
        <v>203</v>
      </c>
      <c r="E503" s="4" t="s">
        <v>204</v>
      </c>
      <c r="F503" s="4" t="s">
        <v>297</v>
      </c>
      <c r="G503" s="4"/>
      <c r="H503" s="4" t="s">
        <v>201</v>
      </c>
      <c r="I503" s="4" t="s">
        <v>202</v>
      </c>
      <c r="J503" s="5" t="b">
        <f t="shared" si="26"/>
        <v>0</v>
      </c>
    </row>
    <row r="504" spans="1:11">
      <c r="A504" s="3" t="str">
        <f>Sheet1!L169</f>
        <v>2E</v>
      </c>
      <c r="B504" s="4" t="str">
        <f>Sheet1!O169</f>
        <v/>
      </c>
      <c r="C504" s="4" t="str">
        <f>Sheet1!R169</f>
        <v>STL_C</v>
      </c>
      <c r="D504" s="4" t="s">
        <v>203</v>
      </c>
      <c r="E504" s="4" t="s">
        <v>204</v>
      </c>
      <c r="F504" s="4" t="s">
        <v>297</v>
      </c>
      <c r="G504" s="4" t="s">
        <v>201</v>
      </c>
      <c r="H504" s="4" t="s">
        <v>201</v>
      </c>
      <c r="I504" s="4" t="s">
        <v>202</v>
      </c>
      <c r="J504" s="5" t="b">
        <f t="shared" si="26"/>
        <v>0</v>
      </c>
    </row>
    <row r="505" spans="1:11">
      <c r="A505" s="3" t="str">
        <f>Sheet1!M169</f>
        <v>2F</v>
      </c>
      <c r="B505" s="4" t="str">
        <f>Sheet1!P169</f>
        <v/>
      </c>
      <c r="C505" s="4" t="str">
        <f>Sheet1!S169</f>
        <v>STQ_C</v>
      </c>
      <c r="D505" s="4" t="s">
        <v>203</v>
      </c>
      <c r="E505" s="4" t="s">
        <v>204</v>
      </c>
      <c r="F505" s="4" t="s">
        <v>297</v>
      </c>
      <c r="G505" s="4" t="s">
        <v>201</v>
      </c>
      <c r="H505" s="4" t="s">
        <v>201</v>
      </c>
      <c r="I505" s="4" t="s">
        <v>202</v>
      </c>
      <c r="J505" s="5" t="b">
        <f t="shared" si="26"/>
        <v>0</v>
      </c>
    </row>
    <row r="506" spans="1:11">
      <c r="A506" s="3" t="str">
        <f>Sheet1!K170</f>
        <v>30</v>
      </c>
      <c r="B506" s="4" t="str">
        <f>Sheet1!N170</f>
        <v/>
      </c>
      <c r="C506" s="4" t="str">
        <f>Sheet1!Q170</f>
        <v>BR</v>
      </c>
      <c r="D506" s="4" t="s">
        <v>206</v>
      </c>
      <c r="E506" s="4" t="s">
        <v>205</v>
      </c>
      <c r="F506" s="4" t="s">
        <v>296</v>
      </c>
      <c r="G506" s="4" t="s">
        <v>201</v>
      </c>
      <c r="H506" s="4"/>
      <c r="I506" s="4"/>
      <c r="J506" s="5" t="b">
        <f t="shared" si="26"/>
        <v>0</v>
      </c>
    </row>
    <row r="507" spans="1:11">
      <c r="A507" s="3" t="str">
        <f>Sheet1!L170</f>
        <v>31</v>
      </c>
      <c r="B507" s="4" t="str">
        <f>Sheet1!O170</f>
        <v/>
      </c>
      <c r="C507" s="4" t="str">
        <f>Sheet1!R170</f>
        <v>FBEQ</v>
      </c>
      <c r="D507" s="4" t="s">
        <v>206</v>
      </c>
      <c r="E507" s="4" t="s">
        <v>205</v>
      </c>
      <c r="F507" s="4" t="s">
        <v>301</v>
      </c>
      <c r="G507" s="4"/>
      <c r="H507" s="4" t="s">
        <v>213</v>
      </c>
      <c r="I507" s="4"/>
      <c r="J507" s="5" t="b">
        <f t="shared" si="26"/>
        <v>0</v>
      </c>
    </row>
    <row r="508" spans="1:11">
      <c r="A508" s="3" t="str">
        <f>Sheet1!M170</f>
        <v>32</v>
      </c>
      <c r="B508" s="4" t="str">
        <f>Sheet1!P170</f>
        <v/>
      </c>
      <c r="C508" s="4" t="str">
        <f>Sheet1!S170</f>
        <v>FBLT</v>
      </c>
      <c r="D508" s="4" t="s">
        <v>206</v>
      </c>
      <c r="E508" s="4" t="s">
        <v>205</v>
      </c>
      <c r="F508" s="4" t="s">
        <v>301</v>
      </c>
      <c r="G508" s="4"/>
      <c r="H508" s="4" t="s">
        <v>213</v>
      </c>
      <c r="I508" s="4"/>
      <c r="J508" s="5" t="b">
        <f t="shared" si="26"/>
        <v>0</v>
      </c>
    </row>
    <row r="509" spans="1:11">
      <c r="A509" s="3" t="str">
        <f>Sheet1!K171</f>
        <v>33</v>
      </c>
      <c r="B509" s="4" t="str">
        <f>Sheet1!N171</f>
        <v/>
      </c>
      <c r="C509" s="4" t="str">
        <f>Sheet1!Q171</f>
        <v>FBLE</v>
      </c>
      <c r="D509" s="4" t="s">
        <v>206</v>
      </c>
      <c r="E509" s="4" t="s">
        <v>205</v>
      </c>
      <c r="F509" s="4" t="s">
        <v>301</v>
      </c>
      <c r="G509" s="4"/>
      <c r="H509" s="4" t="s">
        <v>213</v>
      </c>
      <c r="I509" s="4"/>
      <c r="J509" s="5" t="b">
        <f t="shared" si="26"/>
        <v>0</v>
      </c>
    </row>
    <row r="510" spans="1:11">
      <c r="A510" s="3" t="str">
        <f>Sheet1!L171</f>
        <v>34</v>
      </c>
      <c r="B510" s="4" t="str">
        <f>Sheet1!O171</f>
        <v/>
      </c>
      <c r="C510" s="4" t="str">
        <f>Sheet1!R171</f>
        <v>BSR</v>
      </c>
      <c r="D510" s="4" t="s">
        <v>219</v>
      </c>
      <c r="E510" s="4" t="s">
        <v>205</v>
      </c>
      <c r="F510" s="4" t="s">
        <v>296</v>
      </c>
      <c r="G510" s="4" t="s">
        <v>201</v>
      </c>
      <c r="H510" s="4"/>
      <c r="I510" s="4"/>
      <c r="J510" s="5" t="b">
        <f t="shared" si="26"/>
        <v>0</v>
      </c>
    </row>
    <row r="511" spans="1:11">
      <c r="A511" s="3" t="str">
        <f>Sheet1!M171</f>
        <v>35</v>
      </c>
      <c r="B511" s="4" t="str">
        <f>Sheet1!P171</f>
        <v/>
      </c>
      <c r="C511" s="4" t="str">
        <f>Sheet1!S171</f>
        <v>FBNE</v>
      </c>
      <c r="D511" s="4" t="s">
        <v>206</v>
      </c>
      <c r="E511" s="4" t="s">
        <v>205</v>
      </c>
      <c r="F511" s="4" t="s">
        <v>301</v>
      </c>
      <c r="G511" s="4"/>
      <c r="H511" s="4" t="s">
        <v>213</v>
      </c>
      <c r="I511" s="4"/>
      <c r="J511" s="5" t="b">
        <f t="shared" si="26"/>
        <v>0</v>
      </c>
    </row>
    <row r="512" spans="1:11">
      <c r="A512" s="3" t="str">
        <f>Sheet1!K172</f>
        <v>36</v>
      </c>
      <c r="B512" s="4" t="str">
        <f>Sheet1!N172</f>
        <v/>
      </c>
      <c r="C512" s="4" t="str">
        <f>Sheet1!Q172</f>
        <v>FBGE</v>
      </c>
      <c r="D512" s="4" t="s">
        <v>206</v>
      </c>
      <c r="E512" s="4" t="s">
        <v>205</v>
      </c>
      <c r="F512" s="4" t="s">
        <v>301</v>
      </c>
      <c r="G512" s="4"/>
      <c r="H512" s="4" t="s">
        <v>213</v>
      </c>
      <c r="I512" s="4"/>
      <c r="J512" s="5" t="b">
        <f t="shared" si="26"/>
        <v>0</v>
      </c>
    </row>
    <row r="513" spans="1:10">
      <c r="A513" s="3" t="str">
        <f>Sheet1!L172</f>
        <v>37</v>
      </c>
      <c r="B513" s="4" t="str">
        <f>Sheet1!O172</f>
        <v/>
      </c>
      <c r="C513" s="4" t="str">
        <f>Sheet1!R172</f>
        <v>FBGT</v>
      </c>
      <c r="D513" s="4" t="s">
        <v>206</v>
      </c>
      <c r="E513" s="4" t="s">
        <v>205</v>
      </c>
      <c r="F513" s="4" t="s">
        <v>301</v>
      </c>
      <c r="G513" s="4"/>
      <c r="H513" s="4" t="s">
        <v>213</v>
      </c>
      <c r="I513" s="4"/>
      <c r="J513" s="5" t="b">
        <f t="shared" si="26"/>
        <v>0</v>
      </c>
    </row>
    <row r="514" spans="1:10">
      <c r="A514" s="3" t="str">
        <f>Sheet1!M172</f>
        <v>38</v>
      </c>
      <c r="B514" s="4" t="str">
        <f>Sheet1!P172</f>
        <v/>
      </c>
      <c r="C514" s="4" t="str">
        <f>Sheet1!S172</f>
        <v>BLBC</v>
      </c>
      <c r="D514" s="4" t="s">
        <v>206</v>
      </c>
      <c r="E514" s="4" t="s">
        <v>205</v>
      </c>
      <c r="F514" s="4" t="s">
        <v>299</v>
      </c>
      <c r="G514" s="4"/>
      <c r="H514" s="4" t="s">
        <v>201</v>
      </c>
      <c r="I514" s="4"/>
      <c r="J514" s="5" t="b">
        <f t="shared" si="26"/>
        <v>0</v>
      </c>
    </row>
    <row r="515" spans="1:10">
      <c r="A515" s="3" t="str">
        <f>Sheet1!K173</f>
        <v>39</v>
      </c>
      <c r="B515" s="4" t="str">
        <f>Sheet1!N173</f>
        <v/>
      </c>
      <c r="C515" s="4" t="str">
        <f>Sheet1!Q173</f>
        <v>BEQ</v>
      </c>
      <c r="D515" s="4" t="s">
        <v>206</v>
      </c>
      <c r="E515" s="4" t="s">
        <v>205</v>
      </c>
      <c r="F515" s="4" t="s">
        <v>299</v>
      </c>
      <c r="G515" s="4"/>
      <c r="H515" s="4" t="s">
        <v>201</v>
      </c>
      <c r="I515" s="4"/>
      <c r="J515" s="5" t="b">
        <f t="shared" si="26"/>
        <v>0</v>
      </c>
    </row>
    <row r="516" spans="1:10">
      <c r="A516" s="3" t="str">
        <f>Sheet1!L173</f>
        <v>3A</v>
      </c>
      <c r="B516" s="4" t="str">
        <f>Sheet1!O173</f>
        <v/>
      </c>
      <c r="C516" s="4" t="str">
        <f>Sheet1!R173</f>
        <v>BLT</v>
      </c>
      <c r="D516" s="4" t="s">
        <v>206</v>
      </c>
      <c r="E516" s="4" t="s">
        <v>205</v>
      </c>
      <c r="F516" s="4" t="s">
        <v>299</v>
      </c>
      <c r="G516" s="4"/>
      <c r="H516" s="4" t="s">
        <v>201</v>
      </c>
      <c r="I516" s="4"/>
      <c r="J516" s="5" t="b">
        <f>OR((A516=A517),(A516=A515))</f>
        <v>0</v>
      </c>
    </row>
    <row r="517" spans="1:10">
      <c r="A517" s="3" t="str">
        <f>Sheet1!M173</f>
        <v>3B</v>
      </c>
      <c r="B517" s="4" t="str">
        <f>Sheet1!P173</f>
        <v/>
      </c>
      <c r="C517" s="4" t="str">
        <f>Sheet1!S173</f>
        <v>BLE</v>
      </c>
      <c r="D517" s="4" t="s">
        <v>206</v>
      </c>
      <c r="E517" s="4" t="s">
        <v>205</v>
      </c>
      <c r="F517" s="4" t="s">
        <v>299</v>
      </c>
      <c r="G517" s="4"/>
      <c r="H517" s="4" t="s">
        <v>201</v>
      </c>
      <c r="I517" s="4"/>
      <c r="J517" s="5" t="b">
        <f>OR((A517=A518),(A517=A516))</f>
        <v>0</v>
      </c>
    </row>
    <row r="518" spans="1:10">
      <c r="A518" s="3" t="str">
        <f>Sheet1!K174</f>
        <v>3C</v>
      </c>
      <c r="B518" s="4" t="str">
        <f>Sheet1!N174</f>
        <v/>
      </c>
      <c r="C518" s="4" t="str">
        <f>Sheet1!Q174</f>
        <v>BLBS</v>
      </c>
      <c r="D518" s="4" t="s">
        <v>206</v>
      </c>
      <c r="E518" s="4" t="s">
        <v>205</v>
      </c>
      <c r="F518" s="4" t="s">
        <v>299</v>
      </c>
      <c r="G518" s="4"/>
      <c r="H518" s="4" t="s">
        <v>201</v>
      </c>
      <c r="I518" s="4"/>
      <c r="J518" s="5" t="b">
        <f>OR((A518=A519),(A518=A517))</f>
        <v>0</v>
      </c>
    </row>
    <row r="519" spans="1:10">
      <c r="A519" s="3" t="str">
        <f>Sheet1!L174</f>
        <v>3D</v>
      </c>
      <c r="B519" s="4" t="str">
        <f>Sheet1!O174</f>
        <v/>
      </c>
      <c r="C519" s="4" t="str">
        <f>Sheet1!R174</f>
        <v>BNE</v>
      </c>
      <c r="D519" s="4" t="s">
        <v>206</v>
      </c>
      <c r="E519" s="4" t="s">
        <v>205</v>
      </c>
      <c r="F519" s="4" t="s">
        <v>299</v>
      </c>
      <c r="G519" s="4"/>
      <c r="H519" s="4" t="s">
        <v>201</v>
      </c>
      <c r="I519" s="4"/>
      <c r="J519" s="5" t="b">
        <f>OR((A519=A520),(A519=A518))</f>
        <v>0</v>
      </c>
    </row>
    <row r="520" spans="1:10">
      <c r="A520" s="3" t="str">
        <f>Sheet1!M174</f>
        <v>3E</v>
      </c>
      <c r="B520" s="4" t="str">
        <f>Sheet1!P174</f>
        <v/>
      </c>
      <c r="C520" s="4" t="str">
        <f>Sheet1!S174</f>
        <v>BGE</v>
      </c>
      <c r="D520" s="4" t="s">
        <v>206</v>
      </c>
      <c r="E520" s="4" t="s">
        <v>205</v>
      </c>
      <c r="F520" s="4" t="s">
        <v>299</v>
      </c>
      <c r="G520" s="4"/>
      <c r="H520" s="4" t="s">
        <v>201</v>
      </c>
      <c r="I520" s="4"/>
      <c r="J520" s="5" t="b">
        <f>OR((A520=A521),(A520=A519))</f>
        <v>0</v>
      </c>
    </row>
    <row r="521" spans="1:10">
      <c r="A521" s="3" t="s">
        <v>207</v>
      </c>
      <c r="B521" s="4"/>
      <c r="C521" s="4" t="s">
        <v>208</v>
      </c>
      <c r="D521" s="4" t="s">
        <v>206</v>
      </c>
      <c r="E521" s="4" t="s">
        <v>205</v>
      </c>
      <c r="F521" s="4" t="s">
        <v>299</v>
      </c>
      <c r="G521" s="4"/>
      <c r="H521" s="4" t="s">
        <v>201</v>
      </c>
      <c r="I521" s="4"/>
      <c r="J521" s="5" t="b">
        <f>(A521=A520)</f>
        <v>0</v>
      </c>
    </row>
  </sheetData>
  <autoFilter ref="A1:J521">
    <filterColumn colId="5"/>
  </autoFilter>
  <sortState ref="A2:H520">
    <sortCondition ref="A2:A520"/>
    <sortCondition ref="B2:B520"/>
    <sortCondition ref="C2:C520"/>
  </sortState>
  <conditionalFormatting sqref="J2:J483 J488:J491 J496:J499 K137:M137">
    <cfRule type="cellIs" dxfId="37" priority="39" operator="equal">
      <formula>TRUE</formula>
    </cfRule>
  </conditionalFormatting>
  <conditionalFormatting sqref="J484">
    <cfRule type="cellIs" dxfId="36" priority="37" operator="equal">
      <formula>TRUE</formula>
    </cfRule>
  </conditionalFormatting>
  <conditionalFormatting sqref="J485">
    <cfRule type="cellIs" dxfId="35" priority="36" operator="equal">
      <formula>TRUE</formula>
    </cfRule>
  </conditionalFormatting>
  <conditionalFormatting sqref="J486">
    <cfRule type="cellIs" dxfId="34" priority="35" operator="equal">
      <formula>TRUE</formula>
    </cfRule>
  </conditionalFormatting>
  <conditionalFormatting sqref="J487">
    <cfRule type="cellIs" dxfId="33" priority="34" operator="equal">
      <formula>TRUE</formula>
    </cfRule>
  </conditionalFormatting>
  <conditionalFormatting sqref="J492">
    <cfRule type="cellIs" dxfId="32" priority="33" operator="equal">
      <formula>TRUE</formula>
    </cfRule>
  </conditionalFormatting>
  <conditionalFormatting sqref="J493">
    <cfRule type="cellIs" dxfId="31" priority="32" operator="equal">
      <formula>TRUE</formula>
    </cfRule>
  </conditionalFormatting>
  <conditionalFormatting sqref="J494">
    <cfRule type="cellIs" dxfId="30" priority="31" operator="equal">
      <formula>TRUE</formula>
    </cfRule>
  </conditionalFormatting>
  <conditionalFormatting sqref="J495">
    <cfRule type="cellIs" dxfId="29" priority="30" operator="equal">
      <formula>TRUE</formula>
    </cfRule>
  </conditionalFormatting>
  <conditionalFormatting sqref="J500">
    <cfRule type="cellIs" dxfId="28" priority="29" operator="equal">
      <formula>TRUE</formula>
    </cfRule>
  </conditionalFormatting>
  <conditionalFormatting sqref="J501">
    <cfRule type="cellIs" dxfId="27" priority="28" operator="equal">
      <formula>TRUE</formula>
    </cfRule>
  </conditionalFormatting>
  <conditionalFormatting sqref="J502">
    <cfRule type="cellIs" dxfId="26" priority="27" operator="equal">
      <formula>TRUE</formula>
    </cfRule>
  </conditionalFormatting>
  <conditionalFormatting sqref="J503">
    <cfRule type="cellIs" dxfId="25" priority="26" operator="equal">
      <formula>TRUE</formula>
    </cfRule>
  </conditionalFormatting>
  <conditionalFormatting sqref="J504">
    <cfRule type="cellIs" dxfId="24" priority="25" operator="equal">
      <formula>TRUE</formula>
    </cfRule>
  </conditionalFormatting>
  <conditionalFormatting sqref="J505">
    <cfRule type="cellIs" dxfId="23" priority="24" operator="equal">
      <formula>TRUE</formula>
    </cfRule>
  </conditionalFormatting>
  <conditionalFormatting sqref="J506">
    <cfRule type="cellIs" dxfId="22" priority="23" operator="equal">
      <formula>TRUE</formula>
    </cfRule>
  </conditionalFormatting>
  <conditionalFormatting sqref="J507">
    <cfRule type="cellIs" dxfId="21" priority="22" operator="equal">
      <formula>TRUE</formula>
    </cfRule>
  </conditionalFormatting>
  <conditionalFormatting sqref="J508">
    <cfRule type="cellIs" dxfId="20" priority="21" operator="equal">
      <formula>TRUE</formula>
    </cfRule>
  </conditionalFormatting>
  <conditionalFormatting sqref="J509">
    <cfRule type="cellIs" dxfId="19" priority="20" operator="equal">
      <formula>TRUE</formula>
    </cfRule>
  </conditionalFormatting>
  <conditionalFormatting sqref="J510">
    <cfRule type="cellIs" dxfId="18" priority="19" operator="equal">
      <formula>TRUE</formula>
    </cfRule>
  </conditionalFormatting>
  <conditionalFormatting sqref="J511">
    <cfRule type="cellIs" dxfId="17" priority="18" operator="equal">
      <formula>TRUE</formula>
    </cfRule>
  </conditionalFormatting>
  <conditionalFormatting sqref="J512">
    <cfRule type="cellIs" dxfId="16" priority="17" operator="equal">
      <formula>TRUE</formula>
    </cfRule>
  </conditionalFormatting>
  <conditionalFormatting sqref="J513">
    <cfRule type="cellIs" dxfId="15" priority="16" operator="equal">
      <formula>TRUE</formula>
    </cfRule>
  </conditionalFormatting>
  <conditionalFormatting sqref="J514">
    <cfRule type="cellIs" dxfId="14" priority="15" operator="equal">
      <formula>TRUE</formula>
    </cfRule>
  </conditionalFormatting>
  <conditionalFormatting sqref="J515">
    <cfRule type="cellIs" dxfId="13" priority="14" operator="equal">
      <formula>TRUE</formula>
    </cfRule>
  </conditionalFormatting>
  <conditionalFormatting sqref="J516">
    <cfRule type="cellIs" dxfId="12" priority="13" operator="equal">
      <formula>TRUE</formula>
    </cfRule>
  </conditionalFormatting>
  <conditionalFormatting sqref="J517">
    <cfRule type="cellIs" dxfId="11" priority="12" operator="equal">
      <formula>TRUE</formula>
    </cfRule>
  </conditionalFormatting>
  <conditionalFormatting sqref="J518">
    <cfRule type="cellIs" dxfId="10" priority="11" operator="equal">
      <formula>TRUE</formula>
    </cfRule>
  </conditionalFormatting>
  <conditionalFormatting sqref="J519">
    <cfRule type="cellIs" dxfId="9" priority="10" operator="equal">
      <formula>TRUE</formula>
    </cfRule>
  </conditionalFormatting>
  <conditionalFormatting sqref="J520">
    <cfRule type="cellIs" dxfId="8" priority="9" operator="equal">
      <formula>TRUE</formula>
    </cfRule>
  </conditionalFormatting>
  <conditionalFormatting sqref="J521">
    <cfRule type="cellIs" dxfId="7" priority="8" operator="equal">
      <formula>TRUE</formula>
    </cfRule>
  </conditionalFormatting>
  <conditionalFormatting sqref="P2:P65">
    <cfRule type="cellIs" dxfId="6" priority="7" operator="greaterThan">
      <formula>1</formula>
    </cfRule>
  </conditionalFormatting>
  <conditionalFormatting sqref="K86:M86">
    <cfRule type="cellIs" dxfId="5" priority="6" operator="equal">
      <formula>TRUE</formula>
    </cfRule>
  </conditionalFormatting>
  <conditionalFormatting sqref="K39:M39">
    <cfRule type="cellIs" dxfId="4" priority="5" operator="equal">
      <formula>TRUE</formula>
    </cfRule>
  </conditionalFormatting>
  <conditionalFormatting sqref="K243:M243">
    <cfRule type="cellIs" dxfId="3" priority="4" operator="equal">
      <formula>TRUE</formula>
    </cfRule>
  </conditionalFormatting>
  <conditionalFormatting sqref="K429:M429">
    <cfRule type="cellIs" dxfId="2" priority="3" operator="equal">
      <formula>TRUE</formula>
    </cfRule>
  </conditionalFormatting>
  <conditionalFormatting sqref="K444:M444">
    <cfRule type="cellIs" dxfId="1" priority="2" operator="equal">
      <formula>TRUE</formula>
    </cfRule>
  </conditionalFormatting>
  <conditionalFormatting sqref="K462:M462">
    <cfRule type="cellIs" dxfId="0" priority="1" operator="equal">
      <formula>TRUE</formula>
    </cfRule>
  </conditionalFormatting>
  <pageMargins left="0.7" right="0.7" top="0.75" bottom="0.75" header="0.3" footer="0.3"/>
  <pageSetup orientation="portrait" r:id="rId1"/>
  <ignoredErrors>
    <ignoredError sqref="L67:L85 L139:L242 L88:L136 O2:O65 L245:L428 L431:L443 L446:L461 L464:L52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MTB Bank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Belanger, Jonathan</dc:creator>
  <cp:lastModifiedBy>PC</cp:lastModifiedBy>
  <dcterms:created xsi:type="dcterms:W3CDTF">2017-05-04T19:17:32Z</dcterms:created>
  <dcterms:modified xsi:type="dcterms:W3CDTF">2017-06-18T18:58:31Z</dcterms:modified>
</cp:coreProperties>
</file>