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ython\STAT101A\"/>
    </mc:Choice>
  </mc:AlternateContent>
  <bookViews>
    <workbookView xWindow="0" yWindow="0" windowWidth="23040" windowHeight="11412"/>
  </bookViews>
  <sheets>
    <sheet name="ChiSquare" sheetId="2" r:id="rId1"/>
    <sheet name="test.ipynb (gender_mental_illne" sheetId="1" r:id="rId2"/>
  </sheets>
  <calcPr calcId="0"/>
</workbook>
</file>

<file path=xl/calcChain.xml><?xml version="1.0" encoding="utf-8"?>
<calcChain xmlns="http://schemas.openxmlformats.org/spreadsheetml/2006/main">
  <c r="B21" i="2" l="1"/>
  <c r="B24" i="2" s="1"/>
  <c r="D7" i="2"/>
  <c r="D6" i="2"/>
  <c r="C8" i="2"/>
  <c r="B8" i="2"/>
  <c r="A14" i="2"/>
  <c r="A13" i="2"/>
  <c r="B11" i="2"/>
  <c r="A12" i="2"/>
  <c r="C12" i="2"/>
  <c r="B12" i="2"/>
  <c r="D8" i="2" l="1"/>
  <c r="B13" i="2"/>
  <c r="B14" i="2"/>
  <c r="F7" i="2" s="1"/>
  <c r="F14" i="2" s="1"/>
  <c r="C14" i="2"/>
  <c r="G7" i="2" s="1"/>
  <c r="G14" i="2" s="1"/>
  <c r="F6" i="2"/>
  <c r="F13" i="2" s="1"/>
  <c r="D14" i="2"/>
  <c r="C13" i="2"/>
  <c r="G6" i="2" l="1"/>
  <c r="G13" i="2" s="1"/>
  <c r="B25" i="2" s="1"/>
  <c r="B26" i="2" s="1"/>
  <c r="A27" i="2" s="1"/>
  <c r="C15" i="2"/>
  <c r="D13" i="2"/>
  <c r="A30" i="2"/>
  <c r="B15" i="2"/>
  <c r="D15" i="2" s="1"/>
</calcChain>
</file>

<file path=xl/sharedStrings.xml><?xml version="1.0" encoding="utf-8"?>
<sst xmlns="http://schemas.openxmlformats.org/spreadsheetml/2006/main" count="29" uniqueCount="26">
  <si>
    <t>Gender</t>
  </si>
  <si>
    <t>Female</t>
  </si>
  <si>
    <t>Male</t>
  </si>
  <si>
    <t>Chi-Square Test</t>
  </si>
  <si>
    <t>Observed Frequencies</t>
  </si>
  <si>
    <t>Expected Frequencies</t>
  </si>
  <si>
    <t>Calculations</t>
  </si>
  <si>
    <t>fo-fe</t>
  </si>
  <si>
    <t>(fo-fe)^2/fe</t>
  </si>
  <si>
    <t>C1</t>
  </si>
  <si>
    <t>C2</t>
  </si>
  <si>
    <t>Row variable</t>
  </si>
  <si>
    <t>Column variable</t>
  </si>
  <si>
    <t>R1</t>
  </si>
  <si>
    <t>R2</t>
  </si>
  <si>
    <t>Total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</si>
  <si>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</si>
  <si>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</si>
  <si>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</si>
  <si>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</si>
  <si>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</si>
  <si>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</si>
  <si>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</si>
  <si>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</si>
  <si>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r>
      <t>p</t>
    </r>
    <r>
      <rPr>
        <b/>
        <sz val="11"/>
        <color theme="1"/>
        <rFont val="Calibri"/>
        <family val="2"/>
        <scheme val="minor"/>
      </rPr>
      <t>-Value</t>
    </r>
  </si>
  <si>
    <t>Expected frequency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</si>
</sst>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6" fillId="33" borderId="12" xfId="0" applyFont="1" applyFill="1" applyBorder="1" applyAlignment="1" applyProtection="1">
      <alignment horizontal="center"/>
      <protection locked="0"/>
    </xf>
    <xf numFmtId="0" fontId="16" fillId="33" borderId="12" xfId="0" applyFont="1" applyFill="1" applyBorder="1" applyProtection="1">
      <protection locked="0"/>
    </xf>
    <xf numFmtId="0" fontId="0" fillId="33" borderId="12" xfId="0" applyFont="1" applyFill="1" applyBorder="1" applyAlignment="1" applyProtection="1">
      <alignment horizontal="center"/>
      <protection locked="0"/>
    </xf>
    <xf numFmtId="0" fontId="0" fillId="33" borderId="12" xfId="0" applyFont="1" applyFill="1" applyBorder="1" applyProtection="1">
      <protection locked="0"/>
    </xf>
    <xf numFmtId="0" fontId="0" fillId="0" borderId="11" xfId="0" applyBorder="1" applyAlignment="1">
      <alignment horizontal="center"/>
    </xf>
    <xf numFmtId="0" fontId="16" fillId="33" borderId="12" xfId="0" applyFont="1" applyFill="1" applyBorder="1" applyAlignment="1" applyProtection="1">
      <alignment horizontal="center"/>
      <protection locked="0"/>
    </xf>
    <xf numFmtId="0" fontId="16" fillId="34" borderId="12" xfId="0" applyFont="1" applyFill="1" applyBorder="1" applyAlignment="1" applyProtection="1">
      <alignment horizontal="center"/>
      <protection locked="0"/>
    </xf>
    <xf numFmtId="0" fontId="0" fillId="33" borderId="12" xfId="0" applyFont="1" applyFill="1" applyBorder="1" applyAlignment="1" applyProtection="1">
      <alignment horizontal="center"/>
      <protection locked="0"/>
    </xf>
    <xf numFmtId="0" fontId="16" fillId="34" borderId="12" xfId="0" applyFont="1" applyFill="1" applyBorder="1" applyProtection="1">
      <protection locked="0"/>
    </xf>
    <xf numFmtId="0" fontId="16" fillId="34" borderId="10" xfId="0" applyFont="1" applyFill="1" applyBorder="1" applyAlignment="1" applyProtection="1">
      <alignment horizontal="center"/>
      <protection locked="0"/>
    </xf>
    <xf numFmtId="0" fontId="16" fillId="34" borderId="13" xfId="0" applyFont="1" applyFill="1" applyBorder="1" applyAlignment="1" applyProtection="1">
      <alignment horizontal="center"/>
      <protection locked="0"/>
    </xf>
    <xf numFmtId="0" fontId="0" fillId="33" borderId="10" xfId="0" applyFont="1" applyFill="1" applyBorder="1" applyAlignment="1" applyProtection="1">
      <alignment horizontal="center"/>
      <protection locked="0"/>
    </xf>
    <xf numFmtId="0" fontId="0" fillId="33" borderId="13" xfId="0" applyFont="1" applyFill="1" applyBorder="1" applyAlignment="1" applyProtection="1">
      <alignment horizontal="center"/>
      <protection locked="0"/>
    </xf>
    <xf numFmtId="0" fontId="16" fillId="33" borderId="12" xfId="0" applyFont="1" applyFill="1" applyBorder="1" applyAlignment="1" applyProtection="1">
      <alignment horizontal="right"/>
      <protection locked="0"/>
    </xf>
    <xf numFmtId="0" fontId="16" fillId="34" borderId="12" xfId="0" applyFont="1" applyFill="1" applyBorder="1" applyAlignment="1" applyProtection="1">
      <alignment horizontal="right"/>
      <protection locked="0"/>
    </xf>
    <xf numFmtId="0" fontId="0" fillId="33" borderId="12" xfId="0" applyFont="1" applyFill="1" applyBorder="1" applyAlignment="1" applyProtection="1">
      <alignment horizontal="right"/>
      <protection locked="0"/>
    </xf>
    <xf numFmtId="0" fontId="16" fillId="34" borderId="12" xfId="0" applyFont="1" applyFill="1" applyBorder="1" applyAlignment="1">
      <alignment horizontal="center"/>
    </xf>
    <xf numFmtId="0" fontId="16" fillId="34" borderId="12" xfId="0" applyFont="1" applyFill="1" applyBorder="1"/>
    <xf numFmtId="0" fontId="0" fillId="0" borderId="12" xfId="0" applyBorder="1"/>
    <xf numFmtId="0" fontId="18" fillId="0" borderId="0" xfId="0" applyFont="1"/>
    <xf numFmtId="0" fontId="16" fillId="35" borderId="1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2" xfId="0" applyFont="1" applyFill="1" applyBorder="1"/>
    <xf numFmtId="0" fontId="18" fillId="35" borderId="12" xfId="0" applyFont="1" applyFill="1" applyBorder="1"/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0</xdr:row>
      <xdr:rowOff>142875</xdr:rowOff>
    </xdr:from>
    <xdr:to>
      <xdr:col>8</xdr:col>
      <xdr:colOff>411099</xdr:colOff>
      <xdr:row>16</xdr:row>
      <xdr:rowOff>10795</xdr:rowOff>
    </xdr:to>
    <xdr:sp macro="" textlink="">
      <xdr:nvSpPr>
        <xdr:cNvPr id="2" name="TextBox 1"/>
        <xdr:cNvSpPr txBox="1"/>
      </xdr:nvSpPr>
      <xdr:spPr>
        <a:xfrm>
          <a:off x="3629025" y="142875"/>
          <a:ext cx="2237994" cy="279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PH" sz="1100"/>
            <a:t>
PHStat User Note:
Enter replacement labels for the row and column variables as well as the observed frequency counts in the table that starts in row 3.
Note: The #DIV/0! error messages will disappear after you enter the observed frequency counts.
(Before continuing, press the Delete key to delete this note.)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L20" sqref="L20"/>
    </sheetView>
  </sheetViews>
  <sheetFormatPr defaultRowHeight="14.4" x14ac:dyDescent="0.3"/>
  <cols>
    <col min="1" max="1" width="21.44140625" bestFit="1" customWidth="1"/>
    <col min="5" max="5" width="4.77734375" customWidth="1"/>
  </cols>
  <sheetData>
    <row r="1" spans="1:7" x14ac:dyDescent="0.3">
      <c r="A1" s="1" t="s">
        <v>3</v>
      </c>
    </row>
    <row r="3" spans="1:7" x14ac:dyDescent="0.3">
      <c r="A3" s="2" t="s">
        <v>4</v>
      </c>
      <c r="B3" s="2"/>
      <c r="C3" s="2"/>
      <c r="D3" s="2"/>
    </row>
    <row r="4" spans="1:7" x14ac:dyDescent="0.3">
      <c r="A4" s="3"/>
      <c r="B4" s="11" t="s">
        <v>12</v>
      </c>
      <c r="C4" s="12"/>
      <c r="D4" s="3"/>
      <c r="F4" t="s">
        <v>6</v>
      </c>
    </row>
    <row r="5" spans="1:7" x14ac:dyDescent="0.3">
      <c r="A5" s="8" t="s">
        <v>11</v>
      </c>
      <c r="B5" s="8" t="s">
        <v>9</v>
      </c>
      <c r="C5" s="8" t="s">
        <v>10</v>
      </c>
      <c r="D5" s="7" t="s">
        <v>15</v>
      </c>
      <c r="F5" s="6" t="s">
        <v>7</v>
      </c>
      <c r="G5" s="6"/>
    </row>
    <row r="6" spans="1:7" x14ac:dyDescent="0.3">
      <c r="A6" s="16" t="s">
        <v>13</v>
      </c>
      <c r="B6">
        <v>129</v>
      </c>
      <c r="C6">
        <v>46</v>
      </c>
      <c r="D6" s="3">
        <f>SUM(B6:C6)</f>
        <v>175</v>
      </c>
      <c r="F6">
        <f>B6-B13</f>
        <v>-4.4834834834834965</v>
      </c>
      <c r="G6">
        <f>C6-C13</f>
        <v>4.4834834834834822</v>
      </c>
    </row>
    <row r="7" spans="1:7" x14ac:dyDescent="0.3">
      <c r="A7" s="16" t="s">
        <v>14</v>
      </c>
      <c r="B7">
        <v>125</v>
      </c>
      <c r="C7">
        <v>33</v>
      </c>
      <c r="D7" s="3">
        <f>SUM(B7:C7)</f>
        <v>158</v>
      </c>
      <c r="F7">
        <f>B7-B14</f>
        <v>4.4834834834834822</v>
      </c>
      <c r="G7">
        <f>C7-C14</f>
        <v>-4.4834834834834822</v>
      </c>
    </row>
    <row r="8" spans="1:7" x14ac:dyDescent="0.3">
      <c r="A8" s="15" t="s">
        <v>15</v>
      </c>
      <c r="B8" s="3">
        <f>SUM(B6:B7)</f>
        <v>254</v>
      </c>
      <c r="C8" s="3">
        <f>SUM(C6:C7)</f>
        <v>79</v>
      </c>
      <c r="D8" s="3">
        <f>SUM(B8:C8)</f>
        <v>333</v>
      </c>
    </row>
    <row r="10" spans="1:7" x14ac:dyDescent="0.3">
      <c r="A10" s="4" t="s">
        <v>5</v>
      </c>
      <c r="B10" s="4"/>
      <c r="C10" s="4"/>
      <c r="D10" s="4"/>
    </row>
    <row r="11" spans="1:7" x14ac:dyDescent="0.3">
      <c r="A11" s="5"/>
      <c r="B11" s="13" t="str">
        <f>B4</f>
        <v>Column variable</v>
      </c>
      <c r="C11" s="14"/>
      <c r="D11" s="5"/>
    </row>
    <row r="12" spans="1:7" x14ac:dyDescent="0.3">
      <c r="A12" s="9" t="str">
        <f>A5</f>
        <v>Row variable</v>
      </c>
      <c r="B12" s="9" t="str">
        <f>B5</f>
        <v>C1</v>
      </c>
      <c r="C12" s="9" t="str">
        <f>C5</f>
        <v>C2</v>
      </c>
      <c r="D12" s="9" t="s">
        <v>15</v>
      </c>
      <c r="F12" s="6" t="s">
        <v>8</v>
      </c>
      <c r="G12" s="6"/>
    </row>
    <row r="13" spans="1:7" x14ac:dyDescent="0.3">
      <c r="A13" s="17" t="str">
        <f>A6</f>
        <v>R1</v>
      </c>
      <c r="B13" s="5">
        <f>$D6*B$8/$D$8</f>
        <v>133.4834834834835</v>
      </c>
      <c r="C13" s="5">
        <f>$D6*C$8/$D$8</f>
        <v>41.516516516516518</v>
      </c>
      <c r="D13" s="5">
        <f>SUM(B13:C13)</f>
        <v>175</v>
      </c>
      <c r="F13">
        <f>F6^2/B13</f>
        <v>0.15059259484456422</v>
      </c>
      <c r="G13">
        <f>G6^2/C13</f>
        <v>0.48418378595593758</v>
      </c>
    </row>
    <row r="14" spans="1:7" x14ac:dyDescent="0.3">
      <c r="A14" s="17" t="str">
        <f>A7</f>
        <v>R2</v>
      </c>
      <c r="B14" s="5">
        <f>$D7*B$8/$D$8</f>
        <v>120.51651651651652</v>
      </c>
      <c r="C14" s="5">
        <f>$D7*C$8/$D$8</f>
        <v>37.483483483483482</v>
      </c>
      <c r="D14" s="5">
        <f>SUM(B14:C14)</f>
        <v>158</v>
      </c>
      <c r="F14">
        <f>F7^2/B14</f>
        <v>0.16679559555568715</v>
      </c>
      <c r="G14">
        <f>G7^2/C14</f>
        <v>0.53627950976132333</v>
      </c>
    </row>
    <row r="15" spans="1:7" x14ac:dyDescent="0.3">
      <c r="A15" s="17" t="s">
        <v>15</v>
      </c>
      <c r="B15" s="5">
        <f>SUM(B13:B14)</f>
        <v>254</v>
      </c>
      <c r="C15" s="5">
        <f>SUM(C13:C14)</f>
        <v>79</v>
      </c>
      <c r="D15" s="5">
        <f>SUM(B15:C15)</f>
        <v>333</v>
      </c>
    </row>
    <row r="17" spans="1:2" x14ac:dyDescent="0.3">
      <c r="A17" s="18" t="s">
        <v>16</v>
      </c>
      <c r="B17" s="18"/>
    </row>
    <row r="18" spans="1:2" x14ac:dyDescent="0.3">
      <c r="A18" s="19" t="s">
        <v>17</v>
      </c>
      <c r="B18" s="10">
        <v>0.05</v>
      </c>
    </row>
    <row r="19" spans="1:2" x14ac:dyDescent="0.3">
      <c r="A19" s="20" t="s">
        <v>18</v>
      </c>
      <c r="B19" s="20">
        <v>2</v>
      </c>
    </row>
    <row r="20" spans="1:2" x14ac:dyDescent="0.3">
      <c r="A20" s="20" t="s">
        <v>19</v>
      </c>
      <c r="B20" s="20">
        <v>2</v>
      </c>
    </row>
    <row r="21" spans="1:2" x14ac:dyDescent="0.3">
      <c r="A21" s="20" t="s">
        <v>20</v>
      </c>
      <c r="B21" s="20">
        <f>($B$19-1)*($B$20-1)</f>
        <v>1</v>
      </c>
    </row>
    <row r="23" spans="1:2" x14ac:dyDescent="0.3">
      <c r="A23" s="23" t="s">
        <v>21</v>
      </c>
      <c r="B23" s="23"/>
    </row>
    <row r="24" spans="1:2" x14ac:dyDescent="0.3">
      <c r="A24" s="24" t="s">
        <v>22</v>
      </c>
      <c r="B24" s="24">
        <f>_xlfn.CHISQ.INV.RT(B18,B21)</f>
        <v>3.8414588206941236</v>
      </c>
    </row>
    <row r="25" spans="1:2" x14ac:dyDescent="0.3">
      <c r="A25" s="24" t="s">
        <v>23</v>
      </c>
      <c r="B25" s="24">
        <f>SUM($F$13:$G$14)</f>
        <v>1.3378514861175121</v>
      </c>
    </row>
    <row r="26" spans="1:2" x14ac:dyDescent="0.3">
      <c r="A26" s="25" t="s">
        <v>24</v>
      </c>
      <c r="B26" s="24">
        <f>_xlfn.CHISQ.DIST.RT(B25,B21)</f>
        <v>0.24741321860720303</v>
      </c>
    </row>
    <row r="27" spans="1:2" x14ac:dyDescent="0.3">
      <c r="A27" s="22" t="str">
        <f>IF(B26&lt;B18,"Reject the null hypothesis","Do not reject the null hypothesis")</f>
        <v>Do not reject the null hypothesis</v>
      </c>
      <c r="B27" s="26"/>
    </row>
    <row r="29" spans="1:2" x14ac:dyDescent="0.3">
      <c r="A29" s="21" t="s">
        <v>25</v>
      </c>
    </row>
    <row r="30" spans="1:2" x14ac:dyDescent="0.3">
      <c r="A30" s="21" t="str">
        <f>IF(OR(B13&lt;5,C13&lt;5,B14&lt;5,C14&lt;5),"       is violated.","       is met.")</f>
        <v xml:space="preserve">       is met.</v>
      </c>
    </row>
  </sheetData>
  <mergeCells count="9">
    <mergeCell ref="A17:B17"/>
    <mergeCell ref="A23:B23"/>
    <mergeCell ref="A27:B27"/>
    <mergeCell ref="A3:D3"/>
    <mergeCell ref="A10:D10"/>
    <mergeCell ref="F5:G5"/>
    <mergeCell ref="F12:G12"/>
    <mergeCell ref="B4:C4"/>
    <mergeCell ref="B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>
        <v>0</v>
      </c>
      <c r="C1">
        <v>1</v>
      </c>
    </row>
    <row r="2" spans="1:3" x14ac:dyDescent="0.3">
      <c r="A2" t="s">
        <v>1</v>
      </c>
      <c r="B2">
        <v>129</v>
      </c>
      <c r="C2">
        <v>46</v>
      </c>
    </row>
    <row r="3" spans="1:3" x14ac:dyDescent="0.3">
      <c r="A3" t="s">
        <v>2</v>
      </c>
      <c r="B3">
        <v>125</v>
      </c>
      <c r="C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ChiSquare</vt:lpstr>
      <vt:lpstr>test.ipynb (gender_mental_illne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2024-07-15T05:29:55Z</dcterms:created>
  <dcterms:modified xsi:type="dcterms:W3CDTF">2024-07-15T05:29:55Z</dcterms:modified>
</cp:coreProperties>
</file>