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ФИЗ\3.01\"/>
    </mc:Choice>
  </mc:AlternateContent>
  <xr:revisionPtr revIDLastSave="0" documentId="13_ncr:1_{D3769A43-F3DB-4A7B-8FBC-90DAF8AA72F8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B107" i="1"/>
  <c r="C107" i="1"/>
  <c r="D107" i="1"/>
  <c r="E107" i="1"/>
  <c r="F107" i="1"/>
  <c r="H107" i="1"/>
  <c r="I107" i="1"/>
  <c r="J107" i="1"/>
  <c r="K107" i="1"/>
  <c r="B108" i="1"/>
  <c r="C108" i="1"/>
  <c r="D108" i="1"/>
  <c r="E108" i="1"/>
  <c r="H108" i="1"/>
  <c r="I108" i="1"/>
  <c r="J108" i="1"/>
  <c r="K108" i="1"/>
  <c r="B109" i="1"/>
  <c r="C109" i="1"/>
  <c r="D109" i="1"/>
  <c r="E109" i="1"/>
  <c r="H109" i="1"/>
  <c r="I109" i="1"/>
  <c r="J109" i="1"/>
  <c r="K109" i="1"/>
  <c r="B110" i="1"/>
  <c r="C110" i="1"/>
  <c r="D110" i="1"/>
  <c r="E110" i="1"/>
  <c r="H110" i="1"/>
  <c r="I110" i="1"/>
  <c r="J110" i="1"/>
  <c r="K110" i="1"/>
  <c r="B111" i="1"/>
  <c r="C111" i="1"/>
  <c r="D111" i="1"/>
  <c r="E111" i="1"/>
  <c r="H111" i="1"/>
  <c r="I111" i="1"/>
  <c r="J111" i="1"/>
  <c r="K111" i="1"/>
  <c r="B112" i="1"/>
  <c r="C112" i="1"/>
  <c r="D112" i="1"/>
  <c r="E112" i="1"/>
  <c r="H112" i="1"/>
  <c r="I112" i="1"/>
  <c r="J112" i="1"/>
  <c r="K112" i="1"/>
  <c r="B113" i="1"/>
  <c r="C113" i="1"/>
  <c r="D113" i="1"/>
  <c r="E113" i="1"/>
  <c r="F113" i="1"/>
  <c r="G113" i="1"/>
  <c r="B116" i="1" s="1" a="1"/>
  <c r="B116" i="1" s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K106" i="1"/>
  <c r="J106" i="1"/>
  <c r="I106" i="1"/>
  <c r="H106" i="1"/>
  <c r="G106" i="1"/>
  <c r="F106" i="1"/>
  <c r="E106" i="1"/>
  <c r="D106" i="1"/>
  <c r="C106" i="1"/>
  <c r="B106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K48" i="1"/>
  <c r="J48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R4" i="1"/>
  <c r="S4" i="1" s="1"/>
  <c r="R5" i="1"/>
  <c r="S5" i="1" s="1"/>
  <c r="T5" i="1"/>
  <c r="R6" i="1"/>
  <c r="S6" i="1" s="1"/>
  <c r="R7" i="1"/>
  <c r="S7" i="1"/>
  <c r="T7" i="1"/>
  <c r="R8" i="1"/>
  <c r="S8" i="1" s="1"/>
  <c r="T8" i="1"/>
  <c r="R9" i="1"/>
  <c r="S9" i="1" s="1"/>
  <c r="R10" i="1"/>
  <c r="S10" i="1" s="1"/>
  <c r="R11" i="1"/>
  <c r="S11" i="1" s="1"/>
  <c r="T11" i="1"/>
  <c r="R12" i="1"/>
  <c r="T12" i="1" s="1"/>
  <c r="R13" i="1"/>
  <c r="S13" i="1"/>
  <c r="T13" i="1"/>
  <c r="R14" i="1"/>
  <c r="T14" i="1" s="1"/>
  <c r="S14" i="1"/>
  <c r="R15" i="1"/>
  <c r="T15" i="1" s="1"/>
  <c r="S15" i="1"/>
  <c r="R16" i="1"/>
  <c r="S16" i="1" s="1"/>
  <c r="T16" i="1"/>
  <c r="R17" i="1"/>
  <c r="S17" i="1"/>
  <c r="T17" i="1"/>
  <c r="R18" i="1"/>
  <c r="S18" i="1"/>
  <c r="T18" i="1"/>
  <c r="R19" i="1"/>
  <c r="S19" i="1" s="1"/>
  <c r="T19" i="1"/>
  <c r="R20" i="1"/>
  <c r="S20" i="1"/>
  <c r="T20" i="1"/>
  <c r="R21" i="1"/>
  <c r="S21" i="1" s="1"/>
  <c r="R22" i="1"/>
  <c r="S22" i="1" s="1"/>
  <c r="T22" i="1"/>
  <c r="R23" i="1"/>
  <c r="S23" i="1"/>
  <c r="T23" i="1"/>
  <c r="R3" i="1"/>
  <c r="T3" i="1" s="1"/>
  <c r="T6" i="1" l="1"/>
  <c r="S12" i="1"/>
  <c r="T21" i="1"/>
  <c r="T10" i="1"/>
  <c r="T4" i="1"/>
  <c r="T9" i="1"/>
  <c r="S3" i="1"/>
  <c r="F58" i="1"/>
  <c r="F59" i="1" s="1"/>
  <c r="F60" i="1" s="1"/>
  <c r="F61" i="1" s="1"/>
  <c r="F62" i="1" s="1"/>
  <c r="F63" i="1" s="1"/>
  <c r="F64" i="1" s="1"/>
  <c r="F65" i="1" s="1"/>
  <c r="F94" i="1"/>
  <c r="F95" i="1" s="1"/>
  <c r="F96" i="1" s="1"/>
  <c r="F97" i="1" s="1"/>
  <c r="F98" i="1" s="1"/>
  <c r="F99" i="1" s="1"/>
  <c r="F100" i="1" s="1"/>
  <c r="F101" i="1" s="1"/>
  <c r="F85" i="1"/>
  <c r="F86" i="1" s="1"/>
  <c r="F87" i="1" s="1"/>
  <c r="F88" i="1" s="1"/>
  <c r="F89" i="1" s="1"/>
  <c r="F90" i="1" s="1"/>
  <c r="F91" i="1" s="1"/>
  <c r="F92" i="1" s="1"/>
  <c r="F76" i="1"/>
  <c r="F77" i="1" s="1"/>
  <c r="F78" i="1" s="1"/>
  <c r="F79" i="1" s="1"/>
  <c r="F80" i="1" s="1"/>
  <c r="F81" i="1" s="1"/>
  <c r="F82" i="1" s="1"/>
  <c r="F83" i="1" s="1"/>
  <c r="F67" i="1"/>
  <c r="F68" i="1" s="1"/>
  <c r="F69" i="1" s="1"/>
  <c r="F70" i="1" s="1"/>
  <c r="F71" i="1" s="1"/>
  <c r="F72" i="1" s="1"/>
  <c r="F73" i="1" s="1"/>
  <c r="F74" i="1" s="1"/>
  <c r="G58" i="1"/>
  <c r="G59" i="1"/>
  <c r="G60" i="1"/>
  <c r="G61" i="1"/>
  <c r="G62" i="1"/>
  <c r="G63" i="1"/>
  <c r="G64" i="1"/>
  <c r="G65" i="1"/>
  <c r="G74" i="1" s="1"/>
  <c r="G83" i="1" s="1"/>
  <c r="G92" i="1" s="1"/>
  <c r="G101" i="1" s="1"/>
  <c r="G66" i="1"/>
  <c r="G75" i="1" s="1"/>
  <c r="G84" i="1" s="1"/>
  <c r="G93" i="1" s="1"/>
  <c r="G67" i="1"/>
  <c r="G76" i="1" s="1"/>
  <c r="G85" i="1" s="1"/>
  <c r="G94" i="1" s="1"/>
  <c r="G68" i="1"/>
  <c r="G77" i="1" s="1"/>
  <c r="G86" i="1" s="1"/>
  <c r="G95" i="1" s="1"/>
  <c r="G69" i="1"/>
  <c r="G78" i="1" s="1"/>
  <c r="G87" i="1" s="1"/>
  <c r="G96" i="1" s="1"/>
  <c r="G70" i="1"/>
  <c r="G79" i="1" s="1"/>
  <c r="G88" i="1" s="1"/>
  <c r="G97" i="1" s="1"/>
  <c r="G71" i="1"/>
  <c r="G80" i="1" s="1"/>
  <c r="G89" i="1" s="1"/>
  <c r="G98" i="1" s="1"/>
  <c r="G72" i="1"/>
  <c r="G81" i="1" s="1"/>
  <c r="G90" i="1" s="1"/>
  <c r="G99" i="1" s="1"/>
  <c r="G73" i="1"/>
  <c r="G82" i="1" s="1"/>
  <c r="G91" i="1" s="1"/>
  <c r="G100" i="1" s="1"/>
  <c r="G13" i="1"/>
  <c r="G14" i="1"/>
  <c r="G15" i="1"/>
  <c r="G16" i="1"/>
  <c r="G17" i="1"/>
  <c r="G18" i="1"/>
  <c r="G19" i="1"/>
  <c r="G20" i="1"/>
  <c r="G29" i="1" s="1"/>
  <c r="G38" i="1" s="1"/>
  <c r="G47" i="1" s="1"/>
  <c r="G56" i="1" s="1"/>
  <c r="G21" i="1"/>
  <c r="G30" i="1" s="1"/>
  <c r="G39" i="1" s="1"/>
  <c r="G48" i="1" s="1"/>
  <c r="G57" i="1" s="1"/>
  <c r="G22" i="1"/>
  <c r="G31" i="1" s="1"/>
  <c r="G40" i="1" s="1"/>
  <c r="G49" i="1" s="1"/>
  <c r="G23" i="1"/>
  <c r="G32" i="1" s="1"/>
  <c r="G41" i="1" s="1"/>
  <c r="G50" i="1" s="1"/>
  <c r="G24" i="1"/>
  <c r="G33" i="1" s="1"/>
  <c r="G42" i="1" s="1"/>
  <c r="G51" i="1" s="1"/>
  <c r="G25" i="1"/>
  <c r="G34" i="1" s="1"/>
  <c r="G43" i="1" s="1"/>
  <c r="G52" i="1" s="1"/>
  <c r="G26" i="1"/>
  <c r="G35" i="1" s="1"/>
  <c r="G44" i="1" s="1"/>
  <c r="G53" i="1" s="1"/>
  <c r="G27" i="1"/>
  <c r="G36" i="1" s="1"/>
  <c r="G45" i="1" s="1"/>
  <c r="G54" i="1" s="1"/>
  <c r="G28" i="1"/>
  <c r="G37" i="1" s="1"/>
  <c r="G46" i="1" s="1"/>
  <c r="G55" i="1" s="1"/>
  <c r="G12" i="1"/>
  <c r="F50" i="1"/>
  <c r="F51" i="1" s="1"/>
  <c r="F52" i="1" s="1"/>
  <c r="F53" i="1" s="1"/>
  <c r="F54" i="1" s="1"/>
  <c r="F56" i="1" s="1"/>
  <c r="F40" i="1"/>
  <c r="F41" i="1" s="1"/>
  <c r="F42" i="1" s="1"/>
  <c r="F43" i="1" s="1"/>
  <c r="F44" i="1" s="1"/>
  <c r="F45" i="1" s="1"/>
  <c r="F46" i="1" s="1"/>
  <c r="F47" i="1" s="1"/>
  <c r="F31" i="1"/>
  <c r="F32" i="1" s="1"/>
  <c r="F33" i="1" s="1"/>
  <c r="F34" i="1" s="1"/>
  <c r="F35" i="1" s="1"/>
  <c r="F36" i="1" s="1"/>
  <c r="F37" i="1" s="1"/>
  <c r="F38" i="1" s="1"/>
  <c r="F22" i="1"/>
  <c r="F23" i="1" s="1"/>
  <c r="F24" i="1" s="1"/>
  <c r="F25" i="1" s="1"/>
  <c r="F26" i="1" s="1"/>
  <c r="F27" i="1" s="1"/>
  <c r="F28" i="1" s="1"/>
  <c r="F29" i="1" s="1"/>
  <c r="F13" i="1"/>
  <c r="F14" i="1" s="1"/>
  <c r="F15" i="1" s="1"/>
  <c r="F16" i="1" s="1"/>
  <c r="F17" i="1" s="1"/>
  <c r="F18" i="1" s="1"/>
  <c r="F19" i="1" s="1"/>
  <c r="F20" i="1" s="1"/>
  <c r="F9" i="1"/>
  <c r="F10" i="1" s="1"/>
  <c r="F11" i="1" s="1"/>
  <c r="F5" i="1"/>
  <c r="F6" i="1" s="1"/>
  <c r="F7" i="1" s="1"/>
  <c r="F8" i="1" s="1"/>
  <c r="F4" i="1"/>
  <c r="B29" i="1"/>
  <c r="B30" i="1" s="1"/>
  <c r="B31" i="1" s="1"/>
  <c r="B32" i="1" s="1"/>
  <c r="B24" i="1"/>
  <c r="B25" i="1" s="1"/>
  <c r="B26" i="1" s="1"/>
  <c r="B27" i="1" s="1"/>
  <c r="B19" i="1"/>
  <c r="B20" i="1" s="1"/>
  <c r="B21" i="1" s="1"/>
  <c r="B22" i="1" s="1"/>
  <c r="B14" i="1"/>
  <c r="B15" i="1" s="1"/>
  <c r="B16" i="1" s="1"/>
  <c r="B17" i="1" s="1"/>
  <c r="B12" i="1"/>
  <c r="B9" i="1"/>
  <c r="B10" i="1" s="1"/>
  <c r="B11" i="1" s="1"/>
  <c r="B5" i="1"/>
  <c r="B6" i="1" s="1"/>
  <c r="B7" i="1" s="1"/>
  <c r="B4" i="1"/>
  <c r="C31" i="1"/>
  <c r="C32" i="1"/>
  <c r="C19" i="1"/>
  <c r="C20" i="1"/>
  <c r="C21" i="1"/>
  <c r="C22" i="1"/>
  <c r="C23" i="1"/>
  <c r="C24" i="1"/>
  <c r="C29" i="1" s="1"/>
  <c r="C25" i="1"/>
  <c r="C26" i="1"/>
  <c r="C27" i="1"/>
  <c r="C28" i="1"/>
  <c r="C30" i="1"/>
  <c r="C13" i="1"/>
  <c r="C14" i="1"/>
  <c r="C15" i="1"/>
  <c r="C16" i="1"/>
  <c r="C17" i="1"/>
  <c r="C18" i="1"/>
  <c r="C9" i="1"/>
  <c r="C10" i="1"/>
  <c r="C11" i="1"/>
  <c r="C12" i="1"/>
  <c r="C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<sst xmlns="http://schemas.openxmlformats.org/spreadsheetml/2006/main" count="46" uniqueCount="29">
  <si>
    <t>задание №1</t>
  </si>
  <si>
    <t>задание №2</t>
  </si>
  <si>
    <t>(внутри круга)</t>
  </si>
  <si>
    <t>x, см</t>
  </si>
  <si>
    <t>y, см</t>
  </si>
  <si>
    <t>U, В</t>
  </si>
  <si>
    <t>x</t>
  </si>
  <si>
    <t>y</t>
  </si>
  <si>
    <t>Координаты точек эллипса</t>
  </si>
  <si>
    <t>Координаты центра</t>
  </si>
  <si>
    <t>Угол</t>
  </si>
  <si>
    <t>x0</t>
  </si>
  <si>
    <t>y0</t>
  </si>
  <si>
    <t>Длины полуосей</t>
  </si>
  <si>
    <t>a (гориз.)</t>
  </si>
  <si>
    <t>b(вертик.)</t>
  </si>
  <si>
    <t>Число точек</t>
  </si>
  <si>
    <t>E, В/м</t>
  </si>
  <si>
    <t>Отрезки→ Oy, см ↓</t>
  </si>
  <si>
    <t>2,06 В-3,06 В</t>
  </si>
  <si>
    <t>3,06 В-4,06 В</t>
  </si>
  <si>
    <t>4,06 В-5,06 В</t>
  </si>
  <si>
    <t>5,06 В-6,06 В</t>
  </si>
  <si>
    <t>6,06 В-7,06 В</t>
  </si>
  <si>
    <t>7,06 В-8,06 В</t>
  </si>
  <si>
    <t>8,06 В-9,06 В</t>
  </si>
  <si>
    <t>9,06 В-10,06 В</t>
  </si>
  <si>
    <t>10,06 В-11,06 В</t>
  </si>
  <si>
    <t>11,06 В-12,06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</si>
</sst>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2" borderId="1" xfId="0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1,7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/>
                <a:tailEnd type="none"/>
              </a:ln>
              <a:effectLst/>
            </c:spPr>
          </c:dPt>
          <c:xVal>
            <c:numRef>
              <c:f>(Лист1!$A$33,Лист1!$A$3:$A$7,Лист1!$A$33)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2.6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xVal>
          <c:yVal>
            <c:numRef>
              <c:f>(Лист1!$B$33,Лист1!$B$3:$B$7,Лист1!$C$33)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2-436B-BA86-93B1D653A498}"/>
            </c:ext>
          </c:extLst>
        </c:ser>
        <c:ser>
          <c:idx val="1"/>
          <c:order val="1"/>
          <c:tx>
            <c:v>3,7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(Лист1!$A$34,Лист1!$A$8:$A$12,Лист1!$A$34)</c:f>
              <c:numCache>
                <c:formatCode>General</c:formatCode>
                <c:ptCount val="7"/>
                <c:pt idx="0">
                  <c:v>6.3</c:v>
                </c:pt>
                <c:pt idx="1">
                  <c:v>6.6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6.6</c:v>
                </c:pt>
                <c:pt idx="6">
                  <c:v>6.3</c:v>
                </c:pt>
              </c:numCache>
            </c:numRef>
          </c:xVal>
          <c:yVal>
            <c:numRef>
              <c:f>(Лист1!$B$33,Лист1!$B$8:$B$12,Лист1!$C$33)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2-436B-BA86-93B1D653A498}"/>
            </c:ext>
          </c:extLst>
        </c:ser>
        <c:ser>
          <c:idx val="2"/>
          <c:order val="2"/>
          <c:tx>
            <c:v>5,7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(Лист1!$A$35,Лист1!$A$13:$A$17,Лист1!$A$35)</c:f>
              <c:numCache>
                <c:formatCode>General</c:formatCode>
                <c:ptCount val="7"/>
                <c:pt idx="0">
                  <c:v>11.35</c:v>
                </c:pt>
                <c:pt idx="1">
                  <c:v>11.4</c:v>
                </c:pt>
                <c:pt idx="2">
                  <c:v>11.4</c:v>
                </c:pt>
                <c:pt idx="3">
                  <c:v>11.4</c:v>
                </c:pt>
                <c:pt idx="4">
                  <c:v>11.4</c:v>
                </c:pt>
                <c:pt idx="5">
                  <c:v>11.4</c:v>
                </c:pt>
                <c:pt idx="6">
                  <c:v>11.35</c:v>
                </c:pt>
              </c:numCache>
            </c:numRef>
          </c:xVal>
          <c:yVal>
            <c:numRef>
              <c:f>(Лист1!$B$33,Лист1!$B$13:$B$17,Лист1!$C$33)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2-436B-BA86-93B1D653A498}"/>
            </c:ext>
          </c:extLst>
        </c:ser>
        <c:ser>
          <c:idx val="3"/>
          <c:order val="3"/>
          <c:tx>
            <c:v>7,7 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(Лист1!$A$36,Лист1!$A$18:$A$22,Лист1!$A$36)</c:f>
              <c:numCache>
                <c:formatCode>General</c:formatCode>
                <c:ptCount val="7"/>
                <c:pt idx="0">
                  <c:v>16.23</c:v>
                </c:pt>
                <c:pt idx="1">
                  <c:v>16.2</c:v>
                </c:pt>
                <c:pt idx="2">
                  <c:v>16.100000000000001</c:v>
                </c:pt>
                <c:pt idx="3">
                  <c:v>16.100000000000001</c:v>
                </c:pt>
                <c:pt idx="4">
                  <c:v>16.100000000000001</c:v>
                </c:pt>
                <c:pt idx="5">
                  <c:v>16.100000000000001</c:v>
                </c:pt>
                <c:pt idx="6">
                  <c:v>16.23</c:v>
                </c:pt>
              </c:numCache>
            </c:numRef>
          </c:xVal>
          <c:yVal>
            <c:numRef>
              <c:f>(Лист1!$B$33,Лист1!$B$18:$B$22,Лист1!$C$33)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2-436B-BA86-93B1D653A498}"/>
            </c:ext>
          </c:extLst>
        </c:ser>
        <c:ser>
          <c:idx val="4"/>
          <c:order val="4"/>
          <c:tx>
            <c:v>9,7 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(Лист1!$A$37,Лист1!$A$23:$A$27,Лист1!$A$37)</c:f>
              <c:numCache>
                <c:formatCode>General</c:formatCode>
                <c:ptCount val="7"/>
                <c:pt idx="0">
                  <c:v>21.2</c:v>
                </c:pt>
                <c:pt idx="1">
                  <c:v>21.1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21.1</c:v>
                </c:pt>
                <c:pt idx="6">
                  <c:v>21.2</c:v>
                </c:pt>
              </c:numCache>
            </c:numRef>
          </c:xVal>
          <c:yVal>
            <c:numRef>
              <c:f>(Лист1!$B$33,Лист1!$B$23:$B$27,Лист1!$C$33)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32-436B-BA86-93B1D653A498}"/>
            </c:ext>
          </c:extLst>
        </c:ser>
        <c:ser>
          <c:idx val="5"/>
          <c:order val="5"/>
          <c:tx>
            <c:v>11,7 В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(Лист1!$A$38,Лист1!$A$28:$A$32,Лист1!$A$38)</c:f>
              <c:numCache>
                <c:formatCode>General</c:formatCode>
                <c:ptCount val="7"/>
                <c:pt idx="0">
                  <c:v>26.2</c:v>
                </c:pt>
                <c:pt idx="1">
                  <c:v>26</c:v>
                </c:pt>
                <c:pt idx="2">
                  <c:v>25.8</c:v>
                </c:pt>
                <c:pt idx="3">
                  <c:v>25.8</c:v>
                </c:pt>
                <c:pt idx="4">
                  <c:v>25.8</c:v>
                </c:pt>
                <c:pt idx="5">
                  <c:v>26</c:v>
                </c:pt>
                <c:pt idx="6">
                  <c:v>26.2</c:v>
                </c:pt>
              </c:numCache>
            </c:numRef>
          </c:xVal>
          <c:yVal>
            <c:numRef>
              <c:f>(Лист1!$B$33,Лист1!$B$28:$B$32,Лист1!$C$33)</c:f>
              <c:numCache>
                <c:formatCode>General</c:formatCode>
                <c:ptCount val="7"/>
                <c:pt idx="0">
                  <c:v>-1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32-436B-BA86-93B1D653A498}"/>
            </c:ext>
          </c:extLst>
        </c:ser>
        <c:ser>
          <c:idx val="6"/>
          <c:order val="6"/>
          <c:tx>
            <c:v>E</c:v>
          </c:tx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Лист1!$Y$3:$Y$7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xVal>
          <c:yVal>
            <c:numRef>
              <c:f>Лист1!$Z$3:$Z$7</c:f>
              <c:numCache>
                <c:formatCode>General</c:formatCode>
                <c:ptCount val="5"/>
                <c:pt idx="0">
                  <c:v>2.5</c:v>
                </c:pt>
                <c:pt idx="1">
                  <c:v>1.3</c:v>
                </c:pt>
                <c:pt idx="2">
                  <c:v>1</c:v>
                </c:pt>
                <c:pt idx="3">
                  <c:v>1.3</c:v>
                </c:pt>
                <c:pt idx="4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8-441E-A1AD-C26BF59ECC28}"/>
            </c:ext>
          </c:extLst>
        </c:ser>
        <c:ser>
          <c:idx val="7"/>
          <c:order val="7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Лист1!$Y$9:$Y$13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xVal>
          <c:yVal>
            <c:numRef>
              <c:f>Лист1!$Z$9:$Z$13</c:f>
              <c:numCache>
                <c:formatCode>General</c:formatCode>
                <c:ptCount val="5"/>
                <c:pt idx="0">
                  <c:v>6</c:v>
                </c:pt>
                <c:pt idx="1">
                  <c:v>5.2</c:v>
                </c:pt>
                <c:pt idx="2">
                  <c:v>5</c:v>
                </c:pt>
                <c:pt idx="3">
                  <c:v>5.2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F8-441E-A1AD-C26BF59ECC28}"/>
            </c:ext>
          </c:extLst>
        </c:ser>
        <c:ser>
          <c:idx val="8"/>
          <c:order val="8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Лист1!$Y$15:$Y$19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xVal>
          <c:yVal>
            <c:numRef>
              <c:f>Лист1!$Z$15:$Z$19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F8-441E-A1AD-C26BF59ECC28}"/>
            </c:ext>
          </c:extLst>
        </c:ser>
        <c:ser>
          <c:idx val="9"/>
          <c:order val="9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Лист1!$Y$21:$Y$25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xVal>
          <c:yVal>
            <c:numRef>
              <c:f>Лист1!$Z$21:$Z$25</c:f>
              <c:numCache>
                <c:formatCode>General</c:formatCode>
                <c:ptCount val="5"/>
                <c:pt idx="0">
                  <c:v>14</c:v>
                </c:pt>
                <c:pt idx="1">
                  <c:v>14.8</c:v>
                </c:pt>
                <c:pt idx="2">
                  <c:v>15</c:v>
                </c:pt>
                <c:pt idx="3">
                  <c:v>14.8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F8-441E-A1AD-C26BF59ECC28}"/>
            </c:ext>
          </c:extLst>
        </c:ser>
        <c:ser>
          <c:idx val="10"/>
          <c:order val="10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Лист1!$Y$27:$Y$31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xVal>
          <c:yVal>
            <c:numRef>
              <c:f>Лист1!$Z$27:$Z$31</c:f>
              <c:numCache>
                <c:formatCode>General</c:formatCode>
                <c:ptCount val="5"/>
                <c:pt idx="0">
                  <c:v>17.5</c:v>
                </c:pt>
                <c:pt idx="1">
                  <c:v>18.7</c:v>
                </c:pt>
                <c:pt idx="2">
                  <c:v>19</c:v>
                </c:pt>
                <c:pt idx="3">
                  <c:v>18.7</c:v>
                </c:pt>
                <c:pt idx="4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F8-441E-A1AD-C26BF59ECC28}"/>
            </c:ext>
          </c:extLst>
        </c:ser>
        <c:ser>
          <c:idx val="11"/>
          <c:order val="11"/>
          <c:tx>
            <c:v>Металлические электроды</c:v>
          </c:tx>
          <c:spPr>
            <a:ln w="635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17.5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27-468D-B4D0-7AEE7E86CDFF}"/>
            </c:ext>
          </c:extLst>
        </c:ser>
        <c:ser>
          <c:idx val="12"/>
          <c:order val="12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17.5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B27-468D-B4D0-7AEE7E86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1328"/>
        <c:axId val="79637968"/>
      </c:scatterChart>
      <c:valAx>
        <c:axId val="79641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37968"/>
        <c:crosses val="autoZero"/>
        <c:crossBetween val="midCat"/>
        <c:majorUnit val="2"/>
        <c:minorUnit val="1"/>
      </c:valAx>
      <c:valAx>
        <c:axId val="796379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</a:t>
                </a: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см</a:t>
                </a:r>
                <a:endParaRPr lang="en-US"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413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28323704248741E-2"/>
          <c:y val="0.2422333282283797"/>
          <c:w val="0.87613857274580986"/>
          <c:h val="0.63498869650863332"/>
        </c:manualLayout>
      </c:layout>
      <c:scatterChart>
        <c:scatterStyle val="smoothMarker"/>
        <c:varyColors val="0"/>
        <c:ser>
          <c:idx val="20"/>
          <c:order val="0"/>
          <c:tx>
            <c:v>2,06 В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(Лист1!$D$3,Лист1!$E$3:$E$11,Лист1!$D$3)</c:f>
              <c:numCache>
                <c:formatCode>General</c:formatCode>
                <c:ptCount val="11"/>
                <c:pt idx="0">
                  <c:v>1.35</c:v>
                </c:pt>
                <c:pt idx="1">
                  <c:v>2</c:v>
                </c:pt>
                <c:pt idx="2">
                  <c:v>2.4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2.4</c:v>
                </c:pt>
                <c:pt idx="8">
                  <c:v>2.2999999999999998</c:v>
                </c:pt>
                <c:pt idx="9">
                  <c:v>2.1</c:v>
                </c:pt>
                <c:pt idx="10">
                  <c:v>1.35</c:v>
                </c:pt>
              </c:numCache>
            </c:numRef>
          </c:xVal>
          <c:yVal>
            <c:numRef>
              <c:f>(Лист1!$F$1,Лист1!$F$3:$F$11,Лист1!$G$1)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C-4892-9329-06B42C41B58A}"/>
            </c:ext>
          </c:extLst>
        </c:ser>
        <c:ser>
          <c:idx val="1"/>
          <c:order val="1"/>
          <c:tx>
            <c:v>3,06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(Лист1!$D$4,Лист1!$E$12:$E$20,Лист1!$D$4)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</c:numCache>
            </c:numRef>
          </c:xVal>
          <c:yVal>
            <c:numRef>
              <c:f>(Лист1!$F$1,Лист1!$F$12:$F$20,Лист1!$G$1)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8-4F06-9644-1993DBCEAC95}"/>
            </c:ext>
          </c:extLst>
        </c:ser>
        <c:ser>
          <c:idx val="2"/>
          <c:order val="2"/>
          <c:tx>
            <c:v>4,06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(Лист1!$D$5,Лист1!$E$21:$E$29,Лист1!$D$5)</c:f>
              <c:numCache>
                <c:formatCode>General</c:formatCode>
                <c:ptCount val="11"/>
                <c:pt idx="0">
                  <c:v>5.93</c:v>
                </c:pt>
                <c:pt idx="1">
                  <c:v>5.9</c:v>
                </c:pt>
                <c:pt idx="2">
                  <c:v>5.8</c:v>
                </c:pt>
                <c:pt idx="3">
                  <c:v>5.6</c:v>
                </c:pt>
                <c:pt idx="4">
                  <c:v>5.5</c:v>
                </c:pt>
                <c:pt idx="5">
                  <c:v>5.3</c:v>
                </c:pt>
                <c:pt idx="6">
                  <c:v>5.4</c:v>
                </c:pt>
                <c:pt idx="7">
                  <c:v>5.5</c:v>
                </c:pt>
                <c:pt idx="8">
                  <c:v>5.8</c:v>
                </c:pt>
                <c:pt idx="9">
                  <c:v>5.9</c:v>
                </c:pt>
                <c:pt idx="10">
                  <c:v>5.93</c:v>
                </c:pt>
              </c:numCache>
            </c:numRef>
          </c:xVal>
          <c:yVal>
            <c:numRef>
              <c:f>(Лист1!$F$1,Лист1!$F$21:$F$29,Лист1!$G$1)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8-4F06-9644-1993DBCEAC95}"/>
            </c:ext>
          </c:extLst>
        </c:ser>
        <c:ser>
          <c:idx val="3"/>
          <c:order val="3"/>
          <c:tx>
            <c:v>5,06 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(Лист1!$D$6,Лист1!$E$30:$E$38,Лист1!$D$6)</c:f>
              <c:numCache>
                <c:formatCode>General</c:formatCode>
                <c:ptCount val="11"/>
                <c:pt idx="0">
                  <c:v>8.5</c:v>
                </c:pt>
                <c:pt idx="1">
                  <c:v>8.1</c:v>
                </c:pt>
                <c:pt idx="2">
                  <c:v>7.7</c:v>
                </c:pt>
                <c:pt idx="3">
                  <c:v>7.3</c:v>
                </c:pt>
                <c:pt idx="4">
                  <c:v>7</c:v>
                </c:pt>
                <c:pt idx="5">
                  <c:v>6.8</c:v>
                </c:pt>
                <c:pt idx="6">
                  <c:v>6.9</c:v>
                </c:pt>
                <c:pt idx="7">
                  <c:v>7.1</c:v>
                </c:pt>
                <c:pt idx="8">
                  <c:v>7.5</c:v>
                </c:pt>
                <c:pt idx="9">
                  <c:v>8.1</c:v>
                </c:pt>
                <c:pt idx="10">
                  <c:v>8.5</c:v>
                </c:pt>
              </c:numCache>
            </c:numRef>
          </c:xVal>
          <c:yVal>
            <c:numRef>
              <c:f>(Лист1!$F$1,Лист1!$F$30:$F$38,Лист1!$G$1)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C8-4F06-9644-1993DBCEAC95}"/>
            </c:ext>
          </c:extLst>
        </c:ser>
        <c:ser>
          <c:idx val="4"/>
          <c:order val="4"/>
          <c:tx>
            <c:v>6,06 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(Лист1!$D$7,Лист1!$E$39:$E$47,Лист1!$D$7)</c:f>
              <c:numCache>
                <c:formatCode>General</c:formatCode>
                <c:ptCount val="11"/>
                <c:pt idx="0">
                  <c:v>11</c:v>
                </c:pt>
                <c:pt idx="1">
                  <c:v>10.5</c:v>
                </c:pt>
                <c:pt idx="2">
                  <c:v>9.9</c:v>
                </c:pt>
                <c:pt idx="3">
                  <c:v>9.1</c:v>
                </c:pt>
                <c:pt idx="4">
                  <c:v>8.5</c:v>
                </c:pt>
                <c:pt idx="5">
                  <c:v>8.1</c:v>
                </c:pt>
                <c:pt idx="6">
                  <c:v>8.4</c:v>
                </c:pt>
                <c:pt idx="7">
                  <c:v>8.9</c:v>
                </c:pt>
                <c:pt idx="8">
                  <c:v>9.9</c:v>
                </c:pt>
                <c:pt idx="9">
                  <c:v>10.5</c:v>
                </c:pt>
                <c:pt idx="10">
                  <c:v>11</c:v>
                </c:pt>
              </c:numCache>
            </c:numRef>
          </c:xVal>
          <c:yVal>
            <c:numRef>
              <c:f>(Лист1!$F$1,Лист1!$F$39:$F$47,Лист1!$G$1)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C8-4F06-9644-1993DBCEAC95}"/>
            </c:ext>
          </c:extLst>
        </c:ser>
        <c:ser>
          <c:idx val="5"/>
          <c:order val="5"/>
          <c:tx>
            <c:v>7,06 В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(Лист1!$D$8,Лист1!$E$48:$E$56,Лист1!$D$8)</c:f>
              <c:numCache>
                <c:formatCode>General</c:formatCode>
                <c:ptCount val="11"/>
                <c:pt idx="0">
                  <c:v>14.8</c:v>
                </c:pt>
                <c:pt idx="1">
                  <c:v>13.9</c:v>
                </c:pt>
                <c:pt idx="2">
                  <c:v>12.7</c:v>
                </c:pt>
                <c:pt idx="8">
                  <c:v>13.2</c:v>
                </c:pt>
                <c:pt idx="9">
                  <c:v>14.1</c:v>
                </c:pt>
                <c:pt idx="10">
                  <c:v>14.8</c:v>
                </c:pt>
              </c:numCache>
            </c:numRef>
          </c:xVal>
          <c:yVal>
            <c:numRef>
              <c:f>(Лист1!$F$1,Лист1!$F$48:$F$56,Лист1!$G$1)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4.0999999999999996</c:v>
                </c:pt>
                <c:pt idx="3">
                  <c:v>6.1</c:v>
                </c:pt>
                <c:pt idx="4">
                  <c:v>8.1</c:v>
                </c:pt>
                <c:pt idx="5">
                  <c:v>10.1</c:v>
                </c:pt>
                <c:pt idx="6">
                  <c:v>12.1</c:v>
                </c:pt>
                <c:pt idx="7">
                  <c:v>14.1</c:v>
                </c:pt>
                <c:pt idx="8">
                  <c:v>15.9</c:v>
                </c:pt>
                <c:pt idx="9">
                  <c:v>17.899999999999999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C8-4F06-9644-1993DBCEAC95}"/>
            </c:ext>
          </c:extLst>
        </c:ser>
        <c:ser>
          <c:idx val="6"/>
          <c:order val="6"/>
          <c:tx>
            <c:v>8,06 В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(Лист1!$D$9,Лист1!$E$57:$E$65,Лист1!$D$9)</c:f>
              <c:numCache>
                <c:formatCode>General</c:formatCode>
                <c:ptCount val="11"/>
                <c:pt idx="0">
                  <c:v>17.399999999999999</c:v>
                </c:pt>
                <c:pt idx="1">
                  <c:v>18.2</c:v>
                </c:pt>
                <c:pt idx="2">
                  <c:v>19.100000000000001</c:v>
                </c:pt>
                <c:pt idx="3">
                  <c:v>20.3</c:v>
                </c:pt>
                <c:pt idx="4">
                  <c:v>20.9</c:v>
                </c:pt>
                <c:pt idx="5">
                  <c:v>21.2</c:v>
                </c:pt>
                <c:pt idx="6">
                  <c:v>20.9</c:v>
                </c:pt>
                <c:pt idx="7">
                  <c:v>20.100000000000001</c:v>
                </c:pt>
                <c:pt idx="8">
                  <c:v>19.100000000000001</c:v>
                </c:pt>
                <c:pt idx="9">
                  <c:v>18.3</c:v>
                </c:pt>
                <c:pt idx="10">
                  <c:v>17.399999999999999</c:v>
                </c:pt>
              </c:numCache>
            </c:numRef>
          </c:xVal>
          <c:yVal>
            <c:numRef>
              <c:f>(Лист1!$F$1,Лист1!$F$57:$F$65,Лист1!$G$1)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C8-4F06-9644-1993DBCEAC95}"/>
            </c:ext>
          </c:extLst>
        </c:ser>
        <c:ser>
          <c:idx val="7"/>
          <c:order val="7"/>
          <c:tx>
            <c:v>9,06 В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(Лист1!$D$10,Лист1!$E$66:$E$74,Лист1!$D$10)</c:f>
              <c:numCache>
                <c:formatCode>General</c:formatCode>
                <c:ptCount val="11"/>
                <c:pt idx="0">
                  <c:v>21</c:v>
                </c:pt>
                <c:pt idx="1">
                  <c:v>21.1</c:v>
                </c:pt>
                <c:pt idx="2">
                  <c:v>21.4</c:v>
                </c:pt>
                <c:pt idx="3">
                  <c:v>22.1</c:v>
                </c:pt>
                <c:pt idx="4">
                  <c:v>22.5</c:v>
                </c:pt>
                <c:pt idx="5">
                  <c:v>22.6</c:v>
                </c:pt>
                <c:pt idx="6">
                  <c:v>22.4</c:v>
                </c:pt>
                <c:pt idx="7">
                  <c:v>22.1</c:v>
                </c:pt>
                <c:pt idx="8">
                  <c:v>21.5</c:v>
                </c:pt>
                <c:pt idx="9">
                  <c:v>21.2</c:v>
                </c:pt>
                <c:pt idx="10">
                  <c:v>21</c:v>
                </c:pt>
              </c:numCache>
            </c:numRef>
          </c:xVal>
          <c:yVal>
            <c:numRef>
              <c:f>(Лист1!$F$1,Лист1!$F$66:$F$74,Лист1!$G$1)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C8-4F06-9644-1993DBCEAC95}"/>
            </c:ext>
          </c:extLst>
        </c:ser>
        <c:ser>
          <c:idx val="8"/>
          <c:order val="8"/>
          <c:tx>
            <c:v>10,06 В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(Лист1!$D$11,Лист1!$E$75:$E$83,Лист1!$D$11)</c:f>
              <c:numCache>
                <c:formatCode>General</c:formatCode>
                <c:ptCount val="11"/>
                <c:pt idx="0">
                  <c:v>23.3</c:v>
                </c:pt>
                <c:pt idx="1">
                  <c:v>23.5</c:v>
                </c:pt>
                <c:pt idx="2">
                  <c:v>23.7</c:v>
                </c:pt>
                <c:pt idx="3">
                  <c:v>23.9</c:v>
                </c:pt>
                <c:pt idx="4">
                  <c:v>24.1</c:v>
                </c:pt>
                <c:pt idx="5">
                  <c:v>24.1</c:v>
                </c:pt>
                <c:pt idx="6">
                  <c:v>24.1</c:v>
                </c:pt>
                <c:pt idx="7">
                  <c:v>23.9</c:v>
                </c:pt>
                <c:pt idx="8">
                  <c:v>23.8</c:v>
                </c:pt>
                <c:pt idx="9">
                  <c:v>23.5</c:v>
                </c:pt>
                <c:pt idx="10">
                  <c:v>23.3</c:v>
                </c:pt>
              </c:numCache>
            </c:numRef>
          </c:xVal>
          <c:yVal>
            <c:numRef>
              <c:f>(Лист1!$F$1,Лист1!$F$75:$F$83,Лист1!$G$1)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C8-4F06-9644-1993DBCEAC95}"/>
            </c:ext>
          </c:extLst>
        </c:ser>
        <c:ser>
          <c:idx val="9"/>
          <c:order val="9"/>
          <c:tx>
            <c:v>11,06 В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(Лист1!$D$12,Лист1!$E$84:$E$92,Лист1!$D$12)</c:f>
              <c:numCache>
                <c:formatCode>General</c:formatCode>
                <c:ptCount val="11"/>
                <c:pt idx="0">
                  <c:v>26</c:v>
                </c:pt>
                <c:pt idx="1">
                  <c:v>25.8</c:v>
                </c:pt>
                <c:pt idx="2">
                  <c:v>25.6</c:v>
                </c:pt>
                <c:pt idx="3">
                  <c:v>25.7</c:v>
                </c:pt>
                <c:pt idx="4">
                  <c:v>25.8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</c:numCache>
            </c:numRef>
          </c:xVal>
          <c:yVal>
            <c:numRef>
              <c:f>(Лист1!$F$1,Лист1!$F$84:$F$92,Лист1!$G$1)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C8-4F06-9644-1993DBCEAC95}"/>
            </c:ext>
          </c:extLst>
        </c:ser>
        <c:ser>
          <c:idx val="10"/>
          <c:order val="10"/>
          <c:tx>
            <c:v>12,06 В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(Лист1!$D$13,Лист1!$E$93:$E$101,Лист1!$D$13)</c:f>
              <c:numCache>
                <c:formatCode>General</c:formatCode>
                <c:ptCount val="11"/>
                <c:pt idx="0">
                  <c:v>28.5</c:v>
                </c:pt>
                <c:pt idx="1">
                  <c:v>27.9</c:v>
                </c:pt>
                <c:pt idx="2">
                  <c:v>27.6</c:v>
                </c:pt>
                <c:pt idx="3">
                  <c:v>27.5</c:v>
                </c:pt>
                <c:pt idx="4">
                  <c:v>27.5</c:v>
                </c:pt>
                <c:pt idx="5">
                  <c:v>27.4</c:v>
                </c:pt>
                <c:pt idx="6">
                  <c:v>27.4</c:v>
                </c:pt>
                <c:pt idx="7">
                  <c:v>27.5</c:v>
                </c:pt>
                <c:pt idx="8">
                  <c:v>27.6</c:v>
                </c:pt>
                <c:pt idx="9">
                  <c:v>27.9</c:v>
                </c:pt>
                <c:pt idx="10">
                  <c:v>28.5</c:v>
                </c:pt>
              </c:numCache>
            </c:numRef>
          </c:xVal>
          <c:yVal>
            <c:numRef>
              <c:f>(Лист1!$F$1,Лист1!$F$93:$F$101,Лист1!$G$1)</c:f>
              <c:numCache>
                <c:formatCode>General</c:formatCode>
                <c:ptCount val="1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4C8-4F06-9644-1993DBCEAC95}"/>
            </c:ext>
          </c:extLst>
        </c:ser>
        <c:ser>
          <c:idx val="11"/>
          <c:order val="11"/>
          <c:tx>
            <c:v>7,62 В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7,62 В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4C8-4F06-9644-1993DBCE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10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E4C8-4F06-9644-1993DBCEAC95}"/>
            </c:ext>
          </c:extLst>
        </c:ser>
        <c:ser>
          <c:idx val="12"/>
          <c:order val="12"/>
          <c:tx>
            <c:v>Кольцо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Лист1!$S$3:$S$23</c:f>
              <c:numCache>
                <c:formatCode>0.000</c:formatCode>
                <c:ptCount val="21"/>
                <c:pt idx="0">
                  <c:v>21</c:v>
                </c:pt>
                <c:pt idx="1">
                  <c:v>20.706339097770922</c:v>
                </c:pt>
                <c:pt idx="2">
                  <c:v>19.854101966249686</c:v>
                </c:pt>
                <c:pt idx="3">
                  <c:v>18.52671151375484</c:v>
                </c:pt>
                <c:pt idx="4">
                  <c:v>16.854101966249686</c:v>
                </c:pt>
                <c:pt idx="5">
                  <c:v>15</c:v>
                </c:pt>
                <c:pt idx="6">
                  <c:v>13.145898033750315</c:v>
                </c:pt>
                <c:pt idx="7">
                  <c:v>11.473288486245162</c:v>
                </c:pt>
                <c:pt idx="8">
                  <c:v>10.145898033750317</c:v>
                </c:pt>
                <c:pt idx="9">
                  <c:v>9.2936609022290781</c:v>
                </c:pt>
                <c:pt idx="10">
                  <c:v>9</c:v>
                </c:pt>
                <c:pt idx="11">
                  <c:v>9.2936609022290781</c:v>
                </c:pt>
                <c:pt idx="12">
                  <c:v>10.145898033750314</c:v>
                </c:pt>
                <c:pt idx="13">
                  <c:v>11.47328848624516</c:v>
                </c:pt>
                <c:pt idx="14">
                  <c:v>13.145898033750315</c:v>
                </c:pt>
                <c:pt idx="15">
                  <c:v>14.999999999999998</c:v>
                </c:pt>
                <c:pt idx="16">
                  <c:v>16.854101966249683</c:v>
                </c:pt>
                <c:pt idx="17">
                  <c:v>18.526711513754837</c:v>
                </c:pt>
                <c:pt idx="18">
                  <c:v>19.854101966249683</c:v>
                </c:pt>
                <c:pt idx="19">
                  <c:v>20.706339097770922</c:v>
                </c:pt>
                <c:pt idx="20">
                  <c:v>21</c:v>
                </c:pt>
              </c:numCache>
            </c:numRef>
          </c:xVal>
          <c:yVal>
            <c:numRef>
              <c:f>Лист1!$T$3:$T$23</c:f>
              <c:numCache>
                <c:formatCode>0.000</c:formatCode>
                <c:ptCount val="21"/>
                <c:pt idx="0">
                  <c:v>10</c:v>
                </c:pt>
                <c:pt idx="1">
                  <c:v>11.854101966249685</c:v>
                </c:pt>
                <c:pt idx="2">
                  <c:v>13.526711513754838</c:v>
                </c:pt>
                <c:pt idx="3">
                  <c:v>14.854101966249685</c:v>
                </c:pt>
                <c:pt idx="4">
                  <c:v>15.706339097770922</c:v>
                </c:pt>
                <c:pt idx="5">
                  <c:v>16</c:v>
                </c:pt>
                <c:pt idx="6">
                  <c:v>15.706339097770922</c:v>
                </c:pt>
                <c:pt idx="7">
                  <c:v>14.854101966249685</c:v>
                </c:pt>
                <c:pt idx="8">
                  <c:v>13.52671151375484</c:v>
                </c:pt>
                <c:pt idx="9">
                  <c:v>11.854101966249685</c:v>
                </c:pt>
                <c:pt idx="10">
                  <c:v>10</c:v>
                </c:pt>
                <c:pt idx="11">
                  <c:v>8.1458980337503188</c:v>
                </c:pt>
                <c:pt idx="12">
                  <c:v>6.4732884862451616</c:v>
                </c:pt>
                <c:pt idx="13">
                  <c:v>5.1458980337503162</c:v>
                </c:pt>
                <c:pt idx="14">
                  <c:v>4.293660902229079</c:v>
                </c:pt>
                <c:pt idx="15">
                  <c:v>4</c:v>
                </c:pt>
                <c:pt idx="16">
                  <c:v>4.2936609022290781</c:v>
                </c:pt>
                <c:pt idx="17">
                  <c:v>5.1458980337503144</c:v>
                </c:pt>
                <c:pt idx="18">
                  <c:v>6.4732884862451598</c:v>
                </c:pt>
                <c:pt idx="19">
                  <c:v>8.1458980337503135</c:v>
                </c:pt>
                <c:pt idx="20">
                  <c:v>9.9999999999999982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1-4B9B-BBBC-A5995AEBE1D5}"/>
            </c:ext>
          </c:extLst>
        </c:ser>
        <c:ser>
          <c:idx val="0"/>
          <c:order val="13"/>
          <c:tx>
            <c:v>E</c:v>
          </c:tx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Лист1!$V$17:$V$25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6.75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23.25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Лист1!$W$17:$W$25</c:f>
              <c:numCache>
                <c:formatCode>General</c:formatCode>
                <c:ptCount val="9"/>
                <c:pt idx="0">
                  <c:v>2.5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8-4F06-9644-1993DBCEAC95}"/>
            </c:ext>
          </c:extLst>
        </c:ser>
        <c:ser>
          <c:idx val="13"/>
          <c:order val="14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Лист1!$V$27:$V$35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6.75</c:v>
                </c:pt>
                <c:pt idx="3">
                  <c:v>11</c:v>
                </c:pt>
                <c:pt idx="5">
                  <c:v>19</c:v>
                </c:pt>
                <c:pt idx="6">
                  <c:v>23.25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Лист1!$W$27:$W$35</c:f>
              <c:numCache>
                <c:formatCode>General</c:formatCode>
                <c:ptCount val="9"/>
                <c:pt idx="0">
                  <c:v>5</c:v>
                </c:pt>
                <c:pt idx="1">
                  <c:v>4.25</c:v>
                </c:pt>
                <c:pt idx="2">
                  <c:v>4.3</c:v>
                </c:pt>
                <c:pt idx="3">
                  <c:v>5.5</c:v>
                </c:pt>
                <c:pt idx="5">
                  <c:v>5.5</c:v>
                </c:pt>
                <c:pt idx="6">
                  <c:v>4.3</c:v>
                </c:pt>
                <c:pt idx="7">
                  <c:v>4.25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6-4D34-A177-A0DAD6BE53EC}"/>
            </c:ext>
          </c:extLst>
        </c:ser>
        <c:ser>
          <c:idx val="14"/>
          <c:order val="15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Лист1!$V$37:$V$45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</c:v>
                </c:pt>
                <c:pt idx="3">
                  <c:v>9.5</c:v>
                </c:pt>
                <c:pt idx="5">
                  <c:v>20.5</c:v>
                </c:pt>
                <c:pt idx="6">
                  <c:v>24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Лист1!$W$37:$W$45</c:f>
              <c:numCache>
                <c:formatCode>General</c:formatCode>
                <c:ptCount val="9"/>
                <c:pt idx="0">
                  <c:v>7.5</c:v>
                </c:pt>
                <c:pt idx="1">
                  <c:v>7.25</c:v>
                </c:pt>
                <c:pt idx="2">
                  <c:v>7.2</c:v>
                </c:pt>
                <c:pt idx="3">
                  <c:v>7.6</c:v>
                </c:pt>
                <c:pt idx="5">
                  <c:v>7.6</c:v>
                </c:pt>
                <c:pt idx="6">
                  <c:v>7.2</c:v>
                </c:pt>
                <c:pt idx="7">
                  <c:v>7.25</c:v>
                </c:pt>
                <c:pt idx="8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6-4D34-A177-A0DAD6BE53EC}"/>
            </c:ext>
          </c:extLst>
        </c:ser>
        <c:ser>
          <c:idx val="15"/>
          <c:order val="16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Лист1!$S$26:$S$34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7">
                  <c:v>21</c:v>
                </c:pt>
                <c:pt idx="8">
                  <c:v>30</c:v>
                </c:pt>
              </c:numCache>
            </c:numRef>
          </c:xVal>
          <c:yVal>
            <c:numRef>
              <c:f>Лист1!$T$26:$T$34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6-4D34-A177-A0DAD6BE53EC}"/>
            </c:ext>
          </c:extLst>
        </c:ser>
        <c:ser>
          <c:idx val="16"/>
          <c:order val="17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Лист1!$S$36:$S$44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</c:v>
                </c:pt>
                <c:pt idx="3">
                  <c:v>9.5</c:v>
                </c:pt>
                <c:pt idx="5">
                  <c:v>20.5</c:v>
                </c:pt>
                <c:pt idx="6">
                  <c:v>24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Лист1!$T$36:$T$44</c:f>
              <c:numCache>
                <c:formatCode>General</c:formatCode>
                <c:ptCount val="9"/>
                <c:pt idx="0">
                  <c:v>12.5</c:v>
                </c:pt>
                <c:pt idx="1">
                  <c:v>12.75</c:v>
                </c:pt>
                <c:pt idx="2">
                  <c:v>12.8</c:v>
                </c:pt>
                <c:pt idx="3">
                  <c:v>12.4</c:v>
                </c:pt>
                <c:pt idx="5">
                  <c:v>12.4</c:v>
                </c:pt>
                <c:pt idx="6">
                  <c:v>12.8</c:v>
                </c:pt>
                <c:pt idx="7">
                  <c:v>12.75</c:v>
                </c:pt>
                <c:pt idx="8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6-4D34-A177-A0DAD6BE53EC}"/>
            </c:ext>
          </c:extLst>
        </c:ser>
        <c:ser>
          <c:idx val="17"/>
          <c:order val="18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Лист1!$S$46:$S$54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6.75</c:v>
                </c:pt>
                <c:pt idx="3">
                  <c:v>11</c:v>
                </c:pt>
                <c:pt idx="5">
                  <c:v>19</c:v>
                </c:pt>
                <c:pt idx="6">
                  <c:v>23.25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Лист1!$T$46:$T$54</c:f>
              <c:numCache>
                <c:formatCode>General</c:formatCode>
                <c:ptCount val="9"/>
                <c:pt idx="0">
                  <c:v>15</c:v>
                </c:pt>
                <c:pt idx="1">
                  <c:v>15.75</c:v>
                </c:pt>
                <c:pt idx="2">
                  <c:v>15.7</c:v>
                </c:pt>
                <c:pt idx="3">
                  <c:v>14.5</c:v>
                </c:pt>
                <c:pt idx="5">
                  <c:v>14.5</c:v>
                </c:pt>
                <c:pt idx="6">
                  <c:v>15.7</c:v>
                </c:pt>
                <c:pt idx="7">
                  <c:v>15.75</c:v>
                </c:pt>
                <c:pt idx="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B6-4D34-A177-A0DAD6BE53EC}"/>
            </c:ext>
          </c:extLst>
        </c:ser>
        <c:ser>
          <c:idx val="18"/>
          <c:order val="19"/>
          <c:spPr>
            <a:ln w="19050" cap="rnd">
              <a:solidFill>
                <a:srgbClr val="0000FF"/>
              </a:solidFill>
              <a:round/>
              <a:head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Лист1!$S$56:$S$64</c:f>
              <c:numCache>
                <c:formatCode>General</c:formatCode>
                <c:ptCount val="9"/>
                <c:pt idx="0">
                  <c:v>0</c:v>
                </c:pt>
                <c:pt idx="1">
                  <c:v>3.25</c:v>
                </c:pt>
                <c:pt idx="2">
                  <c:v>6.75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23.25</c:v>
                </c:pt>
                <c:pt idx="7">
                  <c:v>26.75</c:v>
                </c:pt>
                <c:pt idx="8">
                  <c:v>30</c:v>
                </c:pt>
              </c:numCache>
            </c:numRef>
          </c:xVal>
          <c:yVal>
            <c:numRef>
              <c:f>Лист1!$T$56:$T$64</c:f>
              <c:numCache>
                <c:formatCode>General</c:formatCode>
                <c:ptCount val="9"/>
                <c:pt idx="0">
                  <c:v>17.5</c:v>
                </c:pt>
                <c:pt idx="1">
                  <c:v>19</c:v>
                </c:pt>
                <c:pt idx="2">
                  <c:v>20</c:v>
                </c:pt>
                <c:pt idx="3">
                  <c:v>19.5</c:v>
                </c:pt>
                <c:pt idx="4">
                  <c:v>18</c:v>
                </c:pt>
                <c:pt idx="5">
                  <c:v>19.5</c:v>
                </c:pt>
                <c:pt idx="6">
                  <c:v>20</c:v>
                </c:pt>
                <c:pt idx="7">
                  <c:v>19</c:v>
                </c:pt>
                <c:pt idx="8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6-4D34-A177-A0DAD6BE53EC}"/>
            </c:ext>
          </c:extLst>
        </c:ser>
        <c:ser>
          <c:idx val="19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Лист1!$J$48:$J$68</c:f>
              <c:numCache>
                <c:formatCode>0.000</c:formatCode>
                <c:ptCount val="21"/>
                <c:pt idx="0">
                  <c:v>19.899999999999999</c:v>
                </c:pt>
                <c:pt idx="1">
                  <c:v>19.660176929846251</c:v>
                </c:pt>
                <c:pt idx="2">
                  <c:v>18.964183272437243</c:v>
                </c:pt>
                <c:pt idx="3">
                  <c:v>17.88014773623312</c:v>
                </c:pt>
                <c:pt idx="4">
                  <c:v>16.514183272437243</c:v>
                </c:pt>
                <c:pt idx="5">
                  <c:v>15</c:v>
                </c:pt>
                <c:pt idx="6">
                  <c:v>13.485816727562758</c:v>
                </c:pt>
                <c:pt idx="7">
                  <c:v>12.119852263766882</c:v>
                </c:pt>
                <c:pt idx="8">
                  <c:v>11.035816727562757</c:v>
                </c:pt>
                <c:pt idx="9">
                  <c:v>10.339823070153749</c:v>
                </c:pt>
                <c:pt idx="10">
                  <c:v>10.1</c:v>
                </c:pt>
                <c:pt idx="11">
                  <c:v>10.339823070153745</c:v>
                </c:pt>
                <c:pt idx="12">
                  <c:v>11.035816727562757</c:v>
                </c:pt>
                <c:pt idx="13">
                  <c:v>12.11985226376688</c:v>
                </c:pt>
                <c:pt idx="14">
                  <c:v>13.485816727562757</c:v>
                </c:pt>
                <c:pt idx="15">
                  <c:v>14.999999999999998</c:v>
                </c:pt>
                <c:pt idx="16">
                  <c:v>16.51418327243724</c:v>
                </c:pt>
                <c:pt idx="17">
                  <c:v>17.880147736233116</c:v>
                </c:pt>
                <c:pt idx="18">
                  <c:v>18.964183272437243</c:v>
                </c:pt>
                <c:pt idx="19">
                  <c:v>19.660176929846251</c:v>
                </c:pt>
                <c:pt idx="20">
                  <c:v>19.899999999999999</c:v>
                </c:pt>
              </c:numCache>
            </c:numRef>
          </c:xVal>
          <c:yVal>
            <c:numRef>
              <c:f>Лист1!$K$48:$K$68</c:f>
              <c:numCache>
                <c:formatCode>0.000</c:formatCode>
                <c:ptCount val="21"/>
                <c:pt idx="0">
                  <c:v>10</c:v>
                </c:pt>
                <c:pt idx="1">
                  <c:v>11.514183272437242</c:v>
                </c:pt>
                <c:pt idx="2">
                  <c:v>12.880147736233118</c:v>
                </c:pt>
                <c:pt idx="3">
                  <c:v>13.964183272437243</c:v>
                </c:pt>
                <c:pt idx="4">
                  <c:v>14.660176929846251</c:v>
                </c:pt>
                <c:pt idx="5">
                  <c:v>14.9</c:v>
                </c:pt>
                <c:pt idx="6">
                  <c:v>14.660176929846253</c:v>
                </c:pt>
                <c:pt idx="7">
                  <c:v>13.964183272437243</c:v>
                </c:pt>
                <c:pt idx="8">
                  <c:v>12.88014773623312</c:v>
                </c:pt>
                <c:pt idx="9">
                  <c:v>11.514183272437243</c:v>
                </c:pt>
                <c:pt idx="10">
                  <c:v>10</c:v>
                </c:pt>
                <c:pt idx="11">
                  <c:v>8.4858167275627601</c:v>
                </c:pt>
                <c:pt idx="12">
                  <c:v>7.119852263766882</c:v>
                </c:pt>
                <c:pt idx="13">
                  <c:v>6.0358167275627572</c:v>
                </c:pt>
                <c:pt idx="14">
                  <c:v>5.3398230701537477</c:v>
                </c:pt>
                <c:pt idx="15">
                  <c:v>5.0999999999999996</c:v>
                </c:pt>
                <c:pt idx="16">
                  <c:v>5.3398230701537468</c:v>
                </c:pt>
                <c:pt idx="17">
                  <c:v>6.0358167275627572</c:v>
                </c:pt>
                <c:pt idx="18">
                  <c:v>7.1198522637668802</c:v>
                </c:pt>
                <c:pt idx="19">
                  <c:v>8.4858167275627565</c:v>
                </c:pt>
                <c:pt idx="20">
                  <c:v>9.9999999999999982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E-4406-89BE-B86918B6F549}"/>
            </c:ext>
          </c:extLst>
        </c:ser>
        <c:ser>
          <c:idx val="21"/>
          <c:order val="21"/>
          <c:tx>
            <c:v>Металлические электроды</c:v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17.5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E4-4B1C-9D0F-3D0EAF673E30}"/>
            </c:ext>
          </c:extLst>
        </c:ser>
        <c:ser>
          <c:idx val="22"/>
          <c:order val="22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17.5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E4-4B1C-9D0F-3D0EAF67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1328"/>
        <c:axId val="79637968"/>
      </c:scatterChart>
      <c:valAx>
        <c:axId val="79641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37968"/>
        <c:crosses val="autoZero"/>
        <c:crossBetween val="midCat"/>
        <c:majorUnit val="2"/>
        <c:minorUnit val="1"/>
      </c:valAx>
      <c:valAx>
        <c:axId val="796379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</a:t>
                </a: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см</a:t>
                </a:r>
                <a:endParaRPr lang="en-US"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413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2"/>
        <c:delete val="1"/>
      </c:legendEntry>
      <c:layout>
        <c:manualLayout>
          <c:xMode val="edge"/>
          <c:yMode val="edge"/>
          <c:x val="0"/>
          <c:y val="2.1412704590383674E-2"/>
          <c:w val="1"/>
          <c:h val="0.1851327826540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Для модели плоского конденсатора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(Лист1!$A$5,Лист1!$A$10,Лист1!$A$15,Лист1!$A$20,Лист1!$A$25,Лист1!$A$30)</c:f>
              <c:numCache>
                <c:formatCode>General</c:formatCode>
                <c:ptCount val="6"/>
                <c:pt idx="0">
                  <c:v>2.6</c:v>
                </c:pt>
                <c:pt idx="1">
                  <c:v>6.8</c:v>
                </c:pt>
                <c:pt idx="2">
                  <c:v>11.4</c:v>
                </c:pt>
                <c:pt idx="3">
                  <c:v>16.100000000000001</c:v>
                </c:pt>
                <c:pt idx="4">
                  <c:v>21</c:v>
                </c:pt>
                <c:pt idx="5">
                  <c:v>25.8</c:v>
                </c:pt>
              </c:numCache>
            </c:numRef>
          </c:xVal>
          <c:yVal>
            <c:numRef>
              <c:f>(Лист1!$C$5,Лист1!$C$10,Лист1!$C$15,Лист1!$C$20,Лист1!$C$25,Лист1!$C$30)</c:f>
              <c:numCache>
                <c:formatCode>General</c:formatCode>
                <c:ptCount val="6"/>
                <c:pt idx="0">
                  <c:v>1.7</c:v>
                </c:pt>
                <c:pt idx="1">
                  <c:v>3.7</c:v>
                </c:pt>
                <c:pt idx="2">
                  <c:v>5.7</c:v>
                </c:pt>
                <c:pt idx="3">
                  <c:v>7.7</c:v>
                </c:pt>
                <c:pt idx="4">
                  <c:v>9.6999999999999993</c:v>
                </c:pt>
                <c:pt idx="5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0-4E79-91B2-5E8793CD7BDF}"/>
            </c:ext>
          </c:extLst>
        </c:ser>
        <c:ser>
          <c:idx val="1"/>
          <c:order val="1"/>
          <c:tx>
            <c:v>При наличии проводящего кольца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0.9"/>
            <c:backward val="3"/>
            <c:dispRSqr val="0"/>
            <c:dispEq val="0"/>
          </c:trendline>
          <c:xVal>
            <c:numRef>
              <c:f>(Лист1!$E$7,Лист1!$E$16,Лист1!$E$25,Лист1!$E$34,Лист1!$E$43)</c:f>
              <c:numCache>
                <c:formatCode>General</c:formatCode>
                <c:ptCount val="5"/>
                <c:pt idx="0">
                  <c:v>2.5</c:v>
                </c:pt>
                <c:pt idx="1">
                  <c:v>3.9</c:v>
                </c:pt>
                <c:pt idx="2">
                  <c:v>5.3</c:v>
                </c:pt>
                <c:pt idx="3">
                  <c:v>6.8</c:v>
                </c:pt>
                <c:pt idx="4">
                  <c:v>8.1</c:v>
                </c:pt>
              </c:numCache>
            </c:numRef>
          </c:xVal>
          <c:yVal>
            <c:numRef>
              <c:f>(Лист1!$G$7,Лист1!$G$16,Лист1!$G$25,Лист1!$G$34,Лист1!$G$43)</c:f>
              <c:numCache>
                <c:formatCode>General</c:formatCode>
                <c:ptCount val="5"/>
                <c:pt idx="0">
                  <c:v>2.06</c:v>
                </c:pt>
                <c:pt idx="1">
                  <c:v>3.06</c:v>
                </c:pt>
                <c:pt idx="2">
                  <c:v>4.0600000000000005</c:v>
                </c:pt>
                <c:pt idx="3">
                  <c:v>5.0600000000000005</c:v>
                </c:pt>
                <c:pt idx="4">
                  <c:v>6.0600000000000005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0B-47F6-916E-4530C3CD9EBD}"/>
            </c:ext>
          </c:extLst>
        </c:ser>
        <c:ser>
          <c:idx val="2"/>
          <c:order val="2"/>
          <c:tx>
            <c:v>Кольцо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10</c:v>
              </c:pt>
              <c:pt idx="1">
                <c:v>20</c:v>
              </c:pt>
            </c:numLit>
          </c:xVal>
          <c:yVal>
            <c:numLit>
              <c:formatCode>General</c:formatCode>
              <c:ptCount val="2"/>
              <c:pt idx="0">
                <c:v>7.62</c:v>
              </c:pt>
              <c:pt idx="1">
                <c:v>7.62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12-4E38-8807-0CE210B603FF}"/>
            </c:ext>
          </c:extLst>
        </c:ser>
        <c:ser>
          <c:idx val="3"/>
          <c:order val="3"/>
          <c:tx>
            <c:v>Кольцо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3"/>
            <c:backward val="0.2"/>
            <c:dispRSqr val="0"/>
            <c:dispEq val="0"/>
          </c:trendline>
          <c:xVal>
            <c:numRef>
              <c:f>(Лист1!$E$61,Лист1!$E$70,Лист1!$E$79,Лист1!$E$88,Лист1!$E$97)</c:f>
              <c:numCache>
                <c:formatCode>General</c:formatCode>
                <c:ptCount val="5"/>
                <c:pt idx="0">
                  <c:v>21.2</c:v>
                </c:pt>
                <c:pt idx="1">
                  <c:v>22.6</c:v>
                </c:pt>
                <c:pt idx="2">
                  <c:v>24.1</c:v>
                </c:pt>
                <c:pt idx="3">
                  <c:v>25.8</c:v>
                </c:pt>
                <c:pt idx="4">
                  <c:v>27.4</c:v>
                </c:pt>
              </c:numCache>
            </c:numRef>
          </c:xVal>
          <c:yVal>
            <c:numRef>
              <c:f>(Лист1!$G$61,Лист1!$G$70,Лист1!$G$79,Лист1!$G$88,Лист1!$G$97)</c:f>
              <c:numCache>
                <c:formatCode>General</c:formatCode>
                <c:ptCount val="5"/>
                <c:pt idx="0">
                  <c:v>8.06</c:v>
                </c:pt>
                <c:pt idx="1">
                  <c:v>9.06</c:v>
                </c:pt>
                <c:pt idx="2">
                  <c:v>10.06</c:v>
                </c:pt>
                <c:pt idx="3">
                  <c:v>11.06</c:v>
                </c:pt>
                <c:pt idx="4">
                  <c:v>12.06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4E38-8807-0CE210B603FF}"/>
            </c:ext>
          </c:extLst>
        </c:ser>
        <c:ser>
          <c:idx val="5"/>
          <c:order val="4"/>
          <c:tx>
            <c:v>Кольцо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(Лист1!$P$68,Лист1!$P$68)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(Лист1!$N$67,Лист1!$O$67)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4E38-8807-0CE210B603FF}"/>
            </c:ext>
          </c:extLst>
        </c:ser>
        <c:ser>
          <c:idx val="6"/>
          <c:order val="5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(Лист1!$O$68,Лист1!$O$68)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Лист1!$N$67:$O$67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4E38-8807-0CE210B603FF}"/>
            </c:ext>
          </c:extLst>
        </c:ser>
        <c:ser>
          <c:idx val="7"/>
          <c:order val="6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(Лист1!$Q$68,Лист1!$Q$68)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Лист1!$N$67:$O$67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4E38-8807-0CE210B603FF}"/>
            </c:ext>
          </c:extLst>
        </c:ser>
        <c:ser>
          <c:idx val="4"/>
          <c:order val="7"/>
          <c:tx>
            <c:v>Кольцо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12-4E38-8807-0CE210B603FF}"/>
              </c:ext>
            </c:extLst>
          </c:dPt>
          <c:xVal>
            <c:numRef>
              <c:f>(Лист1!$N$68,Лист1!$N$68)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(Лист1!$N$67,Лист1!$O$67)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4E38-8807-0CE210B6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92303"/>
        <c:axId val="65819759"/>
      </c:scatterChart>
      <c:valAx>
        <c:axId val="168459230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𝒙, </a:t>
                </a:r>
                <a:r>
                  <a:rPr lang="ru-RU" sz="1000" b="0" i="0" u="none" strike="noStrike" baseline="0">
                    <a:effectLst/>
                  </a:rPr>
                  <a:t>см</a:t>
                </a:r>
                <a:endParaRPr lang="ru-RU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19759"/>
        <c:crosses val="autoZero"/>
        <c:crossBetween val="midCat"/>
        <c:majorUnit val="2"/>
        <c:minorUnit val="1"/>
      </c:valAx>
      <c:valAx>
        <c:axId val="65819759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𝝋(</a:t>
                </a:r>
                <a:r>
                  <a:rPr lang="en-US" sz="1000" b="0" i="0" u="none" strike="noStrike" baseline="0">
                    <a:effectLst/>
                  </a:rPr>
                  <a:t>𝒙</a:t>
                </a:r>
                <a:r>
                  <a:rPr lang="ru-RU" sz="1000" b="0" i="0" u="none" strike="noStrike" baseline="0">
                    <a:effectLst/>
                  </a:rPr>
                  <a:t>), В </a:t>
                </a:r>
                <a:endParaRPr lang="ru-RU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92303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197573</xdr:colOff>
      <xdr:row>3</xdr:row>
      <xdr:rowOff>144779</xdr:rowOff>
    </xdr:from>
    <xdr:to>
      <xdr:col>15</xdr:col>
      <xdr:colOff>372430</xdr:colOff>
      <xdr:row>23</xdr:row>
      <xdr:rowOff>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9BD85E-5F90-438E-F080-E3F563D1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404948</xdr:colOff>
      <xdr:row>23</xdr:row>
      <xdr:rowOff>107768</xdr:rowOff>
    </xdr:from>
    <xdr:to>
      <xdr:col>15</xdr:col>
      <xdr:colOff>579805</xdr:colOff>
      <xdr:row>42</xdr:row>
      <xdr:rowOff>150317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A556EC7-D378-41F0-8987-0370B6FCD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701523</xdr:colOff>
      <xdr:row>69</xdr:row>
      <xdr:rowOff>67733</xdr:rowOff>
    </xdr:from>
    <xdr:to>
      <xdr:col>16</xdr:col>
      <xdr:colOff>221091</xdr:colOff>
      <xdr:row>88</xdr:row>
      <xdr:rowOff>100513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7ACCFE-C772-6605-0D20-2E1BC59E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4"/>
  <sheetViews>
    <sheetView tabSelected="1" topLeftCell="C59" zoomScaleNormal="100" workbookViewId="0">
      <selection activeCell="R84" sqref="R84"/>
    </sheetView>
  </sheetViews>
  <sheetFormatPr defaultRowHeight="14.6" x14ac:dyDescent="0.4"/>
  <cols>
    <col min="2" max="2" width="12.15234375" bestFit="1" customWidth="1"/>
    <col min="4" max="6" width="12.15234375" bestFit="1" customWidth="1"/>
    <col min="7" max="7" width="11.07421875" bestFit="1" customWidth="1"/>
    <col min="8" max="11" width="12.15234375" bestFit="1" customWidth="1"/>
  </cols>
  <sheetData>
    <row r="1" spans="1:26" x14ac:dyDescent="0.4">
      <c r="A1" t="s">
        <v>0</v>
      </c>
      <c r="E1" t="s">
        <v>1</v>
      </c>
      <c r="F1">
        <v>-1</v>
      </c>
      <c r="G1">
        <v>21</v>
      </c>
      <c r="H1" t="s">
        <v>2</v>
      </c>
      <c r="Q1" t="s">
        <v>8</v>
      </c>
      <c r="V1" t="s">
        <v>9</v>
      </c>
    </row>
    <row r="2" spans="1:26" x14ac:dyDescent="0.4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H2" t="s">
        <v>5</v>
      </c>
      <c r="Q2" s="1"/>
      <c r="R2" s="2" t="s">
        <v>10</v>
      </c>
      <c r="S2" s="2" t="s">
        <v>6</v>
      </c>
      <c r="T2" s="2" t="s">
        <v>7</v>
      </c>
      <c r="V2" s="2" t="s">
        <v>11</v>
      </c>
      <c r="W2" s="2" t="s">
        <v>12</v>
      </c>
      <c r="Y2" s="5" t="s">
        <v>6</v>
      </c>
      <c r="Z2" s="5" t="s">
        <v>7</v>
      </c>
    </row>
    <row r="3" spans="1:26" x14ac:dyDescent="0.4">
      <c r="A3">
        <v>2</v>
      </c>
      <c r="B3">
        <v>2</v>
      </c>
      <c r="C3">
        <v>1.7</v>
      </c>
      <c r="D3">
        <v>1.35</v>
      </c>
      <c r="E3">
        <v>2</v>
      </c>
      <c r="F3">
        <v>2</v>
      </c>
      <c r="G3">
        <v>2.06</v>
      </c>
      <c r="H3">
        <v>7.62</v>
      </c>
      <c r="I3">
        <v>11</v>
      </c>
      <c r="J3">
        <v>19</v>
      </c>
      <c r="Q3" s="1">
        <v>1</v>
      </c>
      <c r="R3" s="3">
        <f>(Q3-1)*2*PI()/$V$10</f>
        <v>0</v>
      </c>
      <c r="S3" s="3">
        <f>$V$3+$V$7*COS(R3)</f>
        <v>21</v>
      </c>
      <c r="T3" s="3">
        <f>$W$3+$W$7*SIN(R3)</f>
        <v>10</v>
      </c>
      <c r="V3" s="1">
        <v>15</v>
      </c>
      <c r="W3" s="1">
        <v>10</v>
      </c>
      <c r="Y3">
        <v>0</v>
      </c>
      <c r="Z3">
        <v>2.5</v>
      </c>
    </row>
    <row r="4" spans="1:26" x14ac:dyDescent="0.4">
      <c r="A4">
        <v>2.5</v>
      </c>
      <c r="B4">
        <f>B3+4</f>
        <v>6</v>
      </c>
      <c r="C4">
        <v>1.7</v>
      </c>
      <c r="D4">
        <v>3.9</v>
      </c>
      <c r="E4">
        <v>2.4</v>
      </c>
      <c r="F4">
        <f>F3+2</f>
        <v>4</v>
      </c>
      <c r="G4">
        <v>2.06</v>
      </c>
      <c r="Q4" s="1">
        <v>2</v>
      </c>
      <c r="R4" s="3">
        <f t="shared" ref="R4:R23" si="0">(Q4-1)*2*PI()/$V$10</f>
        <v>0.31415926535897931</v>
      </c>
      <c r="S4" s="3">
        <f t="shared" ref="S4:S23" si="1">$V$3+$V$7*COS(R4)</f>
        <v>20.706339097770922</v>
      </c>
      <c r="T4" s="3">
        <f t="shared" ref="T4:T23" si="2">$W$3+$W$7*SIN(R4)</f>
        <v>11.854101966249685</v>
      </c>
      <c r="Y4">
        <v>7.5</v>
      </c>
      <c r="Z4">
        <v>1.3</v>
      </c>
    </row>
    <row r="5" spans="1:26" x14ac:dyDescent="0.4">
      <c r="A5">
        <v>2.6</v>
      </c>
      <c r="B5">
        <f t="shared" ref="B5:B7" si="3">B4+4</f>
        <v>10</v>
      </c>
      <c r="C5">
        <v>1.7</v>
      </c>
      <c r="D5">
        <v>5.93</v>
      </c>
      <c r="E5">
        <v>2.4</v>
      </c>
      <c r="F5">
        <f t="shared" ref="F5:F11" si="4">F4+2</f>
        <v>6</v>
      </c>
      <c r="G5">
        <v>2.06</v>
      </c>
      <c r="Q5" s="1">
        <v>3</v>
      </c>
      <c r="R5" s="3">
        <f t="shared" si="0"/>
        <v>0.62831853071795862</v>
      </c>
      <c r="S5" s="3">
        <f t="shared" si="1"/>
        <v>19.854101966249686</v>
      </c>
      <c r="T5" s="3">
        <f t="shared" si="2"/>
        <v>13.526711513754838</v>
      </c>
      <c r="V5" t="s">
        <v>13</v>
      </c>
      <c r="Y5">
        <v>15</v>
      </c>
      <c r="Z5">
        <v>1</v>
      </c>
    </row>
    <row r="6" spans="1:26" x14ac:dyDescent="0.4">
      <c r="A6">
        <v>2.5</v>
      </c>
      <c r="B6">
        <f t="shared" si="3"/>
        <v>14</v>
      </c>
      <c r="C6">
        <v>1.7</v>
      </c>
      <c r="D6">
        <v>8.5</v>
      </c>
      <c r="E6">
        <v>2.5</v>
      </c>
      <c r="F6">
        <f t="shared" si="4"/>
        <v>8</v>
      </c>
      <c r="G6">
        <v>2.06</v>
      </c>
      <c r="Q6" s="1">
        <v>4</v>
      </c>
      <c r="R6" s="3">
        <f t="shared" si="0"/>
        <v>0.94247779607693793</v>
      </c>
      <c r="S6" s="3">
        <f t="shared" si="1"/>
        <v>18.52671151375484</v>
      </c>
      <c r="T6" s="3">
        <f t="shared" si="2"/>
        <v>14.854101966249685</v>
      </c>
      <c r="V6" s="2" t="s">
        <v>14</v>
      </c>
      <c r="W6" s="2" t="s">
        <v>15</v>
      </c>
      <c r="Y6">
        <v>22.5</v>
      </c>
      <c r="Z6">
        <v>1.3</v>
      </c>
    </row>
    <row r="7" spans="1:26" x14ac:dyDescent="0.4">
      <c r="A7">
        <v>2</v>
      </c>
      <c r="B7">
        <f t="shared" si="3"/>
        <v>18</v>
      </c>
      <c r="C7">
        <v>1.7</v>
      </c>
      <c r="D7">
        <v>11</v>
      </c>
      <c r="E7">
        <v>2.5</v>
      </c>
      <c r="F7">
        <f t="shared" si="4"/>
        <v>10</v>
      </c>
      <c r="G7">
        <v>2.06</v>
      </c>
      <c r="Q7" s="1">
        <v>5</v>
      </c>
      <c r="R7" s="3">
        <f t="shared" si="0"/>
        <v>1.2566370614359172</v>
      </c>
      <c r="S7" s="3">
        <f t="shared" si="1"/>
        <v>16.854101966249686</v>
      </c>
      <c r="T7" s="3">
        <f t="shared" si="2"/>
        <v>15.706339097770922</v>
      </c>
      <c r="V7" s="1">
        <v>6</v>
      </c>
      <c r="W7" s="1">
        <v>6</v>
      </c>
      <c r="Y7">
        <v>30</v>
      </c>
      <c r="Z7">
        <v>2.5</v>
      </c>
    </row>
    <row r="8" spans="1:26" x14ac:dyDescent="0.4">
      <c r="A8">
        <v>6.6</v>
      </c>
      <c r="B8">
        <v>2</v>
      </c>
      <c r="C8">
        <f>C3+2</f>
        <v>3.7</v>
      </c>
      <c r="D8">
        <v>14.8</v>
      </c>
      <c r="E8">
        <v>2.5</v>
      </c>
      <c r="F8">
        <f t="shared" si="4"/>
        <v>12</v>
      </c>
      <c r="G8">
        <v>2.06</v>
      </c>
      <c r="Q8" s="1">
        <v>6</v>
      </c>
      <c r="R8" s="3">
        <f t="shared" si="0"/>
        <v>1.5707963267948966</v>
      </c>
      <c r="S8" s="3">
        <f t="shared" si="1"/>
        <v>15</v>
      </c>
      <c r="T8" s="3">
        <f t="shared" si="2"/>
        <v>16</v>
      </c>
    </row>
    <row r="9" spans="1:26" x14ac:dyDescent="0.4">
      <c r="A9">
        <v>6.8</v>
      </c>
      <c r="B9">
        <f>B8+4</f>
        <v>6</v>
      </c>
      <c r="C9">
        <f t="shared" ref="C9:C32" si="5">C4+2</f>
        <v>3.7</v>
      </c>
      <c r="D9">
        <v>17.399999999999999</v>
      </c>
      <c r="E9">
        <v>2.4</v>
      </c>
      <c r="F9">
        <f>F8+2</f>
        <v>14</v>
      </c>
      <c r="G9">
        <v>2.06</v>
      </c>
      <c r="Q9" s="1">
        <v>7</v>
      </c>
      <c r="R9" s="3">
        <f t="shared" si="0"/>
        <v>1.8849555921538759</v>
      </c>
      <c r="S9" s="3">
        <f t="shared" si="1"/>
        <v>13.145898033750315</v>
      </c>
      <c r="T9" s="3">
        <f t="shared" si="2"/>
        <v>15.706339097770922</v>
      </c>
      <c r="V9" s="2" t="s">
        <v>16</v>
      </c>
      <c r="Y9">
        <v>0</v>
      </c>
      <c r="Z9">
        <v>6</v>
      </c>
    </row>
    <row r="10" spans="1:26" x14ac:dyDescent="0.4">
      <c r="A10">
        <v>6.8</v>
      </c>
      <c r="B10">
        <f t="shared" ref="B10:B12" si="6">B9+4</f>
        <v>10</v>
      </c>
      <c r="C10">
        <f t="shared" si="5"/>
        <v>3.7</v>
      </c>
      <c r="D10">
        <v>21</v>
      </c>
      <c r="E10">
        <v>2.2999999999999998</v>
      </c>
      <c r="F10">
        <f t="shared" si="4"/>
        <v>16</v>
      </c>
      <c r="G10">
        <v>2.06</v>
      </c>
      <c r="Q10" s="1">
        <v>8</v>
      </c>
      <c r="R10" s="3">
        <f t="shared" si="0"/>
        <v>2.1991148575128552</v>
      </c>
      <c r="S10" s="3">
        <f t="shared" si="1"/>
        <v>11.473288486245162</v>
      </c>
      <c r="T10" s="3">
        <f t="shared" si="2"/>
        <v>14.854101966249685</v>
      </c>
      <c r="V10" s="1">
        <v>20</v>
      </c>
      <c r="Y10">
        <v>7.5</v>
      </c>
      <c r="Z10">
        <v>5.2</v>
      </c>
    </row>
    <row r="11" spans="1:26" x14ac:dyDescent="0.4">
      <c r="A11">
        <v>6.8</v>
      </c>
      <c r="B11">
        <f t="shared" si="6"/>
        <v>14</v>
      </c>
      <c r="C11">
        <f t="shared" si="5"/>
        <v>3.7</v>
      </c>
      <c r="D11">
        <v>23.3</v>
      </c>
      <c r="E11">
        <v>2.1</v>
      </c>
      <c r="F11">
        <f t="shared" si="4"/>
        <v>18</v>
      </c>
      <c r="G11">
        <v>2.06</v>
      </c>
      <c r="Q11" s="1">
        <v>9</v>
      </c>
      <c r="R11" s="3">
        <f t="shared" si="0"/>
        <v>2.5132741228718345</v>
      </c>
      <c r="S11" s="3">
        <f t="shared" si="1"/>
        <v>10.145898033750317</v>
      </c>
      <c r="T11" s="3">
        <f t="shared" si="2"/>
        <v>13.52671151375484</v>
      </c>
      <c r="Y11">
        <v>15</v>
      </c>
      <c r="Z11">
        <v>5</v>
      </c>
    </row>
    <row r="12" spans="1:26" x14ac:dyDescent="0.4">
      <c r="A12">
        <v>6.6</v>
      </c>
      <c r="B12">
        <f t="shared" si="6"/>
        <v>18</v>
      </c>
      <c r="C12">
        <f t="shared" si="5"/>
        <v>3.7</v>
      </c>
      <c r="D12">
        <v>26</v>
      </c>
      <c r="E12">
        <v>3.9</v>
      </c>
      <c r="F12">
        <v>2</v>
      </c>
      <c r="G12">
        <f>G3+1</f>
        <v>3.06</v>
      </c>
      <c r="Q12" s="1">
        <v>10</v>
      </c>
      <c r="R12" s="3">
        <f t="shared" si="0"/>
        <v>2.8274333882308138</v>
      </c>
      <c r="S12" s="3">
        <f t="shared" si="1"/>
        <v>9.2936609022290781</v>
      </c>
      <c r="T12" s="3">
        <f t="shared" si="2"/>
        <v>11.854101966249685</v>
      </c>
      <c r="Y12">
        <v>22.5</v>
      </c>
      <c r="Z12">
        <v>5.2</v>
      </c>
    </row>
    <row r="13" spans="1:26" x14ac:dyDescent="0.4">
      <c r="A13">
        <v>11.4</v>
      </c>
      <c r="B13">
        <v>2</v>
      </c>
      <c r="C13">
        <f t="shared" si="5"/>
        <v>5.7</v>
      </c>
      <c r="D13">
        <v>28.5</v>
      </c>
      <c r="E13">
        <v>4</v>
      </c>
      <c r="F13">
        <f>F12+2</f>
        <v>4</v>
      </c>
      <c r="G13">
        <f t="shared" ref="G13:G76" si="7">G4+1</f>
        <v>3.06</v>
      </c>
      <c r="Q13" s="1">
        <v>11</v>
      </c>
      <c r="R13" s="3">
        <f t="shared" si="0"/>
        <v>3.1415926535897931</v>
      </c>
      <c r="S13" s="3">
        <f t="shared" si="1"/>
        <v>9</v>
      </c>
      <c r="T13" s="3">
        <f t="shared" si="2"/>
        <v>10</v>
      </c>
      <c r="Y13">
        <v>30</v>
      </c>
      <c r="Z13">
        <v>6</v>
      </c>
    </row>
    <row r="14" spans="1:26" x14ac:dyDescent="0.4">
      <c r="A14">
        <v>11.4</v>
      </c>
      <c r="B14">
        <f>B13+4</f>
        <v>6</v>
      </c>
      <c r="C14">
        <f t="shared" si="5"/>
        <v>5.7</v>
      </c>
      <c r="E14">
        <v>4</v>
      </c>
      <c r="F14">
        <f t="shared" ref="F14:F20" si="8">F13+2</f>
        <v>6</v>
      </c>
      <c r="G14">
        <f t="shared" si="7"/>
        <v>3.06</v>
      </c>
      <c r="Q14" s="1">
        <v>12</v>
      </c>
      <c r="R14" s="3">
        <f t="shared" si="0"/>
        <v>3.455751918948772</v>
      </c>
      <c r="S14" s="3">
        <f t="shared" si="1"/>
        <v>9.2936609022290781</v>
      </c>
      <c r="T14" s="3">
        <f t="shared" si="2"/>
        <v>8.1458980337503188</v>
      </c>
    </row>
    <row r="15" spans="1:26" x14ac:dyDescent="0.4">
      <c r="A15">
        <v>11.4</v>
      </c>
      <c r="B15">
        <f t="shared" ref="B15:B17" si="9">B14+4</f>
        <v>10</v>
      </c>
      <c r="C15">
        <f t="shared" si="5"/>
        <v>5.7</v>
      </c>
      <c r="E15">
        <v>4</v>
      </c>
      <c r="F15">
        <f t="shared" si="8"/>
        <v>8</v>
      </c>
      <c r="G15">
        <f t="shared" si="7"/>
        <v>3.06</v>
      </c>
      <c r="Q15" s="1">
        <v>13</v>
      </c>
      <c r="R15" s="3">
        <f t="shared" si="0"/>
        <v>3.7699111843077517</v>
      </c>
      <c r="S15" s="3">
        <f t="shared" si="1"/>
        <v>10.145898033750314</v>
      </c>
      <c r="T15" s="3">
        <f t="shared" si="2"/>
        <v>6.4732884862451616</v>
      </c>
      <c r="Y15">
        <v>0</v>
      </c>
      <c r="Z15">
        <v>10</v>
      </c>
    </row>
    <row r="16" spans="1:26" x14ac:dyDescent="0.4">
      <c r="A16">
        <v>11.4</v>
      </c>
      <c r="B16">
        <f t="shared" si="9"/>
        <v>14</v>
      </c>
      <c r="C16">
        <f t="shared" si="5"/>
        <v>5.7</v>
      </c>
      <c r="E16">
        <v>3.9</v>
      </c>
      <c r="F16">
        <f t="shared" si="8"/>
        <v>10</v>
      </c>
      <c r="G16">
        <f t="shared" si="7"/>
        <v>3.06</v>
      </c>
      <c r="Q16" s="1">
        <v>14</v>
      </c>
      <c r="R16" s="3">
        <f t="shared" si="0"/>
        <v>4.0840704496667311</v>
      </c>
      <c r="S16" s="3">
        <f t="shared" si="1"/>
        <v>11.47328848624516</v>
      </c>
      <c r="T16" s="3">
        <f t="shared" si="2"/>
        <v>5.1458980337503162</v>
      </c>
      <c r="V16" t="s">
        <v>6</v>
      </c>
      <c r="W16" t="s">
        <v>7</v>
      </c>
      <c r="Y16">
        <v>7.5</v>
      </c>
      <c r="Z16">
        <v>10</v>
      </c>
    </row>
    <row r="17" spans="1:26" x14ac:dyDescent="0.4">
      <c r="A17">
        <v>11.4</v>
      </c>
      <c r="B17">
        <f t="shared" si="9"/>
        <v>18</v>
      </c>
      <c r="C17">
        <f t="shared" si="5"/>
        <v>5.7</v>
      </c>
      <c r="E17">
        <v>3.9</v>
      </c>
      <c r="F17">
        <f t="shared" si="8"/>
        <v>12</v>
      </c>
      <c r="G17">
        <f t="shared" si="7"/>
        <v>3.06</v>
      </c>
      <c r="Q17" s="1">
        <v>15</v>
      </c>
      <c r="R17" s="3">
        <f t="shared" si="0"/>
        <v>4.3982297150257104</v>
      </c>
      <c r="S17" s="3">
        <f t="shared" si="1"/>
        <v>13.145898033750315</v>
      </c>
      <c r="T17" s="3">
        <f t="shared" si="2"/>
        <v>4.293660902229079</v>
      </c>
      <c r="V17">
        <v>0</v>
      </c>
      <c r="W17">
        <v>2.5</v>
      </c>
      <c r="Y17">
        <v>15</v>
      </c>
      <c r="Z17">
        <v>10</v>
      </c>
    </row>
    <row r="18" spans="1:26" x14ac:dyDescent="0.4">
      <c r="A18">
        <v>16.2</v>
      </c>
      <c r="B18">
        <v>2</v>
      </c>
      <c r="C18">
        <f t="shared" si="5"/>
        <v>7.7</v>
      </c>
      <c r="E18">
        <v>3.9</v>
      </c>
      <c r="F18">
        <f>F17+2</f>
        <v>14</v>
      </c>
      <c r="G18">
        <f t="shared" si="7"/>
        <v>3.06</v>
      </c>
      <c r="Q18" s="1">
        <v>16</v>
      </c>
      <c r="R18" s="3">
        <f t="shared" si="0"/>
        <v>4.7123889803846897</v>
      </c>
      <c r="S18" s="3">
        <f t="shared" si="1"/>
        <v>14.999999999999998</v>
      </c>
      <c r="T18" s="3">
        <f t="shared" si="2"/>
        <v>4</v>
      </c>
      <c r="V18">
        <v>3.25</v>
      </c>
      <c r="W18">
        <v>1</v>
      </c>
      <c r="Y18">
        <v>22.5</v>
      </c>
      <c r="Z18">
        <v>10</v>
      </c>
    </row>
    <row r="19" spans="1:26" x14ac:dyDescent="0.4">
      <c r="A19">
        <v>16.100000000000001</v>
      </c>
      <c r="B19">
        <f>B18+4</f>
        <v>6</v>
      </c>
      <c r="C19">
        <f t="shared" si="5"/>
        <v>7.7</v>
      </c>
      <c r="E19">
        <v>3.9</v>
      </c>
      <c r="F19">
        <f t="shared" si="8"/>
        <v>16</v>
      </c>
      <c r="G19">
        <f t="shared" si="7"/>
        <v>3.06</v>
      </c>
      <c r="Q19" s="1">
        <v>17</v>
      </c>
      <c r="R19" s="3">
        <f t="shared" si="0"/>
        <v>5.026548245743669</v>
      </c>
      <c r="S19" s="3">
        <f t="shared" si="1"/>
        <v>16.854101966249683</v>
      </c>
      <c r="T19" s="3">
        <f t="shared" si="2"/>
        <v>4.2936609022290781</v>
      </c>
      <c r="V19">
        <v>6.75</v>
      </c>
      <c r="W19">
        <v>0</v>
      </c>
      <c r="Y19">
        <v>30</v>
      </c>
      <c r="Z19">
        <v>10</v>
      </c>
    </row>
    <row r="20" spans="1:26" x14ac:dyDescent="0.4">
      <c r="A20">
        <v>16.100000000000001</v>
      </c>
      <c r="B20">
        <f t="shared" ref="B20:B22" si="10">B19+4</f>
        <v>10</v>
      </c>
      <c r="C20">
        <f t="shared" si="5"/>
        <v>7.7</v>
      </c>
      <c r="E20">
        <v>4</v>
      </c>
      <c r="F20">
        <f t="shared" si="8"/>
        <v>18</v>
      </c>
      <c r="G20">
        <f t="shared" si="7"/>
        <v>3.06</v>
      </c>
      <c r="Q20" s="1">
        <v>18</v>
      </c>
      <c r="R20" s="3">
        <f t="shared" si="0"/>
        <v>5.3407075111026483</v>
      </c>
      <c r="S20" s="3">
        <f t="shared" si="1"/>
        <v>18.526711513754837</v>
      </c>
      <c r="T20" s="3">
        <f t="shared" si="2"/>
        <v>5.1458980337503144</v>
      </c>
      <c r="V20">
        <v>11</v>
      </c>
      <c r="W20">
        <v>0.5</v>
      </c>
    </row>
    <row r="21" spans="1:26" x14ac:dyDescent="0.4">
      <c r="A21">
        <v>16.100000000000001</v>
      </c>
      <c r="B21">
        <f t="shared" si="10"/>
        <v>14</v>
      </c>
      <c r="C21">
        <f t="shared" si="5"/>
        <v>7.7</v>
      </c>
      <c r="E21">
        <v>5.9</v>
      </c>
      <c r="F21">
        <v>2</v>
      </c>
      <c r="G21">
        <f t="shared" si="7"/>
        <v>4.0600000000000005</v>
      </c>
      <c r="Q21" s="1">
        <v>19</v>
      </c>
      <c r="R21" s="3">
        <f t="shared" si="0"/>
        <v>5.6548667764616276</v>
      </c>
      <c r="S21" s="3">
        <f t="shared" si="1"/>
        <v>19.854101966249683</v>
      </c>
      <c r="T21" s="3">
        <f t="shared" si="2"/>
        <v>6.4732884862451598</v>
      </c>
      <c r="V21">
        <v>15</v>
      </c>
      <c r="W21">
        <v>2</v>
      </c>
      <c r="Y21">
        <v>0</v>
      </c>
      <c r="Z21">
        <v>14</v>
      </c>
    </row>
    <row r="22" spans="1:26" x14ac:dyDescent="0.4">
      <c r="A22">
        <v>16.100000000000001</v>
      </c>
      <c r="B22">
        <f t="shared" si="10"/>
        <v>18</v>
      </c>
      <c r="C22">
        <f t="shared" si="5"/>
        <v>7.7</v>
      </c>
      <c r="E22">
        <v>5.8</v>
      </c>
      <c r="F22">
        <f>F21+2</f>
        <v>4</v>
      </c>
      <c r="G22">
        <f t="shared" si="7"/>
        <v>4.0600000000000005</v>
      </c>
      <c r="Q22" s="1">
        <v>20</v>
      </c>
      <c r="R22" s="3">
        <f t="shared" si="0"/>
        <v>5.9690260418206069</v>
      </c>
      <c r="S22" s="3">
        <f t="shared" si="1"/>
        <v>20.706339097770922</v>
      </c>
      <c r="T22" s="3">
        <f t="shared" si="2"/>
        <v>8.1458980337503135</v>
      </c>
      <c r="V22">
        <v>19</v>
      </c>
      <c r="W22">
        <v>0.5</v>
      </c>
      <c r="Y22">
        <v>7.5</v>
      </c>
      <c r="Z22">
        <v>14.8</v>
      </c>
    </row>
    <row r="23" spans="1:26" x14ac:dyDescent="0.4">
      <c r="A23">
        <v>21.1</v>
      </c>
      <c r="B23">
        <v>2</v>
      </c>
      <c r="C23">
        <f t="shared" si="5"/>
        <v>9.6999999999999993</v>
      </c>
      <c r="E23">
        <v>5.6</v>
      </c>
      <c r="F23">
        <f t="shared" ref="F23:F29" si="11">F22+2</f>
        <v>6</v>
      </c>
      <c r="G23">
        <f t="shared" si="7"/>
        <v>4.0600000000000005</v>
      </c>
      <c r="Q23" s="4">
        <v>21</v>
      </c>
      <c r="R23" s="3">
        <f t="shared" si="0"/>
        <v>6.2831853071795862</v>
      </c>
      <c r="S23" s="3">
        <f t="shared" si="1"/>
        <v>21</v>
      </c>
      <c r="T23" s="3">
        <f t="shared" si="2"/>
        <v>9.9999999999999982</v>
      </c>
      <c r="V23">
        <v>23.25</v>
      </c>
      <c r="W23">
        <v>0</v>
      </c>
      <c r="Y23">
        <v>15</v>
      </c>
      <c r="Z23">
        <v>15</v>
      </c>
    </row>
    <row r="24" spans="1:26" x14ac:dyDescent="0.4">
      <c r="A24">
        <v>21</v>
      </c>
      <c r="B24">
        <f>B23+4</f>
        <v>6</v>
      </c>
      <c r="C24">
        <f t="shared" si="5"/>
        <v>9.6999999999999993</v>
      </c>
      <c r="E24">
        <v>5.5</v>
      </c>
      <c r="F24">
        <f t="shared" si="11"/>
        <v>8</v>
      </c>
      <c r="G24">
        <f t="shared" si="7"/>
        <v>4.0600000000000005</v>
      </c>
      <c r="V24">
        <v>26.75</v>
      </c>
      <c r="W24">
        <v>1</v>
      </c>
      <c r="Y24">
        <v>22.5</v>
      </c>
      <c r="Z24">
        <v>14.8</v>
      </c>
    </row>
    <row r="25" spans="1:26" x14ac:dyDescent="0.4">
      <c r="A25">
        <v>21</v>
      </c>
      <c r="B25">
        <f t="shared" ref="B25:B27" si="12">B24+4</f>
        <v>10</v>
      </c>
      <c r="C25">
        <f t="shared" si="5"/>
        <v>9.6999999999999993</v>
      </c>
      <c r="E25">
        <v>5.3</v>
      </c>
      <c r="F25">
        <f t="shared" si="11"/>
        <v>10</v>
      </c>
      <c r="G25">
        <f t="shared" si="7"/>
        <v>4.0600000000000005</v>
      </c>
      <c r="S25" t="s">
        <v>6</v>
      </c>
      <c r="T25" t="s">
        <v>7</v>
      </c>
      <c r="V25">
        <v>30</v>
      </c>
      <c r="W25">
        <v>2.5</v>
      </c>
      <c r="Y25">
        <v>30</v>
      </c>
      <c r="Z25">
        <v>14</v>
      </c>
    </row>
    <row r="26" spans="1:26" x14ac:dyDescent="0.4">
      <c r="A26">
        <v>21</v>
      </c>
      <c r="B26">
        <f t="shared" si="12"/>
        <v>14</v>
      </c>
      <c r="C26">
        <f t="shared" si="5"/>
        <v>9.6999999999999993</v>
      </c>
      <c r="E26">
        <v>5.4</v>
      </c>
      <c r="F26">
        <f t="shared" si="11"/>
        <v>12</v>
      </c>
      <c r="G26">
        <f t="shared" si="7"/>
        <v>4.0600000000000005</v>
      </c>
      <c r="S26">
        <v>0</v>
      </c>
      <c r="T26">
        <v>10</v>
      </c>
    </row>
    <row r="27" spans="1:26" x14ac:dyDescent="0.4">
      <c r="A27">
        <v>21.1</v>
      </c>
      <c r="B27">
        <f t="shared" si="12"/>
        <v>18</v>
      </c>
      <c r="C27">
        <f t="shared" si="5"/>
        <v>9.6999999999999993</v>
      </c>
      <c r="E27">
        <v>5.5</v>
      </c>
      <c r="F27">
        <f>F26+2</f>
        <v>14</v>
      </c>
      <c r="G27">
        <f t="shared" si="7"/>
        <v>4.0600000000000005</v>
      </c>
      <c r="S27">
        <v>9</v>
      </c>
      <c r="T27">
        <v>10</v>
      </c>
      <c r="V27">
        <v>0</v>
      </c>
      <c r="W27">
        <v>5</v>
      </c>
      <c r="Y27">
        <v>0</v>
      </c>
      <c r="Z27">
        <v>17.5</v>
      </c>
    </row>
    <row r="28" spans="1:26" x14ac:dyDescent="0.4">
      <c r="A28">
        <v>26</v>
      </c>
      <c r="B28">
        <v>2</v>
      </c>
      <c r="C28">
        <f t="shared" si="5"/>
        <v>11.7</v>
      </c>
      <c r="E28">
        <v>5.8</v>
      </c>
      <c r="F28">
        <f t="shared" si="11"/>
        <v>16</v>
      </c>
      <c r="G28">
        <f t="shared" si="7"/>
        <v>4.0600000000000005</v>
      </c>
      <c r="V28">
        <v>3.25</v>
      </c>
      <c r="W28">
        <v>4.25</v>
      </c>
      <c r="Y28">
        <v>7.5</v>
      </c>
      <c r="Z28">
        <v>18.7</v>
      </c>
    </row>
    <row r="29" spans="1:26" x14ac:dyDescent="0.4">
      <c r="A29">
        <v>25.8</v>
      </c>
      <c r="B29">
        <f>B28+4</f>
        <v>6</v>
      </c>
      <c r="C29">
        <f t="shared" si="5"/>
        <v>11.7</v>
      </c>
      <c r="E29">
        <v>5.9</v>
      </c>
      <c r="F29">
        <f t="shared" si="11"/>
        <v>18</v>
      </c>
      <c r="G29">
        <f t="shared" si="7"/>
        <v>4.0600000000000005</v>
      </c>
      <c r="V29">
        <v>6.75</v>
      </c>
      <c r="W29">
        <v>4.3</v>
      </c>
      <c r="Y29">
        <v>15</v>
      </c>
      <c r="Z29">
        <v>19</v>
      </c>
    </row>
    <row r="30" spans="1:26" x14ac:dyDescent="0.4">
      <c r="A30">
        <v>25.8</v>
      </c>
      <c r="B30">
        <f t="shared" ref="B30:B32" si="13">B29+4</f>
        <v>10</v>
      </c>
      <c r="C30">
        <f t="shared" si="5"/>
        <v>11.7</v>
      </c>
      <c r="E30">
        <v>8.1</v>
      </c>
      <c r="F30">
        <v>2</v>
      </c>
      <c r="G30">
        <f t="shared" si="7"/>
        <v>5.0600000000000005</v>
      </c>
      <c r="V30">
        <v>11</v>
      </c>
      <c r="W30">
        <v>5.5</v>
      </c>
      <c r="Y30">
        <v>22.5</v>
      </c>
      <c r="Z30">
        <v>18.7</v>
      </c>
    </row>
    <row r="31" spans="1:26" x14ac:dyDescent="0.4">
      <c r="A31">
        <v>25.8</v>
      </c>
      <c r="B31">
        <f t="shared" si="13"/>
        <v>14</v>
      </c>
      <c r="C31">
        <f>C26+2</f>
        <v>11.7</v>
      </c>
      <c r="E31">
        <v>7.7</v>
      </c>
      <c r="F31">
        <f>F30+2</f>
        <v>4</v>
      </c>
      <c r="G31">
        <f t="shared" si="7"/>
        <v>5.0600000000000005</v>
      </c>
      <c r="Y31">
        <v>30</v>
      </c>
      <c r="Z31">
        <v>17.5</v>
      </c>
    </row>
    <row r="32" spans="1:26" x14ac:dyDescent="0.4">
      <c r="A32">
        <v>26</v>
      </c>
      <c r="B32">
        <f t="shared" si="13"/>
        <v>18</v>
      </c>
      <c r="C32">
        <f t="shared" si="5"/>
        <v>11.7</v>
      </c>
      <c r="E32">
        <v>7.3</v>
      </c>
      <c r="F32">
        <f t="shared" ref="F32:F38" si="14">F31+2</f>
        <v>6</v>
      </c>
      <c r="G32">
        <f t="shared" si="7"/>
        <v>5.0600000000000005</v>
      </c>
      <c r="V32">
        <v>19</v>
      </c>
      <c r="W32">
        <v>5.5</v>
      </c>
    </row>
    <row r="33" spans="1:23" x14ac:dyDescent="0.4">
      <c r="A33">
        <v>1.5</v>
      </c>
      <c r="B33">
        <v>-1</v>
      </c>
      <c r="C33">
        <v>21</v>
      </c>
      <c r="E33">
        <v>7</v>
      </c>
      <c r="F33">
        <f t="shared" si="14"/>
        <v>8</v>
      </c>
      <c r="G33">
        <f t="shared" si="7"/>
        <v>5.0600000000000005</v>
      </c>
      <c r="S33">
        <v>21</v>
      </c>
      <c r="T33">
        <v>10</v>
      </c>
      <c r="V33">
        <v>23.25</v>
      </c>
      <c r="W33">
        <v>4.3</v>
      </c>
    </row>
    <row r="34" spans="1:23" x14ac:dyDescent="0.4">
      <c r="A34">
        <v>6.3</v>
      </c>
      <c r="E34">
        <v>6.8</v>
      </c>
      <c r="F34">
        <f t="shared" si="14"/>
        <v>10</v>
      </c>
      <c r="G34">
        <f t="shared" si="7"/>
        <v>5.0600000000000005</v>
      </c>
      <c r="S34">
        <v>30</v>
      </c>
      <c r="T34">
        <v>10</v>
      </c>
      <c r="V34">
        <v>26.75</v>
      </c>
      <c r="W34">
        <v>4.25</v>
      </c>
    </row>
    <row r="35" spans="1:23" x14ac:dyDescent="0.4">
      <c r="A35">
        <v>11.35</v>
      </c>
      <c r="E35">
        <v>6.9</v>
      </c>
      <c r="F35">
        <f t="shared" si="14"/>
        <v>12</v>
      </c>
      <c r="G35">
        <f t="shared" si="7"/>
        <v>5.0600000000000005</v>
      </c>
      <c r="V35">
        <v>30</v>
      </c>
      <c r="W35">
        <v>5</v>
      </c>
    </row>
    <row r="36" spans="1:23" x14ac:dyDescent="0.4">
      <c r="A36">
        <v>16.23</v>
      </c>
      <c r="E36">
        <v>7.1</v>
      </c>
      <c r="F36">
        <f>F35+2</f>
        <v>14</v>
      </c>
      <c r="G36">
        <f t="shared" si="7"/>
        <v>5.0600000000000005</v>
      </c>
      <c r="S36">
        <v>0</v>
      </c>
      <c r="T36">
        <v>12.5</v>
      </c>
    </row>
    <row r="37" spans="1:23" x14ac:dyDescent="0.4">
      <c r="A37">
        <v>21.2</v>
      </c>
      <c r="E37">
        <v>7.5</v>
      </c>
      <c r="F37">
        <f t="shared" si="14"/>
        <v>16</v>
      </c>
      <c r="G37">
        <f t="shared" si="7"/>
        <v>5.0600000000000005</v>
      </c>
      <c r="S37">
        <v>3.25</v>
      </c>
      <c r="T37">
        <v>12.75</v>
      </c>
      <c r="V37">
        <v>0</v>
      </c>
      <c r="W37">
        <v>7.5</v>
      </c>
    </row>
    <row r="38" spans="1:23" x14ac:dyDescent="0.4">
      <c r="A38">
        <v>26.2</v>
      </c>
      <c r="E38">
        <v>8.1</v>
      </c>
      <c r="F38">
        <f t="shared" si="14"/>
        <v>18</v>
      </c>
      <c r="G38">
        <f t="shared" si="7"/>
        <v>5.0600000000000005</v>
      </c>
      <c r="S38">
        <v>6</v>
      </c>
      <c r="T38">
        <v>12.8</v>
      </c>
      <c r="V38">
        <v>3.25</v>
      </c>
      <c r="W38">
        <v>7.25</v>
      </c>
    </row>
    <row r="39" spans="1:23" x14ac:dyDescent="0.4">
      <c r="E39">
        <v>10.5</v>
      </c>
      <c r="F39">
        <v>2</v>
      </c>
      <c r="G39">
        <f t="shared" si="7"/>
        <v>6.0600000000000005</v>
      </c>
      <c r="S39">
        <v>9.5</v>
      </c>
      <c r="T39">
        <v>12.4</v>
      </c>
      <c r="V39">
        <v>6</v>
      </c>
      <c r="W39">
        <v>7.2</v>
      </c>
    </row>
    <row r="40" spans="1:23" x14ac:dyDescent="0.4">
      <c r="E40">
        <v>9.9</v>
      </c>
      <c r="F40">
        <f>F39+2</f>
        <v>4</v>
      </c>
      <c r="G40">
        <f t="shared" si="7"/>
        <v>6.0600000000000005</v>
      </c>
      <c r="V40">
        <v>9.5</v>
      </c>
      <c r="W40">
        <v>7.6</v>
      </c>
    </row>
    <row r="41" spans="1:23" x14ac:dyDescent="0.4">
      <c r="E41">
        <v>9.1</v>
      </c>
      <c r="F41">
        <f t="shared" ref="F41:F47" si="15">F40+2</f>
        <v>6</v>
      </c>
      <c r="G41">
        <f t="shared" si="7"/>
        <v>6.0600000000000005</v>
      </c>
      <c r="S41">
        <v>20.5</v>
      </c>
      <c r="T41">
        <v>12.4</v>
      </c>
    </row>
    <row r="42" spans="1:23" x14ac:dyDescent="0.4">
      <c r="E42">
        <v>8.5</v>
      </c>
      <c r="F42">
        <f t="shared" si="15"/>
        <v>8</v>
      </c>
      <c r="G42">
        <f t="shared" si="7"/>
        <v>6.0600000000000005</v>
      </c>
      <c r="S42">
        <v>24</v>
      </c>
      <c r="T42">
        <v>12.8</v>
      </c>
      <c r="V42">
        <v>20.5</v>
      </c>
      <c r="W42">
        <v>7.6</v>
      </c>
    </row>
    <row r="43" spans="1:23" x14ac:dyDescent="0.4">
      <c r="E43">
        <v>8.1</v>
      </c>
      <c r="F43">
        <f t="shared" si="15"/>
        <v>10</v>
      </c>
      <c r="G43">
        <f t="shared" si="7"/>
        <v>6.0600000000000005</v>
      </c>
      <c r="S43">
        <v>26.75</v>
      </c>
      <c r="T43">
        <v>12.75</v>
      </c>
      <c r="V43">
        <v>24</v>
      </c>
      <c r="W43">
        <v>7.2</v>
      </c>
    </row>
    <row r="44" spans="1:23" x14ac:dyDescent="0.4">
      <c r="E44">
        <v>8.4</v>
      </c>
      <c r="F44">
        <f t="shared" si="15"/>
        <v>12</v>
      </c>
      <c r="G44">
        <f t="shared" si="7"/>
        <v>6.0600000000000005</v>
      </c>
      <c r="S44">
        <v>30</v>
      </c>
      <c r="T44">
        <v>12.5</v>
      </c>
      <c r="V44">
        <v>26.75</v>
      </c>
      <c r="W44">
        <v>7.25</v>
      </c>
    </row>
    <row r="45" spans="1:23" x14ac:dyDescent="0.4">
      <c r="E45">
        <v>8.9</v>
      </c>
      <c r="F45">
        <f>F44+2</f>
        <v>14</v>
      </c>
      <c r="G45">
        <f t="shared" si="7"/>
        <v>6.0600000000000005</v>
      </c>
      <c r="V45">
        <v>30</v>
      </c>
      <c r="W45">
        <v>7.5</v>
      </c>
    </row>
    <row r="46" spans="1:23" x14ac:dyDescent="0.4">
      <c r="E46">
        <v>9.9</v>
      </c>
      <c r="F46">
        <f t="shared" si="15"/>
        <v>16</v>
      </c>
      <c r="G46">
        <f t="shared" si="7"/>
        <v>6.0600000000000005</v>
      </c>
      <c r="H46" t="s">
        <v>8</v>
      </c>
      <c r="S46">
        <v>0</v>
      </c>
      <c r="T46">
        <v>15</v>
      </c>
    </row>
    <row r="47" spans="1:23" x14ac:dyDescent="0.4">
      <c r="E47">
        <v>10.5</v>
      </c>
      <c r="F47">
        <f t="shared" si="15"/>
        <v>18</v>
      </c>
      <c r="G47">
        <f t="shared" si="7"/>
        <v>6.0600000000000005</v>
      </c>
      <c r="H47" s="1"/>
      <c r="I47" s="2" t="s">
        <v>10</v>
      </c>
      <c r="J47" s="2" t="s">
        <v>6</v>
      </c>
      <c r="K47" s="2" t="s">
        <v>7</v>
      </c>
      <c r="M47" s="2"/>
      <c r="N47" s="2"/>
      <c r="S47">
        <v>3.25</v>
      </c>
      <c r="T47">
        <v>15.75</v>
      </c>
    </row>
    <row r="48" spans="1:23" x14ac:dyDescent="0.4">
      <c r="E48">
        <v>13.9</v>
      </c>
      <c r="F48">
        <v>2</v>
      </c>
      <c r="G48">
        <f t="shared" si="7"/>
        <v>7.0600000000000005</v>
      </c>
      <c r="H48" s="1">
        <v>1</v>
      </c>
      <c r="I48" s="3">
        <f>(H48-1)*2*PI()/$V$10</f>
        <v>0</v>
      </c>
      <c r="J48" s="3">
        <f>$V$3+$M$52*COS(I48)</f>
        <v>19.899999999999999</v>
      </c>
      <c r="K48" s="3">
        <f>$W$3+$N$52*SIN(I48)</f>
        <v>10</v>
      </c>
      <c r="M48" s="1"/>
      <c r="N48" s="1"/>
      <c r="S48">
        <v>6.75</v>
      </c>
      <c r="T48">
        <v>15.7</v>
      </c>
    </row>
    <row r="49" spans="5:20" x14ac:dyDescent="0.4">
      <c r="E49">
        <v>12.7</v>
      </c>
      <c r="F49">
        <v>4.0999999999999996</v>
      </c>
      <c r="G49">
        <f t="shared" si="7"/>
        <v>7.0600000000000005</v>
      </c>
      <c r="H49" s="1">
        <v>2</v>
      </c>
      <c r="I49" s="3">
        <f t="shared" ref="I49:I68" si="16">(H49-1)*2*PI()/$V$10</f>
        <v>0.31415926535897931</v>
      </c>
      <c r="J49" s="3">
        <f t="shared" ref="J49:J68" si="17">$V$3+$M$52*COS(I49)</f>
        <v>19.660176929846251</v>
      </c>
      <c r="K49" s="3">
        <f t="shared" ref="K49:K68" si="18">$W$3+$N$52*SIN(I49)</f>
        <v>11.514183272437242</v>
      </c>
      <c r="S49">
        <v>11</v>
      </c>
      <c r="T49">
        <v>14.5</v>
      </c>
    </row>
    <row r="50" spans="5:20" x14ac:dyDescent="0.4">
      <c r="F50">
        <f t="shared" ref="F50:F56" si="19">F49+2</f>
        <v>6.1</v>
      </c>
      <c r="G50">
        <f t="shared" si="7"/>
        <v>7.0600000000000005</v>
      </c>
      <c r="H50" s="1">
        <v>3</v>
      </c>
      <c r="I50" s="3">
        <f t="shared" si="16"/>
        <v>0.62831853071795862</v>
      </c>
      <c r="J50" s="3">
        <f t="shared" si="17"/>
        <v>18.964183272437243</v>
      </c>
      <c r="K50" s="3">
        <f t="shared" si="18"/>
        <v>12.880147736233118</v>
      </c>
      <c r="M50" t="s">
        <v>13</v>
      </c>
    </row>
    <row r="51" spans="5:20" x14ac:dyDescent="0.4">
      <c r="F51">
        <f t="shared" si="19"/>
        <v>8.1</v>
      </c>
      <c r="G51">
        <f t="shared" si="7"/>
        <v>7.0600000000000005</v>
      </c>
      <c r="H51" s="1">
        <v>4</v>
      </c>
      <c r="I51" s="3">
        <f t="shared" si="16"/>
        <v>0.94247779607693793</v>
      </c>
      <c r="J51" s="3">
        <f t="shared" si="17"/>
        <v>17.88014773623312</v>
      </c>
      <c r="K51" s="3">
        <f t="shared" si="18"/>
        <v>13.964183272437243</v>
      </c>
      <c r="M51" s="2" t="s">
        <v>14</v>
      </c>
      <c r="N51" s="2" t="s">
        <v>15</v>
      </c>
      <c r="S51">
        <v>19</v>
      </c>
      <c r="T51">
        <v>14.5</v>
      </c>
    </row>
    <row r="52" spans="5:20" x14ac:dyDescent="0.4">
      <c r="F52">
        <f t="shared" si="19"/>
        <v>10.1</v>
      </c>
      <c r="G52">
        <f t="shared" si="7"/>
        <v>7.0600000000000005</v>
      </c>
      <c r="H52" s="1">
        <v>5</v>
      </c>
      <c r="I52" s="3">
        <f t="shared" si="16"/>
        <v>1.2566370614359172</v>
      </c>
      <c r="J52" s="3">
        <f t="shared" si="17"/>
        <v>16.514183272437243</v>
      </c>
      <c r="K52" s="3">
        <f t="shared" si="18"/>
        <v>14.660176929846251</v>
      </c>
      <c r="M52" s="1">
        <v>4.9000000000000004</v>
      </c>
      <c r="N52" s="1">
        <v>4.9000000000000004</v>
      </c>
      <c r="S52">
        <v>23.25</v>
      </c>
      <c r="T52">
        <v>15.7</v>
      </c>
    </row>
    <row r="53" spans="5:20" x14ac:dyDescent="0.4">
      <c r="F53">
        <f t="shared" si="19"/>
        <v>12.1</v>
      </c>
      <c r="G53">
        <f t="shared" si="7"/>
        <v>7.0600000000000005</v>
      </c>
      <c r="H53" s="1">
        <v>6</v>
      </c>
      <c r="I53" s="3">
        <f t="shared" si="16"/>
        <v>1.5707963267948966</v>
      </c>
      <c r="J53" s="3">
        <f t="shared" si="17"/>
        <v>15</v>
      </c>
      <c r="K53" s="3">
        <f t="shared" si="18"/>
        <v>14.9</v>
      </c>
      <c r="S53">
        <v>26.75</v>
      </c>
      <c r="T53">
        <v>15.75</v>
      </c>
    </row>
    <row r="54" spans="5:20" x14ac:dyDescent="0.4">
      <c r="F54">
        <f>F53+2</f>
        <v>14.1</v>
      </c>
      <c r="G54">
        <f t="shared" si="7"/>
        <v>7.0600000000000005</v>
      </c>
      <c r="H54" s="1">
        <v>7</v>
      </c>
      <c r="I54" s="3">
        <f t="shared" si="16"/>
        <v>1.8849555921538759</v>
      </c>
      <c r="J54" s="3">
        <f t="shared" si="17"/>
        <v>13.485816727562758</v>
      </c>
      <c r="K54" s="3">
        <f t="shared" si="18"/>
        <v>14.660176929846253</v>
      </c>
      <c r="M54" s="2"/>
      <c r="S54">
        <v>30</v>
      </c>
      <c r="T54">
        <v>15</v>
      </c>
    </row>
    <row r="55" spans="5:20" x14ac:dyDescent="0.4">
      <c r="E55">
        <v>13.2</v>
      </c>
      <c r="F55">
        <v>15.9</v>
      </c>
      <c r="G55">
        <f t="shared" si="7"/>
        <v>7.0600000000000005</v>
      </c>
      <c r="H55" s="1">
        <v>8</v>
      </c>
      <c r="I55" s="3">
        <f t="shared" si="16"/>
        <v>2.1991148575128552</v>
      </c>
      <c r="J55" s="3">
        <f t="shared" si="17"/>
        <v>12.119852263766882</v>
      </c>
      <c r="K55" s="3">
        <f t="shared" si="18"/>
        <v>13.964183272437243</v>
      </c>
      <c r="M55" s="1"/>
    </row>
    <row r="56" spans="5:20" x14ac:dyDescent="0.4">
      <c r="E56">
        <v>14.1</v>
      </c>
      <c r="F56">
        <f t="shared" si="19"/>
        <v>17.899999999999999</v>
      </c>
      <c r="G56">
        <f t="shared" si="7"/>
        <v>7.0600000000000005</v>
      </c>
      <c r="H56" s="1">
        <v>9</v>
      </c>
      <c r="I56" s="3">
        <f t="shared" si="16"/>
        <v>2.5132741228718345</v>
      </c>
      <c r="J56" s="3">
        <f t="shared" si="17"/>
        <v>11.035816727562757</v>
      </c>
      <c r="K56" s="3">
        <f t="shared" si="18"/>
        <v>12.88014773623312</v>
      </c>
      <c r="S56">
        <v>0</v>
      </c>
      <c r="T56">
        <v>17.5</v>
      </c>
    </row>
    <row r="57" spans="5:20" x14ac:dyDescent="0.4">
      <c r="E57">
        <v>18.2</v>
      </c>
      <c r="F57">
        <v>2</v>
      </c>
      <c r="G57">
        <f t="shared" si="7"/>
        <v>8.06</v>
      </c>
      <c r="H57" s="1">
        <v>10</v>
      </c>
      <c r="I57" s="3">
        <f t="shared" si="16"/>
        <v>2.8274333882308138</v>
      </c>
      <c r="J57" s="3">
        <f t="shared" si="17"/>
        <v>10.339823070153749</v>
      </c>
      <c r="K57" s="3">
        <f t="shared" si="18"/>
        <v>11.514183272437243</v>
      </c>
      <c r="S57">
        <v>3.25</v>
      </c>
      <c r="T57">
        <v>19</v>
      </c>
    </row>
    <row r="58" spans="5:20" x14ac:dyDescent="0.4">
      <c r="E58">
        <v>19.100000000000001</v>
      </c>
      <c r="F58">
        <f>F57+2</f>
        <v>4</v>
      </c>
      <c r="G58">
        <f t="shared" si="7"/>
        <v>8.06</v>
      </c>
      <c r="H58" s="1">
        <v>11</v>
      </c>
      <c r="I58" s="3">
        <f t="shared" si="16"/>
        <v>3.1415926535897931</v>
      </c>
      <c r="J58" s="3">
        <f t="shared" si="17"/>
        <v>10.1</v>
      </c>
      <c r="K58" s="3">
        <f t="shared" si="18"/>
        <v>10</v>
      </c>
      <c r="S58">
        <v>6.75</v>
      </c>
      <c r="T58">
        <v>20</v>
      </c>
    </row>
    <row r="59" spans="5:20" x14ac:dyDescent="0.4">
      <c r="E59">
        <v>20.3</v>
      </c>
      <c r="F59">
        <f t="shared" ref="F59:F65" si="20">F58+2</f>
        <v>6</v>
      </c>
      <c r="G59">
        <f t="shared" si="7"/>
        <v>8.06</v>
      </c>
      <c r="H59" s="1">
        <v>12</v>
      </c>
      <c r="I59" s="3">
        <f t="shared" si="16"/>
        <v>3.455751918948772</v>
      </c>
      <c r="J59" s="3">
        <f t="shared" si="17"/>
        <v>10.339823070153745</v>
      </c>
      <c r="K59" s="3">
        <f t="shared" si="18"/>
        <v>8.4858167275627601</v>
      </c>
      <c r="S59">
        <v>11</v>
      </c>
      <c r="T59">
        <v>19.5</v>
      </c>
    </row>
    <row r="60" spans="5:20" x14ac:dyDescent="0.4">
      <c r="E60">
        <v>20.9</v>
      </c>
      <c r="F60">
        <f t="shared" si="20"/>
        <v>8</v>
      </c>
      <c r="G60">
        <f t="shared" si="7"/>
        <v>8.06</v>
      </c>
      <c r="H60" s="1">
        <v>13</v>
      </c>
      <c r="I60" s="3">
        <f t="shared" si="16"/>
        <v>3.7699111843077517</v>
      </c>
      <c r="J60" s="3">
        <f t="shared" si="17"/>
        <v>11.035816727562757</v>
      </c>
      <c r="K60" s="3">
        <f t="shared" si="18"/>
        <v>7.119852263766882</v>
      </c>
      <c r="S60">
        <v>15</v>
      </c>
      <c r="T60">
        <v>18</v>
      </c>
    </row>
    <row r="61" spans="5:20" x14ac:dyDescent="0.4">
      <c r="E61">
        <v>21.2</v>
      </c>
      <c r="F61">
        <f t="shared" si="20"/>
        <v>10</v>
      </c>
      <c r="G61">
        <f t="shared" si="7"/>
        <v>8.06</v>
      </c>
      <c r="H61" s="1">
        <v>14</v>
      </c>
      <c r="I61" s="3">
        <f t="shared" si="16"/>
        <v>4.0840704496667311</v>
      </c>
      <c r="J61" s="3">
        <f t="shared" si="17"/>
        <v>12.11985226376688</v>
      </c>
      <c r="K61" s="3">
        <f t="shared" si="18"/>
        <v>6.0358167275627572</v>
      </c>
      <c r="S61">
        <v>19</v>
      </c>
      <c r="T61">
        <v>19.5</v>
      </c>
    </row>
    <row r="62" spans="5:20" x14ac:dyDescent="0.4">
      <c r="E62">
        <v>20.9</v>
      </c>
      <c r="F62">
        <f t="shared" si="20"/>
        <v>12</v>
      </c>
      <c r="G62">
        <f t="shared" si="7"/>
        <v>8.06</v>
      </c>
      <c r="H62" s="1">
        <v>15</v>
      </c>
      <c r="I62" s="3">
        <f t="shared" si="16"/>
        <v>4.3982297150257104</v>
      </c>
      <c r="J62" s="3">
        <f t="shared" si="17"/>
        <v>13.485816727562757</v>
      </c>
      <c r="K62" s="3">
        <f t="shared" si="18"/>
        <v>5.3398230701537477</v>
      </c>
      <c r="S62">
        <v>23.25</v>
      </c>
      <c r="T62">
        <v>20</v>
      </c>
    </row>
    <row r="63" spans="5:20" x14ac:dyDescent="0.4">
      <c r="E63">
        <v>20.100000000000001</v>
      </c>
      <c r="F63">
        <f>F62+2</f>
        <v>14</v>
      </c>
      <c r="G63">
        <f t="shared" si="7"/>
        <v>8.06</v>
      </c>
      <c r="H63" s="1">
        <v>16</v>
      </c>
      <c r="I63" s="3">
        <f t="shared" si="16"/>
        <v>4.7123889803846897</v>
      </c>
      <c r="J63" s="3">
        <f t="shared" si="17"/>
        <v>14.999999999999998</v>
      </c>
      <c r="K63" s="3">
        <f t="shared" si="18"/>
        <v>5.0999999999999996</v>
      </c>
      <c r="S63">
        <v>26.75</v>
      </c>
      <c r="T63">
        <v>19</v>
      </c>
    </row>
    <row r="64" spans="5:20" x14ac:dyDescent="0.4">
      <c r="E64">
        <v>19.100000000000001</v>
      </c>
      <c r="F64">
        <f t="shared" si="20"/>
        <v>16</v>
      </c>
      <c r="G64">
        <f t="shared" si="7"/>
        <v>8.06</v>
      </c>
      <c r="H64" s="1">
        <v>17</v>
      </c>
      <c r="I64" s="3">
        <f t="shared" si="16"/>
        <v>5.026548245743669</v>
      </c>
      <c r="J64" s="3">
        <f t="shared" si="17"/>
        <v>16.51418327243724</v>
      </c>
      <c r="K64" s="3">
        <f t="shared" si="18"/>
        <v>5.3398230701537468</v>
      </c>
      <c r="S64">
        <v>30</v>
      </c>
      <c r="T64">
        <v>17.5</v>
      </c>
    </row>
    <row r="65" spans="5:17" x14ac:dyDescent="0.4">
      <c r="E65">
        <v>18.3</v>
      </c>
      <c r="F65">
        <f t="shared" si="20"/>
        <v>18</v>
      </c>
      <c r="G65">
        <f t="shared" si="7"/>
        <v>8.06</v>
      </c>
      <c r="H65" s="1">
        <v>18</v>
      </c>
      <c r="I65" s="3">
        <f t="shared" si="16"/>
        <v>5.3407075111026483</v>
      </c>
      <c r="J65" s="3">
        <f t="shared" si="17"/>
        <v>17.880147736233116</v>
      </c>
      <c r="K65" s="3">
        <f t="shared" si="18"/>
        <v>6.0358167275627572</v>
      </c>
    </row>
    <row r="66" spans="5:17" x14ac:dyDescent="0.4">
      <c r="E66">
        <v>21.1</v>
      </c>
      <c r="F66">
        <v>2</v>
      </c>
      <c r="G66">
        <f t="shared" si="7"/>
        <v>9.06</v>
      </c>
      <c r="H66" s="1">
        <v>19</v>
      </c>
      <c r="I66" s="3">
        <f t="shared" si="16"/>
        <v>5.6548667764616276</v>
      </c>
      <c r="J66" s="3">
        <f t="shared" si="17"/>
        <v>18.964183272437243</v>
      </c>
      <c r="K66" s="3">
        <f t="shared" si="18"/>
        <v>7.1198522637668802</v>
      </c>
    </row>
    <row r="67" spans="5:17" x14ac:dyDescent="0.4">
      <c r="E67">
        <v>21.4</v>
      </c>
      <c r="F67">
        <f>F66+2</f>
        <v>4</v>
      </c>
      <c r="G67">
        <f t="shared" si="7"/>
        <v>9.06</v>
      </c>
      <c r="H67" s="1">
        <v>20</v>
      </c>
      <c r="I67" s="3">
        <f t="shared" si="16"/>
        <v>5.9690260418206069</v>
      </c>
      <c r="J67" s="3">
        <f t="shared" si="17"/>
        <v>19.660176929846251</v>
      </c>
      <c r="K67" s="3">
        <f t="shared" si="18"/>
        <v>8.4858167275627565</v>
      </c>
      <c r="N67">
        <v>-1</v>
      </c>
      <c r="O67">
        <v>14</v>
      </c>
    </row>
    <row r="68" spans="5:17" x14ac:dyDescent="0.4">
      <c r="E68">
        <v>22.1</v>
      </c>
      <c r="F68">
        <f t="shared" ref="F68:F74" si="21">F67+2</f>
        <v>6</v>
      </c>
      <c r="G68">
        <f t="shared" si="7"/>
        <v>9.06</v>
      </c>
      <c r="H68" s="4">
        <v>21</v>
      </c>
      <c r="I68" s="3">
        <f t="shared" si="16"/>
        <v>6.2831853071795862</v>
      </c>
      <c r="J68" s="3">
        <f t="shared" si="17"/>
        <v>19.899999999999999</v>
      </c>
      <c r="K68" s="3">
        <f t="shared" si="18"/>
        <v>9.9999999999999982</v>
      </c>
      <c r="N68">
        <v>9</v>
      </c>
      <c r="O68">
        <v>10</v>
      </c>
      <c r="P68">
        <v>20</v>
      </c>
      <c r="Q68">
        <v>21</v>
      </c>
    </row>
    <row r="69" spans="5:17" x14ac:dyDescent="0.4">
      <c r="E69">
        <v>22.5</v>
      </c>
      <c r="F69">
        <f t="shared" si="21"/>
        <v>8</v>
      </c>
      <c r="G69">
        <f t="shared" si="7"/>
        <v>9.06</v>
      </c>
    </row>
    <row r="70" spans="5:17" x14ac:dyDescent="0.4">
      <c r="E70">
        <v>22.6</v>
      </c>
      <c r="F70">
        <f t="shared" si="21"/>
        <v>10</v>
      </c>
      <c r="G70">
        <f t="shared" si="7"/>
        <v>9.06</v>
      </c>
    </row>
    <row r="71" spans="5:17" x14ac:dyDescent="0.4">
      <c r="E71">
        <v>22.4</v>
      </c>
      <c r="F71">
        <f t="shared" si="21"/>
        <v>12</v>
      </c>
      <c r="G71">
        <f t="shared" si="7"/>
        <v>9.06</v>
      </c>
    </row>
    <row r="72" spans="5:17" x14ac:dyDescent="0.4">
      <c r="E72">
        <v>22.1</v>
      </c>
      <c r="F72">
        <f>F71+2</f>
        <v>14</v>
      </c>
      <c r="G72">
        <f t="shared" si="7"/>
        <v>9.06</v>
      </c>
    </row>
    <row r="73" spans="5:17" x14ac:dyDescent="0.4">
      <c r="E73">
        <v>21.5</v>
      </c>
      <c r="F73">
        <f t="shared" si="21"/>
        <v>16</v>
      </c>
      <c r="G73">
        <f t="shared" si="7"/>
        <v>9.06</v>
      </c>
    </row>
    <row r="74" spans="5:17" x14ac:dyDescent="0.4">
      <c r="E74">
        <v>21.2</v>
      </c>
      <c r="F74">
        <f t="shared" si="21"/>
        <v>18</v>
      </c>
      <c r="G74">
        <f t="shared" si="7"/>
        <v>9.06</v>
      </c>
    </row>
    <row r="75" spans="5:17" x14ac:dyDescent="0.4">
      <c r="E75">
        <v>23.5</v>
      </c>
      <c r="F75">
        <v>2</v>
      </c>
      <c r="G75">
        <f t="shared" si="7"/>
        <v>10.06</v>
      </c>
    </row>
    <row r="76" spans="5:17" x14ac:dyDescent="0.4">
      <c r="E76">
        <v>23.7</v>
      </c>
      <c r="F76">
        <f>F75+2</f>
        <v>4</v>
      </c>
      <c r="G76">
        <f t="shared" si="7"/>
        <v>10.06</v>
      </c>
    </row>
    <row r="77" spans="5:17" x14ac:dyDescent="0.4">
      <c r="E77">
        <v>23.9</v>
      </c>
      <c r="F77">
        <f t="shared" ref="F77:F83" si="22">F76+2</f>
        <v>6</v>
      </c>
      <c r="G77">
        <f t="shared" ref="G77:G101" si="23">G68+1</f>
        <v>10.06</v>
      </c>
    </row>
    <row r="78" spans="5:17" x14ac:dyDescent="0.4">
      <c r="E78">
        <v>24.1</v>
      </c>
      <c r="F78">
        <f t="shared" si="22"/>
        <v>8</v>
      </c>
      <c r="G78">
        <f t="shared" si="23"/>
        <v>10.06</v>
      </c>
    </row>
    <row r="79" spans="5:17" x14ac:dyDescent="0.4">
      <c r="E79">
        <v>24.1</v>
      </c>
      <c r="F79">
        <f t="shared" si="22"/>
        <v>10</v>
      </c>
      <c r="G79">
        <f t="shared" si="23"/>
        <v>10.06</v>
      </c>
    </row>
    <row r="80" spans="5:17" x14ac:dyDescent="0.4">
      <c r="E80">
        <v>24.1</v>
      </c>
      <c r="F80">
        <f t="shared" si="22"/>
        <v>12</v>
      </c>
      <c r="G80">
        <f t="shared" si="23"/>
        <v>10.06</v>
      </c>
    </row>
    <row r="81" spans="5:7" x14ac:dyDescent="0.4">
      <c r="E81">
        <v>23.9</v>
      </c>
      <c r="F81">
        <f>F80+2</f>
        <v>14</v>
      </c>
      <c r="G81">
        <f t="shared" si="23"/>
        <v>10.06</v>
      </c>
    </row>
    <row r="82" spans="5:7" x14ac:dyDescent="0.4">
      <c r="E82">
        <v>23.8</v>
      </c>
      <c r="F82">
        <f t="shared" si="22"/>
        <v>16</v>
      </c>
      <c r="G82">
        <f t="shared" si="23"/>
        <v>10.06</v>
      </c>
    </row>
    <row r="83" spans="5:7" x14ac:dyDescent="0.4">
      <c r="E83">
        <v>23.5</v>
      </c>
      <c r="F83">
        <f t="shared" si="22"/>
        <v>18</v>
      </c>
      <c r="G83">
        <f t="shared" si="23"/>
        <v>10.06</v>
      </c>
    </row>
    <row r="84" spans="5:7" x14ac:dyDescent="0.4">
      <c r="E84">
        <v>25.8</v>
      </c>
      <c r="F84">
        <v>2</v>
      </c>
      <c r="G84">
        <f t="shared" si="23"/>
        <v>11.06</v>
      </c>
    </row>
    <row r="85" spans="5:7" x14ac:dyDescent="0.4">
      <c r="E85">
        <v>25.6</v>
      </c>
      <c r="F85">
        <f>F84+2</f>
        <v>4</v>
      </c>
      <c r="G85">
        <f t="shared" si="23"/>
        <v>11.06</v>
      </c>
    </row>
    <row r="86" spans="5:7" x14ac:dyDescent="0.4">
      <c r="E86">
        <v>25.7</v>
      </c>
      <c r="F86">
        <f t="shared" ref="F86:F92" si="24">F85+2</f>
        <v>6</v>
      </c>
      <c r="G86">
        <f t="shared" si="23"/>
        <v>11.06</v>
      </c>
    </row>
    <row r="87" spans="5:7" x14ac:dyDescent="0.4">
      <c r="E87">
        <v>25.8</v>
      </c>
      <c r="F87">
        <f t="shared" si="24"/>
        <v>8</v>
      </c>
      <c r="G87">
        <f t="shared" si="23"/>
        <v>11.06</v>
      </c>
    </row>
    <row r="88" spans="5:7" x14ac:dyDescent="0.4">
      <c r="E88">
        <v>25.8</v>
      </c>
      <c r="F88">
        <f t="shared" si="24"/>
        <v>10</v>
      </c>
      <c r="G88">
        <f t="shared" si="23"/>
        <v>11.06</v>
      </c>
    </row>
    <row r="89" spans="5:7" x14ac:dyDescent="0.4">
      <c r="E89">
        <v>25.8</v>
      </c>
      <c r="F89">
        <f t="shared" si="24"/>
        <v>12</v>
      </c>
      <c r="G89">
        <f t="shared" si="23"/>
        <v>11.06</v>
      </c>
    </row>
    <row r="90" spans="5:7" x14ac:dyDescent="0.4">
      <c r="E90">
        <v>25.8</v>
      </c>
      <c r="F90">
        <f>F89+2</f>
        <v>14</v>
      </c>
      <c r="G90">
        <f t="shared" si="23"/>
        <v>11.06</v>
      </c>
    </row>
    <row r="91" spans="5:7" x14ac:dyDescent="0.4">
      <c r="E91">
        <v>25.8</v>
      </c>
      <c r="F91">
        <f t="shared" si="24"/>
        <v>16</v>
      </c>
      <c r="G91">
        <f t="shared" si="23"/>
        <v>11.06</v>
      </c>
    </row>
    <row r="92" spans="5:7" x14ac:dyDescent="0.4">
      <c r="E92">
        <v>25.9</v>
      </c>
      <c r="F92">
        <f t="shared" si="24"/>
        <v>18</v>
      </c>
      <c r="G92">
        <f t="shared" si="23"/>
        <v>11.06</v>
      </c>
    </row>
    <row r="93" spans="5:7" x14ac:dyDescent="0.4">
      <c r="E93">
        <v>27.9</v>
      </c>
      <c r="F93">
        <v>2</v>
      </c>
      <c r="G93">
        <f t="shared" si="23"/>
        <v>12.06</v>
      </c>
    </row>
    <row r="94" spans="5:7" x14ac:dyDescent="0.4">
      <c r="E94">
        <v>27.6</v>
      </c>
      <c r="F94">
        <f>F93+2</f>
        <v>4</v>
      </c>
      <c r="G94">
        <f t="shared" si="23"/>
        <v>12.06</v>
      </c>
    </row>
    <row r="95" spans="5:7" x14ac:dyDescent="0.4">
      <c r="E95">
        <v>27.5</v>
      </c>
      <c r="F95">
        <f t="shared" ref="F95:F101" si="25">F94+2</f>
        <v>6</v>
      </c>
      <c r="G95">
        <f t="shared" si="23"/>
        <v>12.06</v>
      </c>
    </row>
    <row r="96" spans="5:7" x14ac:dyDescent="0.4">
      <c r="E96">
        <v>27.5</v>
      </c>
      <c r="F96">
        <f t="shared" si="25"/>
        <v>8</v>
      </c>
      <c r="G96">
        <f t="shared" si="23"/>
        <v>12.06</v>
      </c>
    </row>
    <row r="97" spans="1:11" x14ac:dyDescent="0.4">
      <c r="E97">
        <v>27.4</v>
      </c>
      <c r="F97">
        <f t="shared" si="25"/>
        <v>10</v>
      </c>
      <c r="G97">
        <f t="shared" si="23"/>
        <v>12.06</v>
      </c>
    </row>
    <row r="98" spans="1:11" x14ac:dyDescent="0.4">
      <c r="E98">
        <v>27.4</v>
      </c>
      <c r="F98">
        <f t="shared" si="25"/>
        <v>12</v>
      </c>
      <c r="G98">
        <f t="shared" si="23"/>
        <v>12.06</v>
      </c>
    </row>
    <row r="99" spans="1:11" x14ac:dyDescent="0.4">
      <c r="E99">
        <v>27.5</v>
      </c>
      <c r="F99">
        <f>F98+2</f>
        <v>14</v>
      </c>
      <c r="G99">
        <f t="shared" si="23"/>
        <v>12.06</v>
      </c>
    </row>
    <row r="100" spans="1:11" x14ac:dyDescent="0.4">
      <c r="E100">
        <v>27.6</v>
      </c>
      <c r="F100">
        <f t="shared" si="25"/>
        <v>16</v>
      </c>
      <c r="G100">
        <f t="shared" si="23"/>
        <v>12.06</v>
      </c>
    </row>
    <row r="101" spans="1:11" x14ac:dyDescent="0.4">
      <c r="E101">
        <v>27.9</v>
      </c>
      <c r="F101">
        <f t="shared" si="25"/>
        <v>18</v>
      </c>
      <c r="G101">
        <f t="shared" si="23"/>
        <v>12.06</v>
      </c>
    </row>
    <row r="103" spans="1:11" ht="15" thickBot="1" x14ac:dyDescent="0.45"/>
    <row r="104" spans="1:11" ht="15" thickBot="1" x14ac:dyDescent="0.45">
      <c r="A104" s="6"/>
      <c r="B104" s="12" t="s">
        <v>17</v>
      </c>
      <c r="C104" s="13"/>
      <c r="D104" s="13"/>
      <c r="E104" s="13"/>
      <c r="F104" s="13"/>
      <c r="G104" s="13"/>
      <c r="H104" s="13"/>
      <c r="I104" s="13"/>
      <c r="J104" s="13"/>
      <c r="K104" s="14"/>
    </row>
    <row r="105" spans="1:11" ht="42.9" thickBot="1" x14ac:dyDescent="0.45">
      <c r="A105" s="7" t="s">
        <v>18</v>
      </c>
      <c r="B105" s="8" t="s">
        <v>19</v>
      </c>
      <c r="C105" s="8" t="s">
        <v>20</v>
      </c>
      <c r="D105" s="8" t="s">
        <v>21</v>
      </c>
      <c r="E105" s="8" t="s">
        <v>22</v>
      </c>
      <c r="F105" s="8" t="s">
        <v>23</v>
      </c>
      <c r="G105" s="8" t="s">
        <v>24</v>
      </c>
      <c r="H105" s="8" t="s">
        <v>25</v>
      </c>
      <c r="I105" s="8" t="s">
        <v>26</v>
      </c>
      <c r="J105" s="8" t="s">
        <v>27</v>
      </c>
      <c r="K105" s="8" t="s">
        <v>28</v>
      </c>
    </row>
    <row r="106" spans="1:11" ht="15.9" thickBot="1" x14ac:dyDescent="0.45">
      <c r="A106" s="7">
        <v>2</v>
      </c>
      <c r="B106" s="9">
        <f>1/(E12-E3)</f>
        <v>0.52631578947368418</v>
      </c>
      <c r="C106" s="9">
        <f>1/(E21-E12)</f>
        <v>0.49999999999999989</v>
      </c>
      <c r="D106" s="9">
        <f>1/(E30-E21)</f>
        <v>0.4545454545454547</v>
      </c>
      <c r="E106" s="9">
        <f>1/(E39-E30)</f>
        <v>0.41666666666666663</v>
      </c>
      <c r="F106" s="9">
        <f>1/(E48-E39)</f>
        <v>0.29411764705882348</v>
      </c>
      <c r="G106" s="9">
        <f>1/(E57-E48)</f>
        <v>0.23255813953488377</v>
      </c>
      <c r="H106" s="9">
        <f>1/(E66-E57)</f>
        <v>0.3448275862068963</v>
      </c>
      <c r="I106" s="9">
        <f>1/(E75-E66)</f>
        <v>0.41666666666666691</v>
      </c>
      <c r="J106" s="9">
        <f>1/(E84-E75)</f>
        <v>0.43478260869565205</v>
      </c>
      <c r="K106" s="9">
        <f>1/(E93-E84)</f>
        <v>0.47619047619047666</v>
      </c>
    </row>
    <row r="107" spans="1:11" ht="15.9" thickBot="1" x14ac:dyDescent="0.45">
      <c r="A107" s="7">
        <v>4</v>
      </c>
      <c r="B107" s="9">
        <f t="shared" ref="B107:B114" si="26">1/(E13-E4)</f>
        <v>0.625</v>
      </c>
      <c r="C107" s="9">
        <f t="shared" ref="C107:C114" si="27">1/(E22-E13)</f>
        <v>0.55555555555555558</v>
      </c>
      <c r="D107" s="9">
        <f t="shared" ref="D107:D114" si="28">1/(E31-E22)</f>
        <v>0.52631578947368407</v>
      </c>
      <c r="E107" s="9">
        <f t="shared" ref="E107:E114" si="29">1/(E40-E31)</f>
        <v>0.45454545454545453</v>
      </c>
      <c r="F107" s="9">
        <f t="shared" ref="F107:F114" si="30">1/(E49-E40)</f>
        <v>0.35714285714285726</v>
      </c>
      <c r="G107" s="9">
        <f>1/(E58-E49)</f>
        <v>0.15624999999999994</v>
      </c>
      <c r="H107" s="9">
        <f t="shared" ref="H107:H114" si="31">1/(E67-E58)</f>
        <v>0.43478260869565272</v>
      </c>
      <c r="I107" s="9">
        <f t="shared" ref="I107:I114" si="32">1/(E76-E67)</f>
        <v>0.43478260869565205</v>
      </c>
      <c r="J107" s="9">
        <f t="shared" ref="J107:J114" si="33">1/(E85-E76)</f>
        <v>0.52631578947368363</v>
      </c>
      <c r="K107" s="9">
        <f t="shared" ref="K107:K114" si="34">1/(E94-E85)</f>
        <v>0.5</v>
      </c>
    </row>
    <row r="108" spans="1:11" ht="15.9" thickBot="1" x14ac:dyDescent="0.45">
      <c r="A108" s="7">
        <v>6</v>
      </c>
      <c r="B108" s="9">
        <f t="shared" si="26"/>
        <v>0.625</v>
      </c>
      <c r="C108" s="9">
        <f t="shared" si="27"/>
        <v>0.62500000000000011</v>
      </c>
      <c r="D108" s="9">
        <f t="shared" si="28"/>
        <v>0.58823529411764697</v>
      </c>
      <c r="E108" s="9">
        <f t="shared" si="29"/>
        <v>0.55555555555555558</v>
      </c>
      <c r="F108" s="9"/>
      <c r="G108" s="9"/>
      <c r="H108" s="9">
        <f t="shared" si="31"/>
        <v>0.55555555555555536</v>
      </c>
      <c r="I108" s="9">
        <f t="shared" si="32"/>
        <v>0.55555555555555647</v>
      </c>
      <c r="J108" s="9">
        <f t="shared" si="33"/>
        <v>0.55555555555555536</v>
      </c>
      <c r="K108" s="9">
        <f t="shared" si="34"/>
        <v>0.55555555555555536</v>
      </c>
    </row>
    <row r="109" spans="1:11" ht="15.9" thickBot="1" x14ac:dyDescent="0.45">
      <c r="A109" s="7">
        <v>8</v>
      </c>
      <c r="B109" s="9">
        <f t="shared" si="26"/>
        <v>0.66666666666666663</v>
      </c>
      <c r="C109" s="9">
        <f t="shared" si="27"/>
        <v>0.66666666666666663</v>
      </c>
      <c r="D109" s="9">
        <f t="shared" si="28"/>
        <v>0.66666666666666663</v>
      </c>
      <c r="E109" s="9">
        <f t="shared" si="29"/>
        <v>0.66666666666666663</v>
      </c>
      <c r="F109" s="9"/>
      <c r="G109" s="9"/>
      <c r="H109" s="9">
        <f t="shared" si="31"/>
        <v>0.62499999999999944</v>
      </c>
      <c r="I109" s="9">
        <f t="shared" si="32"/>
        <v>0.62499999999999944</v>
      </c>
      <c r="J109" s="9">
        <f t="shared" si="33"/>
        <v>0.5882352941176473</v>
      </c>
      <c r="K109" s="9">
        <f t="shared" si="34"/>
        <v>0.5882352941176473</v>
      </c>
    </row>
    <row r="110" spans="1:11" ht="15.9" thickBot="1" x14ac:dyDescent="0.45">
      <c r="A110" s="7">
        <v>10</v>
      </c>
      <c r="B110" s="9">
        <f t="shared" si="26"/>
        <v>0.7142857142857143</v>
      </c>
      <c r="C110" s="9">
        <f t="shared" si="27"/>
        <v>0.7142857142857143</v>
      </c>
      <c r="D110" s="9">
        <f t="shared" si="28"/>
        <v>0.66666666666666663</v>
      </c>
      <c r="E110" s="9">
        <f t="shared" si="29"/>
        <v>0.76923076923076938</v>
      </c>
      <c r="F110" s="9"/>
      <c r="G110" s="9"/>
      <c r="H110" s="9">
        <f t="shared" si="31"/>
        <v>0.71428571428571319</v>
      </c>
      <c r="I110" s="9">
        <f t="shared" si="32"/>
        <v>0.66666666666666663</v>
      </c>
      <c r="J110" s="9">
        <f t="shared" si="33"/>
        <v>0.5882352941176473</v>
      </c>
      <c r="K110" s="9">
        <f t="shared" si="34"/>
        <v>0.62500000000000089</v>
      </c>
    </row>
    <row r="111" spans="1:11" ht="15.9" thickBot="1" x14ac:dyDescent="0.45">
      <c r="A111" s="7">
        <v>12</v>
      </c>
      <c r="B111" s="9">
        <f t="shared" si="26"/>
        <v>0.7142857142857143</v>
      </c>
      <c r="C111" s="9">
        <f t="shared" si="27"/>
        <v>0.66666666666666652</v>
      </c>
      <c r="D111" s="9">
        <f t="shared" si="28"/>
        <v>0.66666666666666663</v>
      </c>
      <c r="E111" s="9">
        <f t="shared" si="29"/>
        <v>0.66666666666666663</v>
      </c>
      <c r="F111" s="9"/>
      <c r="G111" s="9"/>
      <c r="H111" s="9">
        <f t="shared" si="31"/>
        <v>0.66666666666666663</v>
      </c>
      <c r="I111" s="9">
        <f t="shared" si="32"/>
        <v>0.58823529411764608</v>
      </c>
      <c r="J111" s="9">
        <f t="shared" si="33"/>
        <v>0.5882352941176473</v>
      </c>
      <c r="K111" s="9">
        <f t="shared" si="34"/>
        <v>0.62500000000000089</v>
      </c>
    </row>
    <row r="112" spans="1:11" ht="15.9" thickBot="1" x14ac:dyDescent="0.45">
      <c r="A112" s="7">
        <v>14</v>
      </c>
      <c r="B112" s="9">
        <f t="shared" si="26"/>
        <v>0.66666666666666663</v>
      </c>
      <c r="C112" s="9">
        <f t="shared" si="27"/>
        <v>0.625</v>
      </c>
      <c r="D112" s="9">
        <f t="shared" si="28"/>
        <v>0.62500000000000011</v>
      </c>
      <c r="E112" s="9">
        <f t="shared" si="29"/>
        <v>0.55555555555555536</v>
      </c>
      <c r="F112" s="9"/>
      <c r="G112" s="9"/>
      <c r="H112" s="9">
        <f t="shared" si="31"/>
        <v>0.5</v>
      </c>
      <c r="I112" s="9">
        <f t="shared" si="32"/>
        <v>0.55555555555555647</v>
      </c>
      <c r="J112" s="9">
        <f t="shared" si="33"/>
        <v>0.52631578947368363</v>
      </c>
      <c r="K112" s="9">
        <f t="shared" si="34"/>
        <v>0.5882352941176473</v>
      </c>
    </row>
    <row r="113" spans="1:11" ht="15.9" thickBot="1" x14ac:dyDescent="0.45">
      <c r="A113" s="7">
        <v>16</v>
      </c>
      <c r="B113" s="9">
        <f t="shared" si="26"/>
        <v>0.625</v>
      </c>
      <c r="C113" s="9">
        <f t="shared" si="27"/>
        <v>0.52631578947368418</v>
      </c>
      <c r="D113" s="9">
        <f t="shared" si="28"/>
        <v>0.58823529411764697</v>
      </c>
      <c r="E113" s="9">
        <f t="shared" si="29"/>
        <v>0.41666666666666663</v>
      </c>
      <c r="F113" s="9">
        <f t="shared" si="30"/>
        <v>0.30303030303030315</v>
      </c>
      <c r="G113" s="9">
        <f t="shared" ref="G113:G114" si="35">1/(E64-E55)</f>
        <v>0.16949152542372875</v>
      </c>
      <c r="H113" s="9">
        <f t="shared" si="31"/>
        <v>0.41666666666666691</v>
      </c>
      <c r="I113" s="9">
        <f t="shared" si="32"/>
        <v>0.43478260869565205</v>
      </c>
      <c r="J113" s="9">
        <f t="shared" si="33"/>
        <v>0.5</v>
      </c>
      <c r="K113" s="9">
        <f t="shared" si="34"/>
        <v>0.55555555555555536</v>
      </c>
    </row>
    <row r="114" spans="1:11" ht="15.9" thickBot="1" x14ac:dyDescent="0.45">
      <c r="A114" s="7">
        <v>18</v>
      </c>
      <c r="B114" s="9">
        <f t="shared" si="26"/>
        <v>0.52631578947368418</v>
      </c>
      <c r="C114" s="9">
        <f t="shared" si="27"/>
        <v>0.52631578947368407</v>
      </c>
      <c r="D114" s="9">
        <f t="shared" si="28"/>
        <v>0.4545454545454547</v>
      </c>
      <c r="E114" s="9">
        <f t="shared" si="29"/>
        <v>0.41666666666666663</v>
      </c>
      <c r="F114" s="9">
        <f t="shared" si="30"/>
        <v>0.27777777777777779</v>
      </c>
      <c r="G114" s="9">
        <f t="shared" si="35"/>
        <v>0.23809523809523803</v>
      </c>
      <c r="H114" s="9">
        <f t="shared" si="31"/>
        <v>0.34482758620689674</v>
      </c>
      <c r="I114" s="9">
        <f t="shared" si="32"/>
        <v>0.43478260869565205</v>
      </c>
      <c r="J114" s="9">
        <f t="shared" si="33"/>
        <v>0.41666666666666691</v>
      </c>
      <c r="K114" s="9">
        <f t="shared" si="34"/>
        <v>0.5</v>
      </c>
    </row>
    <row r="116" spans="1:11" ht="15.45" x14ac:dyDescent="0.4">
      <c r="B116" s="10" cm="1">
        <f t="array" ref="B116:K124">-1*B106:K114</f>
        <v>-0.52631578947368418</v>
      </c>
      <c r="C116" s="11">
        <v>-0.49999999999999989</v>
      </c>
      <c r="D116" s="11">
        <v>-0.4545454545454547</v>
      </c>
      <c r="E116" s="11">
        <v>-0.41666666666666663</v>
      </c>
      <c r="F116" s="11">
        <v>-0.29411764705882348</v>
      </c>
      <c r="G116" s="11">
        <v>-0.23255813953488377</v>
      </c>
      <c r="H116" s="11">
        <v>-0.3448275862068963</v>
      </c>
      <c r="I116" s="11">
        <v>-0.41666666666666691</v>
      </c>
      <c r="J116" s="11">
        <v>-0.43478260869565205</v>
      </c>
      <c r="K116" s="11">
        <v>-0.47619047619047666</v>
      </c>
    </row>
    <row r="117" spans="1:11" x14ac:dyDescent="0.4">
      <c r="B117" s="11">
        <v>-0.625</v>
      </c>
      <c r="C117" s="11">
        <v>-0.55555555555555558</v>
      </c>
      <c r="D117" s="11">
        <v>-0.52631578947368407</v>
      </c>
      <c r="E117" s="11">
        <v>-0.45454545454545453</v>
      </c>
      <c r="F117" s="11">
        <v>-0.35714285714285726</v>
      </c>
      <c r="G117" s="11">
        <v>-0.15624999999999994</v>
      </c>
      <c r="H117" s="11">
        <v>-0.43478260869565272</v>
      </c>
      <c r="I117" s="11">
        <v>-0.43478260869565205</v>
      </c>
      <c r="J117" s="11">
        <v>-0.52631578947368363</v>
      </c>
      <c r="K117" s="11">
        <v>-0.5</v>
      </c>
    </row>
    <row r="118" spans="1:11" x14ac:dyDescent="0.4">
      <c r="B118" s="11">
        <v>-0.625</v>
      </c>
      <c r="C118" s="11">
        <v>-0.62500000000000011</v>
      </c>
      <c r="D118" s="11">
        <v>-0.58823529411764697</v>
      </c>
      <c r="E118" s="11">
        <v>-0.55555555555555558</v>
      </c>
      <c r="F118" s="11">
        <v>0</v>
      </c>
      <c r="G118" s="11">
        <v>0</v>
      </c>
      <c r="H118" s="11">
        <v>-0.55555555555555536</v>
      </c>
      <c r="I118" s="11">
        <v>-0.55555555555555647</v>
      </c>
      <c r="J118" s="11">
        <v>-0.55555555555555536</v>
      </c>
      <c r="K118" s="11">
        <v>-0.55555555555555536</v>
      </c>
    </row>
    <row r="119" spans="1:11" x14ac:dyDescent="0.4">
      <c r="B119" s="11">
        <v>-0.66666666666666663</v>
      </c>
      <c r="C119" s="11">
        <v>-0.66666666666666663</v>
      </c>
      <c r="D119" s="11">
        <v>-0.66666666666666663</v>
      </c>
      <c r="E119" s="11">
        <v>-0.66666666666666663</v>
      </c>
      <c r="F119" s="11">
        <v>0</v>
      </c>
      <c r="G119" s="11">
        <v>0</v>
      </c>
      <c r="H119" s="11">
        <v>-0.62499999999999944</v>
      </c>
      <c r="I119" s="11">
        <v>-0.62499999999999944</v>
      </c>
      <c r="J119" s="11">
        <v>-0.5882352941176473</v>
      </c>
      <c r="K119" s="11">
        <v>-0.5882352941176473</v>
      </c>
    </row>
    <row r="120" spans="1:11" x14ac:dyDescent="0.4">
      <c r="B120" s="11">
        <v>-0.7142857142857143</v>
      </c>
      <c r="C120" s="11">
        <v>-0.7142857142857143</v>
      </c>
      <c r="D120" s="11">
        <v>-0.66666666666666663</v>
      </c>
      <c r="E120" s="11">
        <v>-0.76923076923076938</v>
      </c>
      <c r="F120" s="11">
        <v>0</v>
      </c>
      <c r="G120" s="11">
        <v>0</v>
      </c>
      <c r="H120" s="11">
        <v>-0.71428571428571319</v>
      </c>
      <c r="I120" s="11">
        <v>-0.66666666666666663</v>
      </c>
      <c r="J120" s="11">
        <v>-0.5882352941176473</v>
      </c>
      <c r="K120" s="11">
        <v>-0.62500000000000089</v>
      </c>
    </row>
    <row r="121" spans="1:11" x14ac:dyDescent="0.4">
      <c r="B121" s="11">
        <v>-0.7142857142857143</v>
      </c>
      <c r="C121" s="11">
        <v>-0.66666666666666652</v>
      </c>
      <c r="D121" s="11">
        <v>-0.66666666666666663</v>
      </c>
      <c r="E121" s="11">
        <v>-0.66666666666666663</v>
      </c>
      <c r="F121" s="11">
        <v>0</v>
      </c>
      <c r="G121" s="11">
        <v>0</v>
      </c>
      <c r="H121" s="11">
        <v>-0.66666666666666663</v>
      </c>
      <c r="I121" s="11">
        <v>-0.58823529411764608</v>
      </c>
      <c r="J121" s="11">
        <v>-0.5882352941176473</v>
      </c>
      <c r="K121" s="11">
        <v>-0.62500000000000089</v>
      </c>
    </row>
    <row r="122" spans="1:11" x14ac:dyDescent="0.4">
      <c r="B122" s="11">
        <v>-0.66666666666666663</v>
      </c>
      <c r="C122" s="11">
        <v>-0.625</v>
      </c>
      <c r="D122" s="11">
        <v>-0.62500000000000011</v>
      </c>
      <c r="E122" s="11">
        <v>-0.55555555555555536</v>
      </c>
      <c r="F122" s="11">
        <v>0</v>
      </c>
      <c r="G122" s="11">
        <v>0</v>
      </c>
      <c r="H122" s="11">
        <v>-0.5</v>
      </c>
      <c r="I122" s="11">
        <v>-0.55555555555555647</v>
      </c>
      <c r="J122" s="11">
        <v>-0.52631578947368363</v>
      </c>
      <c r="K122" s="11">
        <v>-0.5882352941176473</v>
      </c>
    </row>
    <row r="123" spans="1:11" x14ac:dyDescent="0.4">
      <c r="B123" s="11">
        <v>-0.625</v>
      </c>
      <c r="C123" s="11">
        <v>-0.52631578947368418</v>
      </c>
      <c r="D123" s="11">
        <v>-0.58823529411764697</v>
      </c>
      <c r="E123" s="11">
        <v>-0.41666666666666663</v>
      </c>
      <c r="F123" s="11">
        <v>-0.30303030303030315</v>
      </c>
      <c r="G123" s="11">
        <v>-0.16949152542372875</v>
      </c>
      <c r="H123" s="11">
        <v>-0.41666666666666691</v>
      </c>
      <c r="I123" s="11">
        <v>-0.43478260869565205</v>
      </c>
      <c r="J123" s="11">
        <v>-0.5</v>
      </c>
      <c r="K123" s="11">
        <v>-0.55555555555555536</v>
      </c>
    </row>
    <row r="124" spans="1:11" x14ac:dyDescent="0.4">
      <c r="B124" s="11">
        <v>-0.52631578947368418</v>
      </c>
      <c r="C124" s="11">
        <v>-0.52631578947368407</v>
      </c>
      <c r="D124" s="11">
        <v>-0.4545454545454547</v>
      </c>
      <c r="E124" s="11">
        <v>-0.41666666666666663</v>
      </c>
      <c r="F124" s="11">
        <v>-0.27777777777777779</v>
      </c>
      <c r="G124" s="11">
        <v>-0.23809523809523803</v>
      </c>
      <c r="H124" s="11">
        <v>-0.34482758620689674</v>
      </c>
      <c r="I124" s="11">
        <v>-0.43478260869565205</v>
      </c>
      <c r="J124" s="11">
        <v>-0.41666666666666691</v>
      </c>
      <c r="K124" s="11">
        <v>-0.5</v>
      </c>
    </row>
  </sheetData>
  <mergeCells count="1">
    <mergeCell ref="B104:K10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2024-10-13T16:11:16Z</dcterms:modified>
</cp:coreProperties>
</file>