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74249afa94863e/Documents/Year 3/grav_collapse_v2/"/>
    </mc:Choice>
  </mc:AlternateContent>
  <xr:revisionPtr revIDLastSave="660" documentId="8_{712928F2-66FA-497A-AAF2-9BB761E98D38}" xr6:coauthVersionLast="45" xr6:coauthVersionMax="45" xr10:uidLastSave="{8AB34969-DD2A-4C8A-B471-8A9054E51C73}"/>
  <bookViews>
    <workbookView xWindow="-120" yWindow="-120" windowWidth="20730" windowHeight="11760" xr2:uid="{88717F17-F046-4F9F-B465-DEE36D38A716}"/>
  </bookViews>
  <sheets>
    <sheet name="Sheet1" sheetId="1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29" i="1" l="1"/>
  <c r="AB29" i="1"/>
  <c r="AG29" i="1" s="1"/>
  <c r="AC29" i="1"/>
  <c r="AD29" i="1"/>
  <c r="AE29" i="1"/>
  <c r="AA30" i="1"/>
  <c r="AF30" i="1" s="1"/>
  <c r="AG30" i="1" s="1"/>
  <c r="AB30" i="1"/>
  <c r="AC30" i="1"/>
  <c r="AD30" i="1"/>
  <c r="AE30" i="1"/>
  <c r="AA31" i="1"/>
  <c r="AF31" i="1" s="1"/>
  <c r="AG31" i="1" s="1"/>
  <c r="AB31" i="1"/>
  <c r="AC31" i="1"/>
  <c r="AD31" i="1"/>
  <c r="AE31" i="1"/>
  <c r="AA32" i="1"/>
  <c r="AB32" i="1"/>
  <c r="AC32" i="1"/>
  <c r="AD32" i="1"/>
  <c r="AF32" i="1" s="1"/>
  <c r="AG32" i="1" s="1"/>
  <c r="AE32" i="1"/>
  <c r="AA33" i="1"/>
  <c r="AF33" i="1" s="1"/>
  <c r="AB33" i="1"/>
  <c r="AG33" i="1" s="1"/>
  <c r="AC33" i="1"/>
  <c r="AD33" i="1"/>
  <c r="AE33" i="1"/>
  <c r="AA34" i="1"/>
  <c r="AG34" i="1" s="1"/>
  <c r="AB34" i="1"/>
  <c r="AC34" i="1"/>
  <c r="AD34" i="1"/>
  <c r="AE34" i="1"/>
  <c r="AA35" i="1"/>
  <c r="AB35" i="1"/>
  <c r="AC35" i="1"/>
  <c r="AD35" i="1"/>
  <c r="AE35" i="1"/>
  <c r="AF35" i="1" s="1"/>
  <c r="AG35" i="1" s="1"/>
  <c r="AA36" i="1"/>
  <c r="AB36" i="1"/>
  <c r="AC36" i="1"/>
  <c r="AD36" i="1"/>
  <c r="AE36" i="1"/>
  <c r="AA37" i="1"/>
  <c r="AB37" i="1"/>
  <c r="AF37" i="1" s="1"/>
  <c r="AC37" i="1"/>
  <c r="AD37" i="1"/>
  <c r="AE37" i="1"/>
  <c r="AB28" i="1"/>
  <c r="AC28" i="1"/>
  <c r="AD28" i="1"/>
  <c r="AE28" i="1"/>
  <c r="AA28" i="1"/>
  <c r="AF28" i="1" s="1"/>
  <c r="AG28" i="1" s="1"/>
  <c r="AF29" i="1"/>
  <c r="AF34" i="1"/>
  <c r="AF36" i="1"/>
  <c r="AG36" i="1" s="1"/>
  <c r="T37" i="1"/>
  <c r="T29" i="1"/>
  <c r="U29" i="1"/>
  <c r="V29" i="1"/>
  <c r="W29" i="1"/>
  <c r="X29" i="1"/>
  <c r="T30" i="1"/>
  <c r="U30" i="1"/>
  <c r="V30" i="1"/>
  <c r="W30" i="1"/>
  <c r="X30" i="1"/>
  <c r="T31" i="1"/>
  <c r="U31" i="1"/>
  <c r="V31" i="1"/>
  <c r="W31" i="1"/>
  <c r="X31" i="1"/>
  <c r="T32" i="1"/>
  <c r="U32" i="1"/>
  <c r="V32" i="1"/>
  <c r="W32" i="1"/>
  <c r="X32" i="1"/>
  <c r="T33" i="1"/>
  <c r="U33" i="1"/>
  <c r="V33" i="1"/>
  <c r="W33" i="1"/>
  <c r="X33" i="1"/>
  <c r="T34" i="1"/>
  <c r="U34" i="1"/>
  <c r="V34" i="1"/>
  <c r="W34" i="1"/>
  <c r="X34" i="1"/>
  <c r="T35" i="1"/>
  <c r="U35" i="1"/>
  <c r="V35" i="1"/>
  <c r="W35" i="1"/>
  <c r="X35" i="1"/>
  <c r="T36" i="1"/>
  <c r="U36" i="1"/>
  <c r="V36" i="1"/>
  <c r="W36" i="1"/>
  <c r="X36" i="1"/>
  <c r="U37" i="1"/>
  <c r="V37" i="1"/>
  <c r="W37" i="1"/>
  <c r="X37" i="1"/>
  <c r="U28" i="1"/>
  <c r="V28" i="1"/>
  <c r="W28" i="1"/>
  <c r="X28" i="1"/>
  <c r="T28" i="1"/>
  <c r="AG19" i="1"/>
  <c r="AG24" i="1"/>
  <c r="AF17" i="1"/>
  <c r="AG17" i="1" s="1"/>
  <c r="AF18" i="1"/>
  <c r="AG18" i="1" s="1"/>
  <c r="AF19" i="1"/>
  <c r="AF20" i="1"/>
  <c r="AG20" i="1" s="1"/>
  <c r="AF21" i="1"/>
  <c r="AG21" i="1" s="1"/>
  <c r="AF22" i="1"/>
  <c r="AG22" i="1" s="1"/>
  <c r="AF23" i="1"/>
  <c r="AG23" i="1" s="1"/>
  <c r="AF24" i="1"/>
  <c r="AF25" i="1"/>
  <c r="AG25" i="1" s="1"/>
  <c r="AF16" i="1"/>
  <c r="AG16" i="1" s="1"/>
  <c r="AG37" i="1" l="1"/>
  <c r="AB16" i="1"/>
  <c r="AA16" i="1"/>
  <c r="AA17" i="1"/>
  <c r="AB17" i="1"/>
  <c r="AC17" i="1"/>
  <c r="AD17" i="1"/>
  <c r="AE17" i="1"/>
  <c r="AA18" i="1"/>
  <c r="AB18" i="1"/>
  <c r="AC18" i="1"/>
  <c r="AD18" i="1"/>
  <c r="AE18" i="1"/>
  <c r="AA19" i="1"/>
  <c r="AB19" i="1"/>
  <c r="AC19" i="1"/>
  <c r="AD19" i="1"/>
  <c r="AE19" i="1"/>
  <c r="AA20" i="1"/>
  <c r="AB20" i="1"/>
  <c r="AC20" i="1"/>
  <c r="AD20" i="1"/>
  <c r="AE20" i="1"/>
  <c r="AA21" i="1"/>
  <c r="AB21" i="1"/>
  <c r="AC21" i="1"/>
  <c r="AD21" i="1"/>
  <c r="AE21" i="1"/>
  <c r="AA22" i="1"/>
  <c r="AB22" i="1"/>
  <c r="AC22" i="1"/>
  <c r="AD22" i="1"/>
  <c r="AE22" i="1"/>
  <c r="AA23" i="1"/>
  <c r="AB23" i="1"/>
  <c r="AC23" i="1"/>
  <c r="AD23" i="1"/>
  <c r="AE23" i="1"/>
  <c r="AA24" i="1"/>
  <c r="AB24" i="1"/>
  <c r="AC24" i="1"/>
  <c r="AD24" i="1"/>
  <c r="AE24" i="1"/>
  <c r="AA25" i="1"/>
  <c r="AB25" i="1"/>
  <c r="AC25" i="1"/>
  <c r="AD25" i="1"/>
  <c r="AE25" i="1"/>
  <c r="AC16" i="1"/>
  <c r="AD16" i="1"/>
  <c r="AE16" i="1"/>
  <c r="J6" i="4" l="1"/>
  <c r="J7" i="4"/>
  <c r="N5" i="4" l="1"/>
  <c r="N13" i="4"/>
  <c r="J13" i="4"/>
  <c r="K13" i="4"/>
  <c r="L13" i="4"/>
  <c r="M13" i="4"/>
  <c r="J4" i="4"/>
  <c r="K4" i="4"/>
  <c r="L4" i="4"/>
  <c r="M4" i="4"/>
  <c r="N4" i="4"/>
  <c r="J5" i="4"/>
  <c r="K5" i="4"/>
  <c r="L5" i="4"/>
  <c r="M5" i="4"/>
  <c r="K6" i="4"/>
  <c r="L6" i="4"/>
  <c r="M6" i="4"/>
  <c r="N6" i="4"/>
  <c r="K7" i="4"/>
  <c r="L7" i="4"/>
  <c r="M7" i="4"/>
  <c r="N7" i="4"/>
  <c r="J8" i="4"/>
  <c r="K8" i="4"/>
  <c r="L8" i="4"/>
  <c r="M8" i="4"/>
  <c r="N8" i="4"/>
  <c r="J9" i="4"/>
  <c r="K9" i="4"/>
  <c r="L9" i="4"/>
  <c r="M9" i="4"/>
  <c r="N9" i="4"/>
  <c r="J10" i="4"/>
  <c r="K10" i="4"/>
  <c r="L10" i="4"/>
  <c r="M10" i="4"/>
  <c r="N10" i="4"/>
  <c r="J11" i="4"/>
  <c r="K11" i="4"/>
  <c r="L11" i="4"/>
  <c r="M11" i="4"/>
  <c r="N11" i="4"/>
  <c r="J12" i="4"/>
  <c r="K12" i="4"/>
  <c r="L12" i="4"/>
  <c r="M12" i="4"/>
  <c r="N12" i="4"/>
  <c r="E13" i="4"/>
  <c r="C5" i="4"/>
  <c r="D5" i="4"/>
  <c r="E5" i="4"/>
  <c r="F5" i="4"/>
  <c r="G5" i="4"/>
  <c r="C6" i="4"/>
  <c r="D6" i="4"/>
  <c r="E6" i="4"/>
  <c r="F6" i="4"/>
  <c r="G6" i="4"/>
  <c r="C7" i="4"/>
  <c r="D7" i="4"/>
  <c r="E7" i="4"/>
  <c r="F7" i="4"/>
  <c r="G7" i="4"/>
  <c r="C8" i="4"/>
  <c r="D8" i="4"/>
  <c r="E8" i="4"/>
  <c r="F8" i="4"/>
  <c r="G8" i="4"/>
  <c r="C9" i="4"/>
  <c r="D9" i="4"/>
  <c r="E9" i="4"/>
  <c r="F9" i="4"/>
  <c r="G9" i="4"/>
  <c r="C10" i="4"/>
  <c r="D10" i="4"/>
  <c r="E10" i="4"/>
  <c r="F10" i="4"/>
  <c r="G10" i="4"/>
  <c r="C11" i="4"/>
  <c r="D11" i="4"/>
  <c r="E11" i="4"/>
  <c r="F11" i="4"/>
  <c r="G11" i="4"/>
  <c r="C12" i="4"/>
  <c r="D12" i="4"/>
  <c r="E12" i="4"/>
  <c r="F12" i="4"/>
  <c r="G12" i="4"/>
  <c r="C13" i="4"/>
  <c r="D13" i="4"/>
  <c r="F13" i="4"/>
  <c r="G13" i="4"/>
  <c r="D4" i="4"/>
  <c r="E4" i="4"/>
  <c r="F4" i="4"/>
  <c r="G4" i="4"/>
  <c r="C4" i="4"/>
  <c r="T16" i="1" l="1"/>
  <c r="U16" i="1"/>
  <c r="V16" i="1"/>
  <c r="W16" i="1"/>
  <c r="X16" i="1"/>
  <c r="T17" i="1"/>
  <c r="U17" i="1"/>
  <c r="V17" i="1"/>
  <c r="W17" i="1"/>
  <c r="X17" i="1"/>
  <c r="T18" i="1"/>
  <c r="U18" i="1"/>
  <c r="V18" i="1"/>
  <c r="W18" i="1"/>
  <c r="X18" i="1"/>
  <c r="T19" i="1"/>
  <c r="U19" i="1"/>
  <c r="V19" i="1"/>
  <c r="W19" i="1"/>
  <c r="X19" i="1"/>
  <c r="T20" i="1"/>
  <c r="U20" i="1"/>
  <c r="V20" i="1"/>
  <c r="W20" i="1"/>
  <c r="X20" i="1"/>
  <c r="T21" i="1"/>
  <c r="U21" i="1"/>
  <c r="V21" i="1"/>
  <c r="W21" i="1"/>
  <c r="X21" i="1"/>
  <c r="T22" i="1"/>
  <c r="U22" i="1"/>
  <c r="V22" i="1"/>
  <c r="W22" i="1"/>
  <c r="X22" i="1"/>
  <c r="T23" i="1"/>
  <c r="U23" i="1"/>
  <c r="V23" i="1"/>
  <c r="W23" i="1"/>
  <c r="X23" i="1"/>
  <c r="T24" i="1"/>
  <c r="U24" i="1"/>
  <c r="V24" i="1"/>
  <c r="W24" i="1"/>
  <c r="X24" i="1"/>
  <c r="T25" i="1"/>
  <c r="U25" i="1"/>
  <c r="V25" i="1"/>
  <c r="W25" i="1"/>
  <c r="X25" i="1"/>
  <c r="C23" i="1" l="1"/>
  <c r="D23" i="1"/>
  <c r="E23" i="1"/>
  <c r="F23" i="1"/>
  <c r="G23" i="1"/>
  <c r="C24" i="1"/>
  <c r="D24" i="1"/>
  <c r="E24" i="1"/>
  <c r="F24" i="1"/>
  <c r="G24" i="1"/>
  <c r="C25" i="1"/>
  <c r="D25" i="1"/>
  <c r="E25" i="1"/>
  <c r="F25" i="1"/>
  <c r="G25" i="1"/>
  <c r="C26" i="1"/>
  <c r="D26" i="1"/>
  <c r="E26" i="1"/>
  <c r="F26" i="1"/>
  <c r="G26" i="1"/>
  <c r="C27" i="1"/>
  <c r="D27" i="1"/>
  <c r="E27" i="1"/>
  <c r="F27" i="1"/>
  <c r="G27" i="1"/>
  <c r="C28" i="1"/>
  <c r="D28" i="1"/>
  <c r="E28" i="1"/>
  <c r="F28" i="1"/>
  <c r="G28" i="1"/>
  <c r="C29" i="1"/>
  <c r="D29" i="1"/>
  <c r="E29" i="1"/>
  <c r="F29" i="1"/>
  <c r="G29" i="1"/>
  <c r="C30" i="1"/>
  <c r="D30" i="1"/>
  <c r="E30" i="1"/>
  <c r="F30" i="1"/>
  <c r="G30" i="1"/>
  <c r="C31" i="1"/>
  <c r="D31" i="1"/>
  <c r="E31" i="1"/>
  <c r="F31" i="1"/>
  <c r="G31" i="1"/>
  <c r="D22" i="1"/>
  <c r="E22" i="1"/>
  <c r="F22" i="1"/>
  <c r="G22" i="1"/>
  <c r="C22" i="1"/>
</calcChain>
</file>

<file path=xl/sharedStrings.xml><?xml version="1.0" encoding="utf-8"?>
<sst xmlns="http://schemas.openxmlformats.org/spreadsheetml/2006/main" count="19" uniqueCount="13">
  <si>
    <t>dt</t>
  </si>
  <si>
    <t>rmax</t>
  </si>
  <si>
    <t>Num Particles</t>
  </si>
  <si>
    <t>Collapse Time [mass]</t>
  </si>
  <si>
    <t>log(collapse time) [mass]</t>
  </si>
  <si>
    <t>Mass</t>
  </si>
  <si>
    <t>a</t>
  </si>
  <si>
    <t>b</t>
  </si>
  <si>
    <t>REP 1</t>
  </si>
  <si>
    <t>REP 2</t>
  </si>
  <si>
    <t>REP 3</t>
  </si>
  <si>
    <t>mean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</si>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</sst>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E+00"/>
    <numFmt numFmtId="165" formatCode="0.0000E+00"/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Font="1"/>
    <xf numFmtId="11" fontId="1" fillId="0" borderId="0" xfId="0" applyNumberFormat="1" applyFont="1"/>
    <xf numFmtId="0" fontId="1" fillId="0" borderId="0" xfId="0" applyFont="1" applyAlignment="1"/>
    <xf numFmtId="2" fontId="0" fillId="0" borderId="0" xfId="0" applyNumberFormat="1"/>
    <xf numFmtId="164" fontId="0" fillId="0" borderId="0" xfId="0" applyNumberFormat="1"/>
    <xf numFmtId="164" fontId="0" fillId="0" borderId="0" xfId="0" applyNumberFormat="1" applyFont="1"/>
    <xf numFmtId="11" fontId="0" fillId="0" borderId="0" xfId="0" applyNumberFormat="1" applyFont="1"/>
    <xf numFmtId="1" fontId="0" fillId="0" borderId="0" xfId="0" applyNumberFormat="1" applyFont="1"/>
    <xf numFmtId="165" fontId="0" fillId="0" borderId="0" xfId="0" applyNumberFormat="1"/>
    <xf numFmtId="165" fontId="0" fillId="0" borderId="0" xfId="0" applyNumberFormat="1" applyFont="1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Collapse</a:t>
            </a:r>
            <a:r>
              <a:rPr lang="en-GB" baseline="0"/>
              <a:t> Time against mass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2601667987198466"/>
                  <c:y val="-0.552164462002209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Sheet1!$T$5:$X$5</c:f>
              <c:numCache>
                <c:formatCode>0.00E+00</c:formatCode>
                <c:ptCount val="5"/>
                <c:pt idx="0">
                  <c:v>9.9999999999999996E+30</c:v>
                </c:pt>
                <c:pt idx="1">
                  <c:v>1.0000000000000001E+32</c:v>
                </c:pt>
                <c:pt idx="2">
                  <c:v>9.9999999999999995E+32</c:v>
                </c:pt>
                <c:pt idx="3">
                  <c:v>9.9999999999999995E+33</c:v>
                </c:pt>
                <c:pt idx="4">
                  <c:v>9.9999999999999997E+34</c:v>
                </c:pt>
              </c:numCache>
            </c:numRef>
          </c:xVal>
          <c:yVal>
            <c:numRef>
              <c:f>Sheet1!$C$5:$G$5</c:f>
              <c:numCache>
                <c:formatCode>0.000E+00</c:formatCode>
                <c:ptCount val="5"/>
                <c:pt idx="0">
                  <c:v>4775200000000000</c:v>
                </c:pt>
                <c:pt idx="1">
                  <c:v>1497600000000000</c:v>
                </c:pt>
                <c:pt idx="2">
                  <c:v>485600000000000</c:v>
                </c:pt>
                <c:pt idx="3">
                  <c:v>153600000000000</c:v>
                </c:pt>
                <c:pt idx="4">
                  <c:v>48000000000000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BDB-486D-BA6D-9849498F30CA}"/>
            </c:ext>
          </c:extLst>
        </c:ser>
        <c:ser>
          <c:idx val="1"/>
          <c:order val="1"/>
          <c:tx>
            <c:strRef>
              <c:f>Sheet1!$B$6</c:f>
              <c:strCache>
                <c:ptCount val="1"/>
                <c:pt idx="0">
                  <c:v>200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8.9012153772115854E-2"/>
                  <c:y val="-0.577895005065254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Sheet1!$T$6:$X$6</c:f>
              <c:numCache>
                <c:formatCode>0.00E+00</c:formatCode>
                <c:ptCount val="5"/>
                <c:pt idx="0">
                  <c:v>9.9999999999999996E+30</c:v>
                </c:pt>
                <c:pt idx="1">
                  <c:v>1.0000000000000001E+32</c:v>
                </c:pt>
                <c:pt idx="2">
                  <c:v>9.9999999999999995E+32</c:v>
                </c:pt>
                <c:pt idx="3">
                  <c:v>9.9999999999999995E+33</c:v>
                </c:pt>
                <c:pt idx="4">
                  <c:v>9.9999999999999997E+34</c:v>
                </c:pt>
              </c:numCache>
            </c:numRef>
          </c:xVal>
          <c:yVal>
            <c:numRef>
              <c:f>Sheet1!$C$6:$G$6</c:f>
              <c:numCache>
                <c:formatCode>0.000E+00</c:formatCode>
                <c:ptCount val="5"/>
                <c:pt idx="0">
                  <c:v>3337600000000000</c:v>
                </c:pt>
                <c:pt idx="1">
                  <c:v>1032800000000000</c:v>
                </c:pt>
                <c:pt idx="2">
                  <c:v>333600000000000</c:v>
                </c:pt>
                <c:pt idx="3">
                  <c:v>102400000000000</c:v>
                </c:pt>
                <c:pt idx="4">
                  <c:v>33600000000000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BDB-486D-BA6D-9849498F30CA}"/>
            </c:ext>
          </c:extLst>
        </c:ser>
        <c:ser>
          <c:idx val="2"/>
          <c:order val="2"/>
          <c:tx>
            <c:strRef>
              <c:f>Sheet1!$B$7</c:f>
              <c:strCache>
                <c:ptCount val="1"/>
                <c:pt idx="0">
                  <c:v>300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9.4226729515441074E-2"/>
                  <c:y val="-0.583438168357454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Sheet1!$T$7:$X$7</c:f>
              <c:numCache>
                <c:formatCode>0.00E+00</c:formatCode>
                <c:ptCount val="5"/>
                <c:pt idx="0">
                  <c:v>9.9999999999999996E+30</c:v>
                </c:pt>
                <c:pt idx="1">
                  <c:v>1.0000000000000001E+32</c:v>
                </c:pt>
                <c:pt idx="2">
                  <c:v>9.9999999999999995E+32</c:v>
                </c:pt>
                <c:pt idx="3">
                  <c:v>9.9999999999999995E+33</c:v>
                </c:pt>
                <c:pt idx="4">
                  <c:v>9.9999999999999997E+34</c:v>
                </c:pt>
              </c:numCache>
            </c:numRef>
          </c:xVal>
          <c:yVal>
            <c:numRef>
              <c:f>Sheet1!$C$7:$G$7</c:f>
              <c:numCache>
                <c:formatCode>0.000E+00</c:formatCode>
                <c:ptCount val="5"/>
                <c:pt idx="0">
                  <c:v>2680800000000000</c:v>
                </c:pt>
                <c:pt idx="1">
                  <c:v>828800000000000</c:v>
                </c:pt>
                <c:pt idx="2">
                  <c:v>259200000000000</c:v>
                </c:pt>
                <c:pt idx="3">
                  <c:v>84000000000000</c:v>
                </c:pt>
                <c:pt idx="4">
                  <c:v>26400000000000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BDB-486D-BA6D-9849498F30CA}"/>
            </c:ext>
          </c:extLst>
        </c:ser>
        <c:ser>
          <c:idx val="3"/>
          <c:order val="3"/>
          <c:tx>
            <c:strRef>
              <c:f>Sheet1!$B$8</c:f>
              <c:strCache>
                <c:ptCount val="1"/>
                <c:pt idx="0">
                  <c:v>400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4687706428397593"/>
                  <c:y val="-0.512800201516550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Sheet1!$T$8:$X$8</c:f>
              <c:numCache>
                <c:formatCode>0.00E+00</c:formatCode>
                <c:ptCount val="5"/>
                <c:pt idx="0">
                  <c:v>9.9999999999999996E+30</c:v>
                </c:pt>
                <c:pt idx="1">
                  <c:v>1.0000000000000001E+32</c:v>
                </c:pt>
                <c:pt idx="2">
                  <c:v>9.9999999999999995E+32</c:v>
                </c:pt>
                <c:pt idx="3">
                  <c:v>9.9999999999999995E+33</c:v>
                </c:pt>
                <c:pt idx="4">
                  <c:v>9.9999999999999997E+34</c:v>
                </c:pt>
              </c:numCache>
            </c:numRef>
          </c:xVal>
          <c:yVal>
            <c:numRef>
              <c:f>Sheet1!$C$8:$G$8</c:f>
              <c:numCache>
                <c:formatCode>0.000E+00</c:formatCode>
                <c:ptCount val="5"/>
                <c:pt idx="0">
                  <c:v>2247200000000000</c:v>
                </c:pt>
                <c:pt idx="1">
                  <c:v>724000000000000</c:v>
                </c:pt>
                <c:pt idx="2">
                  <c:v>232000000000000</c:v>
                </c:pt>
                <c:pt idx="3">
                  <c:v>72800000000000</c:v>
                </c:pt>
                <c:pt idx="4">
                  <c:v>23200000000000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BDB-486D-BA6D-9849498F30CA}"/>
            </c:ext>
          </c:extLst>
        </c:ser>
        <c:ser>
          <c:idx val="4"/>
          <c:order val="4"/>
          <c:tx>
            <c:strRef>
              <c:f>Sheet1!$B$9</c:f>
              <c:strCache>
                <c:ptCount val="1"/>
                <c:pt idx="0">
                  <c:v>500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Sheet1!$C$9:$G$9</c:f>
              <c:numCache>
                <c:formatCode>0.000E+00</c:formatCode>
                <c:ptCount val="5"/>
                <c:pt idx="0">
                  <c:v>2024000000000000</c:v>
                </c:pt>
                <c:pt idx="1">
                  <c:v>639200000000000</c:v>
                </c:pt>
                <c:pt idx="2">
                  <c:v>204000000000000</c:v>
                </c:pt>
                <c:pt idx="3">
                  <c:v>64800000000000</c:v>
                </c:pt>
                <c:pt idx="4">
                  <c:v>20800000000000</c:v>
                </c:pt>
              </c:numCache>
            </c:numRef>
          </c:xVal>
          <c:yVal>
            <c:numRef>
              <c:f>Sheet1!$T$9:$X$9</c:f>
              <c:numCache>
                <c:formatCode>0.00E+00</c:formatCode>
                <c:ptCount val="5"/>
                <c:pt idx="0">
                  <c:v>9.9999999999999996E+30</c:v>
                </c:pt>
                <c:pt idx="1">
                  <c:v>1.0000000000000001E+32</c:v>
                </c:pt>
                <c:pt idx="2">
                  <c:v>9.9999999999999995E+32</c:v>
                </c:pt>
                <c:pt idx="3">
                  <c:v>9.9999999999999995E+33</c:v>
                </c:pt>
                <c:pt idx="4">
                  <c:v>9.9999999999999997E+34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BDB-486D-BA6D-9849498F30CA}"/>
            </c:ext>
          </c:extLst>
        </c:ser>
        <c:ser>
          <c:idx val="5"/>
          <c:order val="5"/>
          <c:tx>
            <c:strRef>
              <c:f>Sheet1!$B$10</c:f>
              <c:strCache>
                <c:ptCount val="1"/>
                <c:pt idx="0">
                  <c:v>600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Sheet1!$T$10:$X$10</c:f>
              <c:numCache>
                <c:formatCode>0.00E+00</c:formatCode>
                <c:ptCount val="5"/>
                <c:pt idx="0">
                  <c:v>9.9999999999999996E+30</c:v>
                </c:pt>
                <c:pt idx="1">
                  <c:v>1.0000000000000001E+32</c:v>
                </c:pt>
                <c:pt idx="2">
                  <c:v>9.9999999999999995E+32</c:v>
                </c:pt>
                <c:pt idx="3">
                  <c:v>9.9999999999999995E+33</c:v>
                </c:pt>
                <c:pt idx="4">
                  <c:v>9.9999999999999997E+34</c:v>
                </c:pt>
              </c:numCache>
            </c:numRef>
          </c:xVal>
          <c:yVal>
            <c:numRef>
              <c:f>Sheet1!$C$10:$G$10</c:f>
              <c:numCache>
                <c:formatCode>0.000E+00</c:formatCode>
                <c:ptCount val="5"/>
                <c:pt idx="0">
                  <c:v>1856800000000000</c:v>
                </c:pt>
                <c:pt idx="1">
                  <c:v>584800000000000</c:v>
                </c:pt>
                <c:pt idx="2">
                  <c:v>184800000000000</c:v>
                </c:pt>
                <c:pt idx="3">
                  <c:v>58400000000000</c:v>
                </c:pt>
                <c:pt idx="4">
                  <c:v>18400000000000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BDB-486D-BA6D-9849498F30CA}"/>
            </c:ext>
          </c:extLst>
        </c:ser>
        <c:ser>
          <c:idx val="6"/>
          <c:order val="6"/>
          <c:tx>
            <c:strRef>
              <c:f>Sheet1!$B$11</c:f>
              <c:strCache>
                <c:ptCount val="1"/>
                <c:pt idx="0">
                  <c:v>700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Sheet1!$T$11:$X$11</c:f>
              <c:numCache>
                <c:formatCode>0.00E+00</c:formatCode>
                <c:ptCount val="5"/>
                <c:pt idx="0">
                  <c:v>9.9999999999999996E+30</c:v>
                </c:pt>
                <c:pt idx="1">
                  <c:v>1.0000000000000001E+32</c:v>
                </c:pt>
                <c:pt idx="2">
                  <c:v>9.9999999999999995E+32</c:v>
                </c:pt>
                <c:pt idx="3">
                  <c:v>9.9999999999999995E+33</c:v>
                </c:pt>
                <c:pt idx="4">
                  <c:v>9.9999999999999997E+34</c:v>
                </c:pt>
              </c:numCache>
            </c:numRef>
          </c:xVal>
          <c:yVal>
            <c:numRef>
              <c:f>Sheet1!$C$11:$G$11</c:f>
              <c:numCache>
                <c:formatCode>0.000E+00</c:formatCode>
                <c:ptCount val="5"/>
                <c:pt idx="0">
                  <c:v>1716800000000000</c:v>
                </c:pt>
                <c:pt idx="1">
                  <c:v>537600000000000</c:v>
                </c:pt>
                <c:pt idx="2">
                  <c:v>169600000000000</c:v>
                </c:pt>
                <c:pt idx="3">
                  <c:v>53600000000000</c:v>
                </c:pt>
                <c:pt idx="4">
                  <c:v>16800000000000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BDB-486D-BA6D-9849498F30CA}"/>
            </c:ext>
          </c:extLst>
        </c:ser>
        <c:ser>
          <c:idx val="7"/>
          <c:order val="7"/>
          <c:tx>
            <c:strRef>
              <c:f>Sheet1!$B$12</c:f>
              <c:strCache>
                <c:ptCount val="1"/>
                <c:pt idx="0">
                  <c:v>800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Sheet1!$T$12:$X$12</c:f>
              <c:numCache>
                <c:formatCode>0.00E+00</c:formatCode>
                <c:ptCount val="5"/>
                <c:pt idx="0">
                  <c:v>9.9999999999999996E+30</c:v>
                </c:pt>
                <c:pt idx="1">
                  <c:v>1.0000000000000001E+32</c:v>
                </c:pt>
                <c:pt idx="2">
                  <c:v>9.9999999999999995E+32</c:v>
                </c:pt>
                <c:pt idx="3">
                  <c:v>9.9999999999999995E+33</c:v>
                </c:pt>
                <c:pt idx="4">
                  <c:v>9.9999999999999997E+34</c:v>
                </c:pt>
              </c:numCache>
            </c:numRef>
          </c:xVal>
          <c:yVal>
            <c:numRef>
              <c:f>Sheet1!$C$12:$G$12</c:f>
              <c:numCache>
                <c:formatCode>0.000E+00</c:formatCode>
                <c:ptCount val="5"/>
                <c:pt idx="0">
                  <c:v>1584800000000000</c:v>
                </c:pt>
                <c:pt idx="1">
                  <c:v>504000000000000</c:v>
                </c:pt>
                <c:pt idx="2">
                  <c:v>159200000000000</c:v>
                </c:pt>
                <c:pt idx="3">
                  <c:v>51200000000000</c:v>
                </c:pt>
                <c:pt idx="4">
                  <c:v>16000000000000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BDB-486D-BA6D-9849498F30CA}"/>
            </c:ext>
          </c:extLst>
        </c:ser>
        <c:ser>
          <c:idx val="8"/>
          <c:order val="8"/>
          <c:tx>
            <c:strRef>
              <c:f>Sheet1!$B$13</c:f>
              <c:strCache>
                <c:ptCount val="1"/>
                <c:pt idx="0">
                  <c:v>900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Sheet1!$T$13:$X$13</c:f>
              <c:numCache>
                <c:formatCode>0.00E+00</c:formatCode>
                <c:ptCount val="5"/>
                <c:pt idx="0">
                  <c:v>9.9999999999999996E+30</c:v>
                </c:pt>
                <c:pt idx="1">
                  <c:v>1.0000000000000001E+32</c:v>
                </c:pt>
                <c:pt idx="2">
                  <c:v>9.9999999999999995E+32</c:v>
                </c:pt>
                <c:pt idx="3">
                  <c:v>9.9999999999999995E+33</c:v>
                </c:pt>
                <c:pt idx="4">
                  <c:v>9.9999999999999997E+34</c:v>
                </c:pt>
              </c:numCache>
            </c:numRef>
          </c:xVal>
          <c:yVal>
            <c:numRef>
              <c:f>Sheet1!$C$13:$G$13</c:f>
              <c:numCache>
                <c:formatCode>0.000E+00</c:formatCode>
                <c:ptCount val="5"/>
                <c:pt idx="0">
                  <c:v>1494400000000000</c:v>
                </c:pt>
                <c:pt idx="1">
                  <c:v>479200000000000</c:v>
                </c:pt>
                <c:pt idx="2">
                  <c:v>148800000000000</c:v>
                </c:pt>
                <c:pt idx="3">
                  <c:v>48800000000000</c:v>
                </c:pt>
                <c:pt idx="4">
                  <c:v>15200000000000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BDB-486D-BA6D-9849498F30CA}"/>
            </c:ext>
          </c:extLst>
        </c:ser>
        <c:ser>
          <c:idx val="9"/>
          <c:order val="9"/>
          <c:tx>
            <c:strRef>
              <c:f>Sheet1!$B$14</c:f>
              <c:strCache>
                <c:ptCount val="1"/>
                <c:pt idx="0">
                  <c:v>1000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Sheet1!$T$14:$X$14</c:f>
              <c:numCache>
                <c:formatCode>0.00E+00</c:formatCode>
                <c:ptCount val="5"/>
                <c:pt idx="0">
                  <c:v>9.9999999999999996E+30</c:v>
                </c:pt>
                <c:pt idx="1">
                  <c:v>1.0000000000000001E+32</c:v>
                </c:pt>
                <c:pt idx="2">
                  <c:v>9.9999999999999995E+32</c:v>
                </c:pt>
                <c:pt idx="3">
                  <c:v>9.9999999999999995E+33</c:v>
                </c:pt>
                <c:pt idx="4">
                  <c:v>9.9999999999999997E+34</c:v>
                </c:pt>
              </c:numCache>
            </c:numRef>
          </c:xVal>
          <c:yVal>
            <c:numRef>
              <c:f>Sheet1!$C$14:$G$14</c:f>
              <c:numCache>
                <c:formatCode>0.000E+00</c:formatCode>
                <c:ptCount val="5"/>
                <c:pt idx="0">
                  <c:v>1420000000000000</c:v>
                </c:pt>
                <c:pt idx="1">
                  <c:v>450400000000000</c:v>
                </c:pt>
                <c:pt idx="2">
                  <c:v>142400000000000</c:v>
                </c:pt>
                <c:pt idx="3">
                  <c:v>45600000000000</c:v>
                </c:pt>
                <c:pt idx="4">
                  <c:v>14400000000000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DBDB-486D-BA6D-9849498F3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8800"/>
        <c:axId val="14457968"/>
      </c:scatterChart>
      <c:valAx>
        <c:axId val="20118800"/>
        <c:scaling>
          <c:logBase val="10"/>
          <c:orientation val="minMax"/>
          <c:max val="9.9999999999999997E+34"/>
          <c:min val="9.9999999999999988E+29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7968"/>
        <c:crosses val="autoZero"/>
        <c:crossBetween val="midCat"/>
      </c:valAx>
      <c:valAx>
        <c:axId val="14457968"/>
        <c:scaling>
          <c:logBase val="10"/>
          <c:orientation val="minMax"/>
          <c:max val="1E+16"/>
          <c:min val="10000000000000"/>
        </c:scaling>
        <c:delete val="0"/>
        <c:axPos val="l"/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8800"/>
        <c:crossesAt val="10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collapse time vs num</a:t>
            </a:r>
            <a:r>
              <a:rPr lang="en-GB" baseline="0"/>
              <a:t> particles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1.00E+31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Sheet1!$B$5:$B$14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Sheet1!$C$5:$C$14</c:f>
              <c:numCache>
                <c:formatCode>0.000E+00</c:formatCode>
                <c:ptCount val="10"/>
                <c:pt idx="0">
                  <c:v>4775200000000000</c:v>
                </c:pt>
                <c:pt idx="1">
                  <c:v>3337600000000000</c:v>
                </c:pt>
                <c:pt idx="2">
                  <c:v>2680800000000000</c:v>
                </c:pt>
                <c:pt idx="3">
                  <c:v>2247200000000000</c:v>
                </c:pt>
                <c:pt idx="4">
                  <c:v>2024000000000000</c:v>
                </c:pt>
                <c:pt idx="5">
                  <c:v>1856800000000000</c:v>
                </c:pt>
                <c:pt idx="6">
                  <c:v>1716800000000000</c:v>
                </c:pt>
                <c:pt idx="7">
                  <c:v>1584800000000000</c:v>
                </c:pt>
                <c:pt idx="8">
                  <c:v>1494400000000000</c:v>
                </c:pt>
                <c:pt idx="9">
                  <c:v>1420000000000000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27-460E-AB9D-6F736319613A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1.00E+32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Sheet1!$B$5:$B$14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Sheet1!$D$5:$D$14</c:f>
              <c:numCache>
                <c:formatCode>0.000E+00</c:formatCode>
                <c:ptCount val="10"/>
                <c:pt idx="0">
                  <c:v>1497600000000000</c:v>
                </c:pt>
                <c:pt idx="1">
                  <c:v>1032800000000000</c:v>
                </c:pt>
                <c:pt idx="2">
                  <c:v>828800000000000</c:v>
                </c:pt>
                <c:pt idx="3">
                  <c:v>724000000000000</c:v>
                </c:pt>
                <c:pt idx="4">
                  <c:v>639200000000000</c:v>
                </c:pt>
                <c:pt idx="5">
                  <c:v>584800000000000</c:v>
                </c:pt>
                <c:pt idx="6">
                  <c:v>537600000000000</c:v>
                </c:pt>
                <c:pt idx="7">
                  <c:v>504000000000000</c:v>
                </c:pt>
                <c:pt idx="8">
                  <c:v>479200000000000</c:v>
                </c:pt>
                <c:pt idx="9">
                  <c:v>450400000000000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27-460E-AB9D-6F736319613A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1.00E+33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Sheet1!$B$5:$B$14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Sheet1!$E$5:$E$14</c:f>
              <c:numCache>
                <c:formatCode>0.000E+00</c:formatCode>
                <c:ptCount val="10"/>
                <c:pt idx="0">
                  <c:v>485600000000000</c:v>
                </c:pt>
                <c:pt idx="1">
                  <c:v>333600000000000</c:v>
                </c:pt>
                <c:pt idx="2">
                  <c:v>259200000000000</c:v>
                </c:pt>
                <c:pt idx="3">
                  <c:v>232000000000000</c:v>
                </c:pt>
                <c:pt idx="4">
                  <c:v>204000000000000</c:v>
                </c:pt>
                <c:pt idx="5">
                  <c:v>184800000000000</c:v>
                </c:pt>
                <c:pt idx="6">
                  <c:v>169600000000000</c:v>
                </c:pt>
                <c:pt idx="7">
                  <c:v>159200000000000</c:v>
                </c:pt>
                <c:pt idx="8">
                  <c:v>148800000000000</c:v>
                </c:pt>
                <c:pt idx="9">
                  <c:v>142400000000000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27-460E-AB9D-6F736319613A}"/>
            </c:ext>
          </c:extLst>
        </c:ser>
        <c:ser>
          <c:idx val="3"/>
          <c:order val="3"/>
          <c:tx>
            <c:strRef>
              <c:f>Sheet1!$F$4</c:f>
              <c:strCache>
                <c:ptCount val="1"/>
                <c:pt idx="0">
                  <c:v>1.00E+34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Sheet1!$B$5:$B$14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Sheet1!$F$5:$F$14</c:f>
              <c:numCache>
                <c:formatCode>0.000E+00</c:formatCode>
                <c:ptCount val="10"/>
                <c:pt idx="0">
                  <c:v>153600000000000</c:v>
                </c:pt>
                <c:pt idx="1">
                  <c:v>102400000000000</c:v>
                </c:pt>
                <c:pt idx="2">
                  <c:v>84000000000000</c:v>
                </c:pt>
                <c:pt idx="3">
                  <c:v>72800000000000</c:v>
                </c:pt>
                <c:pt idx="4">
                  <c:v>64800000000000</c:v>
                </c:pt>
                <c:pt idx="5">
                  <c:v>58400000000000</c:v>
                </c:pt>
                <c:pt idx="6">
                  <c:v>53600000000000</c:v>
                </c:pt>
                <c:pt idx="7">
                  <c:v>51200000000000</c:v>
                </c:pt>
                <c:pt idx="8">
                  <c:v>48800000000000</c:v>
                </c:pt>
                <c:pt idx="9">
                  <c:v>45600000000000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27-460E-AB9D-6F736319613A}"/>
            </c:ext>
          </c:extLst>
        </c:ser>
        <c:ser>
          <c:idx val="4"/>
          <c:order val="4"/>
          <c:tx>
            <c:strRef>
              <c:f>Sheet1!$G$4</c:f>
              <c:strCache>
                <c:ptCount val="1"/>
                <c:pt idx="0">
                  <c:v>1.00E+35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Sheet1!$B$5:$B$14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Sheet1!$G$5:$G$14</c:f>
              <c:numCache>
                <c:formatCode>0.000E+00</c:formatCode>
                <c:ptCount val="10"/>
                <c:pt idx="0">
                  <c:v>48000000000000</c:v>
                </c:pt>
                <c:pt idx="1">
                  <c:v>33600000000000</c:v>
                </c:pt>
                <c:pt idx="2">
                  <c:v>26400000000000</c:v>
                </c:pt>
                <c:pt idx="3">
                  <c:v>23200000000000</c:v>
                </c:pt>
                <c:pt idx="4">
                  <c:v>20800000000000</c:v>
                </c:pt>
                <c:pt idx="5">
                  <c:v>18400000000000</c:v>
                </c:pt>
                <c:pt idx="6">
                  <c:v>16800000000000</c:v>
                </c:pt>
                <c:pt idx="7">
                  <c:v>16000000000000</c:v>
                </c:pt>
                <c:pt idx="8">
                  <c:v>15200000000000</c:v>
                </c:pt>
                <c:pt idx="9">
                  <c:v>14400000000000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A27-460E-AB9D-6F7363196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535343"/>
        <c:axId val="494811839"/>
      </c:scatterChart>
      <c:valAx>
        <c:axId val="323535343"/>
        <c:scaling>
          <c:logBase val="10"/>
          <c:orientation val="minMax"/>
          <c:max val="1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811839"/>
        <c:crosses val="autoZero"/>
        <c:crossBetween val="midCat"/>
      </c:valAx>
      <c:valAx>
        <c:axId val="494811839"/>
        <c:scaling>
          <c:logBase val="10"/>
          <c:orientation val="minMax"/>
          <c:min val="1000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535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predicted half</a:t>
            </a:r>
            <a:r>
              <a:rPr lang="en-GB" baseline="0"/>
              <a:t> mass radius/initial radius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5.7403762029746286E-3"/>
                  <c:y val="-0.452491251093613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Sheet1!$S$16:$S$25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Sheet1!$AF$16:$AF$25</c:f>
              <c:numCache>
                <c:formatCode>0.0000</c:formatCode>
                <c:ptCount val="10"/>
                <c:pt idx="0">
                  <c:v>0.35965411034182637</c:v>
                </c:pt>
                <c:pt idx="1">
                  <c:v>0.26359516607691058</c:v>
                </c:pt>
                <c:pt idx="2">
                  <c:v>0.2150018093457268</c:v>
                </c:pt>
                <c:pt idx="3">
                  <c:v>0.18769648595263361</c:v>
                </c:pt>
                <c:pt idx="4">
                  <c:v>0.16747703076646089</c:v>
                </c:pt>
                <c:pt idx="5">
                  <c:v>0.15186082579742005</c:v>
                </c:pt>
                <c:pt idx="6">
                  <c:v>0.13962994669747636</c:v>
                </c:pt>
                <c:pt idx="7">
                  <c:v>0.13088881091296573</c:v>
                </c:pt>
                <c:pt idx="8">
                  <c:v>0.12342293154291437</c:v>
                </c:pt>
                <c:pt idx="9">
                  <c:v>0.11655863150190182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CB-42E9-923C-8728C9CA3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412623"/>
        <c:axId val="474603327"/>
      </c:scatterChart>
      <c:valAx>
        <c:axId val="59541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603327"/>
        <c:crosses val="autoZero"/>
        <c:crossBetween val="midCat"/>
      </c:valAx>
      <c:valAx>
        <c:axId val="47460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412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collapse</a:t>
            </a:r>
            <a:r>
              <a:rPr lang="en-GB" baseline="0"/>
              <a:t> time / trh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2.4384514435695538E-2"/>
                  <c:y val="-0.346645523476232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Sheet1!$S$28:$S$37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Sheet1!$AF$28:$AF$37</c:f>
              <c:numCache>
                <c:formatCode>0.0000</c:formatCode>
                <c:ptCount val="10"/>
                <c:pt idx="0">
                  <c:v>0.21569221139209299</c:v>
                </c:pt>
                <c:pt idx="1">
                  <c:v>0.13533831386199405</c:v>
                </c:pt>
                <c:pt idx="2">
                  <c:v>9.9694845817135128E-2</c:v>
                </c:pt>
                <c:pt idx="3">
                  <c:v>8.1319403418003006E-2</c:v>
                </c:pt>
                <c:pt idx="4">
                  <c:v>6.8539454871135552E-2</c:v>
                </c:pt>
                <c:pt idx="5">
                  <c:v>5.9179221542912351E-2</c:v>
                </c:pt>
                <c:pt idx="6">
                  <c:v>5.2176067273294144E-2</c:v>
                </c:pt>
                <c:pt idx="7">
                  <c:v>4.7354102357684988E-2</c:v>
                </c:pt>
                <c:pt idx="8">
                  <c:v>4.3361671016493471E-2</c:v>
                </c:pt>
                <c:pt idx="9">
                  <c:v>3.979418158703079E-2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E4-431D-B163-FFE32D585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517455"/>
        <c:axId val="2099170399"/>
      </c:scatterChart>
      <c:valAx>
        <c:axId val="2104517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170399"/>
        <c:crosses val="autoZero"/>
        <c:crossBetween val="midCat"/>
      </c:valAx>
      <c:valAx>
        <c:axId val="209917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517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Sheet4!$I$4:$I$13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Sheet4!$J$4:$J$13</c:f>
              <c:numCache>
                <c:formatCode>0.000E+00</c:formatCode>
                <c:ptCount val="10"/>
                <c:pt idx="0">
                  <c:v>87322238481003.984</c:v>
                </c:pt>
                <c:pt idx="1">
                  <c:v>35690521617557.422</c:v>
                </c:pt>
                <c:pt idx="2">
                  <c:v>30484094213212.242</c:v>
                </c:pt>
                <c:pt idx="3">
                  <c:v>38124008183820.336</c:v>
                </c:pt>
                <c:pt idx="4">
                  <c:v>25616661244848.699</c:v>
                </c:pt>
                <c:pt idx="5">
                  <c:v>9226050075736.6367</c:v>
                </c:pt>
                <c:pt idx="6">
                  <c:v>2013289182738.8665</c:v>
                </c:pt>
                <c:pt idx="7">
                  <c:v>5619015334854.7939</c:v>
                </c:pt>
                <c:pt idx="8">
                  <c:v>7631513611335.5654</c:v>
                </c:pt>
                <c:pt idx="9">
                  <c:v>2116601048851.6724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4D-4521-BFCC-2FE2C27418A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Sheet4!$I$4:$I$13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Sheet4!$K$4:$K$13</c:f>
              <c:numCache>
                <c:formatCode>0.000E+00</c:formatCode>
                <c:ptCount val="10"/>
                <c:pt idx="0">
                  <c:v>32400823034813.996</c:v>
                </c:pt>
                <c:pt idx="1">
                  <c:v>7714920608794.3643</c:v>
                </c:pt>
                <c:pt idx="2">
                  <c:v>9272180613713.9785</c:v>
                </c:pt>
                <c:pt idx="3">
                  <c:v>6416645021608.5146</c:v>
                </c:pt>
                <c:pt idx="4">
                  <c:v>6110100926607.7871</c:v>
                </c:pt>
                <c:pt idx="5">
                  <c:v>800000000000</c:v>
                </c:pt>
                <c:pt idx="6">
                  <c:v>3200000000000</c:v>
                </c:pt>
                <c:pt idx="7">
                  <c:v>3233161507461.9043</c:v>
                </c:pt>
                <c:pt idx="8">
                  <c:v>4105281151557.5073</c:v>
                </c:pt>
                <c:pt idx="9">
                  <c:v>2013289182738.8667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4D-4521-BFCC-2FE2C27418A9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Sheet4!$I$4:$I$13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Sheet4!$L$4:$L$13</c:f>
              <c:numCache>
                <c:formatCode>0.000E+00</c:formatCode>
                <c:ptCount val="10"/>
                <c:pt idx="0">
                  <c:v>9272180613713.9785</c:v>
                </c:pt>
                <c:pt idx="1">
                  <c:v>8775724091682.3115</c:v>
                </c:pt>
                <c:pt idx="2">
                  <c:v>2013289182738.8665</c:v>
                </c:pt>
                <c:pt idx="3">
                  <c:v>1665332799572.9063</c:v>
                </c:pt>
                <c:pt idx="4">
                  <c:v>2013289182738.8665</c:v>
                </c:pt>
                <c:pt idx="5">
                  <c:v>800000000000</c:v>
                </c:pt>
                <c:pt idx="6">
                  <c:v>7433258594542.0557</c:v>
                </c:pt>
                <c:pt idx="7">
                  <c:v>5143280405862.9092</c:v>
                </c:pt>
                <c:pt idx="8">
                  <c:v>1222020185321.5574</c:v>
                </c:pt>
                <c:pt idx="9">
                  <c:v>461880215351.70056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4D-4521-BFCC-2FE2C27418A9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Sheet4!$I$4:$I$13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Sheet4!$M$4:$M$13</c:f>
              <c:numCache>
                <c:formatCode>0.000E+00</c:formatCode>
                <c:ptCount val="10"/>
                <c:pt idx="0">
                  <c:v>2309401076758.5029</c:v>
                </c:pt>
                <c:pt idx="1">
                  <c:v>1385640646055.1018</c:v>
                </c:pt>
                <c:pt idx="2">
                  <c:v>1222020185321.5574</c:v>
                </c:pt>
                <c:pt idx="3">
                  <c:v>461880215351.70062</c:v>
                </c:pt>
                <c:pt idx="4">
                  <c:v>461880215351.70062</c:v>
                </c:pt>
                <c:pt idx="5">
                  <c:v>461880215351.70062</c:v>
                </c:pt>
                <c:pt idx="6">
                  <c:v>461880215351.70062</c:v>
                </c:pt>
                <c:pt idx="7">
                  <c:v>461880215351.70062</c:v>
                </c:pt>
                <c:pt idx="8">
                  <c:v>461880215351.70062</c:v>
                </c:pt>
                <c:pt idx="9">
                  <c:v>461880215351.70062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4D-4521-BFCC-2FE2C27418A9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Sheet4!$I$4:$I$13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Sheet4!$N$4:$N$13</c:f>
              <c:numCache>
                <c:formatCode>0.000E+00</c:formatCode>
                <c:ptCount val="10"/>
                <c:pt idx="0">
                  <c:v>800000000000</c:v>
                </c:pt>
                <c:pt idx="1">
                  <c:v>461880215351.70062</c:v>
                </c:pt>
                <c:pt idx="2">
                  <c:v>461880215351.70062</c:v>
                </c:pt>
                <c:pt idx="3">
                  <c:v>0</c:v>
                </c:pt>
                <c:pt idx="4">
                  <c:v>461880215351.70062</c:v>
                </c:pt>
                <c:pt idx="5">
                  <c:v>461880215351.70062</c:v>
                </c:pt>
                <c:pt idx="6">
                  <c:v>461880215351.70062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4D-4521-BFCC-2FE2C2741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331359"/>
        <c:axId val="397344799"/>
      </c:scatterChart>
      <c:valAx>
        <c:axId val="388331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344799"/>
        <c:crosses val="autoZero"/>
        <c:crossBetween val="midCat"/>
      </c:valAx>
      <c:valAx>
        <c:axId val="397344799"/>
        <c:scaling>
          <c:logBase val="10"/>
          <c:orientation val="minMax"/>
          <c:min val="40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331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107323</xdr:colOff>
      <xdr:row>17</xdr:row>
      <xdr:rowOff>147571</xdr:rowOff>
    </xdr:from>
    <xdr:to>
      <xdr:col>17</xdr:col>
      <xdr:colOff>212099</xdr:colOff>
      <xdr:row>32</xdr:row>
      <xdr:rowOff>33270</xdr:rowOff>
    </xdr:to>
    <xdr:graphicFrame macro="">
      <xdr:nvGraphicFramePr>
        <xdr:cNvPr id="14" name="Chart 2">
          <a:extLst>
            <a:ext uri="{FF2B5EF4-FFF2-40B4-BE49-F238E27FC236}">
              <a16:creationId xmlns:a16="http://schemas.microsoft.com/office/drawing/2014/main" id="{27827399-A715-4C9A-834F-0FD0DDA640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528637</xdr:colOff>
      <xdr:row>2</xdr:row>
      <xdr:rowOff>19050</xdr:rowOff>
    </xdr:from>
    <xdr:to>
      <xdr:col>17</xdr:col>
      <xdr:colOff>223837</xdr:colOff>
      <xdr:row>16</xdr:row>
      <xdr:rowOff>95250</xdr:rowOff>
    </xdr:to>
    <xdr:graphicFrame macro="">
      <xdr:nvGraphicFramePr>
        <xdr:cNvPr id="13" name="Chart 3">
          <a:extLst>
            <a:ext uri="{FF2B5EF4-FFF2-40B4-BE49-F238E27FC236}">
              <a16:creationId xmlns:a16="http://schemas.microsoft.com/office/drawing/2014/main" id="{2D4B70E0-C6BC-41B1-A4A5-4084BFFB6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409575</xdr:colOff>
      <xdr:row>13</xdr:row>
      <xdr:rowOff>38100</xdr:rowOff>
    </xdr:from>
    <xdr:to>
      <xdr:col>41</xdr:col>
      <xdr:colOff>104775</xdr:colOff>
      <xdr:row>27</xdr:row>
      <xdr:rowOff>114300</xdr:rowOff>
    </xdr:to>
    <xdr:graphicFrame macro="">
      <xdr:nvGraphicFramePr>
        <xdr:cNvPr id="11" name="Chart 1">
          <a:extLst>
            <a:ext uri="{FF2B5EF4-FFF2-40B4-BE49-F238E27FC236}">
              <a16:creationId xmlns:a16="http://schemas.microsoft.com/office/drawing/2014/main" id="{732A563A-44B4-4E6F-81AD-1A05D21910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352425</xdr:colOff>
      <xdr:row>28</xdr:row>
      <xdr:rowOff>57150</xdr:rowOff>
    </xdr:from>
    <xdr:to>
      <xdr:col>41</xdr:col>
      <xdr:colOff>47625</xdr:colOff>
      <xdr:row>42</xdr:row>
      <xdr:rowOff>133350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3846B79-FA92-4CAB-8017-D23ABB3850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3</xdr:row>
      <xdr:rowOff>19050</xdr:rowOff>
    </xdr:from>
    <xdr:to>
      <xdr:col>6</xdr:col>
      <xdr:colOff>561975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348104-1A07-4B5E-AFEC-16B2F78C4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4213C-991E-410A-B69B-1392B4C1F43E}">
  <dimension ref="B1:AG39"/>
  <sheetViews>
    <sheetView tabSelected="1" topLeftCell="Z13" zoomScaleNormal="100" workbookViewId="0">
      <selection activeCell="AJ12" sqref="AJ12"/>
    </sheetView>
  </sheetViews>
  <sheetFormatPr defaultRowHeight="15" x14ac:dyDescent="0.25"/>
  <cols>
    <col min="1" max="1" width="5.7109375" bestFit="1" customWidth="1"/>
    <col min="2" max="2" width="17.28515625" bestFit="1" customWidth="1"/>
    <col min="3" max="7" width="12.42578125" bestFit="1" customWidth="1"/>
    <col min="19" max="19" width="13.42578125" bestFit="1" customWidth="1"/>
    <col min="20" max="24" width="9.5703125" bestFit="1" customWidth="1"/>
    <col min="27" max="27" width="8.5703125" bestFit="1" customWidth="1"/>
  </cols>
  <sheetData>
    <row r="1" spans="2:33" x14ac:dyDescent="0.25">
      <c r="B1" t="s">
        <v>0</v>
      </c>
      <c r="C1" t="s">
        <v>1</v>
      </c>
      <c r="T1" t="s">
        <v>6</v>
      </c>
      <c r="U1" t="s">
        <v>7</v>
      </c>
    </row>
    <row r="2" spans="2:33" x14ac:dyDescent="0.25">
      <c r="B2" s="1">
        <v>100000000000</v>
      </c>
      <c r="C2" s="1">
        <v>1E+18</v>
      </c>
      <c r="D2" s="1">
        <v>6.6742999999999994E-11</v>
      </c>
      <c r="T2">
        <v>1</v>
      </c>
      <c r="U2">
        <v>-1.51971569</v>
      </c>
    </row>
    <row r="3" spans="2:33" x14ac:dyDescent="0.25">
      <c r="C3" s="13" t="s">
        <v>3</v>
      </c>
      <c r="D3" s="13"/>
      <c r="E3" s="13"/>
      <c r="F3" s="13"/>
      <c r="G3" s="13"/>
      <c r="H3" s="5"/>
      <c r="I3" s="5"/>
      <c r="J3" s="5"/>
    </row>
    <row r="4" spans="2:33" x14ac:dyDescent="0.25">
      <c r="B4" s="2" t="s">
        <v>2</v>
      </c>
      <c r="C4" s="4">
        <v>9.9999999999999996E+30</v>
      </c>
      <c r="D4" s="4">
        <v>1.0000000000000001E+32</v>
      </c>
      <c r="E4" s="4">
        <v>9.9999999999999995E+32</v>
      </c>
      <c r="F4" s="4">
        <v>9.9999999999999995E+33</v>
      </c>
      <c r="G4" s="4">
        <v>9.9999999999999997E+34</v>
      </c>
      <c r="S4" s="2" t="s">
        <v>2</v>
      </c>
      <c r="T4" s="14" t="s">
        <v>5</v>
      </c>
      <c r="U4" s="14"/>
      <c r="V4" s="14"/>
      <c r="W4" s="14"/>
      <c r="X4" s="14"/>
      <c r="AA4" s="1">
        <v>9.9999999999999996E+30</v>
      </c>
      <c r="AB4" s="1">
        <v>1.0000000000000001E+32</v>
      </c>
      <c r="AC4" s="1">
        <v>9.9999999999999995E+32</v>
      </c>
      <c r="AD4" s="1">
        <v>9.9999999999999995E+33</v>
      </c>
      <c r="AE4" s="1">
        <v>9.9999999999999997E+34</v>
      </c>
    </row>
    <row r="5" spans="2:33" x14ac:dyDescent="0.25">
      <c r="B5" s="3">
        <v>100</v>
      </c>
      <c r="C5" s="7">
        <v>4775200000000000</v>
      </c>
      <c r="D5" s="7">
        <v>1497600000000000</v>
      </c>
      <c r="E5" s="7">
        <v>485600000000000</v>
      </c>
      <c r="F5" s="7">
        <v>153600000000000</v>
      </c>
      <c r="G5" s="7">
        <v>48000000000000</v>
      </c>
      <c r="S5" s="3">
        <v>100</v>
      </c>
      <c r="T5" s="9">
        <v>9.9999999999999996E+30</v>
      </c>
      <c r="U5" s="9">
        <v>1.0000000000000001E+32</v>
      </c>
      <c r="V5" s="9">
        <v>9.9999999999999995E+32</v>
      </c>
      <c r="W5" s="9">
        <v>9.9999999999999995E+33</v>
      </c>
      <c r="X5" s="9">
        <v>9.9999999999999997E+34</v>
      </c>
      <c r="AA5" s="10">
        <v>100</v>
      </c>
      <c r="AB5" s="10">
        <v>100</v>
      </c>
      <c r="AC5" s="10">
        <v>100</v>
      </c>
      <c r="AD5" s="10">
        <v>100</v>
      </c>
      <c r="AE5" s="10">
        <v>100</v>
      </c>
    </row>
    <row r="6" spans="2:33" x14ac:dyDescent="0.25">
      <c r="B6" s="3">
        <v>200</v>
      </c>
      <c r="C6" s="7">
        <v>3337600000000000</v>
      </c>
      <c r="D6" s="7">
        <v>1032800000000000</v>
      </c>
      <c r="E6" s="7">
        <v>333600000000000</v>
      </c>
      <c r="F6" s="7">
        <v>102400000000000</v>
      </c>
      <c r="G6" s="7">
        <v>33600000000000</v>
      </c>
      <c r="S6" s="3">
        <v>200</v>
      </c>
      <c r="T6" s="9">
        <v>9.9999999999999996E+30</v>
      </c>
      <c r="U6" s="9">
        <v>1.0000000000000001E+32</v>
      </c>
      <c r="V6" s="9">
        <v>9.9999999999999995E+32</v>
      </c>
      <c r="W6" s="9">
        <v>9.9999999999999995E+33</v>
      </c>
      <c r="X6" s="9">
        <v>9.9999999999999997E+34</v>
      </c>
      <c r="AA6" s="10">
        <v>200</v>
      </c>
      <c r="AB6" s="10">
        <v>200</v>
      </c>
      <c r="AC6" s="10">
        <v>200</v>
      </c>
      <c r="AD6" s="10">
        <v>200</v>
      </c>
      <c r="AE6" s="10">
        <v>200</v>
      </c>
    </row>
    <row r="7" spans="2:33" x14ac:dyDescent="0.25">
      <c r="B7" s="3">
        <v>300</v>
      </c>
      <c r="C7" s="7">
        <v>2680800000000000</v>
      </c>
      <c r="D7" s="7">
        <v>828800000000000</v>
      </c>
      <c r="E7" s="7">
        <v>259200000000000</v>
      </c>
      <c r="F7" s="7">
        <v>84000000000000</v>
      </c>
      <c r="G7" s="7">
        <v>26400000000000</v>
      </c>
      <c r="S7" s="3">
        <v>300</v>
      </c>
      <c r="T7" s="9">
        <v>9.9999999999999996E+30</v>
      </c>
      <c r="U7" s="9">
        <v>1.0000000000000001E+32</v>
      </c>
      <c r="V7" s="9">
        <v>9.9999999999999995E+32</v>
      </c>
      <c r="W7" s="9">
        <v>9.9999999999999995E+33</v>
      </c>
      <c r="X7" s="9">
        <v>9.9999999999999997E+34</v>
      </c>
      <c r="AA7" s="10">
        <v>300</v>
      </c>
      <c r="AB7" s="10">
        <v>300</v>
      </c>
      <c r="AC7" s="10">
        <v>300</v>
      </c>
      <c r="AD7" s="10">
        <v>300</v>
      </c>
      <c r="AE7" s="10">
        <v>300</v>
      </c>
    </row>
    <row r="8" spans="2:33" x14ac:dyDescent="0.25">
      <c r="B8" s="3">
        <v>400</v>
      </c>
      <c r="C8" s="7">
        <v>2247200000000000</v>
      </c>
      <c r="D8" s="7">
        <v>724000000000000</v>
      </c>
      <c r="E8" s="7">
        <v>232000000000000</v>
      </c>
      <c r="F8" s="7">
        <v>72800000000000</v>
      </c>
      <c r="G8" s="7">
        <v>23200000000000</v>
      </c>
      <c r="S8" s="3">
        <v>400</v>
      </c>
      <c r="T8" s="9">
        <v>9.9999999999999996E+30</v>
      </c>
      <c r="U8" s="9">
        <v>1.0000000000000001E+32</v>
      </c>
      <c r="V8" s="9">
        <v>9.9999999999999995E+32</v>
      </c>
      <c r="W8" s="9">
        <v>9.9999999999999995E+33</v>
      </c>
      <c r="X8" s="9">
        <v>9.9999999999999997E+34</v>
      </c>
      <c r="AA8" s="10">
        <v>400</v>
      </c>
      <c r="AB8" s="10">
        <v>400</v>
      </c>
      <c r="AC8" s="10">
        <v>400</v>
      </c>
      <c r="AD8" s="10">
        <v>400</v>
      </c>
      <c r="AE8" s="10">
        <v>400</v>
      </c>
    </row>
    <row r="9" spans="2:33" x14ac:dyDescent="0.25">
      <c r="B9" s="3">
        <v>500</v>
      </c>
      <c r="C9" s="8">
        <v>2024000000000000</v>
      </c>
      <c r="D9" s="8">
        <v>639200000000000</v>
      </c>
      <c r="E9" s="7">
        <v>204000000000000</v>
      </c>
      <c r="F9" s="7">
        <v>64800000000000</v>
      </c>
      <c r="G9" s="7">
        <v>20800000000000</v>
      </c>
      <c r="S9" s="3">
        <v>500</v>
      </c>
      <c r="T9" s="9">
        <v>9.9999999999999996E+30</v>
      </c>
      <c r="U9" s="9">
        <v>1.0000000000000001E+32</v>
      </c>
      <c r="V9" s="9">
        <v>9.9999999999999995E+32</v>
      </c>
      <c r="W9" s="9">
        <v>9.9999999999999995E+33</v>
      </c>
      <c r="X9" s="9">
        <v>9.9999999999999997E+34</v>
      </c>
      <c r="AA9" s="10">
        <v>500</v>
      </c>
      <c r="AB9" s="10">
        <v>500</v>
      </c>
      <c r="AC9" s="10">
        <v>500</v>
      </c>
      <c r="AD9" s="10">
        <v>500</v>
      </c>
      <c r="AE9" s="10">
        <v>500</v>
      </c>
    </row>
    <row r="10" spans="2:33" x14ac:dyDescent="0.25">
      <c r="B10" s="3">
        <v>600</v>
      </c>
      <c r="C10" s="7">
        <v>1856800000000000</v>
      </c>
      <c r="D10" s="7">
        <v>584800000000000</v>
      </c>
      <c r="E10" s="7">
        <v>184800000000000</v>
      </c>
      <c r="F10" s="7">
        <v>58400000000000</v>
      </c>
      <c r="G10" s="7">
        <v>18400000000000</v>
      </c>
      <c r="S10" s="3">
        <v>600</v>
      </c>
      <c r="T10" s="9">
        <v>9.9999999999999996E+30</v>
      </c>
      <c r="U10" s="9">
        <v>1.0000000000000001E+32</v>
      </c>
      <c r="V10" s="9">
        <v>9.9999999999999995E+32</v>
      </c>
      <c r="W10" s="9">
        <v>9.9999999999999995E+33</v>
      </c>
      <c r="X10" s="9">
        <v>9.9999999999999997E+34</v>
      </c>
      <c r="AA10" s="10">
        <v>600</v>
      </c>
      <c r="AB10" s="10">
        <v>600</v>
      </c>
      <c r="AC10" s="10">
        <v>600</v>
      </c>
      <c r="AD10" s="10">
        <v>600</v>
      </c>
      <c r="AE10" s="10">
        <v>600</v>
      </c>
    </row>
    <row r="11" spans="2:33" x14ac:dyDescent="0.25">
      <c r="B11" s="3">
        <v>700</v>
      </c>
      <c r="C11" s="7">
        <v>1716800000000000</v>
      </c>
      <c r="D11" s="7">
        <v>537600000000000</v>
      </c>
      <c r="E11" s="7">
        <v>169600000000000</v>
      </c>
      <c r="F11" s="7">
        <v>53600000000000</v>
      </c>
      <c r="G11" s="7">
        <v>16800000000000</v>
      </c>
      <c r="S11" s="3">
        <v>700</v>
      </c>
      <c r="T11" s="9">
        <v>9.9999999999999996E+30</v>
      </c>
      <c r="U11" s="9">
        <v>1.0000000000000001E+32</v>
      </c>
      <c r="V11" s="9">
        <v>9.9999999999999995E+32</v>
      </c>
      <c r="W11" s="9">
        <v>9.9999999999999995E+33</v>
      </c>
      <c r="X11" s="9">
        <v>9.9999999999999997E+34</v>
      </c>
      <c r="AA11" s="10">
        <v>700</v>
      </c>
      <c r="AB11" s="10">
        <v>700</v>
      </c>
      <c r="AC11" s="10">
        <v>700</v>
      </c>
      <c r="AD11" s="10">
        <v>700</v>
      </c>
      <c r="AE11" s="10">
        <v>700</v>
      </c>
    </row>
    <row r="12" spans="2:33" x14ac:dyDescent="0.25">
      <c r="B12" s="3">
        <v>800</v>
      </c>
      <c r="C12" s="7">
        <v>1584800000000000</v>
      </c>
      <c r="D12" s="7">
        <v>504000000000000</v>
      </c>
      <c r="E12" s="7">
        <v>159200000000000</v>
      </c>
      <c r="F12" s="7">
        <v>51200000000000</v>
      </c>
      <c r="G12" s="7">
        <v>16000000000000</v>
      </c>
      <c r="S12" s="3">
        <v>800</v>
      </c>
      <c r="T12" s="9">
        <v>9.9999999999999996E+30</v>
      </c>
      <c r="U12" s="9">
        <v>1.0000000000000001E+32</v>
      </c>
      <c r="V12" s="9">
        <v>9.9999999999999995E+32</v>
      </c>
      <c r="W12" s="9">
        <v>9.9999999999999995E+33</v>
      </c>
      <c r="X12" s="9">
        <v>9.9999999999999997E+34</v>
      </c>
      <c r="AA12" s="10">
        <v>800</v>
      </c>
      <c r="AB12" s="10">
        <v>800</v>
      </c>
      <c r="AC12" s="10">
        <v>800</v>
      </c>
      <c r="AD12" s="10">
        <v>800</v>
      </c>
      <c r="AE12" s="10">
        <v>800</v>
      </c>
    </row>
    <row r="13" spans="2:33" x14ac:dyDescent="0.25">
      <c r="B13" s="3">
        <v>900</v>
      </c>
      <c r="C13" s="7">
        <v>1494400000000000</v>
      </c>
      <c r="D13" s="7">
        <v>479200000000000</v>
      </c>
      <c r="E13" s="7">
        <v>148800000000000</v>
      </c>
      <c r="F13" s="7">
        <v>48800000000000</v>
      </c>
      <c r="G13" s="7">
        <v>15200000000000</v>
      </c>
      <c r="S13" s="3">
        <v>900</v>
      </c>
      <c r="T13" s="9">
        <v>9.9999999999999996E+30</v>
      </c>
      <c r="U13" s="9">
        <v>1.0000000000000001E+32</v>
      </c>
      <c r="V13" s="9">
        <v>9.9999999999999995E+32</v>
      </c>
      <c r="W13" s="9">
        <v>9.9999999999999995E+33</v>
      </c>
      <c r="X13" s="9">
        <v>9.9999999999999997E+34</v>
      </c>
      <c r="AA13" s="10">
        <v>900</v>
      </c>
      <c r="AB13" s="10">
        <v>900</v>
      </c>
      <c r="AC13" s="10">
        <v>900</v>
      </c>
      <c r="AD13" s="10">
        <v>900</v>
      </c>
      <c r="AE13" s="10">
        <v>900</v>
      </c>
    </row>
    <row r="14" spans="2:33" x14ac:dyDescent="0.25">
      <c r="B14" s="3">
        <v>1000</v>
      </c>
      <c r="C14" s="7">
        <v>1420000000000000</v>
      </c>
      <c r="D14" s="7">
        <v>450400000000000</v>
      </c>
      <c r="E14" s="7">
        <v>142400000000000</v>
      </c>
      <c r="F14" s="7">
        <v>45600000000000</v>
      </c>
      <c r="G14" s="7">
        <v>14400000000000</v>
      </c>
      <c r="S14" s="3">
        <v>1000</v>
      </c>
      <c r="T14" s="9">
        <v>9.9999999999999996E+30</v>
      </c>
      <c r="U14" s="9">
        <v>1.0000000000000001E+32</v>
      </c>
      <c r="V14" s="9">
        <v>9.9999999999999995E+32</v>
      </c>
      <c r="W14" s="9">
        <v>9.9999999999999995E+33</v>
      </c>
      <c r="X14" s="9">
        <v>9.9999999999999997E+34</v>
      </c>
      <c r="AA14" s="10">
        <v>1000</v>
      </c>
      <c r="AB14" s="10">
        <v>1000</v>
      </c>
      <c r="AC14" s="10">
        <v>1000</v>
      </c>
      <c r="AD14" s="10">
        <v>1000</v>
      </c>
      <c r="AE14" s="10">
        <v>1000</v>
      </c>
    </row>
    <row r="15" spans="2:33" x14ac:dyDescent="0.25">
      <c r="D15" s="1"/>
      <c r="AF15" t="s">
        <v>11</v>
      </c>
      <c r="AG15" t="s">
        <v>12</v>
      </c>
    </row>
    <row r="16" spans="2:33" x14ac:dyDescent="0.25">
      <c r="D16" s="1"/>
      <c r="S16">
        <v>100</v>
      </c>
      <c r="T16" s="1">
        <f>$T$2*(T5^0.5)*(AA5^$U$2)</f>
        <v>2887810026914.8682</v>
      </c>
      <c r="U16" s="1">
        <f t="shared" ref="U16:W16" si="0">$T$2*(U5^0.5)*(AB5^$U$2)</f>
        <v>9132057134923.1328</v>
      </c>
      <c r="V16" s="1">
        <f t="shared" si="0"/>
        <v>28878100269148.68</v>
      </c>
      <c r="W16" s="1">
        <f t="shared" si="0"/>
        <v>91320571349231.328</v>
      </c>
      <c r="X16" s="1">
        <f>$T$2*(X5^0.5)*(AE5^$U$2)</f>
        <v>288781002691486.81</v>
      </c>
      <c r="AA16" s="16">
        <f>($D$2 * T5 * AA5 * (C5*LN(0.11*AA5) / (0.138*AA5))^2)^(1/3) / 1000000000000000000</f>
        <v>0.35817645619434479</v>
      </c>
      <c r="AB16" s="16">
        <f>($D$2 * U5 * AB5 * (D5*LN(0.11*AB5) / (0.138*AB5))^2)^(1/3) / 1000000000000000000</f>
        <v>0.35620489140314476</v>
      </c>
      <c r="AC16" s="16">
        <f t="shared" ref="AC16:AE16" si="1">($D$2 * V5 * AC5 * (E5*LN(0.11*AC5) / (0.138*AC5))^2)^(1/3) / 1000000000000000000</f>
        <v>0.36220555782285513</v>
      </c>
      <c r="AD16" s="16">
        <f t="shared" si="1"/>
        <v>0.3622681348332506</v>
      </c>
      <c r="AE16" s="16">
        <f t="shared" si="1"/>
        <v>0.35941551145553668</v>
      </c>
      <c r="AF16" s="16">
        <f>AVERAGE(AA16:AE16)</f>
        <v>0.35965411034182637</v>
      </c>
      <c r="AG16" s="16">
        <f>_xlfn.STDEV.S(AA16:AF16)</f>
        <v>2.3443767097154735E-3</v>
      </c>
    </row>
    <row r="17" spans="2:33" x14ac:dyDescent="0.25">
      <c r="D17" s="1"/>
      <c r="S17">
        <v>200</v>
      </c>
      <c r="T17" s="1">
        <f t="shared" ref="T17:T23" si="2">$T$2*(T6^0.5)*(AA6^$U$2)</f>
        <v>1007137141792.3223</v>
      </c>
      <c r="U17" s="1">
        <f t="shared" ref="U17:U23" si="3">$T$2*(U6^0.5)*(AB6^$U$2)</f>
        <v>3184847284215.6938</v>
      </c>
      <c r="V17" s="1">
        <f t="shared" ref="V17:V23" si="4">$T$2*(V6^0.5)*(AC6^$U$2)</f>
        <v>10071371417923.221</v>
      </c>
      <c r="W17" s="1">
        <f t="shared" ref="W17:X23" si="5">$T$2*(W6^0.5)*(AD6^$U$2)</f>
        <v>31848472842156.938</v>
      </c>
      <c r="X17" s="1">
        <f t="shared" si="5"/>
        <v>100713714179232.22</v>
      </c>
      <c r="AA17" s="16">
        <f t="shared" ref="AA17:AA25" si="6">($D$2 * T6 * AA6 * (C6*LN(0.11*AA6) / (0.138*AA6))^2)^(1/3) / 1000000000000000000</f>
        <v>0.26519501497481512</v>
      </c>
      <c r="AB17" s="16">
        <f t="shared" ref="AB17:AB25" si="7">($D$2 * U6 * AB6 * (D6*LN(0.11*AB6) / (0.138*AB6))^2)^(1/3) / 1000000000000000000</f>
        <v>0.26138860508985368</v>
      </c>
      <c r="AC17" s="16">
        <f t="shared" ref="AC17:AC25" si="8">($D$2 * V6 * AC6 * (E6*LN(0.11*AC6) / (0.138*AC6))^2)^(1/3) / 1000000000000000000</f>
        <v>0.26511025428195317</v>
      </c>
      <c r="AD17" s="16">
        <f t="shared" ref="AD17:AD25" si="9">($D$2 * W6 * AD6 * (F6*LN(0.11*AD6) / (0.138*AD6))^2)^(1/3) / 1000000000000000000</f>
        <v>0.25990170948532937</v>
      </c>
      <c r="AE17" s="16">
        <f t="shared" ref="AE17:AE25" si="10">($D$2 * X6 * AE6 * (G6*LN(0.11*AE6) / (0.138*AE6))^2)^(1/3) / 1000000000000000000</f>
        <v>0.26638024655260162</v>
      </c>
      <c r="AF17" s="16">
        <f>AVERAGE(AA17:AE17)</f>
        <v>0.26359516607691058</v>
      </c>
      <c r="AG17" s="16">
        <f>_xlfn.STDEV.S(AA17:AF17)</f>
        <v>2.494883364197903E-3</v>
      </c>
    </row>
    <row r="18" spans="2:33" x14ac:dyDescent="0.25">
      <c r="D18" s="1"/>
      <c r="S18">
        <v>300</v>
      </c>
      <c r="T18" s="1">
        <f t="shared" si="2"/>
        <v>543851039754.84149</v>
      </c>
      <c r="U18" s="1">
        <f t="shared" si="3"/>
        <v>1719807993476.0803</v>
      </c>
      <c r="V18" s="1">
        <f t="shared" si="4"/>
        <v>5438510397548.4141</v>
      </c>
      <c r="W18" s="1">
        <f t="shared" si="5"/>
        <v>17198079934760.803</v>
      </c>
      <c r="X18" s="1">
        <f t="shared" ref="X18:X23" si="11">$T$2*(X7^0.5)*(AE7^$U$2)</f>
        <v>54385103975484.148</v>
      </c>
      <c r="AA18" s="16">
        <f t="shared" si="6"/>
        <v>0.21732416672725902</v>
      </c>
      <c r="AB18" s="16">
        <f t="shared" si="7"/>
        <v>0.21407448512332042</v>
      </c>
      <c r="AC18" s="16">
        <f t="shared" si="8"/>
        <v>0.21249811309379474</v>
      </c>
      <c r="AD18" s="16">
        <f t="shared" si="9"/>
        <v>0.21599876628145231</v>
      </c>
      <c r="AE18" s="16">
        <f t="shared" si="10"/>
        <v>0.21511351550280738</v>
      </c>
      <c r="AF18" s="16">
        <f>AVERAGE(AA18:AE18)</f>
        <v>0.2150018093457268</v>
      </c>
      <c r="AG18" s="16">
        <f>_xlfn.STDEV.S(AA18:AF18)</f>
        <v>1.6448811714028673E-3</v>
      </c>
    </row>
    <row r="19" spans="2:33" x14ac:dyDescent="0.25">
      <c r="B19" s="3"/>
      <c r="C19" s="3"/>
      <c r="D19" s="1"/>
      <c r="S19">
        <v>400</v>
      </c>
      <c r="T19" s="1">
        <f t="shared" si="2"/>
        <v>351243749735.58752</v>
      </c>
      <c r="U19" s="1">
        <f t="shared" si="3"/>
        <v>1110730263062.6216</v>
      </c>
      <c r="V19" s="1">
        <f t="shared" si="4"/>
        <v>3512437497355.875</v>
      </c>
      <c r="W19" s="1">
        <f t="shared" si="5"/>
        <v>11107302630626.215</v>
      </c>
      <c r="X19" s="1">
        <f t="shared" si="11"/>
        <v>35124374973558.754</v>
      </c>
      <c r="AA19" s="16">
        <f t="shared" si="6"/>
        <v>0.18504283140772035</v>
      </c>
      <c r="AB19" s="16">
        <f t="shared" si="7"/>
        <v>0.1873571012415873</v>
      </c>
      <c r="AC19" s="16">
        <f t="shared" si="8"/>
        <v>0.18901797417342395</v>
      </c>
      <c r="AD19" s="16">
        <f t="shared" si="9"/>
        <v>0.18804654876701252</v>
      </c>
      <c r="AE19" s="16">
        <f t="shared" si="10"/>
        <v>0.18901797417342395</v>
      </c>
      <c r="AF19" s="16">
        <f>AVERAGE(AA19:AE19)</f>
        <v>0.18769648595263361</v>
      </c>
      <c r="AG19" s="16">
        <f>_xlfn.STDEV.S(AA19:AF19)</f>
        <v>1.467805888748025E-3</v>
      </c>
    </row>
    <row r="20" spans="2:33" x14ac:dyDescent="0.25">
      <c r="C20" s="13" t="s">
        <v>4</v>
      </c>
      <c r="D20" s="13"/>
      <c r="E20" s="13"/>
      <c r="F20" s="13"/>
      <c r="G20" s="13"/>
      <c r="S20">
        <v>500</v>
      </c>
      <c r="T20" s="1">
        <f t="shared" si="2"/>
        <v>250226290409.38495</v>
      </c>
      <c r="U20" s="1">
        <f t="shared" si="3"/>
        <v>791285008148.4032</v>
      </c>
      <c r="V20" s="1">
        <f t="shared" si="4"/>
        <v>2502262904093.8491</v>
      </c>
      <c r="W20" s="1">
        <f t="shared" si="5"/>
        <v>7912850081484.0313</v>
      </c>
      <c r="X20" s="1">
        <f t="shared" si="11"/>
        <v>25022629040938.496</v>
      </c>
      <c r="AA20" s="16">
        <f t="shared" si="6"/>
        <v>0.16644464332801021</v>
      </c>
      <c r="AB20" s="16">
        <f t="shared" si="7"/>
        <v>0.16629811568706537</v>
      </c>
      <c r="AC20" s="16">
        <f t="shared" si="8"/>
        <v>0.16732067028773132</v>
      </c>
      <c r="AD20" s="16">
        <f t="shared" si="9"/>
        <v>0.16782094205812084</v>
      </c>
      <c r="AE20" s="16">
        <f t="shared" si="10"/>
        <v>0.16950078247137679</v>
      </c>
      <c r="AF20" s="16">
        <f>AVERAGE(AA20:AE20)</f>
        <v>0.16747703076646089</v>
      </c>
      <c r="AG20" s="16">
        <f>_xlfn.STDEV.S(AA20:AF20)</f>
        <v>1.1570617206084267E-3</v>
      </c>
    </row>
    <row r="21" spans="2:33" x14ac:dyDescent="0.25">
      <c r="B21" s="2" t="s">
        <v>2</v>
      </c>
      <c r="C21" s="4">
        <v>9.9999999999999996E+30</v>
      </c>
      <c r="D21" s="4">
        <v>1.0000000000000001E+32</v>
      </c>
      <c r="E21" s="4">
        <v>9.9999999999999995E+32</v>
      </c>
      <c r="F21" s="4">
        <v>9.9999999999999995E+33</v>
      </c>
      <c r="G21" s="4">
        <v>9.9999999999999997E+34</v>
      </c>
      <c r="S21">
        <v>600</v>
      </c>
      <c r="T21" s="1">
        <f t="shared" si="2"/>
        <v>189670572729.68625</v>
      </c>
      <c r="U21" s="1">
        <f t="shared" si="3"/>
        <v>599791014934.42859</v>
      </c>
      <c r="V21" s="1">
        <f t="shared" si="4"/>
        <v>1896705727296.8621</v>
      </c>
      <c r="W21" s="1">
        <f t="shared" si="5"/>
        <v>5997910149344.2861</v>
      </c>
      <c r="X21" s="1">
        <f t="shared" si="11"/>
        <v>18967057272968.625</v>
      </c>
      <c r="AA21" s="16">
        <f t="shared" si="6"/>
        <v>0.15233312172678945</v>
      </c>
      <c r="AB21" s="16">
        <f t="shared" si="7"/>
        <v>0.1519226403825141</v>
      </c>
      <c r="AC21" s="16">
        <f t="shared" si="8"/>
        <v>0.15185143546390847</v>
      </c>
      <c r="AD21" s="16">
        <f t="shared" si="9"/>
        <v>0.15178405643400125</v>
      </c>
      <c r="AE21" s="16">
        <f t="shared" si="10"/>
        <v>0.15141287497988701</v>
      </c>
      <c r="AF21" s="16">
        <f>AVERAGE(AA21:AE21)</f>
        <v>0.15186082579742005</v>
      </c>
      <c r="AG21" s="16">
        <f>_xlfn.STDEV.S(AA21:AF21)</f>
        <v>2.9445751349930333E-4</v>
      </c>
    </row>
    <row r="22" spans="2:33" x14ac:dyDescent="0.25">
      <c r="B22" s="3">
        <v>100</v>
      </c>
      <c r="C22" s="6">
        <f>LOG10(C5)</f>
        <v>15.678991565883617</v>
      </c>
      <c r="D22" s="6">
        <f t="shared" ref="D22:G22" si="12">LOG10(D5)</f>
        <v>15.175395831394029</v>
      </c>
      <c r="E22" s="6">
        <f t="shared" si="12"/>
        <v>14.6862786780672</v>
      </c>
      <c r="F22" s="6">
        <f t="shared" si="12"/>
        <v>14.186391215695494</v>
      </c>
      <c r="G22" s="6">
        <f t="shared" si="12"/>
        <v>13.681241237375588</v>
      </c>
      <c r="S22">
        <v>700</v>
      </c>
      <c r="T22" s="1">
        <f t="shared" si="2"/>
        <v>150058247118.53098</v>
      </c>
      <c r="U22" s="1">
        <f t="shared" si="3"/>
        <v>474525842586.95654</v>
      </c>
      <c r="V22" s="1">
        <f t="shared" si="4"/>
        <v>1500582471185.3096</v>
      </c>
      <c r="W22" s="1">
        <f t="shared" si="5"/>
        <v>4745258425869.5654</v>
      </c>
      <c r="X22" s="1">
        <f t="shared" si="11"/>
        <v>15005824711853.098</v>
      </c>
      <c r="AA22" s="16">
        <f t="shared" si="6"/>
        <v>0.14068351652325495</v>
      </c>
      <c r="AB22" s="16">
        <f t="shared" si="7"/>
        <v>0.13976644503635896</v>
      </c>
      <c r="AC22" s="16">
        <f t="shared" si="8"/>
        <v>0.13954490283012769</v>
      </c>
      <c r="AD22" s="16">
        <f t="shared" si="9"/>
        <v>0.13948899292228312</v>
      </c>
      <c r="AE22" s="16">
        <f t="shared" si="10"/>
        <v>0.13866587617535711</v>
      </c>
      <c r="AF22" s="16">
        <f>AVERAGE(AA22:AE22)</f>
        <v>0.13962994669747636</v>
      </c>
      <c r="AG22" s="16">
        <f>_xlfn.STDEV.S(AA22:AF22)</f>
        <v>6.4578224999499022E-4</v>
      </c>
    </row>
    <row r="23" spans="2:33" x14ac:dyDescent="0.25">
      <c r="B23" s="3">
        <v>200</v>
      </c>
      <c r="C23" s="6">
        <f t="shared" ref="C23:G23" si="13">LOG10(C6)</f>
        <v>15.523434286746436</v>
      </c>
      <c r="D23" s="6">
        <f t="shared" si="13"/>
        <v>15.014016229258363</v>
      </c>
      <c r="E23" s="6">
        <f t="shared" si="13"/>
        <v>14.523226041965701</v>
      </c>
      <c r="F23" s="6">
        <f t="shared" si="13"/>
        <v>14.010299956639813</v>
      </c>
      <c r="G23" s="6">
        <f t="shared" si="13"/>
        <v>13.526339277389845</v>
      </c>
      <c r="S23">
        <v>800</v>
      </c>
      <c r="T23" s="1">
        <f t="shared" si="2"/>
        <v>122497886939.9659</v>
      </c>
      <c r="U23" s="1">
        <f t="shared" si="3"/>
        <v>387372331288.086</v>
      </c>
      <c r="V23" s="1">
        <f t="shared" si="4"/>
        <v>1224978869399.6589</v>
      </c>
      <c r="W23" s="1">
        <f t="shared" si="5"/>
        <v>3873723312880.8604</v>
      </c>
      <c r="X23" s="1">
        <f t="shared" si="11"/>
        <v>12249788693996.59</v>
      </c>
      <c r="AA23" s="16">
        <f t="shared" si="6"/>
        <v>0.13017132945107415</v>
      </c>
      <c r="AB23" s="16">
        <f t="shared" si="7"/>
        <v>0.13066302938643221</v>
      </c>
      <c r="AC23" s="16">
        <f t="shared" si="8"/>
        <v>0.13056529097479652</v>
      </c>
      <c r="AD23" s="16">
        <f t="shared" si="9"/>
        <v>0.13204207463762882</v>
      </c>
      <c r="AE23" s="16">
        <f t="shared" si="10"/>
        <v>0.13100233011489698</v>
      </c>
      <c r="AF23" s="16">
        <f>AVERAGE(AA23:AE23)</f>
        <v>0.13088881091296573</v>
      </c>
      <c r="AG23" s="16">
        <f>_xlfn.STDEV.S(AA23:AF23)</f>
        <v>6.3455904754495217E-4</v>
      </c>
    </row>
    <row r="24" spans="2:33" x14ac:dyDescent="0.25">
      <c r="B24" s="3">
        <v>300</v>
      </c>
      <c r="C24" s="6">
        <f t="shared" ref="C24:G24" si="14">LOG10(C7)</f>
        <v>15.428264414827215</v>
      </c>
      <c r="D24" s="6">
        <f t="shared" si="14"/>
        <v>14.918449742401158</v>
      </c>
      <c r="E24" s="6">
        <f t="shared" si="14"/>
        <v>14.413634997198555</v>
      </c>
      <c r="F24" s="6">
        <f t="shared" si="14"/>
        <v>13.924279286061882</v>
      </c>
      <c r="G24" s="6">
        <f t="shared" si="14"/>
        <v>13.421603926869832</v>
      </c>
      <c r="S24">
        <v>900</v>
      </c>
      <c r="T24" s="1">
        <f t="shared" ref="T24:T25" si="15">$T$2*(T13^0.5)*(AA13^$U$2)</f>
        <v>102421541128.3152</v>
      </c>
      <c r="U24" s="1">
        <f t="shared" ref="U24:U25" si="16">$T$2*(U13^0.5)*(AB13^$U$2)</f>
        <v>323885351430.08801</v>
      </c>
      <c r="V24" s="1">
        <f t="shared" ref="V24:V25" si="17">$T$2*(V13^0.5)*(AC13^$U$2)</f>
        <v>1024215411283.1519</v>
      </c>
      <c r="W24" s="1">
        <f t="shared" ref="W24:W25" si="18">$T$2*(W13^0.5)*(AD13^$U$2)</f>
        <v>3238853514300.8799</v>
      </c>
      <c r="X24" s="1">
        <f t="shared" ref="X24:X25" si="19">$T$2*(X13^0.5)*(AE13^$U$2)</f>
        <v>10242154112831.52</v>
      </c>
      <c r="AA24" s="16">
        <f t="shared" si="6"/>
        <v>0.12245527045734914</v>
      </c>
      <c r="AB24" s="16">
        <f t="shared" si="7"/>
        <v>0.12359781185116823</v>
      </c>
      <c r="AC24" s="16">
        <f t="shared" si="8"/>
        <v>0.12210539795810622</v>
      </c>
      <c r="AD24" s="16">
        <f t="shared" si="9"/>
        <v>0.12510637984055828</v>
      </c>
      <c r="AE24" s="16">
        <f t="shared" si="10"/>
        <v>0.12384979760739</v>
      </c>
      <c r="AF24" s="16">
        <f>AVERAGE(AA24:AE24)</f>
        <v>0.12342293154291437</v>
      </c>
      <c r="AG24" s="16">
        <f>_xlfn.STDEV.S(AA24:AF24)</f>
        <v>1.069491342056657E-3</v>
      </c>
    </row>
    <row r="25" spans="2:33" x14ac:dyDescent="0.25">
      <c r="B25" s="3">
        <v>400</v>
      </c>
      <c r="C25" s="6">
        <f t="shared" ref="C25:G25" si="20">LOG10(C8)</f>
        <v>15.351641726193522</v>
      </c>
      <c r="D25" s="6">
        <f t="shared" si="20"/>
        <v>14.859738566197146</v>
      </c>
      <c r="E25" s="6">
        <f t="shared" si="20"/>
        <v>14.365487984890899</v>
      </c>
      <c r="F25" s="6">
        <f t="shared" si="20"/>
        <v>13.862131379313038</v>
      </c>
      <c r="G25" s="6">
        <f t="shared" si="20"/>
        <v>13.365487984890899</v>
      </c>
      <c r="S25">
        <v>1000</v>
      </c>
      <c r="T25" s="1">
        <f t="shared" si="15"/>
        <v>87267579437.500427</v>
      </c>
      <c r="U25" s="1">
        <f t="shared" si="16"/>
        <v>275964316912.177</v>
      </c>
      <c r="V25" s="1">
        <f t="shared" si="17"/>
        <v>872675794375.00415</v>
      </c>
      <c r="W25" s="1">
        <f t="shared" si="18"/>
        <v>2759643169121.77</v>
      </c>
      <c r="X25" s="1">
        <f t="shared" si="19"/>
        <v>8726757943750.042</v>
      </c>
      <c r="AA25" s="16">
        <f t="shared" si="6"/>
        <v>0.11601199855388744</v>
      </c>
      <c r="AB25" s="16">
        <f t="shared" si="7"/>
        <v>0.11624553131002616</v>
      </c>
      <c r="AC25" s="16">
        <f t="shared" si="8"/>
        <v>0.11622975930675856</v>
      </c>
      <c r="AD25" s="16">
        <f t="shared" si="9"/>
        <v>0.11720709644447307</v>
      </c>
      <c r="AE25" s="16">
        <f t="shared" si="10"/>
        <v>0.11709877189436388</v>
      </c>
      <c r="AF25" s="16">
        <f>AVERAGE(AA25:AE25)</f>
        <v>0.11655863150190182</v>
      </c>
      <c r="AG25" s="16">
        <f>_xlfn.STDEV.S(AA25:AF25)</f>
        <v>4.9340746975675342E-4</v>
      </c>
    </row>
    <row r="26" spans="2:33" x14ac:dyDescent="0.25">
      <c r="B26" s="3">
        <v>500</v>
      </c>
      <c r="C26" s="6">
        <f t="shared" ref="C26:G26" si="21">LOG10(C9)</f>
        <v>15.306210508167762</v>
      </c>
      <c r="D26" s="6">
        <f t="shared" si="21"/>
        <v>14.805636766305936</v>
      </c>
      <c r="E26" s="6">
        <f t="shared" si="21"/>
        <v>14.309630167425899</v>
      </c>
      <c r="F26" s="6">
        <f t="shared" si="21"/>
        <v>13.811575005870594</v>
      </c>
      <c r="G26" s="6">
        <f t="shared" si="21"/>
        <v>13.318063334962762</v>
      </c>
      <c r="AF26" s="16"/>
      <c r="AG26" s="16"/>
    </row>
    <row r="27" spans="2:33" x14ac:dyDescent="0.25">
      <c r="B27" s="3">
        <v>600</v>
      </c>
      <c r="C27" s="6">
        <f t="shared" ref="C27:G27" si="22">LOG10(C10)</f>
        <v>15.26876512744786</v>
      </c>
      <c r="D27" s="6">
        <f t="shared" si="22"/>
        <v>14.767007363949803</v>
      </c>
      <c r="E27" s="6">
        <f t="shared" si="22"/>
        <v>14.266701966884089</v>
      </c>
      <c r="F27" s="6">
        <f t="shared" si="22"/>
        <v>13.766412847112399</v>
      </c>
      <c r="G27" s="6">
        <f t="shared" si="22"/>
        <v>13.264817823009537</v>
      </c>
      <c r="AF27" s="16"/>
      <c r="AG27" s="16"/>
    </row>
    <row r="28" spans="2:33" x14ac:dyDescent="0.25">
      <c r="B28" s="3">
        <v>700</v>
      </c>
      <c r="C28" s="6">
        <f t="shared" ref="C28:G28" si="23">LOG10(C11)</f>
        <v>15.234719704621876</v>
      </c>
      <c r="D28" s="6">
        <f t="shared" si="23"/>
        <v>14.73045926004577</v>
      </c>
      <c r="E28" s="6">
        <f t="shared" si="23"/>
        <v>14.229425847920695</v>
      </c>
      <c r="F28" s="6">
        <f t="shared" si="23"/>
        <v>13.729164789692771</v>
      </c>
      <c r="G28" s="6">
        <f t="shared" si="23"/>
        <v>13.225309281725863</v>
      </c>
      <c r="S28">
        <v>100</v>
      </c>
      <c r="T28" s="1">
        <f>(0.138*(AA5^0.5) *(1000000000000000000^1.5))/((T5^0.5)*($D$2^0.5)*LN(0.11*AA5))</f>
        <v>2.2276451574057624E+16</v>
      </c>
      <c r="U28" s="1">
        <f t="shared" ref="U28:X28" si="24">(0.138*(AB5^0.5) *(1000000000000000000^1.5))/((U5^0.5)*($D$2^0.5)*LN(0.11*AB5))</f>
        <v>7044432516046515</v>
      </c>
      <c r="V28" s="1">
        <f t="shared" si="24"/>
        <v>2227645157405762.3</v>
      </c>
      <c r="W28" s="1">
        <f t="shared" si="24"/>
        <v>704443251604651.5</v>
      </c>
      <c r="X28" s="1">
        <f t="shared" si="24"/>
        <v>222764515740576.25</v>
      </c>
      <c r="AA28" s="16">
        <f>C5/T28</f>
        <v>0.21436089065284666</v>
      </c>
      <c r="AB28" s="16">
        <f t="shared" ref="AB28:AE28" si="25">D5/U28</f>
        <v>0.2125934199225582</v>
      </c>
      <c r="AC28" s="16">
        <f t="shared" si="25"/>
        <v>0.21798803924657048</v>
      </c>
      <c r="AD28" s="16">
        <f t="shared" si="25"/>
        <v>0.21804453325390585</v>
      </c>
      <c r="AE28" s="16">
        <f t="shared" si="25"/>
        <v>0.21547417388458365</v>
      </c>
      <c r="AF28" s="16">
        <f t="shared" ref="AF26:AF39" si="26">AVERAGE(AA28:AE28)</f>
        <v>0.21569221139209299</v>
      </c>
      <c r="AG28" s="16">
        <f t="shared" ref="AG26:AG39" si="27">_xlfn.STDEV.S(AA28:AF28)</f>
        <v>2.1083978522113559E-3</v>
      </c>
    </row>
    <row r="29" spans="2:33" x14ac:dyDescent="0.25">
      <c r="B29" s="3">
        <v>800</v>
      </c>
      <c r="C29" s="6">
        <f t="shared" ref="C29:G29" si="28">LOG10(C12)</f>
        <v>15.199974462530491</v>
      </c>
      <c r="D29" s="6">
        <f t="shared" si="28"/>
        <v>14.702430536445526</v>
      </c>
      <c r="E29" s="6">
        <f t="shared" si="28"/>
        <v>14.20194306340165</v>
      </c>
      <c r="F29" s="6">
        <f t="shared" si="28"/>
        <v>13.709269960975831</v>
      </c>
      <c r="G29" s="6">
        <f t="shared" si="28"/>
        <v>13.204119982655925</v>
      </c>
      <c r="S29">
        <v>200</v>
      </c>
      <c r="T29" s="1">
        <f t="shared" ref="T29:T37" si="29">(0.138*(AA6^0.5) *(1000000000000000000^1.5))/((T6^0.5)*($D$2^0.5)*LN(0.11*AA6))</f>
        <v>2.443915875632686E+16</v>
      </c>
      <c r="U29" s="1">
        <f t="shared" ref="U29:U37" si="30">(0.138*(AB6^0.5) *(1000000000000000000^1.5))/((U6^0.5)*($D$2^0.5)*LN(0.11*AB6))</f>
        <v>7728340576844087</v>
      </c>
      <c r="V29" s="1">
        <f t="shared" ref="V29:V37" si="31">(0.138*(AC6^0.5) *(1000000000000000000^1.5))/((V6^0.5)*($D$2^0.5)*LN(0.11*AC6))</f>
        <v>2443915875632686</v>
      </c>
      <c r="W29" s="1">
        <f t="shared" ref="W29:W37" si="32">(0.138*(AD6^0.5) *(1000000000000000000^1.5))/((W6^0.5)*($D$2^0.5)*LN(0.11*AD6))</f>
        <v>772834057684408.75</v>
      </c>
      <c r="X29" s="1">
        <f t="shared" ref="X29:X37" si="33">(0.138*(AE6^0.5) *(1000000000000000000^1.5))/((X6^0.5)*($D$2^0.5)*LN(0.11*AE6))</f>
        <v>244391587563268.63</v>
      </c>
      <c r="AA29" s="16">
        <f t="shared" ref="AA29:AA37" si="34">C6/T29</f>
        <v>0.13656771222274397</v>
      </c>
      <c r="AB29" s="16">
        <f t="shared" ref="AB29:AB37" si="35">D6/U29</f>
        <v>0.13363800284559274</v>
      </c>
      <c r="AC29" s="16">
        <f t="shared" ref="AC29:AC37" si="36">E6/V29</f>
        <v>0.13650224352081552</v>
      </c>
      <c r="AD29" s="16">
        <f t="shared" ref="AD29:AD37" si="37">F6/W29</f>
        <v>0.13249933667107569</v>
      </c>
      <c r="AE29" s="16">
        <f t="shared" ref="AE29:AE37" si="38">G6/X29</f>
        <v>0.13748427404974223</v>
      </c>
      <c r="AF29" s="16">
        <f t="shared" si="26"/>
        <v>0.13533831386199405</v>
      </c>
      <c r="AG29" s="16">
        <f t="shared" si="27"/>
        <v>1.9194867413217221E-3</v>
      </c>
    </row>
    <row r="30" spans="2:33" x14ac:dyDescent="0.25">
      <c r="B30" s="3">
        <v>900</v>
      </c>
      <c r="C30" s="6">
        <f t="shared" ref="C30:G30" si="39">LOG10(C13)</f>
        <v>15.174466858886019</v>
      </c>
      <c r="D30" s="6">
        <f t="shared" si="39"/>
        <v>14.680516809381254</v>
      </c>
      <c r="E30" s="6">
        <f t="shared" si="39"/>
        <v>14.172602931209861</v>
      </c>
      <c r="F30" s="6">
        <f t="shared" si="39"/>
        <v>13.688419822002711</v>
      </c>
      <c r="G30" s="6">
        <f t="shared" si="39"/>
        <v>13.181843587944773</v>
      </c>
      <c r="S30">
        <v>300</v>
      </c>
      <c r="T30" s="1">
        <f t="shared" si="29"/>
        <v>2.646076404688506E+16</v>
      </c>
      <c r="U30" s="1">
        <f t="shared" si="30"/>
        <v>8367628301645128</v>
      </c>
      <c r="V30" s="1">
        <f t="shared" si="31"/>
        <v>2646076404688506</v>
      </c>
      <c r="W30" s="1">
        <f t="shared" si="32"/>
        <v>836762830164512.75</v>
      </c>
      <c r="X30" s="1">
        <f t="shared" si="33"/>
        <v>264607640468850.63</v>
      </c>
      <c r="AA30" s="16">
        <f t="shared" si="34"/>
        <v>0.10131226729696725</v>
      </c>
      <c r="AB30" s="16">
        <f t="shared" si="35"/>
        <v>9.9048376687221246E-2</v>
      </c>
      <c r="AC30" s="16">
        <f t="shared" si="36"/>
        <v>9.7956355130460721E-2</v>
      </c>
      <c r="AD30" s="16">
        <f t="shared" si="37"/>
        <v>0.1003868682640756</v>
      </c>
      <c r="AE30" s="16">
        <f t="shared" si="38"/>
        <v>9.9770361706950722E-2</v>
      </c>
      <c r="AF30" s="16">
        <f t="shared" si="26"/>
        <v>9.9694845817135128E-2</v>
      </c>
      <c r="AG30" s="16">
        <f t="shared" si="27"/>
        <v>1.1437589049875614E-3</v>
      </c>
    </row>
    <row r="31" spans="2:33" x14ac:dyDescent="0.25">
      <c r="B31" s="3">
        <v>1000</v>
      </c>
      <c r="C31" s="6">
        <f t="shared" ref="C31:G31" si="40">LOG10(C14)</f>
        <v>15.152288344383056</v>
      </c>
      <c r="D31" s="6">
        <f t="shared" si="40"/>
        <v>14.65359838184329</v>
      </c>
      <c r="E31" s="6">
        <f t="shared" si="40"/>
        <v>14.153509989300838</v>
      </c>
      <c r="F31" s="6">
        <f t="shared" si="40"/>
        <v>13.658964842664435</v>
      </c>
      <c r="G31" s="6">
        <f t="shared" si="40"/>
        <v>13.15836249209525</v>
      </c>
      <c r="S31">
        <v>400</v>
      </c>
      <c r="T31" s="1">
        <f t="shared" si="29"/>
        <v>2.8231459356779372E+16</v>
      </c>
      <c r="U31" s="1">
        <f t="shared" si="30"/>
        <v>8927571323789498</v>
      </c>
      <c r="V31" s="1">
        <f t="shared" si="31"/>
        <v>2823145935677937</v>
      </c>
      <c r="W31" s="1">
        <f t="shared" si="32"/>
        <v>892757132378949.75</v>
      </c>
      <c r="X31" s="1">
        <f t="shared" si="33"/>
        <v>282314593567793.69</v>
      </c>
      <c r="AA31" s="16">
        <f t="shared" si="34"/>
        <v>7.959914404709538E-2</v>
      </c>
      <c r="AB31" s="16">
        <f t="shared" si="35"/>
        <v>8.1097083825109426E-2</v>
      </c>
      <c r="AC31" s="16">
        <f t="shared" si="36"/>
        <v>8.2177827602910869E-2</v>
      </c>
      <c r="AD31" s="16">
        <f t="shared" si="37"/>
        <v>8.1545134011988485E-2</v>
      </c>
      <c r="AE31" s="16">
        <f t="shared" si="38"/>
        <v>8.2177827602910869E-2</v>
      </c>
      <c r="AF31" s="16">
        <f t="shared" si="26"/>
        <v>8.1319403418003006E-2</v>
      </c>
      <c r="AG31" s="16">
        <f t="shared" si="27"/>
        <v>9.5220342029530267E-4</v>
      </c>
    </row>
    <row r="32" spans="2:33" x14ac:dyDescent="0.25">
      <c r="D32" s="1"/>
      <c r="S32">
        <v>500</v>
      </c>
      <c r="T32" s="1">
        <f t="shared" si="29"/>
        <v>2.9806142530236048E+16</v>
      </c>
      <c r="U32" s="1">
        <f t="shared" si="30"/>
        <v>9425529865916006</v>
      </c>
      <c r="V32" s="1">
        <f t="shared" si="31"/>
        <v>2980614253023604.5</v>
      </c>
      <c r="W32" s="1">
        <f t="shared" si="32"/>
        <v>942552986591600.63</v>
      </c>
      <c r="X32" s="1">
        <f t="shared" si="33"/>
        <v>298061425302360.5</v>
      </c>
      <c r="AA32" s="16">
        <f t="shared" si="34"/>
        <v>6.7905466061125047E-2</v>
      </c>
      <c r="AB32" s="16">
        <f t="shared" si="35"/>
        <v>6.7815816096603102E-2</v>
      </c>
      <c r="AC32" s="16">
        <f t="shared" si="36"/>
        <v>6.8442268164375056E-2</v>
      </c>
      <c r="AD32" s="16">
        <f t="shared" si="37"/>
        <v>6.8749450611074486E-2</v>
      </c>
      <c r="AE32" s="16">
        <f t="shared" si="38"/>
        <v>6.9784273422500057E-2</v>
      </c>
      <c r="AF32" s="16">
        <f t="shared" si="26"/>
        <v>6.8539454871135552E-2</v>
      </c>
      <c r="AG32" s="16">
        <f t="shared" si="27"/>
        <v>7.1115562007341795E-4</v>
      </c>
    </row>
    <row r="33" spans="4:33" x14ac:dyDescent="0.25">
      <c r="D33" s="1"/>
      <c r="S33">
        <v>600</v>
      </c>
      <c r="T33" s="1">
        <f t="shared" si="29"/>
        <v>3.12301172211399E+16</v>
      </c>
      <c r="U33" s="1">
        <f t="shared" si="30"/>
        <v>9875830201285050</v>
      </c>
      <c r="V33" s="1">
        <f t="shared" si="31"/>
        <v>3123011722113990</v>
      </c>
      <c r="W33" s="1">
        <f t="shared" si="32"/>
        <v>987583020128504.88</v>
      </c>
      <c r="X33" s="1">
        <f t="shared" si="33"/>
        <v>312301172211399</v>
      </c>
      <c r="AA33" s="16">
        <f t="shared" si="34"/>
        <v>5.9455428452350419E-2</v>
      </c>
      <c r="AB33" s="16">
        <f t="shared" si="35"/>
        <v>5.9215274876223106E-2</v>
      </c>
      <c r="AC33" s="16">
        <f t="shared" si="36"/>
        <v>5.9173649170585728E-2</v>
      </c>
      <c r="AD33" s="16">
        <f t="shared" si="37"/>
        <v>5.9134269028239227E-2</v>
      </c>
      <c r="AE33" s="16">
        <f t="shared" si="38"/>
        <v>5.8917486187163276E-2</v>
      </c>
      <c r="AF33" s="16">
        <f t="shared" si="26"/>
        <v>5.9179221542912351E-2</v>
      </c>
      <c r="AG33" s="16">
        <f t="shared" si="27"/>
        <v>1.7213208650453533E-4</v>
      </c>
    </row>
    <row r="34" spans="4:33" x14ac:dyDescent="0.25">
      <c r="D34" s="1"/>
      <c r="S34">
        <v>700</v>
      </c>
      <c r="T34" s="1">
        <f t="shared" si="29"/>
        <v>3.2535304937791612E+16</v>
      </c>
      <c r="U34" s="1">
        <f t="shared" si="30"/>
        <v>1.0288566797154438E+16</v>
      </c>
      <c r="V34" s="1">
        <f t="shared" si="31"/>
        <v>3253530493779161</v>
      </c>
      <c r="W34" s="1">
        <f t="shared" si="32"/>
        <v>1028856679715443.8</v>
      </c>
      <c r="X34" s="1">
        <f t="shared" si="33"/>
        <v>325353049377916.06</v>
      </c>
      <c r="AA34" s="16">
        <f t="shared" si="34"/>
        <v>5.2767293968277486E-2</v>
      </c>
      <c r="AB34" s="16">
        <f t="shared" si="35"/>
        <v>5.2252175701351017E-2</v>
      </c>
      <c r="AC34" s="16">
        <f t="shared" si="36"/>
        <v>5.212798844955651E-2</v>
      </c>
      <c r="AD34" s="16">
        <f t="shared" si="37"/>
        <v>5.209666327366843E-2</v>
      </c>
      <c r="AE34" s="16">
        <f t="shared" si="38"/>
        <v>5.1636214973617305E-2</v>
      </c>
      <c r="AF34" s="16">
        <f t="shared" si="26"/>
        <v>5.2176067273294144E-2</v>
      </c>
      <c r="AG34" s="16">
        <f t="shared" si="27"/>
        <v>3.6204932580993451E-4</v>
      </c>
    </row>
    <row r="35" spans="4:33" x14ac:dyDescent="0.25">
      <c r="S35">
        <v>800</v>
      </c>
      <c r="T35" s="1">
        <f t="shared" si="29"/>
        <v>3.3744379916155024E+16</v>
      </c>
      <c r="U35" s="1">
        <f t="shared" si="30"/>
        <v>1.0670909876509156E+16</v>
      </c>
      <c r="V35" s="1">
        <f t="shared" si="31"/>
        <v>3374437991615502</v>
      </c>
      <c r="W35" s="1">
        <f t="shared" si="32"/>
        <v>1067090987650915.6</v>
      </c>
      <c r="X35" s="1">
        <f t="shared" si="33"/>
        <v>337443799161550.25</v>
      </c>
      <c r="AA35" s="16">
        <f t="shared" si="34"/>
        <v>4.6964857672233642E-2</v>
      </c>
      <c r="AB35" s="16">
        <f t="shared" si="35"/>
        <v>4.7231211380531012E-2</v>
      </c>
      <c r="AC35" s="16">
        <f t="shared" si="36"/>
        <v>4.7178226535964138E-2</v>
      </c>
      <c r="AD35" s="16">
        <f t="shared" si="37"/>
        <v>4.7980913148475947E-2</v>
      </c>
      <c r="AE35" s="16">
        <f t="shared" si="38"/>
        <v>4.7415303051220228E-2</v>
      </c>
      <c r="AF35" s="16">
        <f t="shared" si="26"/>
        <v>4.7354102357684988E-2</v>
      </c>
      <c r="AG35" s="16">
        <f t="shared" si="27"/>
        <v>3.4472691059014875E-4</v>
      </c>
    </row>
    <row r="36" spans="4:33" x14ac:dyDescent="0.25">
      <c r="S36">
        <v>900</v>
      </c>
      <c r="T36" s="1">
        <f t="shared" si="29"/>
        <v>3.487390949504182E+16</v>
      </c>
      <c r="U36" s="1">
        <f t="shared" si="30"/>
        <v>1.1028098491890468E+16</v>
      </c>
      <c r="V36" s="1">
        <f t="shared" si="31"/>
        <v>3487390949504182</v>
      </c>
      <c r="W36" s="1">
        <f t="shared" si="32"/>
        <v>1102809849189046.6</v>
      </c>
      <c r="X36" s="1">
        <f t="shared" si="33"/>
        <v>348739094950418.19</v>
      </c>
      <c r="AA36" s="16">
        <f t="shared" si="34"/>
        <v>4.285151913388046E-2</v>
      </c>
      <c r="AB36" s="16">
        <f t="shared" si="35"/>
        <v>4.3452640575560746E-2</v>
      </c>
      <c r="AC36" s="16">
        <f t="shared" si="36"/>
        <v>4.2668000850651852E-2</v>
      </c>
      <c r="AD36" s="16">
        <f t="shared" si="37"/>
        <v>4.4250602255579398E-2</v>
      </c>
      <c r="AE36" s="16">
        <f t="shared" si="38"/>
        <v>4.3585592266794905E-2</v>
      </c>
      <c r="AF36" s="16">
        <f t="shared" si="26"/>
        <v>4.3361671016493471E-2</v>
      </c>
      <c r="AG36" s="16">
        <f t="shared" si="27"/>
        <v>5.6392343046705049E-4</v>
      </c>
    </row>
    <row r="37" spans="4:33" x14ac:dyDescent="0.25">
      <c r="S37">
        <v>1000</v>
      </c>
      <c r="T37" s="1">
        <f>(0.138*(AA14^0.5) *(1000000000000000000^1.5))/((T14^0.5)*($D$2^0.5)*LN(0.11*AA14))</f>
        <v>3.5936351426344952E+16</v>
      </c>
      <c r="U37" s="1">
        <f t="shared" si="30"/>
        <v>1.136407213034907E+16</v>
      </c>
      <c r="V37" s="1">
        <f t="shared" si="31"/>
        <v>3593635142634495</v>
      </c>
      <c r="W37" s="1">
        <f t="shared" si="32"/>
        <v>1136407213034907</v>
      </c>
      <c r="X37" s="1">
        <f t="shared" si="33"/>
        <v>359363514263449.5</v>
      </c>
      <c r="AA37" s="16">
        <f t="shared" si="34"/>
        <v>3.9514306367757678E-2</v>
      </c>
      <c r="AB37" s="16">
        <f t="shared" si="35"/>
        <v>3.9633680148611052E-2</v>
      </c>
      <c r="AC37" s="16">
        <f t="shared" si="36"/>
        <v>3.9625614273018965E-2</v>
      </c>
      <c r="AD37" s="16">
        <f t="shared" si="37"/>
        <v>4.0126461251702127E-2</v>
      </c>
      <c r="AE37" s="16">
        <f t="shared" si="38"/>
        <v>4.0070845894064122E-2</v>
      </c>
      <c r="AF37" s="16">
        <f t="shared" si="26"/>
        <v>3.979418158703079E-2</v>
      </c>
      <c r="AG37" s="16">
        <f t="shared" si="27"/>
        <v>2.5276815613975933E-4</v>
      </c>
    </row>
    <row r="38" spans="4:33" x14ac:dyDescent="0.25">
      <c r="AF38" s="16"/>
      <c r="AG38" s="16"/>
    </row>
    <row r="39" spans="4:33" x14ac:dyDescent="0.25">
      <c r="AF39" s="16"/>
      <c r="AG39" s="16"/>
    </row>
  </sheetData>
  <mergeCells count="3">
    <mergeCell ref="C3:G3"/>
    <mergeCell ref="C20:G20"/>
    <mergeCell ref="T4:X4"/>
  </mergeCells>
  <conditionalFormatting sqref="C5:G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2:G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E041-A627-4BEA-8050-E80FDF78F5F0}">
  <dimension ref="B2:Q26"/>
  <sheetViews>
    <sheetView topLeftCell="B1" workbookViewId="0">
      <selection activeCell="H12" sqref="H12"/>
    </sheetView>
  </sheetViews>
  <sheetFormatPr defaultRowHeight="15" x14ac:dyDescent="0.25"/>
  <cols>
    <col min="2" max="2" width="13.42578125" bestFit="1" customWidth="1"/>
    <col min="3" max="8" width="10.5703125" bestFit="1" customWidth="1"/>
    <col min="9" max="9" width="13.42578125" bestFit="1" customWidth="1"/>
    <col min="10" max="14" width="10.5703125" bestFit="1" customWidth="1"/>
    <col min="15" max="15" width="10.5703125" customWidth="1"/>
    <col min="16" max="17" width="10.5703125" bestFit="1" customWidth="1"/>
  </cols>
  <sheetData>
    <row r="2" spans="2:17" x14ac:dyDescent="0.25">
      <c r="C2" s="13" t="s">
        <v>3</v>
      </c>
      <c r="D2" s="13"/>
      <c r="E2" s="13"/>
      <c r="F2" s="13"/>
      <c r="G2" s="13"/>
      <c r="J2" s="13" t="s">
        <v>3</v>
      </c>
      <c r="K2" s="13"/>
      <c r="L2" s="13"/>
      <c r="M2" s="13"/>
      <c r="N2" s="13"/>
    </row>
    <row r="3" spans="2:17" x14ac:dyDescent="0.25">
      <c r="B3" s="2" t="s">
        <v>2</v>
      </c>
      <c r="C3" s="4">
        <v>9.9999999999999996E+30</v>
      </c>
      <c r="D3" s="4">
        <v>1.0000000000000001E+32</v>
      </c>
      <c r="E3" s="4">
        <v>9.9999999999999995E+32</v>
      </c>
      <c r="F3" s="4">
        <v>9.9999999999999995E+33</v>
      </c>
      <c r="G3" s="4">
        <v>9.9999999999999997E+34</v>
      </c>
      <c r="I3" s="2" t="s">
        <v>2</v>
      </c>
      <c r="J3" s="4">
        <v>9.9999999999999996E+30</v>
      </c>
      <c r="K3" s="4">
        <v>1.0000000000000001E+32</v>
      </c>
      <c r="L3" s="4">
        <v>9.9999999999999995E+32</v>
      </c>
      <c r="M3" s="4">
        <v>9.9999999999999995E+33</v>
      </c>
      <c r="N3" s="4">
        <v>9.9999999999999997E+34</v>
      </c>
    </row>
    <row r="4" spans="2:17" x14ac:dyDescent="0.25">
      <c r="B4" s="3">
        <v>100</v>
      </c>
      <c r="C4" s="7">
        <f>AVERAGE(C17,H17,M17)</f>
        <v>4703733333333333</v>
      </c>
      <c r="D4" s="7">
        <f t="shared" ref="D4:G4" si="0">AVERAGE(D17,I17,N17)</f>
        <v>1520533333333333.3</v>
      </c>
      <c r="E4" s="7">
        <f t="shared" si="0"/>
        <v>477066666666666.69</v>
      </c>
      <c r="F4" s="7">
        <f t="shared" si="0"/>
        <v>154933333333333.34</v>
      </c>
      <c r="G4" s="7">
        <f t="shared" si="0"/>
        <v>48800000000000</v>
      </c>
      <c r="I4" s="3">
        <v>100</v>
      </c>
      <c r="J4" s="7">
        <f>STDEV(C17,H17,M17)</f>
        <v>87322238481003.984</v>
      </c>
      <c r="K4" s="7">
        <f t="shared" ref="K4:N4" si="1">STDEV(D17,I17,N17)</f>
        <v>32400823034813.996</v>
      </c>
      <c r="L4" s="7">
        <f t="shared" si="1"/>
        <v>9272180613713.9785</v>
      </c>
      <c r="M4" s="7">
        <f t="shared" si="1"/>
        <v>2309401076758.5029</v>
      </c>
      <c r="N4" s="7">
        <f t="shared" si="1"/>
        <v>800000000000</v>
      </c>
    </row>
    <row r="5" spans="2:17" x14ac:dyDescent="0.25">
      <c r="B5" s="3">
        <v>200</v>
      </c>
      <c r="C5" s="7">
        <f t="shared" ref="C5:C6" si="2">AVERAGE(C18,H18,M18)</f>
        <v>3297333333333333.5</v>
      </c>
      <c r="D5" s="7">
        <f t="shared" ref="D5:D13" si="3">AVERAGE(D18,I18,N18)</f>
        <v>1029600000000000</v>
      </c>
      <c r="E5" s="7">
        <f t="shared" ref="E5:E12" si="4">AVERAGE(E18,J18,O18)</f>
        <v>330666666666666.69</v>
      </c>
      <c r="F5" s="7">
        <f t="shared" ref="F5:F13" si="5">AVERAGE(F18,K18,P18)</f>
        <v>103200000000000</v>
      </c>
      <c r="G5" s="7">
        <f t="shared" ref="G5:G13" si="6">AVERAGE(G18,L18,Q18)</f>
        <v>33333333333333.332</v>
      </c>
      <c r="I5" s="3">
        <v>200</v>
      </c>
      <c r="J5" s="7">
        <f t="shared" ref="J5" si="7">STDEV(C18,H18,M18)</f>
        <v>35690521617557.422</v>
      </c>
      <c r="K5" s="7">
        <f t="shared" ref="K5:K13" si="8">STDEV(D18,I18,N18)</f>
        <v>7714920608794.3643</v>
      </c>
      <c r="L5" s="7">
        <f t="shared" ref="L5:L12" si="9">STDEV(E18,J18,O18)</f>
        <v>8775724091682.3115</v>
      </c>
      <c r="M5" s="7">
        <f t="shared" ref="M5:M13" si="10">STDEV(F18,K18,P18)</f>
        <v>1385640646055.1018</v>
      </c>
      <c r="N5" s="7">
        <f>STDEV(G18,L18,Q18)</f>
        <v>461880215351.70062</v>
      </c>
    </row>
    <row r="6" spans="2:17" x14ac:dyDescent="0.25">
      <c r="B6" s="3">
        <v>300</v>
      </c>
      <c r="C6" s="7">
        <f t="shared" si="2"/>
        <v>2645600000000000</v>
      </c>
      <c r="D6" s="7">
        <f t="shared" si="3"/>
        <v>838666666666666.63</v>
      </c>
      <c r="E6" s="7">
        <f t="shared" si="4"/>
        <v>261066666666666.66</v>
      </c>
      <c r="F6" s="7">
        <f t="shared" si="5"/>
        <v>84266666666666.672</v>
      </c>
      <c r="G6" s="7">
        <f t="shared" si="6"/>
        <v>26133333333333.332</v>
      </c>
      <c r="I6" s="3">
        <v>300</v>
      </c>
      <c r="J6" s="7">
        <f t="shared" ref="J6:J13" si="11">STDEV(C19,H19,M19)</f>
        <v>30484094213212.242</v>
      </c>
      <c r="K6" s="7">
        <f t="shared" si="8"/>
        <v>9272180613713.9785</v>
      </c>
      <c r="L6" s="7">
        <f t="shared" si="9"/>
        <v>2013289182738.8665</v>
      </c>
      <c r="M6" s="7">
        <f t="shared" si="10"/>
        <v>1222020185321.5574</v>
      </c>
      <c r="N6" s="7">
        <f t="shared" ref="N6:N13" si="12">STDEV(G19,L19,Q19)</f>
        <v>461880215351.70062</v>
      </c>
    </row>
    <row r="7" spans="2:17" x14ac:dyDescent="0.25">
      <c r="B7" s="3">
        <v>400</v>
      </c>
      <c r="C7" s="7" t="e">
        <f>AVERAGE(C20,#REF!,M20)</f>
        <v>#REF!</v>
      </c>
      <c r="D7" s="7">
        <f t="shared" si="3"/>
        <v>723466666666666.63</v>
      </c>
      <c r="E7" s="7">
        <f t="shared" si="4"/>
        <v>230133333333333.34</v>
      </c>
      <c r="F7" s="7">
        <f t="shared" si="5"/>
        <v>72266666666666.672</v>
      </c>
      <c r="G7" s="7">
        <f t="shared" si="6"/>
        <v>23200000000000</v>
      </c>
      <c r="I7" s="3">
        <v>400</v>
      </c>
      <c r="J7" s="7">
        <f t="shared" si="11"/>
        <v>38124008183820.336</v>
      </c>
      <c r="K7" s="7">
        <f t="shared" si="8"/>
        <v>6416645021608.5146</v>
      </c>
      <c r="L7" s="7">
        <f t="shared" si="9"/>
        <v>1665332799572.9063</v>
      </c>
      <c r="M7" s="7">
        <f t="shared" si="10"/>
        <v>461880215351.70062</v>
      </c>
      <c r="N7" s="7">
        <f t="shared" si="12"/>
        <v>0</v>
      </c>
    </row>
    <row r="8" spans="2:17" x14ac:dyDescent="0.25">
      <c r="B8" s="3">
        <v>500</v>
      </c>
      <c r="C8" s="7">
        <f t="shared" ref="C8:C13" si="13">AVERAGE(C21,H21,M21)</f>
        <v>2025066666666666.8</v>
      </c>
      <c r="D8" s="7">
        <f t="shared" si="3"/>
        <v>640533333333333.38</v>
      </c>
      <c r="E8" s="7">
        <f t="shared" si="4"/>
        <v>201866666666666.66</v>
      </c>
      <c r="F8" s="7">
        <f t="shared" si="5"/>
        <v>64533333333333.336</v>
      </c>
      <c r="G8" s="7">
        <f t="shared" si="6"/>
        <v>20533333333333.332</v>
      </c>
      <c r="I8" s="3">
        <v>500</v>
      </c>
      <c r="J8" s="7">
        <f t="shared" si="11"/>
        <v>25616661244848.699</v>
      </c>
      <c r="K8" s="7">
        <f t="shared" si="8"/>
        <v>6110100926607.7871</v>
      </c>
      <c r="L8" s="7">
        <f t="shared" si="9"/>
        <v>2013289182738.8665</v>
      </c>
      <c r="M8" s="7">
        <f t="shared" si="10"/>
        <v>461880215351.70062</v>
      </c>
      <c r="N8" s="7">
        <f t="shared" si="12"/>
        <v>461880215351.70062</v>
      </c>
    </row>
    <row r="9" spans="2:17" x14ac:dyDescent="0.25">
      <c r="B9" s="3">
        <v>600</v>
      </c>
      <c r="C9" s="7">
        <f t="shared" si="13"/>
        <v>1866400000000000</v>
      </c>
      <c r="D9" s="7">
        <f t="shared" si="3"/>
        <v>584800000000000</v>
      </c>
      <c r="E9" s="7">
        <f t="shared" si="4"/>
        <v>184000000000000</v>
      </c>
      <c r="F9" s="7">
        <f t="shared" si="5"/>
        <v>58666666666666.664</v>
      </c>
      <c r="G9" s="7">
        <f t="shared" si="6"/>
        <v>18666666666666.668</v>
      </c>
      <c r="I9" s="3">
        <v>600</v>
      </c>
      <c r="J9" s="7">
        <f t="shared" si="11"/>
        <v>9226050075736.6367</v>
      </c>
      <c r="K9" s="7">
        <f t="shared" si="8"/>
        <v>800000000000</v>
      </c>
      <c r="L9" s="7">
        <f t="shared" si="9"/>
        <v>800000000000</v>
      </c>
      <c r="M9" s="7">
        <f t="shared" si="10"/>
        <v>461880215351.70062</v>
      </c>
      <c r="N9" s="7">
        <f t="shared" si="12"/>
        <v>461880215351.70062</v>
      </c>
    </row>
    <row r="10" spans="2:17" x14ac:dyDescent="0.25">
      <c r="B10" s="3">
        <v>700</v>
      </c>
      <c r="C10" s="7">
        <f t="shared" si="13"/>
        <v>1714666666666666.8</v>
      </c>
      <c r="D10" s="7">
        <f t="shared" si="3"/>
        <v>537600000000000</v>
      </c>
      <c r="E10" s="7">
        <f t="shared" si="4"/>
        <v>166133333333333.34</v>
      </c>
      <c r="F10" s="7">
        <f t="shared" si="5"/>
        <v>53866666666666.664</v>
      </c>
      <c r="G10" s="7">
        <f t="shared" si="6"/>
        <v>17333333333333.334</v>
      </c>
      <c r="I10" s="3">
        <v>700</v>
      </c>
      <c r="J10" s="7">
        <f t="shared" si="11"/>
        <v>2013289182738.8665</v>
      </c>
      <c r="K10" s="7">
        <f t="shared" si="8"/>
        <v>3200000000000</v>
      </c>
      <c r="L10" s="7">
        <f t="shared" si="9"/>
        <v>7433258594542.0557</v>
      </c>
      <c r="M10" s="7">
        <f t="shared" si="10"/>
        <v>461880215351.70062</v>
      </c>
      <c r="N10" s="7">
        <f t="shared" si="12"/>
        <v>461880215351.70062</v>
      </c>
    </row>
    <row r="11" spans="2:17" x14ac:dyDescent="0.25">
      <c r="B11" s="3">
        <v>800</v>
      </c>
      <c r="C11" s="7">
        <f t="shared" si="13"/>
        <v>1590666666666666.8</v>
      </c>
      <c r="D11" s="7">
        <f t="shared" si="3"/>
        <v>503466666666666.69</v>
      </c>
      <c r="E11" s="7">
        <f t="shared" si="4"/>
        <v>155466666666666.66</v>
      </c>
      <c r="F11" s="7">
        <f t="shared" si="5"/>
        <v>50666666666666.664</v>
      </c>
      <c r="G11" s="7">
        <f t="shared" si="6"/>
        <v>16000000000000</v>
      </c>
      <c r="I11" s="3">
        <v>800</v>
      </c>
      <c r="J11" s="7">
        <f t="shared" si="11"/>
        <v>5619015334854.7939</v>
      </c>
      <c r="K11" s="7">
        <f t="shared" si="8"/>
        <v>3233161507461.9043</v>
      </c>
      <c r="L11" s="7">
        <f t="shared" si="9"/>
        <v>5143280405862.9092</v>
      </c>
      <c r="M11" s="7">
        <f t="shared" si="10"/>
        <v>461880215351.70062</v>
      </c>
      <c r="N11" s="7">
        <f t="shared" si="12"/>
        <v>0</v>
      </c>
    </row>
    <row r="12" spans="2:17" x14ac:dyDescent="0.25">
      <c r="B12" s="3">
        <v>900</v>
      </c>
      <c r="C12" s="7">
        <f t="shared" si="13"/>
        <v>1498400000000000</v>
      </c>
      <c r="D12" s="7">
        <f t="shared" si="3"/>
        <v>475733333333333.31</v>
      </c>
      <c r="E12" s="7">
        <f t="shared" si="4"/>
        <v>149866666666666.66</v>
      </c>
      <c r="F12" s="7">
        <f t="shared" si="5"/>
        <v>48266666666666.664</v>
      </c>
      <c r="G12" s="7">
        <f t="shared" si="6"/>
        <v>15200000000000</v>
      </c>
      <c r="I12" s="3">
        <v>900</v>
      </c>
      <c r="J12" s="7">
        <f t="shared" si="11"/>
        <v>7631513611335.5654</v>
      </c>
      <c r="K12" s="7">
        <f t="shared" si="8"/>
        <v>4105281151557.5073</v>
      </c>
      <c r="L12" s="7">
        <f t="shared" si="9"/>
        <v>1222020185321.5574</v>
      </c>
      <c r="M12" s="7">
        <f t="shared" si="10"/>
        <v>461880215351.70062</v>
      </c>
      <c r="N12" s="7">
        <f t="shared" si="12"/>
        <v>0</v>
      </c>
    </row>
    <row r="13" spans="2:17" x14ac:dyDescent="0.25">
      <c r="B13" s="3">
        <v>1000</v>
      </c>
      <c r="C13" s="7">
        <f t="shared" si="13"/>
        <v>1420800000000000</v>
      </c>
      <c r="D13" s="7">
        <f t="shared" si="3"/>
        <v>448533333333333.31</v>
      </c>
      <c r="E13" s="7">
        <f>AVERAGE(E26,J26,O26)</f>
        <v>142133333333333.34</v>
      </c>
      <c r="F13" s="7">
        <f t="shared" si="5"/>
        <v>45066666666666.664</v>
      </c>
      <c r="G13" s="7">
        <f t="shared" si="6"/>
        <v>14400000000000</v>
      </c>
      <c r="I13" s="3">
        <v>1000</v>
      </c>
      <c r="J13" s="7">
        <f t="shared" si="11"/>
        <v>2116601048851.6724</v>
      </c>
      <c r="K13" s="7">
        <f t="shared" si="8"/>
        <v>2013289182738.8667</v>
      </c>
      <c r="L13" s="7">
        <f>STDEV(E26,J26,O26)</f>
        <v>461880215351.70056</v>
      </c>
      <c r="M13" s="7">
        <f t="shared" si="10"/>
        <v>461880215351.70062</v>
      </c>
      <c r="N13" s="7">
        <f t="shared" si="12"/>
        <v>0</v>
      </c>
    </row>
    <row r="15" spans="2:17" x14ac:dyDescent="0.25">
      <c r="C15" s="15" t="s">
        <v>8</v>
      </c>
      <c r="D15" s="15"/>
      <c r="E15" s="15"/>
      <c r="F15" s="15"/>
      <c r="G15" s="15"/>
      <c r="H15" s="15" t="s">
        <v>9</v>
      </c>
      <c r="I15" s="15"/>
      <c r="J15" s="15"/>
      <c r="K15" s="15"/>
      <c r="L15" s="15"/>
      <c r="M15" s="15" t="s">
        <v>10</v>
      </c>
      <c r="N15" s="15"/>
      <c r="O15" s="15"/>
      <c r="P15" s="15"/>
      <c r="Q15" s="15"/>
    </row>
    <row r="16" spans="2:17" x14ac:dyDescent="0.25">
      <c r="C16" s="4">
        <v>9.9999999999999996E+30</v>
      </c>
      <c r="D16" s="4">
        <v>1.0000000000000001E+32</v>
      </c>
      <c r="E16" s="4">
        <v>9.9999999999999995E+32</v>
      </c>
      <c r="F16" s="4">
        <v>9.9999999999999995E+33</v>
      </c>
      <c r="G16" s="4">
        <v>9.9999999999999997E+34</v>
      </c>
      <c r="H16" s="4">
        <v>9.9999999999999996E+30</v>
      </c>
      <c r="I16" s="4">
        <v>1.0000000000000001E+32</v>
      </c>
      <c r="J16" s="4">
        <v>9.9999999999999995E+32</v>
      </c>
      <c r="K16" s="4">
        <v>9.9999999999999995E+33</v>
      </c>
      <c r="L16" s="4">
        <v>9.9999999999999997E+34</v>
      </c>
      <c r="M16" s="4">
        <v>9.9999999999999996E+30</v>
      </c>
      <c r="N16" s="4">
        <v>1.0000000000000001E+32</v>
      </c>
      <c r="O16" s="4">
        <v>9.9999999999999995E+32</v>
      </c>
      <c r="P16" s="4">
        <v>9.9999999999999995E+33</v>
      </c>
      <c r="Q16" s="4">
        <v>9.9999999999999997E+34</v>
      </c>
    </row>
    <row r="17" spans="2:17" x14ac:dyDescent="0.25">
      <c r="B17" s="3">
        <v>100</v>
      </c>
      <c r="C17" s="11">
        <v>4775200000000000</v>
      </c>
      <c r="D17" s="11">
        <v>1497600000000000</v>
      </c>
      <c r="E17" s="11">
        <v>485600000000000</v>
      </c>
      <c r="F17" s="11">
        <v>153600000000000</v>
      </c>
      <c r="G17" s="11">
        <v>48000000000000</v>
      </c>
      <c r="H17" s="11">
        <v>4606400000000000</v>
      </c>
      <c r="I17" s="11">
        <v>1506400000000000</v>
      </c>
      <c r="J17" s="11">
        <v>467200000000000</v>
      </c>
      <c r="K17" s="11">
        <v>157600000000000</v>
      </c>
      <c r="L17" s="11">
        <v>48800000000000</v>
      </c>
      <c r="M17" s="11">
        <v>4729600000000000</v>
      </c>
      <c r="N17" s="11">
        <v>1557600000000000</v>
      </c>
      <c r="O17" s="11">
        <v>478400000000000</v>
      </c>
      <c r="P17" s="11">
        <v>153600000000000</v>
      </c>
      <c r="Q17" s="11">
        <v>49600000000000</v>
      </c>
    </row>
    <row r="18" spans="2:17" x14ac:dyDescent="0.25">
      <c r="B18" s="3">
        <v>200</v>
      </c>
      <c r="C18" s="11">
        <v>3337600000000000</v>
      </c>
      <c r="D18" s="11">
        <v>1032800000000000</v>
      </c>
      <c r="E18" s="11">
        <v>333600000000000</v>
      </c>
      <c r="F18" s="11">
        <v>102400000000000</v>
      </c>
      <c r="G18" s="11">
        <v>33600000000000</v>
      </c>
      <c r="H18" s="11">
        <v>3269600000000000</v>
      </c>
      <c r="I18" s="11">
        <v>1020800000000000</v>
      </c>
      <c r="J18" s="11">
        <v>337600000000000</v>
      </c>
      <c r="K18" s="11">
        <v>102400000000000</v>
      </c>
      <c r="L18" s="11">
        <v>33600000000000</v>
      </c>
      <c r="M18" s="11">
        <v>3284800000000000</v>
      </c>
      <c r="N18" s="11">
        <v>1035200000000000</v>
      </c>
      <c r="O18" s="11">
        <v>320800000000000</v>
      </c>
      <c r="P18" s="11">
        <v>104800000000000</v>
      </c>
      <c r="Q18" s="11">
        <v>32800000000000</v>
      </c>
    </row>
    <row r="19" spans="2:17" x14ac:dyDescent="0.25">
      <c r="B19" s="3">
        <v>300</v>
      </c>
      <c r="C19" s="11">
        <v>2680800000000000</v>
      </c>
      <c r="D19" s="11">
        <v>828800000000000</v>
      </c>
      <c r="E19" s="11">
        <v>259200000000000</v>
      </c>
      <c r="F19" s="11">
        <v>84000000000000</v>
      </c>
      <c r="G19" s="11">
        <v>26400000000000</v>
      </c>
      <c r="H19" s="11">
        <v>2628000000000000</v>
      </c>
      <c r="I19" s="11">
        <v>840000000000000</v>
      </c>
      <c r="J19" s="11">
        <v>260800000000000</v>
      </c>
      <c r="K19" s="11">
        <v>83200000000000</v>
      </c>
      <c r="L19" s="11">
        <v>25600000000000</v>
      </c>
      <c r="M19" s="11">
        <v>2628000000000000</v>
      </c>
      <c r="N19" s="11">
        <v>847200000000000</v>
      </c>
      <c r="O19" s="11">
        <v>263200000000000</v>
      </c>
      <c r="P19" s="11">
        <v>85600000000000</v>
      </c>
      <c r="Q19" s="11">
        <v>26400000000000</v>
      </c>
    </row>
    <row r="20" spans="2:17" x14ac:dyDescent="0.25">
      <c r="B20" s="3">
        <v>400</v>
      </c>
      <c r="C20" s="11">
        <v>2247200000000000</v>
      </c>
      <c r="D20" s="11">
        <v>724000000000000</v>
      </c>
      <c r="E20" s="11">
        <v>232000000000000</v>
      </c>
      <c r="F20" s="11">
        <v>72800000000000</v>
      </c>
      <c r="G20" s="11">
        <v>23200000000000</v>
      </c>
      <c r="H20">
        <v>2312000000000000</v>
      </c>
      <c r="I20" s="11">
        <v>716800000000000</v>
      </c>
      <c r="J20" s="11">
        <v>229600000000000</v>
      </c>
      <c r="K20" s="11">
        <v>72000000000000</v>
      </c>
      <c r="L20" s="11">
        <v>23200000000000</v>
      </c>
      <c r="M20" s="11">
        <v>2244800000000000</v>
      </c>
      <c r="N20" s="11">
        <v>729600000000000</v>
      </c>
      <c r="O20" s="11">
        <v>228800000000000</v>
      </c>
      <c r="P20" s="11">
        <v>72000000000000</v>
      </c>
      <c r="Q20" s="11">
        <v>23200000000000</v>
      </c>
    </row>
    <row r="21" spans="2:17" x14ac:dyDescent="0.25">
      <c r="B21" s="3">
        <v>500</v>
      </c>
      <c r="C21" s="12">
        <v>2024000000000000</v>
      </c>
      <c r="D21" s="12">
        <v>639200000000000</v>
      </c>
      <c r="E21" s="11">
        <v>204000000000000</v>
      </c>
      <c r="F21" s="11">
        <v>64800000000000</v>
      </c>
      <c r="G21" s="11">
        <v>20800000000000</v>
      </c>
      <c r="H21" s="11">
        <v>2051200000000000</v>
      </c>
      <c r="I21" s="11">
        <v>647200000000000</v>
      </c>
      <c r="J21" s="11">
        <v>201600000000000</v>
      </c>
      <c r="K21" s="11">
        <v>64000000000000</v>
      </c>
      <c r="L21" s="11">
        <v>20000000000000</v>
      </c>
      <c r="M21" s="11">
        <v>2000000000000000</v>
      </c>
      <c r="N21" s="11">
        <v>635200000000000</v>
      </c>
      <c r="O21" s="11">
        <v>200000000000000</v>
      </c>
      <c r="P21" s="11">
        <v>64800000000000</v>
      </c>
      <c r="Q21" s="11">
        <v>20800000000000</v>
      </c>
    </row>
    <row r="22" spans="2:17" x14ac:dyDescent="0.25">
      <c r="B22" s="3">
        <v>600</v>
      </c>
      <c r="C22" s="11">
        <v>1856800000000000</v>
      </c>
      <c r="D22" s="11">
        <v>584800000000000</v>
      </c>
      <c r="E22" s="11">
        <v>184800000000000</v>
      </c>
      <c r="F22" s="11">
        <v>58400000000000</v>
      </c>
      <c r="G22" s="11">
        <v>18400000000000</v>
      </c>
      <c r="H22" s="11">
        <v>1875200000000000</v>
      </c>
      <c r="I22" s="11">
        <v>584000000000000</v>
      </c>
      <c r="J22" s="11">
        <v>183200000000000</v>
      </c>
      <c r="K22" s="11">
        <v>59200000000000</v>
      </c>
      <c r="L22" s="11">
        <v>18400000000000</v>
      </c>
      <c r="M22" s="11">
        <v>1867200000000000</v>
      </c>
      <c r="N22" s="11">
        <v>585600000000000</v>
      </c>
      <c r="O22" s="11">
        <v>184000000000000</v>
      </c>
      <c r="P22" s="11">
        <v>58400000000000</v>
      </c>
      <c r="Q22" s="11">
        <v>19200000000000</v>
      </c>
    </row>
    <row r="23" spans="2:17" x14ac:dyDescent="0.25">
      <c r="B23" s="3">
        <v>700</v>
      </c>
      <c r="C23" s="11">
        <v>1716800000000000</v>
      </c>
      <c r="D23" s="11">
        <v>537600000000000</v>
      </c>
      <c r="E23" s="11">
        <v>169600000000000</v>
      </c>
      <c r="F23" s="11">
        <v>53600000000000</v>
      </c>
      <c r="G23" s="11">
        <v>16800000000000</v>
      </c>
      <c r="H23" s="11">
        <v>1712800000000000</v>
      </c>
      <c r="I23" s="11">
        <v>540800000000000</v>
      </c>
      <c r="J23" s="11">
        <v>157600000000000</v>
      </c>
      <c r="K23" s="11">
        <v>54400000000000</v>
      </c>
      <c r="L23" s="11">
        <v>17600000000000</v>
      </c>
      <c r="M23" s="11">
        <v>1714400000000000</v>
      </c>
      <c r="N23" s="11">
        <v>534400000000000</v>
      </c>
      <c r="O23" s="11">
        <v>171200000000000</v>
      </c>
      <c r="P23" s="11">
        <v>53600000000000</v>
      </c>
      <c r="Q23" s="11">
        <v>17600000000000</v>
      </c>
    </row>
    <row r="24" spans="2:17" x14ac:dyDescent="0.25">
      <c r="B24" s="3">
        <v>800</v>
      </c>
      <c r="C24" s="11">
        <v>1584800000000000</v>
      </c>
      <c r="D24" s="11">
        <v>504000000000000</v>
      </c>
      <c r="E24" s="11">
        <v>159200000000000</v>
      </c>
      <c r="F24" s="11">
        <v>51200000000000</v>
      </c>
      <c r="G24" s="11">
        <v>16000000000000</v>
      </c>
      <c r="H24" s="11">
        <v>1591200000000000</v>
      </c>
      <c r="I24" s="11">
        <v>506400000000000</v>
      </c>
      <c r="J24" s="11">
        <v>157600000000000</v>
      </c>
      <c r="K24" s="11">
        <v>50400000000000</v>
      </c>
      <c r="L24" s="11">
        <v>16000000000000</v>
      </c>
      <c r="M24" s="11">
        <v>1596000000000000</v>
      </c>
      <c r="N24" s="11">
        <v>500000000000000</v>
      </c>
      <c r="O24" s="11">
        <v>149600000000000</v>
      </c>
      <c r="P24" s="11">
        <v>50400000000000</v>
      </c>
      <c r="Q24" s="11">
        <v>16000000000000</v>
      </c>
    </row>
    <row r="25" spans="2:17" x14ac:dyDescent="0.25">
      <c r="B25" s="3">
        <v>900</v>
      </c>
      <c r="C25" s="11">
        <v>1494400000000000</v>
      </c>
      <c r="D25" s="11">
        <v>479200000000000</v>
      </c>
      <c r="E25" s="11">
        <v>148800000000000</v>
      </c>
      <c r="F25" s="11">
        <v>48800000000000</v>
      </c>
      <c r="G25" s="11">
        <v>15200000000000</v>
      </c>
      <c r="H25" s="11">
        <v>1493600000000000</v>
      </c>
      <c r="I25" s="11">
        <v>476800000000000</v>
      </c>
      <c r="J25" s="11">
        <v>151200000000000</v>
      </c>
      <c r="K25" s="11">
        <v>48000000000000</v>
      </c>
      <c r="L25" s="11">
        <v>15200000000000</v>
      </c>
      <c r="M25" s="11">
        <v>1507200000000000</v>
      </c>
      <c r="N25" s="11">
        <v>471200000000000</v>
      </c>
      <c r="O25" s="11">
        <v>149600000000000</v>
      </c>
      <c r="P25" s="11">
        <v>48000000000000</v>
      </c>
      <c r="Q25" s="11">
        <v>15200000000000</v>
      </c>
    </row>
    <row r="26" spans="2:17" x14ac:dyDescent="0.25">
      <c r="B26" s="3">
        <v>1000</v>
      </c>
      <c r="C26" s="11">
        <v>1420000000000000</v>
      </c>
      <c r="D26" s="11">
        <v>450400000000000</v>
      </c>
      <c r="E26" s="11">
        <v>142400000000000</v>
      </c>
      <c r="F26" s="11">
        <v>45600000000000</v>
      </c>
      <c r="G26" s="11">
        <v>14400000000000</v>
      </c>
      <c r="H26" s="11">
        <v>1419200000000000</v>
      </c>
      <c r="I26" s="11">
        <v>446400000000000</v>
      </c>
      <c r="J26" s="11">
        <v>142400000000000</v>
      </c>
      <c r="K26" s="11">
        <v>44800000000000</v>
      </c>
      <c r="L26" s="11">
        <v>14400000000000</v>
      </c>
      <c r="M26" s="11">
        <v>1423200000000000</v>
      </c>
      <c r="N26" s="11">
        <v>448800000000000</v>
      </c>
      <c r="O26" s="11">
        <v>141600000000000</v>
      </c>
      <c r="P26" s="11">
        <v>44800000000000</v>
      </c>
      <c r="Q26" s="11">
        <v>14400000000000</v>
      </c>
    </row>
  </sheetData>
  <mergeCells count="5">
    <mergeCell ref="C2:G2"/>
    <mergeCell ref="C15:G15"/>
    <mergeCell ref="H15:L15"/>
    <mergeCell ref="M15:Q15"/>
    <mergeCell ref="J2:N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Kalnins</dc:creator>
  <cp:lastModifiedBy>Jacob Kalnins</cp:lastModifiedBy>
  <dcterms:created xsi:type="dcterms:W3CDTF">2020-01-31T12:09:14Z</dcterms:created>
  <dcterms:modified xsi:type="dcterms:W3CDTF">2020-03-09T21:45:22Z</dcterms:modified>
</cp:coreProperties>
</file>