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8202\Desktop\test file\"/>
    </mc:Choice>
  </mc:AlternateContent>
  <xr:revisionPtr revIDLastSave="0" documentId="13_ncr:1_{9174B685-2EC4-4739-88F3-0EEA3B2C05DF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ummary" sheetId="3" r:id="rId1"/>
    <sheet name="Admin" sheetId="1" r:id="rId2"/>
    <sheet name="Labs" sheetId="2" r:id="rId3"/>
    <sheet name="Patient Switching Patterns" sheetId="9" r:id="rId4"/>
    <sheet name="Duration on Medication Before S" sheetId="12" r:id="rId5"/>
    <sheet name="Dose Comparison Pre- and Post-S" sheetId="15" r:id="rId6"/>
    <sheet name="Monthly Dose Variation Post-Swi" sheetId="20" r:id="rId7"/>
    <sheet name="Consistency of Dosage After Swi" sheetId="22" r:id="rId8"/>
    <sheet name="Laboratory Value Comparison" sheetId="24" r:id="rId9"/>
    <sheet name="Sheet4" sheetId="7" r:id="rId10"/>
  </sheets>
  <definedNames>
    <definedName name="_xlnm._FilterDatabase" localSheetId="1" hidden="1">Admin!$A$1:$J$4044</definedName>
    <definedName name="_xlcn.WorksheetConnection_AdminAF1" hidden="1">Admin!$A:$F</definedName>
    <definedName name="_xlcn.WorksheetConnection_AdminAG1" hidden="1">Admin!$A:$G</definedName>
    <definedName name="labs">Labs!#REF!</definedName>
  </definedNames>
  <calcPr calcId="191029"/>
  <pivotCaches>
    <pivotCache cacheId="13" r:id="rId11"/>
    <pivotCache cacheId="14" r:id="rId12"/>
    <pivotCache cacheId="15" r:id="rId13"/>
    <pivotCache cacheId="16" r:id="rId14"/>
    <pivotCache cacheId="17" r:id="rId15"/>
    <pivotCache cacheId="18" r:id="rId16"/>
    <pivotCache cacheId="58" r:id="rId17"/>
  </pivotCaches>
  <extLst>
    <ext xmlns:x15="http://schemas.microsoft.com/office/spreadsheetml/2010/11/main" uri="{FCE2AD5D-F65C-4FA6-A056-5C36A1767C68}">
      <x15:dataModel>
        <x15:modelTables>
          <x15:modelTable id="Range 2" name="Range 2" connection="WorksheetConnection_Admin!$A:$G"/>
          <x15:modelTable id="Range" name="Range" connection="WorksheetConnection_Admin!$A:$F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2" i="24"/>
  <c r="A4" i="22" a="1"/>
  <c r="A4" i="22" s="1"/>
  <c r="A3" i="22" a="1"/>
  <c r="A3" i="22" s="1"/>
  <c r="A2" i="22" a="1"/>
  <c r="A2" i="22" s="1"/>
  <c r="M2" i="1"/>
  <c r="F2" i="1"/>
  <c r="M3" i="1"/>
  <c r="F3" i="1"/>
  <c r="M4" i="1"/>
  <c r="F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Q2023" i="1"/>
  <c r="Q2022" i="1"/>
  <c r="Q2021" i="1"/>
  <c r="Q2011" i="1"/>
  <c r="Q2010" i="1"/>
  <c r="Q2009" i="1"/>
  <c r="Q2008" i="1"/>
  <c r="Q1980" i="1"/>
  <c r="Q1979" i="1"/>
  <c r="Q1978" i="1"/>
  <c r="Q1958" i="1"/>
  <c r="Q1957" i="1"/>
  <c r="Q1956" i="1"/>
  <c r="Q1955" i="1"/>
  <c r="Q1954" i="1"/>
  <c r="Q1927" i="1"/>
  <c r="Q1925" i="1"/>
  <c r="Q1924" i="1"/>
  <c r="Q1913" i="1"/>
  <c r="Q1900" i="1"/>
  <c r="Q1898" i="1"/>
  <c r="Q1897" i="1"/>
  <c r="Q1896" i="1"/>
  <c r="Q1895" i="1"/>
  <c r="Q1871" i="1"/>
  <c r="Q1870" i="1"/>
  <c r="Q1854" i="1"/>
  <c r="Q1853" i="1"/>
  <c r="Q1852" i="1"/>
  <c r="Q1824" i="1"/>
  <c r="Q1823" i="1"/>
  <c r="Q1797" i="1"/>
  <c r="Q1796" i="1"/>
  <c r="Q1795" i="1"/>
  <c r="Q1794" i="1"/>
  <c r="Q1793" i="1"/>
  <c r="Q1767" i="1"/>
  <c r="Q1766" i="1"/>
  <c r="Q1765" i="1"/>
  <c r="Q1764" i="1"/>
  <c r="Q1763" i="1"/>
  <c r="Q1737" i="1"/>
  <c r="Q1736" i="1"/>
  <c r="Q1735" i="1"/>
  <c r="Q1713" i="1"/>
  <c r="Q1712" i="1"/>
  <c r="Q1711" i="1"/>
  <c r="Q1710" i="1"/>
  <c r="Q1690" i="1"/>
  <c r="Q1689" i="1"/>
  <c r="Q1688" i="1"/>
  <c r="Q1687" i="1"/>
  <c r="Q1686" i="1"/>
  <c r="Q1658" i="1"/>
  <c r="Q1657" i="1"/>
  <c r="Q1653" i="1"/>
  <c r="Q1633" i="1"/>
  <c r="Q1632" i="1"/>
  <c r="Q1631" i="1"/>
  <c r="Q1630" i="1"/>
  <c r="Q1629" i="1"/>
  <c r="Q1600" i="1"/>
  <c r="Q1599" i="1"/>
  <c r="Q1598" i="1"/>
  <c r="Q1590" i="1"/>
  <c r="Q1589" i="1"/>
  <c r="Q1588" i="1"/>
  <c r="Q1587" i="1"/>
  <c r="Q1586" i="1"/>
  <c r="Q1561" i="1"/>
  <c r="Q1560" i="1"/>
  <c r="Q1559" i="1"/>
  <c r="Q1558" i="1"/>
  <c r="Q1539" i="1"/>
  <c r="Q1538" i="1"/>
  <c r="Q1537" i="1"/>
  <c r="Q1536" i="1"/>
  <c r="Q1535" i="1"/>
  <c r="Q1515" i="1"/>
  <c r="Q1514" i="1"/>
  <c r="Q1513" i="1"/>
  <c r="Q1512" i="1"/>
  <c r="Q1483" i="1"/>
  <c r="Q1482" i="1"/>
  <c r="Q1481" i="1"/>
  <c r="Q1480" i="1"/>
  <c r="Q1457" i="1"/>
  <c r="Q1456" i="1"/>
  <c r="Q1455" i="1"/>
  <c r="Q1454" i="1"/>
  <c r="Q1447" i="1"/>
  <c r="Q1446" i="1"/>
  <c r="Q1445" i="1"/>
  <c r="Q1444" i="1"/>
  <c r="Q1409" i="1"/>
  <c r="Q1408" i="1"/>
  <c r="Q1407" i="1"/>
  <c r="Q1374" i="1"/>
  <c r="Q1373" i="1"/>
  <c r="Q1372" i="1"/>
  <c r="Q1371" i="1"/>
  <c r="Q1343" i="1"/>
  <c r="Q1342" i="1"/>
  <c r="Q1341" i="1"/>
  <c r="Q1332" i="1"/>
  <c r="Q1331" i="1"/>
  <c r="Q1330" i="1"/>
  <c r="Q1329" i="1"/>
  <c r="Q1311" i="1"/>
  <c r="Q1310" i="1"/>
  <c r="Q1303" i="1"/>
  <c r="Q1302" i="1"/>
  <c r="Q1300" i="1"/>
  <c r="Q1299" i="1"/>
  <c r="Q1298" i="1"/>
  <c r="Q1297" i="1"/>
  <c r="Q1278" i="1"/>
  <c r="Q1277" i="1"/>
  <c r="Q1276" i="1"/>
  <c r="Q1275" i="1"/>
  <c r="Q1268" i="1"/>
  <c r="Q1267" i="1"/>
  <c r="Q1266" i="1"/>
  <c r="Q1265" i="1"/>
  <c r="Q1246" i="1"/>
  <c r="Q1244" i="1"/>
  <c r="Q1243" i="1"/>
  <c r="Q1242" i="1"/>
  <c r="Q1228" i="1"/>
  <c r="Q1227" i="1"/>
  <c r="Q1226" i="1"/>
  <c r="Q1225" i="1"/>
  <c r="Q1224" i="1"/>
  <c r="Q1201" i="1"/>
  <c r="Q1200" i="1"/>
  <c r="Q1199" i="1"/>
  <c r="Q1198" i="1"/>
  <c r="Q1197" i="1"/>
  <c r="Q1171" i="1"/>
  <c r="Q1170" i="1"/>
  <c r="Q1133" i="1"/>
  <c r="Q1123" i="1"/>
  <c r="Q1122" i="1"/>
  <c r="Q1121" i="1"/>
  <c r="Q1120" i="1"/>
  <c r="Q1119" i="1"/>
  <c r="Q1095" i="1"/>
  <c r="Q1094" i="1"/>
  <c r="Q1093" i="1"/>
  <c r="Q1070" i="1"/>
  <c r="Q1069" i="1"/>
  <c r="Q1068" i="1"/>
  <c r="Q1067" i="1"/>
  <c r="Q1051" i="1"/>
  <c r="Q1050" i="1"/>
  <c r="Q1049" i="1"/>
  <c r="Q1048" i="1"/>
  <c r="Q1047" i="1"/>
  <c r="Q1018" i="1"/>
  <c r="Q997" i="1"/>
  <c r="Q996" i="1"/>
  <c r="Q995" i="1"/>
  <c r="Q994" i="1"/>
  <c r="Q966" i="1"/>
  <c r="Q965" i="1"/>
  <c r="Q964" i="1"/>
  <c r="Q963" i="1"/>
  <c r="Q962" i="1"/>
  <c r="Q935" i="1"/>
  <c r="Q934" i="1"/>
  <c r="Q921" i="1"/>
  <c r="Q920" i="1"/>
  <c r="Q898" i="1"/>
  <c r="Q886" i="1"/>
  <c r="Q885" i="1"/>
  <c r="Q884" i="1"/>
  <c r="Q883" i="1"/>
  <c r="Q839" i="1"/>
  <c r="Q838" i="1"/>
  <c r="Q824" i="1"/>
  <c r="Q823" i="1"/>
  <c r="Q806" i="1"/>
  <c r="Q805" i="1"/>
  <c r="Q804" i="1"/>
  <c r="Q776" i="1"/>
  <c r="Q775" i="1"/>
  <c r="Q774" i="1"/>
  <c r="Q773" i="1"/>
  <c r="Q772" i="1"/>
  <c r="Q765" i="1"/>
  <c r="Q764" i="1"/>
  <c r="Q763" i="1"/>
  <c r="Q762" i="1"/>
  <c r="Q748" i="1"/>
  <c r="Q747" i="1"/>
  <c r="Q746" i="1"/>
  <c r="Q722" i="1"/>
  <c r="Q721" i="1"/>
  <c r="Q720" i="1"/>
  <c r="Q719" i="1"/>
  <c r="Q698" i="1"/>
  <c r="Q697" i="1"/>
  <c r="Q696" i="1"/>
  <c r="Q695" i="1"/>
  <c r="Q673" i="1"/>
  <c r="Q672" i="1"/>
  <c r="Q671" i="1"/>
  <c r="Q670" i="1"/>
  <c r="Q641" i="1"/>
  <c r="Q640" i="1"/>
  <c r="Q639" i="1"/>
  <c r="Q638" i="1"/>
  <c r="Q611" i="1"/>
  <c r="Q606" i="1"/>
  <c r="Q602" i="1"/>
  <c r="Q601" i="1"/>
  <c r="Q583" i="1"/>
  <c r="Q582" i="1"/>
  <c r="Q566" i="1"/>
  <c r="Q565" i="1"/>
  <c r="Q563" i="1"/>
  <c r="Q561" i="1"/>
  <c r="Q560" i="1"/>
  <c r="Q543" i="1"/>
  <c r="Q525" i="1"/>
  <c r="Q523" i="1"/>
  <c r="Q522" i="1"/>
  <c r="Q504" i="1"/>
  <c r="Q503" i="1"/>
  <c r="Q493" i="1"/>
  <c r="Q492" i="1"/>
  <c r="Q491" i="1"/>
  <c r="Q490" i="1"/>
  <c r="Q489" i="1"/>
  <c r="Q467" i="1"/>
  <c r="Q466" i="1"/>
  <c r="Q465" i="1"/>
  <c r="Q452" i="1"/>
  <c r="Q429" i="1"/>
  <c r="Q428" i="1"/>
  <c r="Q427" i="1"/>
  <c r="Q426" i="1"/>
  <c r="Q422" i="1"/>
  <c r="Q421" i="1"/>
  <c r="Q407" i="1"/>
  <c r="Q406" i="1"/>
  <c r="Q405" i="1"/>
  <c r="Q385" i="1"/>
  <c r="Q384" i="1"/>
  <c r="Q383" i="1"/>
  <c r="Q382" i="1"/>
  <c r="Q356" i="1"/>
  <c r="Q355" i="1"/>
  <c r="Q354" i="1"/>
  <c r="Q325" i="1"/>
  <c r="Q324" i="1"/>
  <c r="Q323" i="1"/>
  <c r="Q322" i="1"/>
  <c r="Q293" i="1"/>
  <c r="Q292" i="1"/>
  <c r="Q291" i="1"/>
  <c r="Q290" i="1"/>
  <c r="Q263" i="1"/>
  <c r="Q262" i="1"/>
  <c r="Q261" i="1"/>
  <c r="Q260" i="1"/>
  <c r="Q259" i="1"/>
  <c r="Q248" i="1"/>
  <c r="Q247" i="1"/>
  <c r="Q246" i="1"/>
  <c r="Q245" i="1"/>
  <c r="Q218" i="1"/>
  <c r="Q217" i="1"/>
  <c r="Q216" i="1"/>
  <c r="Q203" i="1"/>
  <c r="Q191" i="1"/>
  <c r="Q190" i="1"/>
  <c r="Q189" i="1"/>
  <c r="Q188" i="1"/>
  <c r="Q170" i="1"/>
  <c r="Q169" i="1"/>
  <c r="Q168" i="1"/>
  <c r="Q167" i="1"/>
  <c r="Q166" i="1"/>
  <c r="Q164" i="1"/>
  <c r="Q163" i="1"/>
  <c r="Q162" i="1"/>
  <c r="Q161" i="1"/>
  <c r="Q160" i="1"/>
  <c r="Q144" i="1"/>
  <c r="Q143" i="1"/>
  <c r="Q142" i="1"/>
  <c r="Q141" i="1"/>
  <c r="Q140" i="1"/>
  <c r="Q104" i="1"/>
  <c r="Q103" i="1"/>
  <c r="Q84" i="1"/>
  <c r="Q83" i="1"/>
  <c r="Q82" i="1"/>
  <c r="Q52" i="1"/>
  <c r="Q29" i="1"/>
  <c r="Q28" i="1"/>
  <c r="Q27" i="1"/>
  <c r="Q26" i="1"/>
  <c r="P2" i="1"/>
  <c r="P3" i="1"/>
  <c r="N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D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2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105" i="1" a="1"/>
  <c r="H105" i="1"/>
  <c r="H106" i="1" a="1"/>
  <c r="H106" i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/>
  <c r="H113" i="1" a="1"/>
  <c r="H113" i="1"/>
  <c r="H114" i="1" a="1"/>
  <c r="H114" i="1"/>
  <c r="H115" i="1" a="1"/>
  <c r="H115" i="1"/>
  <c r="H116" i="1" a="1"/>
  <c r="H116" i="1"/>
  <c r="H117" i="1" a="1"/>
  <c r="H117" i="1"/>
  <c r="H118" i="1" a="1"/>
  <c r="H118" i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/>
  <c r="H125" i="1" a="1"/>
  <c r="H125" i="1"/>
  <c r="H126" i="1" a="1"/>
  <c r="H126" i="1"/>
  <c r="H127" i="1" a="1"/>
  <c r="H127" i="1"/>
  <c r="H128" i="1" a="1"/>
  <c r="H128" i="1"/>
  <c r="H129" i="1" a="1"/>
  <c r="H129" i="1"/>
  <c r="H130" i="1" a="1"/>
  <c r="H130" i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/>
  <c r="H137" i="1" a="1"/>
  <c r="H137" i="1"/>
  <c r="H138" i="1" a="1"/>
  <c r="H138" i="1"/>
  <c r="H139" i="1" a="1"/>
  <c r="H139" i="1"/>
  <c r="H140" i="1" a="1"/>
  <c r="H140" i="1"/>
  <c r="H141" i="1" a="1"/>
  <c r="H141" i="1"/>
  <c r="H142" i="1" a="1"/>
  <c r="H142" i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/>
  <c r="H149" i="1" a="1"/>
  <c r="H149" i="1"/>
  <c r="H150" i="1" a="1"/>
  <c r="H150" i="1"/>
  <c r="H151" i="1" a="1"/>
  <c r="H151" i="1"/>
  <c r="H152" i="1" a="1"/>
  <c r="H152" i="1"/>
  <c r="H153" i="1" a="1"/>
  <c r="H153" i="1"/>
  <c r="H154" i="1" a="1"/>
  <c r="H154" i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/>
  <c r="H161" i="1" a="1"/>
  <c r="H161" i="1"/>
  <c r="H162" i="1" a="1"/>
  <c r="H162" i="1"/>
  <c r="H163" i="1" a="1"/>
  <c r="H163" i="1"/>
  <c r="H164" i="1" a="1"/>
  <c r="H164" i="1"/>
  <c r="H165" i="1" a="1"/>
  <c r="H165" i="1"/>
  <c r="H166" i="1" a="1"/>
  <c r="H166" i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/>
  <c r="H173" i="1" a="1"/>
  <c r="H173" i="1"/>
  <c r="H174" i="1" a="1"/>
  <c r="H174" i="1"/>
  <c r="H175" i="1" a="1"/>
  <c r="H175" i="1"/>
  <c r="H176" i="1" a="1"/>
  <c r="H176" i="1"/>
  <c r="H177" i="1" a="1"/>
  <c r="H177" i="1"/>
  <c r="H178" i="1" a="1"/>
  <c r="H178" i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/>
  <c r="H185" i="1" a="1"/>
  <c r="H185" i="1"/>
  <c r="H186" i="1" a="1"/>
  <c r="H186" i="1"/>
  <c r="H187" i="1" a="1"/>
  <c r="H187" i="1"/>
  <c r="H188" i="1" a="1"/>
  <c r="H188" i="1"/>
  <c r="H189" i="1" a="1"/>
  <c r="H189" i="1"/>
  <c r="H190" i="1" a="1"/>
  <c r="H190" i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/>
  <c r="H197" i="1" a="1"/>
  <c r="H197" i="1"/>
  <c r="H198" i="1" a="1"/>
  <c r="H198" i="1"/>
  <c r="H199" i="1" a="1"/>
  <c r="H199" i="1"/>
  <c r="H200" i="1" a="1"/>
  <c r="H200" i="1"/>
  <c r="H201" i="1" a="1"/>
  <c r="H201" i="1"/>
  <c r="H202" i="1" a="1"/>
  <c r="H202" i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/>
  <c r="H209" i="1" a="1"/>
  <c r="H209" i="1"/>
  <c r="H210" i="1" a="1"/>
  <c r="H210" i="1"/>
  <c r="H211" i="1" a="1"/>
  <c r="H211" i="1"/>
  <c r="H212" i="1" a="1"/>
  <c r="H212" i="1"/>
  <c r="H213" i="1" a="1"/>
  <c r="H213" i="1"/>
  <c r="H214" i="1" a="1"/>
  <c r="H214" i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/>
  <c r="H221" i="1" a="1"/>
  <c r="H221" i="1"/>
  <c r="H222" i="1" a="1"/>
  <c r="H222" i="1"/>
  <c r="H223" i="1" a="1"/>
  <c r="H223" i="1"/>
  <c r="H224" i="1" a="1"/>
  <c r="H224" i="1"/>
  <c r="H225" i="1" a="1"/>
  <c r="H225" i="1"/>
  <c r="H226" i="1" a="1"/>
  <c r="H226" i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/>
  <c r="H233" i="1" a="1"/>
  <c r="H233" i="1"/>
  <c r="H234" i="1" a="1"/>
  <c r="H234" i="1"/>
  <c r="H235" i="1" a="1"/>
  <c r="H235" i="1"/>
  <c r="H236" i="1" a="1"/>
  <c r="H236" i="1"/>
  <c r="H237" i="1" a="1"/>
  <c r="H237" i="1"/>
  <c r="H238" i="1" a="1"/>
  <c r="H238" i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/>
  <c r="H245" i="1" a="1"/>
  <c r="H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H252" i="1" a="1"/>
  <c r="H252" i="1"/>
  <c r="H253" i="1" a="1"/>
  <c r="H253" i="1"/>
  <c r="H254" i="1" a="1"/>
  <c r="H254" i="1"/>
  <c r="H255" i="1" a="1"/>
  <c r="H255" i="1"/>
  <c r="H256" i="1" a="1"/>
  <c r="H256" i="1"/>
  <c r="H257" i="1" a="1"/>
  <c r="H257" i="1"/>
  <c r="H258" i="1" a="1"/>
  <c r="H258" i="1"/>
  <c r="H259" i="1" a="1"/>
  <c r="H259" i="1"/>
  <c r="H260" i="1" a="1"/>
  <c r="H260" i="1"/>
  <c r="H261" i="1" a="1"/>
  <c r="H261" i="1"/>
  <c r="H262" i="1" a="1"/>
  <c r="H262" i="1"/>
  <c r="H263" i="1" a="1"/>
  <c r="H263" i="1"/>
  <c r="H264" i="1" a="1"/>
  <c r="H264" i="1"/>
  <c r="H265" i="1" a="1"/>
  <c r="H265" i="1"/>
  <c r="H266" i="1" a="1"/>
  <c r="H266" i="1"/>
  <c r="H267" i="1" a="1"/>
  <c r="H267" i="1"/>
  <c r="H268" i="1" a="1"/>
  <c r="H268" i="1"/>
  <c r="H269" i="1" a="1"/>
  <c r="H269" i="1"/>
  <c r="H270" i="1" a="1"/>
  <c r="H270" i="1"/>
  <c r="H271" i="1" a="1"/>
  <c r="H271" i="1"/>
  <c r="H272" i="1" a="1"/>
  <c r="H272" i="1"/>
  <c r="H273" i="1" a="1"/>
  <c r="H273" i="1"/>
  <c r="H274" i="1" a="1"/>
  <c r="H274" i="1"/>
  <c r="H275" i="1" a="1"/>
  <c r="H275" i="1"/>
  <c r="H276" i="1" a="1"/>
  <c r="H276" i="1"/>
  <c r="H277" i="1" a="1"/>
  <c r="H277" i="1"/>
  <c r="H278" i="1" a="1"/>
  <c r="H278" i="1"/>
  <c r="H279" i="1" a="1"/>
  <c r="H279" i="1"/>
  <c r="H280" i="1" a="1"/>
  <c r="H280" i="1"/>
  <c r="H281" i="1" a="1"/>
  <c r="H281" i="1"/>
  <c r="H282" i="1" a="1"/>
  <c r="H282" i="1"/>
  <c r="H283" i="1" a="1"/>
  <c r="H283" i="1"/>
  <c r="H284" i="1" a="1"/>
  <c r="H284" i="1"/>
  <c r="H285" i="1" a="1"/>
  <c r="H285" i="1"/>
  <c r="H286" i="1" a="1"/>
  <c r="H286" i="1"/>
  <c r="H287" i="1" a="1"/>
  <c r="H287" i="1"/>
  <c r="H288" i="1" a="1"/>
  <c r="H288" i="1"/>
  <c r="H289" i="1" a="1"/>
  <c r="H289" i="1"/>
  <c r="H290" i="1" a="1"/>
  <c r="H290" i="1"/>
  <c r="H291" i="1" a="1"/>
  <c r="H291" i="1"/>
  <c r="H292" i="1" a="1"/>
  <c r="H292" i="1"/>
  <c r="H293" i="1" a="1"/>
  <c r="H293" i="1"/>
  <c r="H294" i="1" a="1"/>
  <c r="H294" i="1"/>
  <c r="H295" i="1" a="1"/>
  <c r="H295" i="1"/>
  <c r="H296" i="1" a="1"/>
  <c r="H296" i="1"/>
  <c r="H297" i="1" a="1"/>
  <c r="H297" i="1"/>
  <c r="H298" i="1" a="1"/>
  <c r="H298" i="1"/>
  <c r="H299" i="1" a="1"/>
  <c r="H299" i="1"/>
  <c r="H300" i="1" a="1"/>
  <c r="H300" i="1"/>
  <c r="H301" i="1" a="1"/>
  <c r="H301" i="1"/>
  <c r="H302" i="1" a="1"/>
  <c r="H302" i="1"/>
  <c r="H303" i="1" a="1"/>
  <c r="H303" i="1"/>
  <c r="H304" i="1" a="1"/>
  <c r="H304" i="1"/>
  <c r="H305" i="1" a="1"/>
  <c r="H305" i="1"/>
  <c r="H306" i="1" a="1"/>
  <c r="H306" i="1"/>
  <c r="H307" i="1" a="1"/>
  <c r="H307" i="1"/>
  <c r="H308" i="1" a="1"/>
  <c r="H308" i="1"/>
  <c r="H309" i="1" a="1"/>
  <c r="H309" i="1"/>
  <c r="H310" i="1" a="1"/>
  <c r="H310" i="1"/>
  <c r="H311" i="1" a="1"/>
  <c r="H311" i="1"/>
  <c r="H312" i="1" a="1"/>
  <c r="H312" i="1"/>
  <c r="H313" i="1" a="1"/>
  <c r="H313" i="1"/>
  <c r="H314" i="1" a="1"/>
  <c r="H314" i="1"/>
  <c r="H315" i="1" a="1"/>
  <c r="H315" i="1"/>
  <c r="H316" i="1" a="1"/>
  <c r="H316" i="1"/>
  <c r="H317" i="1" a="1"/>
  <c r="H317" i="1"/>
  <c r="H318" i="1" a="1"/>
  <c r="H318" i="1"/>
  <c r="H319" i="1" a="1"/>
  <c r="H319" i="1"/>
  <c r="H320" i="1" a="1"/>
  <c r="H320" i="1"/>
  <c r="H321" i="1" a="1"/>
  <c r="H321" i="1"/>
  <c r="H322" i="1" a="1"/>
  <c r="H322" i="1"/>
  <c r="H323" i="1" a="1"/>
  <c r="H323" i="1"/>
  <c r="H324" i="1" a="1"/>
  <c r="H324" i="1"/>
  <c r="H325" i="1" a="1"/>
  <c r="H325" i="1"/>
  <c r="H326" i="1" a="1"/>
  <c r="H326" i="1"/>
  <c r="H327" i="1" a="1"/>
  <c r="H327" i="1"/>
  <c r="H328" i="1" a="1"/>
  <c r="H328" i="1"/>
  <c r="H329" i="1" a="1"/>
  <c r="H329" i="1"/>
  <c r="H330" i="1" a="1"/>
  <c r="H330" i="1"/>
  <c r="H331" i="1" a="1"/>
  <c r="H331" i="1"/>
  <c r="H332" i="1" a="1"/>
  <c r="H332" i="1"/>
  <c r="H333" i="1" a="1"/>
  <c r="H333" i="1"/>
  <c r="H334" i="1" a="1"/>
  <c r="H334" i="1"/>
  <c r="H335" i="1" a="1"/>
  <c r="H335" i="1"/>
  <c r="H336" i="1" a="1"/>
  <c r="H336" i="1"/>
  <c r="H337" i="1" a="1"/>
  <c r="H337" i="1"/>
  <c r="H338" i="1" a="1"/>
  <c r="H338" i="1"/>
  <c r="H339" i="1" a="1"/>
  <c r="H339" i="1"/>
  <c r="H340" i="1" a="1"/>
  <c r="H340" i="1"/>
  <c r="H341" i="1" a="1"/>
  <c r="H341" i="1"/>
  <c r="H342" i="1" a="1"/>
  <c r="H342" i="1"/>
  <c r="H343" i="1" a="1"/>
  <c r="H343" i="1"/>
  <c r="H344" i="1" a="1"/>
  <c r="H344" i="1"/>
  <c r="H345" i="1" a="1"/>
  <c r="H345" i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/>
  <c r="H371" i="1" a="1"/>
  <c r="H371" i="1"/>
  <c r="H372" i="1" a="1"/>
  <c r="H372" i="1"/>
  <c r="H373" i="1" a="1"/>
  <c r="H373" i="1"/>
  <c r="H374" i="1" a="1"/>
  <c r="H374" i="1"/>
  <c r="H375" i="1" a="1"/>
  <c r="H375" i="1"/>
  <c r="H376" i="1" a="1"/>
  <c r="H376" i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/>
  <c r="H383" i="1" a="1"/>
  <c r="H383" i="1"/>
  <c r="H384" i="1" a="1"/>
  <c r="H384" i="1"/>
  <c r="H385" i="1" a="1"/>
  <c r="H385" i="1"/>
  <c r="H386" i="1" a="1"/>
  <c r="H386" i="1"/>
  <c r="H387" i="1" a="1"/>
  <c r="H387" i="1"/>
  <c r="H388" i="1" a="1"/>
  <c r="H388" i="1"/>
  <c r="H389" i="1" a="1"/>
  <c r="H389" i="1"/>
  <c r="H390" i="1" a="1"/>
  <c r="H390" i="1"/>
  <c r="H391" i="1" a="1"/>
  <c r="H391" i="1"/>
  <c r="H392" i="1" a="1"/>
  <c r="H392" i="1"/>
  <c r="H393" i="1" a="1"/>
  <c r="H393" i="1"/>
  <c r="H394" i="1" a="1"/>
  <c r="H394" i="1"/>
  <c r="H395" i="1" a="1"/>
  <c r="H395" i="1"/>
  <c r="H396" i="1" a="1"/>
  <c r="H396" i="1"/>
  <c r="H397" i="1" a="1"/>
  <c r="H397" i="1"/>
  <c r="H398" i="1" a="1"/>
  <c r="H398" i="1"/>
  <c r="H399" i="1" a="1"/>
  <c r="H399" i="1"/>
  <c r="H400" i="1" a="1"/>
  <c r="H400" i="1"/>
  <c r="H401" i="1" a="1"/>
  <c r="H401" i="1"/>
  <c r="H402" i="1" a="1"/>
  <c r="H402" i="1"/>
  <c r="H403" i="1" a="1"/>
  <c r="H403" i="1"/>
  <c r="H404" i="1" a="1"/>
  <c r="H404" i="1"/>
  <c r="H405" i="1" a="1"/>
  <c r="H405" i="1"/>
  <c r="H406" i="1" a="1"/>
  <c r="H406" i="1"/>
  <c r="H407" i="1" a="1"/>
  <c r="H407" i="1"/>
  <c r="H408" i="1" a="1"/>
  <c r="H408" i="1"/>
  <c r="H409" i="1" a="1"/>
  <c r="H409" i="1"/>
  <c r="H410" i="1" a="1"/>
  <c r="H410" i="1"/>
  <c r="H411" i="1" a="1"/>
  <c r="H411" i="1"/>
  <c r="H412" i="1" a="1"/>
  <c r="H412" i="1"/>
  <c r="H413" i="1" a="1"/>
  <c r="H413" i="1"/>
  <c r="H414" i="1" a="1"/>
  <c r="H414" i="1"/>
  <c r="H415" i="1" a="1"/>
  <c r="H415" i="1"/>
  <c r="H416" i="1" a="1"/>
  <c r="H416" i="1"/>
  <c r="H417" i="1" a="1"/>
  <c r="H417" i="1"/>
  <c r="H418" i="1" a="1"/>
  <c r="H418" i="1"/>
  <c r="H419" i="1" a="1"/>
  <c r="H419" i="1"/>
  <c r="H420" i="1" a="1"/>
  <c r="H420" i="1"/>
  <c r="H421" i="1" a="1"/>
  <c r="H421" i="1"/>
  <c r="H422" i="1" a="1"/>
  <c r="H422" i="1"/>
  <c r="H423" i="1" a="1"/>
  <c r="H423" i="1"/>
  <c r="H424" i="1" a="1"/>
  <c r="H424" i="1"/>
  <c r="H425" i="1" a="1"/>
  <c r="H425" i="1"/>
  <c r="H426" i="1" a="1"/>
  <c r="H426" i="1"/>
  <c r="H427" i="1" a="1"/>
  <c r="H427" i="1"/>
  <c r="H428" i="1" a="1"/>
  <c r="H428" i="1"/>
  <c r="H429" i="1" a="1"/>
  <c r="H429" i="1"/>
  <c r="H430" i="1" a="1"/>
  <c r="H430" i="1"/>
  <c r="H431" i="1" a="1"/>
  <c r="H431" i="1"/>
  <c r="H432" i="1" a="1"/>
  <c r="H432" i="1"/>
  <c r="H433" i="1" a="1"/>
  <c r="H433" i="1"/>
  <c r="H434" i="1" a="1"/>
  <c r="H434" i="1"/>
  <c r="H435" i="1" a="1"/>
  <c r="H435" i="1"/>
  <c r="H436" i="1" a="1"/>
  <c r="H436" i="1"/>
  <c r="H437" i="1" a="1"/>
  <c r="H437" i="1"/>
  <c r="H438" i="1" a="1"/>
  <c r="H438" i="1"/>
  <c r="H439" i="1" a="1"/>
  <c r="H439" i="1"/>
  <c r="H440" i="1" a="1"/>
  <c r="H440" i="1"/>
  <c r="H441" i="1" a="1"/>
  <c r="H441" i="1"/>
  <c r="H442" i="1" a="1"/>
  <c r="H442" i="1"/>
  <c r="H443" i="1" a="1"/>
  <c r="H443" i="1"/>
  <c r="H444" i="1" a="1"/>
  <c r="H444" i="1"/>
  <c r="H445" i="1" a="1"/>
  <c r="H445" i="1"/>
  <c r="H446" i="1" a="1"/>
  <c r="H446" i="1"/>
  <c r="H447" i="1" a="1"/>
  <c r="H447" i="1"/>
  <c r="H448" i="1" a="1"/>
  <c r="H448" i="1"/>
  <c r="H449" i="1" a="1"/>
  <c r="H449" i="1"/>
  <c r="H450" i="1" a="1"/>
  <c r="H450" i="1"/>
  <c r="H451" i="1" a="1"/>
  <c r="H451" i="1"/>
  <c r="H452" i="1" a="1"/>
  <c r="H452" i="1"/>
  <c r="H453" i="1" a="1"/>
  <c r="H453" i="1"/>
  <c r="H454" i="1" a="1"/>
  <c r="H454" i="1"/>
  <c r="H455" i="1" a="1"/>
  <c r="H455" i="1"/>
  <c r="H456" i="1" a="1"/>
  <c r="H456" i="1"/>
  <c r="H457" i="1" a="1"/>
  <c r="H457" i="1"/>
  <c r="H458" i="1" a="1"/>
  <c r="H458" i="1"/>
  <c r="H459" i="1" a="1"/>
  <c r="H459" i="1"/>
  <c r="H460" i="1" a="1"/>
  <c r="H460" i="1"/>
  <c r="H461" i="1" a="1"/>
  <c r="H461" i="1"/>
  <c r="H462" i="1" a="1"/>
  <c r="H462" i="1"/>
  <c r="H463" i="1" a="1"/>
  <c r="H463" i="1"/>
  <c r="H464" i="1" a="1"/>
  <c r="H464" i="1"/>
  <c r="H465" i="1" a="1"/>
  <c r="H465" i="1"/>
  <c r="H466" i="1" a="1"/>
  <c r="H466" i="1"/>
  <c r="H467" i="1" a="1"/>
  <c r="H467" i="1"/>
  <c r="H468" i="1" a="1"/>
  <c r="H468" i="1"/>
  <c r="H469" i="1" a="1"/>
  <c r="H469" i="1"/>
  <c r="H470" i="1" a="1"/>
  <c r="H470" i="1"/>
  <c r="H471" i="1" a="1"/>
  <c r="H471" i="1"/>
  <c r="H472" i="1" a="1"/>
  <c r="H472" i="1"/>
  <c r="H473" i="1" a="1"/>
  <c r="H473" i="1"/>
  <c r="H474" i="1" a="1"/>
  <c r="H474" i="1"/>
  <c r="H475" i="1" a="1"/>
  <c r="H475" i="1"/>
  <c r="H476" i="1" a="1"/>
  <c r="H476" i="1"/>
  <c r="H477" i="1" a="1"/>
  <c r="H477" i="1"/>
  <c r="H478" i="1" a="1"/>
  <c r="H478" i="1"/>
  <c r="H479" i="1" a="1"/>
  <c r="H479" i="1"/>
  <c r="H480" i="1" a="1"/>
  <c r="H480" i="1"/>
  <c r="H481" i="1" a="1"/>
  <c r="H481" i="1"/>
  <c r="H482" i="1" a="1"/>
  <c r="H482" i="1"/>
  <c r="H483" i="1" a="1"/>
  <c r="H483" i="1"/>
  <c r="H484" i="1" a="1"/>
  <c r="H484" i="1"/>
  <c r="H485" i="1" a="1"/>
  <c r="H485" i="1"/>
  <c r="H486" i="1" a="1"/>
  <c r="H486" i="1"/>
  <c r="H487" i="1" a="1"/>
  <c r="H487" i="1"/>
  <c r="H488" i="1" a="1"/>
  <c r="H488" i="1"/>
  <c r="H489" i="1" a="1"/>
  <c r="H489" i="1"/>
  <c r="H490" i="1" a="1"/>
  <c r="H490" i="1"/>
  <c r="H491" i="1" a="1"/>
  <c r="H491" i="1"/>
  <c r="H492" i="1" a="1"/>
  <c r="H492" i="1"/>
  <c r="H493" i="1" a="1"/>
  <c r="H493" i="1"/>
  <c r="H494" i="1" a="1"/>
  <c r="H494" i="1"/>
  <c r="H495" i="1" a="1"/>
  <c r="H495" i="1"/>
  <c r="H496" i="1" a="1"/>
  <c r="H496" i="1"/>
  <c r="H497" i="1" a="1"/>
  <c r="H497" i="1"/>
  <c r="H498" i="1" a="1"/>
  <c r="H498" i="1"/>
  <c r="H499" i="1" a="1"/>
  <c r="H499" i="1"/>
  <c r="H500" i="1" a="1"/>
  <c r="H500" i="1"/>
  <c r="H501" i="1" a="1"/>
  <c r="H501" i="1"/>
  <c r="H502" i="1" a="1"/>
  <c r="H502" i="1"/>
  <c r="H503" i="1" a="1"/>
  <c r="H503" i="1"/>
  <c r="H504" i="1" a="1"/>
  <c r="H504" i="1"/>
  <c r="H505" i="1" a="1"/>
  <c r="H505" i="1"/>
  <c r="H506" i="1" a="1"/>
  <c r="H506" i="1"/>
  <c r="H507" i="1" a="1"/>
  <c r="H507" i="1"/>
  <c r="H508" i="1" a="1"/>
  <c r="H508" i="1"/>
  <c r="H509" i="1" a="1"/>
  <c r="H509" i="1"/>
  <c r="H510" i="1" a="1"/>
  <c r="H510" i="1"/>
  <c r="H511" i="1" a="1"/>
  <c r="H511" i="1"/>
  <c r="H512" i="1" a="1"/>
  <c r="H512" i="1"/>
  <c r="H513" i="1" a="1"/>
  <c r="H513" i="1"/>
  <c r="H514" i="1" a="1"/>
  <c r="H514" i="1"/>
  <c r="H515" i="1" a="1"/>
  <c r="H515" i="1"/>
  <c r="H516" i="1" a="1"/>
  <c r="H516" i="1"/>
  <c r="H517" i="1" a="1"/>
  <c r="H517" i="1"/>
  <c r="H518" i="1" a="1"/>
  <c r="H518" i="1"/>
  <c r="H519" i="1" a="1"/>
  <c r="H519" i="1"/>
  <c r="H520" i="1" a="1"/>
  <c r="H520" i="1"/>
  <c r="H521" i="1" a="1"/>
  <c r="H521" i="1"/>
  <c r="H522" i="1" a="1"/>
  <c r="H522" i="1"/>
  <c r="H523" i="1" a="1"/>
  <c r="H523" i="1"/>
  <c r="H524" i="1" a="1"/>
  <c r="H524" i="1"/>
  <c r="H525" i="1" a="1"/>
  <c r="H525" i="1"/>
  <c r="H526" i="1" a="1"/>
  <c r="H526" i="1"/>
  <c r="H527" i="1" a="1"/>
  <c r="H527" i="1"/>
  <c r="H528" i="1" a="1"/>
  <c r="H528" i="1"/>
  <c r="H529" i="1" a="1"/>
  <c r="H529" i="1"/>
  <c r="H530" i="1" a="1"/>
  <c r="H530" i="1"/>
  <c r="H531" i="1" a="1"/>
  <c r="H531" i="1"/>
  <c r="H532" i="1" a="1"/>
  <c r="H532" i="1"/>
  <c r="H533" i="1" a="1"/>
  <c r="H533" i="1"/>
  <c r="H534" i="1" a="1"/>
  <c r="H534" i="1"/>
  <c r="H535" i="1" a="1"/>
  <c r="H535" i="1"/>
  <c r="H536" i="1" a="1"/>
  <c r="H536" i="1"/>
  <c r="H537" i="1" a="1"/>
  <c r="H537" i="1"/>
  <c r="H538" i="1" a="1"/>
  <c r="H538" i="1"/>
  <c r="H539" i="1" a="1"/>
  <c r="H539" i="1"/>
  <c r="H540" i="1" a="1"/>
  <c r="H540" i="1"/>
  <c r="H541" i="1" a="1"/>
  <c r="H541" i="1"/>
  <c r="H542" i="1" a="1"/>
  <c r="H542" i="1"/>
  <c r="H543" i="1" a="1"/>
  <c r="H543" i="1"/>
  <c r="H544" i="1" a="1"/>
  <c r="H544" i="1"/>
  <c r="H545" i="1" a="1"/>
  <c r="H545" i="1"/>
  <c r="H546" i="1" a="1"/>
  <c r="H546" i="1"/>
  <c r="H547" i="1" a="1"/>
  <c r="H547" i="1"/>
  <c r="H548" i="1" a="1"/>
  <c r="H548" i="1"/>
  <c r="H549" i="1" a="1"/>
  <c r="H549" i="1"/>
  <c r="H550" i="1" a="1"/>
  <c r="H550" i="1"/>
  <c r="H551" i="1" a="1"/>
  <c r="H551" i="1"/>
  <c r="H552" i="1" a="1"/>
  <c r="H552" i="1"/>
  <c r="H553" i="1" a="1"/>
  <c r="H553" i="1"/>
  <c r="H554" i="1" a="1"/>
  <c r="H554" i="1"/>
  <c r="H555" i="1" a="1"/>
  <c r="H555" i="1"/>
  <c r="H556" i="1" a="1"/>
  <c r="H556" i="1"/>
  <c r="H557" i="1" a="1"/>
  <c r="H557" i="1"/>
  <c r="H558" i="1" a="1"/>
  <c r="H558" i="1"/>
  <c r="H559" i="1" a="1"/>
  <c r="H559" i="1"/>
  <c r="H560" i="1" a="1"/>
  <c r="H560" i="1"/>
  <c r="H561" i="1" a="1"/>
  <c r="H561" i="1"/>
  <c r="H562" i="1" a="1"/>
  <c r="H562" i="1"/>
  <c r="H563" i="1" a="1"/>
  <c r="H563" i="1"/>
  <c r="H564" i="1" a="1"/>
  <c r="H564" i="1"/>
  <c r="H565" i="1" a="1"/>
  <c r="H565" i="1"/>
  <c r="H566" i="1" a="1"/>
  <c r="H566" i="1"/>
  <c r="H567" i="1" a="1"/>
  <c r="H567" i="1"/>
  <c r="H568" i="1" a="1"/>
  <c r="H568" i="1"/>
  <c r="H569" i="1" a="1"/>
  <c r="H569" i="1"/>
  <c r="H570" i="1" a="1"/>
  <c r="H570" i="1"/>
  <c r="H571" i="1" a="1"/>
  <c r="H571" i="1"/>
  <c r="H572" i="1" a="1"/>
  <c r="H572" i="1"/>
  <c r="H573" i="1" a="1"/>
  <c r="H573" i="1"/>
  <c r="H574" i="1" a="1"/>
  <c r="H574" i="1"/>
  <c r="H575" i="1" a="1"/>
  <c r="H575" i="1"/>
  <c r="H576" i="1" a="1"/>
  <c r="H576" i="1"/>
  <c r="H577" i="1" a="1"/>
  <c r="H577" i="1"/>
  <c r="H578" i="1" a="1"/>
  <c r="H578" i="1"/>
  <c r="H579" i="1" a="1"/>
  <c r="H579" i="1"/>
  <c r="H580" i="1" a="1"/>
  <c r="H580" i="1"/>
  <c r="H581" i="1" a="1"/>
  <c r="H581" i="1"/>
  <c r="H582" i="1" a="1"/>
  <c r="H582" i="1"/>
  <c r="H583" i="1" a="1"/>
  <c r="H583" i="1"/>
  <c r="H584" i="1" a="1"/>
  <c r="H584" i="1"/>
  <c r="H585" i="1" a="1"/>
  <c r="H585" i="1"/>
  <c r="H586" i="1" a="1"/>
  <c r="H586" i="1"/>
  <c r="H587" i="1" a="1"/>
  <c r="H587" i="1"/>
  <c r="H588" i="1" a="1"/>
  <c r="H588" i="1"/>
  <c r="H589" i="1" a="1"/>
  <c r="H589" i="1"/>
  <c r="H590" i="1" a="1"/>
  <c r="H590" i="1"/>
  <c r="H591" i="1" a="1"/>
  <c r="H591" i="1"/>
  <c r="H592" i="1" a="1"/>
  <c r="H592" i="1"/>
  <c r="H593" i="1" a="1"/>
  <c r="H593" i="1"/>
  <c r="H594" i="1" a="1"/>
  <c r="H594" i="1"/>
  <c r="H595" i="1" a="1"/>
  <c r="H595" i="1"/>
  <c r="H596" i="1" a="1"/>
  <c r="H596" i="1"/>
  <c r="H597" i="1" a="1"/>
  <c r="H597" i="1"/>
  <c r="H598" i="1" a="1"/>
  <c r="H598" i="1"/>
  <c r="H599" i="1" a="1"/>
  <c r="H599" i="1"/>
  <c r="H600" i="1" a="1"/>
  <c r="H600" i="1"/>
  <c r="H601" i="1" a="1"/>
  <c r="H601" i="1"/>
  <c r="H602" i="1" a="1"/>
  <c r="H602" i="1"/>
  <c r="H603" i="1" a="1"/>
  <c r="H603" i="1"/>
  <c r="H604" i="1" a="1"/>
  <c r="H604" i="1"/>
  <c r="H605" i="1" a="1"/>
  <c r="H605" i="1"/>
  <c r="H606" i="1" a="1"/>
  <c r="H606" i="1"/>
  <c r="H607" i="1" a="1"/>
  <c r="H607" i="1"/>
  <c r="H608" i="1" a="1"/>
  <c r="H608" i="1"/>
  <c r="H609" i="1" a="1"/>
  <c r="H609" i="1"/>
  <c r="H610" i="1" a="1"/>
  <c r="H610" i="1"/>
  <c r="H611" i="1" a="1"/>
  <c r="H611" i="1"/>
  <c r="H612" i="1" a="1"/>
  <c r="H612" i="1"/>
  <c r="H613" i="1" a="1"/>
  <c r="H613" i="1"/>
  <c r="H614" i="1" a="1"/>
  <c r="H614" i="1"/>
  <c r="H615" i="1" a="1"/>
  <c r="H615" i="1"/>
  <c r="H616" i="1" a="1"/>
  <c r="H616" i="1"/>
  <c r="H617" i="1" a="1"/>
  <c r="H617" i="1"/>
  <c r="H618" i="1" a="1"/>
  <c r="H618" i="1"/>
  <c r="H619" i="1" a="1"/>
  <c r="H619" i="1"/>
  <c r="H620" i="1" a="1"/>
  <c r="H620" i="1"/>
  <c r="H621" i="1" a="1"/>
  <c r="H621" i="1"/>
  <c r="H622" i="1" a="1"/>
  <c r="H622" i="1"/>
  <c r="H623" i="1" a="1"/>
  <c r="H623" i="1"/>
  <c r="H624" i="1" a="1"/>
  <c r="H624" i="1"/>
  <c r="H625" i="1" a="1"/>
  <c r="H625" i="1"/>
  <c r="H626" i="1" a="1"/>
  <c r="H626" i="1"/>
  <c r="H627" i="1" a="1"/>
  <c r="H627" i="1"/>
  <c r="H628" i="1" a="1"/>
  <c r="H628" i="1"/>
  <c r="H629" i="1" a="1"/>
  <c r="H629" i="1"/>
  <c r="H630" i="1" a="1"/>
  <c r="H630" i="1"/>
  <c r="H631" i="1" a="1"/>
  <c r="H631" i="1"/>
  <c r="H632" i="1" a="1"/>
  <c r="H632" i="1"/>
  <c r="H633" i="1" a="1"/>
  <c r="H633" i="1"/>
  <c r="H634" i="1" a="1"/>
  <c r="H634" i="1"/>
  <c r="H635" i="1" a="1"/>
  <c r="H635" i="1"/>
  <c r="H636" i="1" a="1"/>
  <c r="H636" i="1"/>
  <c r="H637" i="1" a="1"/>
  <c r="H637" i="1"/>
  <c r="H638" i="1" a="1"/>
  <c r="H638" i="1"/>
  <c r="H639" i="1" a="1"/>
  <c r="H639" i="1"/>
  <c r="H640" i="1" a="1"/>
  <c r="H640" i="1"/>
  <c r="H641" i="1" a="1"/>
  <c r="H641" i="1"/>
  <c r="H642" i="1" a="1"/>
  <c r="H642" i="1"/>
  <c r="H643" i="1" a="1"/>
  <c r="H643" i="1"/>
  <c r="H644" i="1" a="1"/>
  <c r="H644" i="1"/>
  <c r="H645" i="1" a="1"/>
  <c r="H645" i="1"/>
  <c r="H646" i="1" a="1"/>
  <c r="H646" i="1"/>
  <c r="H647" i="1" a="1"/>
  <c r="H647" i="1"/>
  <c r="H648" i="1" a="1"/>
  <c r="H648" i="1"/>
  <c r="H649" i="1" a="1"/>
  <c r="H649" i="1"/>
  <c r="H650" i="1" a="1"/>
  <c r="H650" i="1"/>
  <c r="H651" i="1" a="1"/>
  <c r="H651" i="1"/>
  <c r="H652" i="1" a="1"/>
  <c r="H652" i="1"/>
  <c r="H653" i="1" a="1"/>
  <c r="H653" i="1"/>
  <c r="H654" i="1" a="1"/>
  <c r="H654" i="1"/>
  <c r="H655" i="1" a="1"/>
  <c r="H655" i="1"/>
  <c r="H656" i="1" a="1"/>
  <c r="H656" i="1"/>
  <c r="H657" i="1" a="1"/>
  <c r="H657" i="1"/>
  <c r="H658" i="1" a="1"/>
  <c r="H658" i="1"/>
  <c r="H659" i="1" a="1"/>
  <c r="H659" i="1"/>
  <c r="H660" i="1" a="1"/>
  <c r="H660" i="1"/>
  <c r="H661" i="1" a="1"/>
  <c r="H661" i="1"/>
  <c r="H662" i="1" a="1"/>
  <c r="H662" i="1"/>
  <c r="H663" i="1" a="1"/>
  <c r="H663" i="1"/>
  <c r="H664" i="1" a="1"/>
  <c r="H664" i="1"/>
  <c r="H665" i="1" a="1"/>
  <c r="H665" i="1"/>
  <c r="H666" i="1" a="1"/>
  <c r="H666" i="1"/>
  <c r="H667" i="1" a="1"/>
  <c r="H667" i="1"/>
  <c r="H668" i="1" a="1"/>
  <c r="H668" i="1"/>
  <c r="H669" i="1" a="1"/>
  <c r="H669" i="1"/>
  <c r="H670" i="1" a="1"/>
  <c r="H670" i="1"/>
  <c r="H671" i="1" a="1"/>
  <c r="H671" i="1"/>
  <c r="H672" i="1" a="1"/>
  <c r="H672" i="1"/>
  <c r="H673" i="1" a="1"/>
  <c r="H673" i="1"/>
  <c r="H674" i="1" a="1"/>
  <c r="H674" i="1"/>
  <c r="H675" i="1" a="1"/>
  <c r="H675" i="1"/>
  <c r="H676" i="1" a="1"/>
  <c r="H676" i="1"/>
  <c r="H677" i="1" a="1"/>
  <c r="H677" i="1"/>
  <c r="H678" i="1" a="1"/>
  <c r="H678" i="1"/>
  <c r="H679" i="1" a="1"/>
  <c r="H679" i="1"/>
  <c r="H680" i="1" a="1"/>
  <c r="H680" i="1"/>
  <c r="H681" i="1" a="1"/>
  <c r="H681" i="1"/>
  <c r="H682" i="1" a="1"/>
  <c r="H682" i="1"/>
  <c r="H683" i="1" a="1"/>
  <c r="H683" i="1"/>
  <c r="H684" i="1" a="1"/>
  <c r="H684" i="1"/>
  <c r="H685" i="1" a="1"/>
  <c r="H685" i="1"/>
  <c r="H686" i="1" a="1"/>
  <c r="H686" i="1"/>
  <c r="H687" i="1" a="1"/>
  <c r="H687" i="1"/>
  <c r="H688" i="1" a="1"/>
  <c r="H688" i="1"/>
  <c r="H689" i="1" a="1"/>
  <c r="H689" i="1"/>
  <c r="H690" i="1" a="1"/>
  <c r="H690" i="1"/>
  <c r="H691" i="1" a="1"/>
  <c r="H691" i="1"/>
  <c r="H692" i="1" a="1"/>
  <c r="H692" i="1"/>
  <c r="H693" i="1" a="1"/>
  <c r="H693" i="1"/>
  <c r="H694" i="1" a="1"/>
  <c r="H694" i="1"/>
  <c r="H695" i="1" a="1"/>
  <c r="H695" i="1"/>
  <c r="H696" i="1" a="1"/>
  <c r="H696" i="1"/>
  <c r="H697" i="1" a="1"/>
  <c r="H697" i="1"/>
  <c r="H698" i="1" a="1"/>
  <c r="H698" i="1"/>
  <c r="H699" i="1" a="1"/>
  <c r="H699" i="1"/>
  <c r="H700" i="1" a="1"/>
  <c r="H700" i="1"/>
  <c r="H701" i="1" a="1"/>
  <c r="H701" i="1"/>
  <c r="H702" i="1" a="1"/>
  <c r="H702" i="1"/>
  <c r="H703" i="1" a="1"/>
  <c r="H703" i="1"/>
  <c r="H704" i="1" a="1"/>
  <c r="H704" i="1"/>
  <c r="H705" i="1" a="1"/>
  <c r="H705" i="1"/>
  <c r="H706" i="1" a="1"/>
  <c r="H706" i="1"/>
  <c r="H707" i="1" a="1"/>
  <c r="H707" i="1"/>
  <c r="H708" i="1" a="1"/>
  <c r="H708" i="1"/>
  <c r="H709" i="1" a="1"/>
  <c r="H709" i="1"/>
  <c r="H710" i="1" a="1"/>
  <c r="H710" i="1"/>
  <c r="H711" i="1" a="1"/>
  <c r="H711" i="1"/>
  <c r="H712" i="1" a="1"/>
  <c r="H712" i="1"/>
  <c r="H713" i="1" a="1"/>
  <c r="H713" i="1"/>
  <c r="H714" i="1" a="1"/>
  <c r="H714" i="1"/>
  <c r="H715" i="1" a="1"/>
  <c r="H715" i="1"/>
  <c r="H716" i="1" a="1"/>
  <c r="H716" i="1"/>
  <c r="H717" i="1" a="1"/>
  <c r="H717" i="1"/>
  <c r="H718" i="1" a="1"/>
  <c r="H718" i="1"/>
  <c r="H719" i="1" a="1"/>
  <c r="H719" i="1"/>
  <c r="H720" i="1" a="1"/>
  <c r="H720" i="1"/>
  <c r="H721" i="1" a="1"/>
  <c r="H721" i="1"/>
  <c r="H722" i="1" a="1"/>
  <c r="H722" i="1"/>
  <c r="H723" i="1" a="1"/>
  <c r="H723" i="1"/>
  <c r="H724" i="1" a="1"/>
  <c r="H724" i="1"/>
  <c r="H725" i="1" a="1"/>
  <c r="H725" i="1"/>
  <c r="H726" i="1" a="1"/>
  <c r="H726" i="1"/>
  <c r="H727" i="1" a="1"/>
  <c r="H727" i="1"/>
  <c r="H728" i="1" a="1"/>
  <c r="H728" i="1"/>
  <c r="H729" i="1" a="1"/>
  <c r="H729" i="1"/>
  <c r="H730" i="1" a="1"/>
  <c r="H730" i="1"/>
  <c r="H731" i="1" a="1"/>
  <c r="H731" i="1"/>
  <c r="H732" i="1" a="1"/>
  <c r="H732" i="1"/>
  <c r="H733" i="1" a="1"/>
  <c r="H733" i="1"/>
  <c r="H734" i="1" a="1"/>
  <c r="H734" i="1"/>
  <c r="H735" i="1" a="1"/>
  <c r="H735" i="1"/>
  <c r="H736" i="1" a="1"/>
  <c r="H736" i="1"/>
  <c r="H737" i="1" a="1"/>
  <c r="H737" i="1"/>
  <c r="H738" i="1" a="1"/>
  <c r="H738" i="1"/>
  <c r="H739" i="1" a="1"/>
  <c r="H739" i="1"/>
  <c r="H740" i="1" a="1"/>
  <c r="H740" i="1"/>
  <c r="H741" i="1" a="1"/>
  <c r="H741" i="1"/>
  <c r="H742" i="1" a="1"/>
  <c r="H742" i="1"/>
  <c r="H743" i="1" a="1"/>
  <c r="H743" i="1"/>
  <c r="H744" i="1" a="1"/>
  <c r="H744" i="1"/>
  <c r="H745" i="1" a="1"/>
  <c r="H745" i="1"/>
  <c r="H746" i="1" a="1"/>
  <c r="H746" i="1"/>
  <c r="H747" i="1" a="1"/>
  <c r="H747" i="1"/>
  <c r="H748" i="1" a="1"/>
  <c r="H748" i="1"/>
  <c r="H749" i="1" a="1"/>
  <c r="H749" i="1"/>
  <c r="H750" i="1" a="1"/>
  <c r="H750" i="1"/>
  <c r="H751" i="1" a="1"/>
  <c r="H751" i="1"/>
  <c r="H752" i="1" a="1"/>
  <c r="H752" i="1"/>
  <c r="H753" i="1" a="1"/>
  <c r="H753" i="1"/>
  <c r="H754" i="1" a="1"/>
  <c r="H754" i="1"/>
  <c r="H755" i="1" a="1"/>
  <c r="H755" i="1"/>
  <c r="H756" i="1" a="1"/>
  <c r="H756" i="1"/>
  <c r="H757" i="1" a="1"/>
  <c r="H757" i="1"/>
  <c r="H758" i="1" a="1"/>
  <c r="H758" i="1"/>
  <c r="H759" i="1" a="1"/>
  <c r="H759" i="1"/>
  <c r="H760" i="1" a="1"/>
  <c r="H760" i="1"/>
  <c r="H761" i="1" a="1"/>
  <c r="H761" i="1"/>
  <c r="H762" i="1" a="1"/>
  <c r="H762" i="1"/>
  <c r="H763" i="1" a="1"/>
  <c r="H763" i="1"/>
  <c r="H764" i="1" a="1"/>
  <c r="H764" i="1"/>
  <c r="H765" i="1" a="1"/>
  <c r="H765" i="1"/>
  <c r="H766" i="1" a="1"/>
  <c r="H766" i="1"/>
  <c r="H767" i="1" a="1"/>
  <c r="H767" i="1"/>
  <c r="H768" i="1" a="1"/>
  <c r="H768" i="1"/>
  <c r="H769" i="1" a="1"/>
  <c r="H769" i="1"/>
  <c r="H770" i="1" a="1"/>
  <c r="H770" i="1"/>
  <c r="H771" i="1" a="1"/>
  <c r="H771" i="1"/>
  <c r="H772" i="1" a="1"/>
  <c r="H772" i="1"/>
  <c r="H773" i="1" a="1"/>
  <c r="H773" i="1"/>
  <c r="H774" i="1" a="1"/>
  <c r="H774" i="1"/>
  <c r="H775" i="1" a="1"/>
  <c r="H775" i="1"/>
  <c r="H776" i="1" a="1"/>
  <c r="H776" i="1"/>
  <c r="H777" i="1" a="1"/>
  <c r="H777" i="1"/>
  <c r="H778" i="1" a="1"/>
  <c r="H778" i="1"/>
  <c r="H779" i="1" a="1"/>
  <c r="H779" i="1"/>
  <c r="H780" i="1" a="1"/>
  <c r="H780" i="1"/>
  <c r="H781" i="1" a="1"/>
  <c r="H781" i="1"/>
  <c r="H782" i="1" a="1"/>
  <c r="H782" i="1"/>
  <c r="H783" i="1" a="1"/>
  <c r="H783" i="1"/>
  <c r="H784" i="1" a="1"/>
  <c r="H784" i="1"/>
  <c r="H785" i="1" a="1"/>
  <c r="H785" i="1"/>
  <c r="H786" i="1" a="1"/>
  <c r="H786" i="1"/>
  <c r="H787" i="1" a="1"/>
  <c r="H787" i="1"/>
  <c r="H788" i="1" a="1"/>
  <c r="H788" i="1"/>
  <c r="H789" i="1" a="1"/>
  <c r="H789" i="1"/>
  <c r="H790" i="1" a="1"/>
  <c r="H790" i="1"/>
  <c r="H791" i="1" a="1"/>
  <c r="H791" i="1"/>
  <c r="H792" i="1" a="1"/>
  <c r="H792" i="1"/>
  <c r="H793" i="1" a="1"/>
  <c r="H793" i="1"/>
  <c r="H794" i="1" a="1"/>
  <c r="H794" i="1"/>
  <c r="H795" i="1" a="1"/>
  <c r="H795" i="1"/>
  <c r="H796" i="1" a="1"/>
  <c r="H796" i="1"/>
  <c r="H797" i="1" a="1"/>
  <c r="H797" i="1"/>
  <c r="H798" i="1" a="1"/>
  <c r="H798" i="1"/>
  <c r="H799" i="1" a="1"/>
  <c r="H799" i="1"/>
  <c r="H800" i="1" a="1"/>
  <c r="H800" i="1"/>
  <c r="H801" i="1" a="1"/>
  <c r="H801" i="1"/>
  <c r="H802" i="1" a="1"/>
  <c r="H802" i="1"/>
  <c r="H803" i="1" a="1"/>
  <c r="H803" i="1"/>
  <c r="H804" i="1" a="1"/>
  <c r="H804" i="1"/>
  <c r="H805" i="1" a="1"/>
  <c r="H805" i="1"/>
  <c r="H806" i="1" a="1"/>
  <c r="H806" i="1"/>
  <c r="H807" i="1" a="1"/>
  <c r="H807" i="1"/>
  <c r="H808" i="1" a="1"/>
  <c r="H808" i="1"/>
  <c r="H809" i="1" a="1"/>
  <c r="H809" i="1"/>
  <c r="H810" i="1" a="1"/>
  <c r="H810" i="1"/>
  <c r="H811" i="1" a="1"/>
  <c r="H811" i="1"/>
  <c r="H812" i="1" a="1"/>
  <c r="H812" i="1"/>
  <c r="H813" i="1" a="1"/>
  <c r="H813" i="1"/>
  <c r="H814" i="1" a="1"/>
  <c r="H814" i="1"/>
  <c r="H815" i="1" a="1"/>
  <c r="H815" i="1"/>
  <c r="H816" i="1" a="1"/>
  <c r="H816" i="1"/>
  <c r="H817" i="1" a="1"/>
  <c r="H817" i="1"/>
  <c r="H818" i="1" a="1"/>
  <c r="H818" i="1"/>
  <c r="H819" i="1" a="1"/>
  <c r="H819" i="1"/>
  <c r="H820" i="1" a="1"/>
  <c r="H820" i="1"/>
  <c r="H821" i="1" a="1"/>
  <c r="H821" i="1"/>
  <c r="H822" i="1" a="1"/>
  <c r="H822" i="1"/>
  <c r="H823" i="1" a="1"/>
  <c r="H823" i="1"/>
  <c r="H824" i="1" a="1"/>
  <c r="H824" i="1"/>
  <c r="H825" i="1" a="1"/>
  <c r="H825" i="1"/>
  <c r="H826" i="1" a="1"/>
  <c r="H826" i="1"/>
  <c r="H827" i="1" a="1"/>
  <c r="H827" i="1"/>
  <c r="H828" i="1" a="1"/>
  <c r="H828" i="1"/>
  <c r="H829" i="1" a="1"/>
  <c r="H829" i="1"/>
  <c r="H830" i="1" a="1"/>
  <c r="H830" i="1"/>
  <c r="H831" i="1" a="1"/>
  <c r="H831" i="1"/>
  <c r="H832" i="1" a="1"/>
  <c r="H832" i="1"/>
  <c r="H833" i="1" a="1"/>
  <c r="H833" i="1"/>
  <c r="H834" i="1" a="1"/>
  <c r="H834" i="1"/>
  <c r="H835" i="1" a="1"/>
  <c r="H835" i="1"/>
  <c r="H836" i="1" a="1"/>
  <c r="H836" i="1"/>
  <c r="H837" i="1" a="1"/>
  <c r="H837" i="1"/>
  <c r="H838" i="1" a="1"/>
  <c r="H838" i="1"/>
  <c r="H839" i="1" a="1"/>
  <c r="H839" i="1"/>
  <c r="H840" i="1" a="1"/>
  <c r="H840" i="1"/>
  <c r="H841" i="1" a="1"/>
  <c r="H841" i="1"/>
  <c r="H842" i="1" a="1"/>
  <c r="H842" i="1"/>
  <c r="H843" i="1" a="1"/>
  <c r="H843" i="1"/>
  <c r="H844" i="1" a="1"/>
  <c r="H844" i="1"/>
  <c r="H845" i="1" a="1"/>
  <c r="H845" i="1"/>
  <c r="H846" i="1" a="1"/>
  <c r="H846" i="1"/>
  <c r="H847" i="1" a="1"/>
  <c r="H847" i="1"/>
  <c r="H848" i="1" a="1"/>
  <c r="H848" i="1"/>
  <c r="H849" i="1" a="1"/>
  <c r="H849" i="1"/>
  <c r="H850" i="1" a="1"/>
  <c r="H850" i="1"/>
  <c r="H851" i="1" a="1"/>
  <c r="H851" i="1"/>
  <c r="H852" i="1" a="1"/>
  <c r="H852" i="1"/>
  <c r="H853" i="1" a="1"/>
  <c r="H853" i="1"/>
  <c r="H854" i="1" a="1"/>
  <c r="H854" i="1"/>
  <c r="H855" i="1" a="1"/>
  <c r="H855" i="1"/>
  <c r="H856" i="1" a="1"/>
  <c r="H856" i="1"/>
  <c r="H857" i="1" a="1"/>
  <c r="H857" i="1"/>
  <c r="H858" i="1" a="1"/>
  <c r="H858" i="1"/>
  <c r="H859" i="1" a="1"/>
  <c r="H859" i="1"/>
  <c r="H860" i="1" a="1"/>
  <c r="H860" i="1"/>
  <c r="H861" i="1" a="1"/>
  <c r="H861" i="1"/>
  <c r="H862" i="1" a="1"/>
  <c r="H862" i="1"/>
  <c r="H863" i="1" a="1"/>
  <c r="H863" i="1"/>
  <c r="H864" i="1" a="1"/>
  <c r="H864" i="1"/>
  <c r="H865" i="1" a="1"/>
  <c r="H865" i="1"/>
  <c r="H866" i="1" a="1"/>
  <c r="H866" i="1"/>
  <c r="H867" i="1" a="1"/>
  <c r="H867" i="1"/>
  <c r="H868" i="1" a="1"/>
  <c r="H868" i="1"/>
  <c r="H869" i="1" a="1"/>
  <c r="H869" i="1"/>
  <c r="H870" i="1" a="1"/>
  <c r="H870" i="1"/>
  <c r="H871" i="1" a="1"/>
  <c r="H871" i="1"/>
  <c r="H872" i="1" a="1"/>
  <c r="H872" i="1"/>
  <c r="H873" i="1" a="1"/>
  <c r="H873" i="1"/>
  <c r="H874" i="1" a="1"/>
  <c r="H874" i="1"/>
  <c r="H875" i="1" a="1"/>
  <c r="H875" i="1"/>
  <c r="H876" i="1" a="1"/>
  <c r="H876" i="1"/>
  <c r="H877" i="1" a="1"/>
  <c r="H877" i="1"/>
  <c r="H878" i="1" a="1"/>
  <c r="H878" i="1"/>
  <c r="H879" i="1" a="1"/>
  <c r="H879" i="1"/>
  <c r="H880" i="1" a="1"/>
  <c r="H880" i="1"/>
  <c r="H881" i="1" a="1"/>
  <c r="H881" i="1"/>
  <c r="H882" i="1" a="1"/>
  <c r="H882" i="1"/>
  <c r="H883" i="1" a="1"/>
  <c r="H883" i="1"/>
  <c r="H884" i="1" a="1"/>
  <c r="H884" i="1"/>
  <c r="H885" i="1" a="1"/>
  <c r="H885" i="1"/>
  <c r="H886" i="1" a="1"/>
  <c r="H886" i="1"/>
  <c r="H887" i="1" a="1"/>
  <c r="H887" i="1"/>
  <c r="H888" i="1" a="1"/>
  <c r="H888" i="1"/>
  <c r="H889" i="1" a="1"/>
  <c r="H889" i="1"/>
  <c r="H890" i="1" a="1"/>
  <c r="H890" i="1"/>
  <c r="H891" i="1" a="1"/>
  <c r="H891" i="1"/>
  <c r="H892" i="1" a="1"/>
  <c r="H892" i="1"/>
  <c r="H893" i="1" a="1"/>
  <c r="H893" i="1"/>
  <c r="H894" i="1" a="1"/>
  <c r="H894" i="1"/>
  <c r="H895" i="1" a="1"/>
  <c r="H895" i="1"/>
  <c r="H896" i="1" a="1"/>
  <c r="H896" i="1"/>
  <c r="H897" i="1" a="1"/>
  <c r="H897" i="1"/>
  <c r="H898" i="1" a="1"/>
  <c r="H898" i="1"/>
  <c r="H899" i="1" a="1"/>
  <c r="H899" i="1"/>
  <c r="H900" i="1" a="1"/>
  <c r="H900" i="1"/>
  <c r="H901" i="1" a="1"/>
  <c r="H901" i="1"/>
  <c r="H902" i="1" a="1"/>
  <c r="H902" i="1"/>
  <c r="H903" i="1" a="1"/>
  <c r="H903" i="1"/>
  <c r="H904" i="1" a="1"/>
  <c r="H904" i="1"/>
  <c r="H905" i="1" a="1"/>
  <c r="H905" i="1"/>
  <c r="H906" i="1" a="1"/>
  <c r="H906" i="1"/>
  <c r="H907" i="1" a="1"/>
  <c r="H907" i="1"/>
  <c r="H908" i="1" a="1"/>
  <c r="H908" i="1"/>
  <c r="H909" i="1" a="1"/>
  <c r="H909" i="1"/>
  <c r="H910" i="1" a="1"/>
  <c r="H910" i="1"/>
  <c r="H911" i="1" a="1"/>
  <c r="H911" i="1"/>
  <c r="H912" i="1" a="1"/>
  <c r="H912" i="1"/>
  <c r="H913" i="1" a="1"/>
  <c r="H913" i="1"/>
  <c r="H914" i="1" a="1"/>
  <c r="H914" i="1"/>
  <c r="H915" i="1" a="1"/>
  <c r="H915" i="1"/>
  <c r="H916" i="1" a="1"/>
  <c r="H916" i="1"/>
  <c r="H917" i="1" a="1"/>
  <c r="H917" i="1"/>
  <c r="H918" i="1" a="1"/>
  <c r="H918" i="1"/>
  <c r="H919" i="1" a="1"/>
  <c r="H919" i="1"/>
  <c r="H920" i="1" a="1"/>
  <c r="H920" i="1"/>
  <c r="H921" i="1" a="1"/>
  <c r="H921" i="1"/>
  <c r="H922" i="1" a="1"/>
  <c r="H922" i="1"/>
  <c r="H923" i="1" a="1"/>
  <c r="H923" i="1"/>
  <c r="H924" i="1" a="1"/>
  <c r="H924" i="1"/>
  <c r="H925" i="1" a="1"/>
  <c r="H925" i="1"/>
  <c r="H926" i="1" a="1"/>
  <c r="H926" i="1"/>
  <c r="H927" i="1" a="1"/>
  <c r="H927" i="1"/>
  <c r="H928" i="1" a="1"/>
  <c r="H928" i="1"/>
  <c r="H929" i="1" a="1"/>
  <c r="H929" i="1"/>
  <c r="H930" i="1" a="1"/>
  <c r="H930" i="1"/>
  <c r="H931" i="1" a="1"/>
  <c r="H931" i="1"/>
  <c r="H932" i="1" a="1"/>
  <c r="H932" i="1"/>
  <c r="H933" i="1" a="1"/>
  <c r="H933" i="1"/>
  <c r="H934" i="1" a="1"/>
  <c r="H934" i="1"/>
  <c r="H935" i="1" a="1"/>
  <c r="H935" i="1"/>
  <c r="H936" i="1" a="1"/>
  <c r="H936" i="1"/>
  <c r="H937" i="1" a="1"/>
  <c r="H937" i="1"/>
  <c r="H938" i="1" a="1"/>
  <c r="H938" i="1"/>
  <c r="H939" i="1" a="1"/>
  <c r="H939" i="1"/>
  <c r="H940" i="1" a="1"/>
  <c r="H940" i="1"/>
  <c r="H941" i="1" a="1"/>
  <c r="H941" i="1"/>
  <c r="H942" i="1" a="1"/>
  <c r="H942" i="1"/>
  <c r="H943" i="1" a="1"/>
  <c r="H943" i="1"/>
  <c r="H944" i="1" a="1"/>
  <c r="H944" i="1"/>
  <c r="H945" i="1" a="1"/>
  <c r="H945" i="1"/>
  <c r="H946" i="1" a="1"/>
  <c r="H946" i="1"/>
  <c r="H947" i="1" a="1"/>
  <c r="H947" i="1"/>
  <c r="H948" i="1" a="1"/>
  <c r="H948" i="1"/>
  <c r="H949" i="1" a="1"/>
  <c r="H949" i="1"/>
  <c r="H950" i="1" a="1"/>
  <c r="H950" i="1"/>
  <c r="H951" i="1" a="1"/>
  <c r="H951" i="1"/>
  <c r="H952" i="1" a="1"/>
  <c r="H952" i="1"/>
  <c r="H953" i="1" a="1"/>
  <c r="H953" i="1"/>
  <c r="H954" i="1" a="1"/>
  <c r="H954" i="1"/>
  <c r="H955" i="1" a="1"/>
  <c r="H955" i="1"/>
  <c r="H956" i="1" a="1"/>
  <c r="H956" i="1"/>
  <c r="H957" i="1" a="1"/>
  <c r="H957" i="1"/>
  <c r="H958" i="1" a="1"/>
  <c r="H958" i="1"/>
  <c r="H959" i="1" a="1"/>
  <c r="H959" i="1"/>
  <c r="H960" i="1" a="1"/>
  <c r="H960" i="1"/>
  <c r="H961" i="1" a="1"/>
  <c r="H961" i="1"/>
  <c r="H962" i="1" a="1"/>
  <c r="H962" i="1"/>
  <c r="H963" i="1" a="1"/>
  <c r="H963" i="1"/>
  <c r="H964" i="1" a="1"/>
  <c r="H964" i="1"/>
  <c r="H965" i="1" a="1"/>
  <c r="H965" i="1"/>
  <c r="H966" i="1" a="1"/>
  <c r="H966" i="1"/>
  <c r="H967" i="1" a="1"/>
  <c r="H967" i="1"/>
  <c r="H968" i="1" a="1"/>
  <c r="H968" i="1"/>
  <c r="H969" i="1" a="1"/>
  <c r="H969" i="1"/>
  <c r="H970" i="1" a="1"/>
  <c r="H970" i="1"/>
  <c r="H971" i="1" a="1"/>
  <c r="H971" i="1"/>
  <c r="H972" i="1" a="1"/>
  <c r="H972" i="1"/>
  <c r="H973" i="1" a="1"/>
  <c r="H973" i="1"/>
  <c r="H974" i="1" a="1"/>
  <c r="H974" i="1"/>
  <c r="H975" i="1" a="1"/>
  <c r="H975" i="1"/>
  <c r="H976" i="1" a="1"/>
  <c r="H976" i="1"/>
  <c r="H977" i="1" a="1"/>
  <c r="H977" i="1"/>
  <c r="H978" i="1" a="1"/>
  <c r="H978" i="1"/>
  <c r="H979" i="1" a="1"/>
  <c r="H979" i="1"/>
  <c r="H980" i="1" a="1"/>
  <c r="H980" i="1"/>
  <c r="H981" i="1" a="1"/>
  <c r="H981" i="1"/>
  <c r="H982" i="1" a="1"/>
  <c r="H982" i="1"/>
  <c r="H983" i="1" a="1"/>
  <c r="H983" i="1"/>
  <c r="H984" i="1" a="1"/>
  <c r="H984" i="1"/>
  <c r="H985" i="1" a="1"/>
  <c r="H985" i="1"/>
  <c r="H986" i="1" a="1"/>
  <c r="H986" i="1"/>
  <c r="H987" i="1" a="1"/>
  <c r="H987" i="1"/>
  <c r="H988" i="1" a="1"/>
  <c r="H988" i="1"/>
  <c r="H989" i="1" a="1"/>
  <c r="H989" i="1"/>
  <c r="H990" i="1" a="1"/>
  <c r="H990" i="1"/>
  <c r="H991" i="1" a="1"/>
  <c r="H991" i="1"/>
  <c r="H992" i="1" a="1"/>
  <c r="H992" i="1"/>
  <c r="H993" i="1" a="1"/>
  <c r="H993" i="1"/>
  <c r="H994" i="1" a="1"/>
  <c r="H994" i="1"/>
  <c r="H995" i="1" a="1"/>
  <c r="H995" i="1"/>
  <c r="H996" i="1" a="1"/>
  <c r="H996" i="1"/>
  <c r="H997" i="1" a="1"/>
  <c r="H997" i="1"/>
  <c r="H998" i="1" a="1"/>
  <c r="H998" i="1"/>
  <c r="H999" i="1" a="1"/>
  <c r="H999" i="1"/>
  <c r="H1000" i="1" a="1"/>
  <c r="H1000" i="1"/>
  <c r="H1001" i="1" a="1"/>
  <c r="H1001" i="1"/>
  <c r="H1002" i="1" a="1"/>
  <c r="H1002" i="1"/>
  <c r="H1003" i="1" a="1"/>
  <c r="H1003" i="1"/>
  <c r="H1004" i="1" a="1"/>
  <c r="H1004" i="1"/>
  <c r="H1005" i="1" a="1"/>
  <c r="H1005" i="1"/>
  <c r="H1006" i="1" a="1"/>
  <c r="H1006" i="1"/>
  <c r="H1007" i="1" a="1"/>
  <c r="H1007" i="1"/>
  <c r="H1008" i="1" a="1"/>
  <c r="H1008" i="1"/>
  <c r="H1009" i="1" a="1"/>
  <c r="H1009" i="1"/>
  <c r="H1010" i="1" a="1"/>
  <c r="H1010" i="1"/>
  <c r="H1011" i="1" a="1"/>
  <c r="H1011" i="1"/>
  <c r="H1012" i="1" a="1"/>
  <c r="H1012" i="1"/>
  <c r="H1013" i="1" a="1"/>
  <c r="H1013" i="1"/>
  <c r="H1014" i="1" a="1"/>
  <c r="H1014" i="1"/>
  <c r="H1015" i="1" a="1"/>
  <c r="H1015" i="1"/>
  <c r="H1016" i="1" a="1"/>
  <c r="H1016" i="1"/>
  <c r="H1017" i="1" a="1"/>
  <c r="H1017" i="1"/>
  <c r="H1018" i="1" a="1"/>
  <c r="H1018" i="1"/>
  <c r="H1019" i="1" a="1"/>
  <c r="H1019" i="1"/>
  <c r="H1020" i="1" a="1"/>
  <c r="H1020" i="1"/>
  <c r="H1021" i="1" a="1"/>
  <c r="H1021" i="1"/>
  <c r="H1022" i="1" a="1"/>
  <c r="H1022" i="1"/>
  <c r="H1023" i="1" a="1"/>
  <c r="H1023" i="1"/>
  <c r="H1024" i="1" a="1"/>
  <c r="H1024" i="1"/>
  <c r="H1025" i="1" a="1"/>
  <c r="H1025" i="1"/>
  <c r="H1026" i="1" a="1"/>
  <c r="H1026" i="1"/>
  <c r="H1027" i="1" a="1"/>
  <c r="H1027" i="1"/>
  <c r="H1028" i="1" a="1"/>
  <c r="H1028" i="1"/>
  <c r="H1029" i="1" a="1"/>
  <c r="H1029" i="1"/>
  <c r="H1030" i="1" a="1"/>
  <c r="H1030" i="1"/>
  <c r="H1031" i="1" a="1"/>
  <c r="H1031" i="1"/>
  <c r="H1032" i="1" a="1"/>
  <c r="H1032" i="1"/>
  <c r="H1033" i="1" a="1"/>
  <c r="H1033" i="1"/>
  <c r="H1034" i="1" a="1"/>
  <c r="H1034" i="1"/>
  <c r="H1035" i="1" a="1"/>
  <c r="H1035" i="1"/>
  <c r="H1036" i="1" a="1"/>
  <c r="H1036" i="1"/>
  <c r="H1037" i="1" a="1"/>
  <c r="H1037" i="1"/>
  <c r="H1038" i="1" a="1"/>
  <c r="H1038" i="1"/>
  <c r="H1039" i="1" a="1"/>
  <c r="H1039" i="1"/>
  <c r="H1040" i="1" a="1"/>
  <c r="H1040" i="1"/>
  <c r="H1041" i="1" a="1"/>
  <c r="H1041" i="1"/>
  <c r="H1042" i="1" a="1"/>
  <c r="H1042" i="1"/>
  <c r="H1043" i="1" a="1"/>
  <c r="H1043" i="1"/>
  <c r="H1044" i="1" a="1"/>
  <c r="H1044" i="1"/>
  <c r="H1045" i="1" a="1"/>
  <c r="H1045" i="1"/>
  <c r="H1046" i="1" a="1"/>
  <c r="H1046" i="1"/>
  <c r="H1047" i="1" a="1"/>
  <c r="H1047" i="1"/>
  <c r="H1048" i="1" a="1"/>
  <c r="H1048" i="1"/>
  <c r="H1049" i="1" a="1"/>
  <c r="H1049" i="1"/>
  <c r="H1050" i="1" a="1"/>
  <c r="H1050" i="1"/>
  <c r="H1051" i="1" a="1"/>
  <c r="H1051" i="1"/>
  <c r="H1052" i="1" a="1"/>
  <c r="H1052" i="1"/>
  <c r="H1053" i="1" a="1"/>
  <c r="H1053" i="1"/>
  <c r="H1054" i="1" a="1"/>
  <c r="H1054" i="1"/>
  <c r="H1055" i="1" a="1"/>
  <c r="H1055" i="1"/>
  <c r="H1056" i="1" a="1"/>
  <c r="H1056" i="1"/>
  <c r="H1057" i="1" a="1"/>
  <c r="H1057" i="1"/>
  <c r="H1058" i="1" a="1"/>
  <c r="H1058" i="1"/>
  <c r="H1059" i="1" a="1"/>
  <c r="H1059" i="1"/>
  <c r="H1060" i="1" a="1"/>
  <c r="H1060" i="1"/>
  <c r="H1061" i="1" a="1"/>
  <c r="H1061" i="1"/>
  <c r="H1062" i="1" a="1"/>
  <c r="H1062" i="1"/>
  <c r="H1063" i="1" a="1"/>
  <c r="H1063" i="1"/>
  <c r="H1064" i="1" a="1"/>
  <c r="H1064" i="1"/>
  <c r="H1065" i="1" a="1"/>
  <c r="H1065" i="1"/>
  <c r="H1066" i="1" a="1"/>
  <c r="H1066" i="1"/>
  <c r="H1067" i="1" a="1"/>
  <c r="H1067" i="1"/>
  <c r="H1068" i="1" a="1"/>
  <c r="H1068" i="1"/>
  <c r="H1069" i="1" a="1"/>
  <c r="H1069" i="1"/>
  <c r="H1070" i="1" a="1"/>
  <c r="H1070" i="1"/>
  <c r="H1071" i="1" a="1"/>
  <c r="H1071" i="1"/>
  <c r="H1072" i="1" a="1"/>
  <c r="H1072" i="1"/>
  <c r="H1073" i="1" a="1"/>
  <c r="H1073" i="1"/>
  <c r="H1074" i="1" a="1"/>
  <c r="H1074" i="1"/>
  <c r="H1075" i="1" a="1"/>
  <c r="H1075" i="1"/>
  <c r="H1076" i="1" a="1"/>
  <c r="H1076" i="1"/>
  <c r="H1077" i="1" a="1"/>
  <c r="H1077" i="1"/>
  <c r="H1078" i="1" a="1"/>
  <c r="H1078" i="1"/>
  <c r="H1079" i="1" a="1"/>
  <c r="H1079" i="1"/>
  <c r="H1080" i="1" a="1"/>
  <c r="H1080" i="1"/>
  <c r="H1081" i="1" a="1"/>
  <c r="H1081" i="1"/>
  <c r="H1082" i="1" a="1"/>
  <c r="H1082" i="1"/>
  <c r="H1083" i="1" a="1"/>
  <c r="H1083" i="1"/>
  <c r="H1084" i="1" a="1"/>
  <c r="H1084" i="1"/>
  <c r="H1085" i="1" a="1"/>
  <c r="H1085" i="1"/>
  <c r="H1086" i="1" a="1"/>
  <c r="H1086" i="1"/>
  <c r="H1087" i="1" a="1"/>
  <c r="H1087" i="1"/>
  <c r="H1088" i="1" a="1"/>
  <c r="H1088" i="1"/>
  <c r="H1089" i="1" a="1"/>
  <c r="H1089" i="1"/>
  <c r="H1090" i="1" a="1"/>
  <c r="H1090" i="1"/>
  <c r="H1091" i="1" a="1"/>
  <c r="H1091" i="1"/>
  <c r="H1092" i="1" a="1"/>
  <c r="H1092" i="1"/>
  <c r="H1093" i="1" a="1"/>
  <c r="H1093" i="1"/>
  <c r="H1094" i="1" a="1"/>
  <c r="H1094" i="1"/>
  <c r="H1095" i="1" a="1"/>
  <c r="H1095" i="1"/>
  <c r="H1096" i="1" a="1"/>
  <c r="H1096" i="1"/>
  <c r="H1097" i="1" a="1"/>
  <c r="H1097" i="1"/>
  <c r="H1098" i="1" a="1"/>
  <c r="H1098" i="1"/>
  <c r="H1099" i="1" a="1"/>
  <c r="H1099" i="1"/>
  <c r="H1100" i="1" a="1"/>
  <c r="H1100" i="1"/>
  <c r="H1101" i="1" a="1"/>
  <c r="H1101" i="1"/>
  <c r="H1102" i="1" a="1"/>
  <c r="H1102" i="1"/>
  <c r="H1103" i="1" a="1"/>
  <c r="H1103" i="1"/>
  <c r="H1104" i="1" a="1"/>
  <c r="H1104" i="1"/>
  <c r="H1105" i="1" a="1"/>
  <c r="H1105" i="1"/>
  <c r="H1106" i="1" a="1"/>
  <c r="H1106" i="1"/>
  <c r="H1107" i="1" a="1"/>
  <c r="H1107" i="1"/>
  <c r="H1108" i="1" a="1"/>
  <c r="H1108" i="1"/>
  <c r="H1109" i="1" a="1"/>
  <c r="H1109" i="1"/>
  <c r="H1110" i="1" a="1"/>
  <c r="H1110" i="1"/>
  <c r="H1111" i="1" a="1"/>
  <c r="H1111" i="1"/>
  <c r="H1112" i="1" a="1"/>
  <c r="H1112" i="1"/>
  <c r="H1113" i="1" a="1"/>
  <c r="H1113" i="1"/>
  <c r="H1114" i="1" a="1"/>
  <c r="H1114" i="1"/>
  <c r="H1115" i="1" a="1"/>
  <c r="H1115" i="1"/>
  <c r="H1116" i="1" a="1"/>
  <c r="H1116" i="1"/>
  <c r="H1117" i="1" a="1"/>
  <c r="H1117" i="1"/>
  <c r="H1118" i="1" a="1"/>
  <c r="H1118" i="1"/>
  <c r="H1119" i="1" a="1"/>
  <c r="H1119" i="1"/>
  <c r="H1120" i="1" a="1"/>
  <c r="H1120" i="1"/>
  <c r="H1121" i="1" a="1"/>
  <c r="H1121" i="1"/>
  <c r="H1122" i="1" a="1"/>
  <c r="H1122" i="1"/>
  <c r="H1123" i="1" a="1"/>
  <c r="H1123" i="1"/>
  <c r="H1124" i="1" a="1"/>
  <c r="H1124" i="1"/>
  <c r="H1125" i="1" a="1"/>
  <c r="H1125" i="1"/>
  <c r="H1126" i="1" a="1"/>
  <c r="H1126" i="1"/>
  <c r="H1127" i="1" a="1"/>
  <c r="H1127" i="1"/>
  <c r="H1128" i="1" a="1"/>
  <c r="H1128" i="1"/>
  <c r="H1129" i="1" a="1"/>
  <c r="H1129" i="1"/>
  <c r="H1130" i="1" a="1"/>
  <c r="H1130" i="1"/>
  <c r="H1131" i="1" a="1"/>
  <c r="H1131" i="1"/>
  <c r="H1132" i="1" a="1"/>
  <c r="H1132" i="1"/>
  <c r="H1133" i="1" a="1"/>
  <c r="H1133" i="1"/>
  <c r="H1134" i="1" a="1"/>
  <c r="H1134" i="1"/>
  <c r="H1135" i="1" a="1"/>
  <c r="H1135" i="1"/>
  <c r="H1136" i="1" a="1"/>
  <c r="H1136" i="1"/>
  <c r="H1137" i="1" a="1"/>
  <c r="H1137" i="1"/>
  <c r="H1138" i="1" a="1"/>
  <c r="H1138" i="1"/>
  <c r="H1139" i="1" a="1"/>
  <c r="H1139" i="1"/>
  <c r="H1140" i="1" a="1"/>
  <c r="H1140" i="1"/>
  <c r="H1141" i="1" a="1"/>
  <c r="H1141" i="1"/>
  <c r="H1142" i="1" a="1"/>
  <c r="H1142" i="1"/>
  <c r="H1143" i="1" a="1"/>
  <c r="H1143" i="1"/>
  <c r="H1144" i="1" a="1"/>
  <c r="H1144" i="1"/>
  <c r="H1145" i="1" a="1"/>
  <c r="H1145" i="1"/>
  <c r="H1146" i="1" a="1"/>
  <c r="H1146" i="1"/>
  <c r="H1147" i="1" a="1"/>
  <c r="H1147" i="1"/>
  <c r="H1148" i="1" a="1"/>
  <c r="H1148" i="1"/>
  <c r="H1149" i="1" a="1"/>
  <c r="H1149" i="1"/>
  <c r="H1150" i="1" a="1"/>
  <c r="H1150" i="1"/>
  <c r="H1151" i="1" a="1"/>
  <c r="H1151" i="1"/>
  <c r="H1152" i="1" a="1"/>
  <c r="H1152" i="1"/>
  <c r="H1153" i="1" a="1"/>
  <c r="H1153" i="1"/>
  <c r="H1154" i="1" a="1"/>
  <c r="H1154" i="1"/>
  <c r="H1155" i="1" a="1"/>
  <c r="H1155" i="1"/>
  <c r="H1156" i="1" a="1"/>
  <c r="H1156" i="1"/>
  <c r="H1157" i="1" a="1"/>
  <c r="H1157" i="1"/>
  <c r="H1158" i="1" a="1"/>
  <c r="H1158" i="1"/>
  <c r="H1159" i="1" a="1"/>
  <c r="H1159" i="1"/>
  <c r="H1160" i="1" a="1"/>
  <c r="H1160" i="1"/>
  <c r="H1161" i="1" a="1"/>
  <c r="H1161" i="1"/>
  <c r="H1162" i="1" a="1"/>
  <c r="H1162" i="1"/>
  <c r="H1163" i="1" a="1"/>
  <c r="H1163" i="1"/>
  <c r="H1164" i="1" a="1"/>
  <c r="H1164" i="1"/>
  <c r="H1165" i="1" a="1"/>
  <c r="H1165" i="1"/>
  <c r="H1166" i="1" a="1"/>
  <c r="H1166" i="1"/>
  <c r="H1167" i="1" a="1"/>
  <c r="H1167" i="1"/>
  <c r="H1168" i="1" a="1"/>
  <c r="H1168" i="1"/>
  <c r="H1169" i="1" a="1"/>
  <c r="H1169" i="1"/>
  <c r="H1170" i="1" a="1"/>
  <c r="H1170" i="1"/>
  <c r="H1171" i="1" a="1"/>
  <c r="H1171" i="1"/>
  <c r="H1172" i="1" a="1"/>
  <c r="H1172" i="1"/>
  <c r="H1173" i="1" a="1"/>
  <c r="H1173" i="1"/>
  <c r="H1174" i="1" a="1"/>
  <c r="H1174" i="1"/>
  <c r="H1175" i="1" a="1"/>
  <c r="H1175" i="1"/>
  <c r="H1176" i="1" a="1"/>
  <c r="H1176" i="1"/>
  <c r="H1177" i="1" a="1"/>
  <c r="H1177" i="1"/>
  <c r="H1178" i="1" a="1"/>
  <c r="H1178" i="1"/>
  <c r="H1179" i="1" a="1"/>
  <c r="H1179" i="1"/>
  <c r="H1180" i="1" a="1"/>
  <c r="H1180" i="1"/>
  <c r="H1181" i="1" a="1"/>
  <c r="H1181" i="1"/>
  <c r="H1182" i="1" a="1"/>
  <c r="H1182" i="1"/>
  <c r="H1183" i="1" a="1"/>
  <c r="H1183" i="1"/>
  <c r="H1184" i="1" a="1"/>
  <c r="H1184" i="1"/>
  <c r="H1185" i="1" a="1"/>
  <c r="H1185" i="1"/>
  <c r="H1186" i="1" a="1"/>
  <c r="H1186" i="1"/>
  <c r="H1187" i="1" a="1"/>
  <c r="H1187" i="1"/>
  <c r="H1188" i="1" a="1"/>
  <c r="H1188" i="1"/>
  <c r="H1189" i="1" a="1"/>
  <c r="H1189" i="1"/>
  <c r="H1190" i="1" a="1"/>
  <c r="H1190" i="1"/>
  <c r="H1191" i="1" a="1"/>
  <c r="H1191" i="1"/>
  <c r="H1192" i="1" a="1"/>
  <c r="H1192" i="1"/>
  <c r="H1193" i="1" a="1"/>
  <c r="H1193" i="1"/>
  <c r="H1194" i="1" a="1"/>
  <c r="H1194" i="1"/>
  <c r="H1195" i="1" a="1"/>
  <c r="H1195" i="1"/>
  <c r="H1196" i="1" a="1"/>
  <c r="H1196" i="1"/>
  <c r="H1197" i="1" a="1"/>
  <c r="H1197" i="1"/>
  <c r="H1198" i="1" a="1"/>
  <c r="H1198" i="1"/>
  <c r="H1199" i="1" a="1"/>
  <c r="H1199" i="1"/>
  <c r="H1200" i="1" a="1"/>
  <c r="H1200" i="1"/>
  <c r="H1201" i="1" a="1"/>
  <c r="H1201" i="1"/>
  <c r="H1202" i="1" a="1"/>
  <c r="H1202" i="1"/>
  <c r="H1203" i="1" a="1"/>
  <c r="H1203" i="1"/>
  <c r="H1204" i="1" a="1"/>
  <c r="H1204" i="1"/>
  <c r="H1205" i="1" a="1"/>
  <c r="H1205" i="1"/>
  <c r="H1206" i="1" a="1"/>
  <c r="H1206" i="1"/>
  <c r="H1207" i="1" a="1"/>
  <c r="H1207" i="1"/>
  <c r="H1208" i="1" a="1"/>
  <c r="H1208" i="1"/>
  <c r="H1209" i="1" a="1"/>
  <c r="H1209" i="1"/>
  <c r="H1210" i="1" a="1"/>
  <c r="H1210" i="1"/>
  <c r="H1211" i="1" a="1"/>
  <c r="H1211" i="1"/>
  <c r="H1212" i="1" a="1"/>
  <c r="H1212" i="1"/>
  <c r="H1213" i="1" a="1"/>
  <c r="H1213" i="1"/>
  <c r="H1214" i="1" a="1"/>
  <c r="H1214" i="1"/>
  <c r="H1215" i="1" a="1"/>
  <c r="H1215" i="1"/>
  <c r="H1216" i="1" a="1"/>
  <c r="H1216" i="1"/>
  <c r="H1217" i="1" a="1"/>
  <c r="H1217" i="1"/>
  <c r="H1218" i="1" a="1"/>
  <c r="H1218" i="1"/>
  <c r="H1219" i="1" a="1"/>
  <c r="H1219" i="1"/>
  <c r="H1220" i="1" a="1"/>
  <c r="H1220" i="1"/>
  <c r="H1221" i="1" a="1"/>
  <c r="H1221" i="1"/>
  <c r="H1222" i="1" a="1"/>
  <c r="H1222" i="1"/>
  <c r="H1223" i="1" a="1"/>
  <c r="H1223" i="1"/>
  <c r="H1224" i="1" a="1"/>
  <c r="H1224" i="1"/>
  <c r="H1225" i="1" a="1"/>
  <c r="H1225" i="1"/>
  <c r="H1226" i="1" a="1"/>
  <c r="H1226" i="1"/>
  <c r="H1227" i="1" a="1"/>
  <c r="H1227" i="1"/>
  <c r="H1228" i="1" a="1"/>
  <c r="H1228" i="1"/>
  <c r="H1229" i="1" a="1"/>
  <c r="H1229" i="1"/>
  <c r="H1230" i="1" a="1"/>
  <c r="H1230" i="1"/>
  <c r="H1231" i="1" a="1"/>
  <c r="H1231" i="1"/>
  <c r="H1232" i="1" a="1"/>
  <c r="H1232" i="1"/>
  <c r="H1233" i="1" a="1"/>
  <c r="H1233" i="1"/>
  <c r="H1234" i="1" a="1"/>
  <c r="H1234" i="1"/>
  <c r="H1235" i="1" a="1"/>
  <c r="H1235" i="1"/>
  <c r="H1236" i="1" a="1"/>
  <c r="H1236" i="1"/>
  <c r="H1237" i="1" a="1"/>
  <c r="H1237" i="1"/>
  <c r="H1238" i="1" a="1"/>
  <c r="H1238" i="1"/>
  <c r="H1239" i="1" a="1"/>
  <c r="H1239" i="1"/>
  <c r="H1240" i="1" a="1"/>
  <c r="H1240" i="1"/>
  <c r="H1241" i="1" a="1"/>
  <c r="H1241" i="1"/>
  <c r="H1242" i="1" a="1"/>
  <c r="H1242" i="1"/>
  <c r="H1243" i="1" a="1"/>
  <c r="H1243" i="1"/>
  <c r="H1244" i="1" a="1"/>
  <c r="H1244" i="1"/>
  <c r="H1245" i="1" a="1"/>
  <c r="H1245" i="1"/>
  <c r="H1246" i="1" a="1"/>
  <c r="H1246" i="1"/>
  <c r="H1247" i="1" a="1"/>
  <c r="H1247" i="1"/>
  <c r="H1248" i="1" a="1"/>
  <c r="H1248" i="1"/>
  <c r="H1249" i="1" a="1"/>
  <c r="H1249" i="1"/>
  <c r="H1250" i="1" a="1"/>
  <c r="H1250" i="1"/>
  <c r="H1251" i="1" a="1"/>
  <c r="H1251" i="1"/>
  <c r="H1252" i="1" a="1"/>
  <c r="H1252" i="1"/>
  <c r="H1253" i="1" a="1"/>
  <c r="H1253" i="1"/>
  <c r="H1254" i="1" a="1"/>
  <c r="H1254" i="1"/>
  <c r="H1255" i="1" a="1"/>
  <c r="H1255" i="1"/>
  <c r="H1256" i="1" a="1"/>
  <c r="H1256" i="1"/>
  <c r="H1257" i="1" a="1"/>
  <c r="H1257" i="1"/>
  <c r="H1258" i="1" a="1"/>
  <c r="H1258" i="1"/>
  <c r="H1259" i="1" a="1"/>
  <c r="H1259" i="1"/>
  <c r="H1260" i="1" a="1"/>
  <c r="H1260" i="1"/>
  <c r="H1261" i="1" a="1"/>
  <c r="H1261" i="1"/>
  <c r="H1262" i="1" a="1"/>
  <c r="H1262" i="1"/>
  <c r="H1263" i="1" a="1"/>
  <c r="H1263" i="1"/>
  <c r="H1264" i="1" a="1"/>
  <c r="H1264" i="1"/>
  <c r="H1265" i="1" a="1"/>
  <c r="H1265" i="1"/>
  <c r="H1266" i="1" a="1"/>
  <c r="H1266" i="1"/>
  <c r="H1267" i="1" a="1"/>
  <c r="H1267" i="1"/>
  <c r="H1268" i="1" a="1"/>
  <c r="H1268" i="1"/>
  <c r="H1269" i="1" a="1"/>
  <c r="H1269" i="1"/>
  <c r="H1270" i="1" a="1"/>
  <c r="H1270" i="1"/>
  <c r="H1271" i="1" a="1"/>
  <c r="H1271" i="1"/>
  <c r="H1272" i="1" a="1"/>
  <c r="H1272" i="1"/>
  <c r="H1273" i="1" a="1"/>
  <c r="H1273" i="1"/>
  <c r="H1274" i="1" a="1"/>
  <c r="H1274" i="1"/>
  <c r="H1275" i="1" a="1"/>
  <c r="H1275" i="1"/>
  <c r="H1276" i="1" a="1"/>
  <c r="H1276" i="1"/>
  <c r="H1277" i="1" a="1"/>
  <c r="H1277" i="1"/>
  <c r="H1278" i="1" a="1"/>
  <c r="H1278" i="1"/>
  <c r="H1279" i="1" a="1"/>
  <c r="H1279" i="1"/>
  <c r="H1280" i="1" a="1"/>
  <c r="H1280" i="1"/>
  <c r="H1281" i="1" a="1"/>
  <c r="H1281" i="1"/>
  <c r="H1282" i="1" a="1"/>
  <c r="H1282" i="1"/>
  <c r="H1283" i="1" a="1"/>
  <c r="H1283" i="1"/>
  <c r="H1284" i="1" a="1"/>
  <c r="H1284" i="1"/>
  <c r="H1285" i="1" a="1"/>
  <c r="H1285" i="1"/>
  <c r="H1286" i="1" a="1"/>
  <c r="H1286" i="1"/>
  <c r="H1287" i="1" a="1"/>
  <c r="H1287" i="1"/>
  <c r="H1288" i="1" a="1"/>
  <c r="H1288" i="1"/>
  <c r="H1289" i="1" a="1"/>
  <c r="H1289" i="1"/>
  <c r="H1290" i="1" a="1"/>
  <c r="H1290" i="1"/>
  <c r="H1291" i="1" a="1"/>
  <c r="H1291" i="1"/>
  <c r="H1292" i="1" a="1"/>
  <c r="H1292" i="1"/>
  <c r="H1293" i="1" a="1"/>
  <c r="H1293" i="1"/>
  <c r="H1294" i="1" a="1"/>
  <c r="H1294" i="1"/>
  <c r="H1295" i="1" a="1"/>
  <c r="H1295" i="1"/>
  <c r="H1296" i="1" a="1"/>
  <c r="H1296" i="1"/>
  <c r="H1297" i="1" a="1"/>
  <c r="H1297" i="1"/>
  <c r="H1298" i="1" a="1"/>
  <c r="H1298" i="1"/>
  <c r="H1299" i="1" a="1"/>
  <c r="H1299" i="1"/>
  <c r="H1300" i="1" a="1"/>
  <c r="H1300" i="1"/>
  <c r="H1301" i="1" a="1"/>
  <c r="H1301" i="1"/>
  <c r="H1302" i="1" a="1"/>
  <c r="H1302" i="1"/>
  <c r="H1303" i="1" a="1"/>
  <c r="H1303" i="1"/>
  <c r="H1304" i="1" a="1"/>
  <c r="H1304" i="1"/>
  <c r="H1305" i="1" a="1"/>
  <c r="H1305" i="1"/>
  <c r="H1306" i="1" a="1"/>
  <c r="H1306" i="1"/>
  <c r="H1307" i="1" a="1"/>
  <c r="H1307" i="1"/>
  <c r="H1308" i="1" a="1"/>
  <c r="H1308" i="1"/>
  <c r="H1309" i="1" a="1"/>
  <c r="H1309" i="1"/>
  <c r="H1310" i="1" a="1"/>
  <c r="H1310" i="1"/>
  <c r="H1311" i="1" a="1"/>
  <c r="H1311" i="1"/>
  <c r="H1312" i="1" a="1"/>
  <c r="H1312" i="1"/>
  <c r="H1313" i="1" a="1"/>
  <c r="H1313" i="1"/>
  <c r="H1314" i="1" a="1"/>
  <c r="H1314" i="1"/>
  <c r="H1315" i="1" a="1"/>
  <c r="H1315" i="1"/>
  <c r="H1316" i="1" a="1"/>
  <c r="H1316" i="1"/>
  <c r="H1317" i="1" a="1"/>
  <c r="H1317" i="1"/>
  <c r="H1318" i="1" a="1"/>
  <c r="H1318" i="1"/>
  <c r="H1319" i="1" a="1"/>
  <c r="H1319" i="1"/>
  <c r="H1320" i="1" a="1"/>
  <c r="H1320" i="1"/>
  <c r="H1321" i="1" a="1"/>
  <c r="H1321" i="1"/>
  <c r="H1322" i="1" a="1"/>
  <c r="H1322" i="1"/>
  <c r="H1323" i="1" a="1"/>
  <c r="H1323" i="1"/>
  <c r="H1324" i="1" a="1"/>
  <c r="H1324" i="1"/>
  <c r="H1325" i="1" a="1"/>
  <c r="H1325" i="1"/>
  <c r="H1326" i="1" a="1"/>
  <c r="H1326" i="1"/>
  <c r="H1327" i="1" a="1"/>
  <c r="H1327" i="1"/>
  <c r="H1328" i="1" a="1"/>
  <c r="H1328" i="1"/>
  <c r="H1329" i="1" a="1"/>
  <c r="H1329" i="1"/>
  <c r="H1330" i="1" a="1"/>
  <c r="H1330" i="1"/>
  <c r="H1331" i="1" a="1"/>
  <c r="H1331" i="1"/>
  <c r="H1332" i="1" a="1"/>
  <c r="H1332" i="1"/>
  <c r="H1333" i="1" a="1"/>
  <c r="H1333" i="1"/>
  <c r="H1334" i="1" a="1"/>
  <c r="H1334" i="1"/>
  <c r="H1335" i="1" a="1"/>
  <c r="H1335" i="1"/>
  <c r="H1336" i="1" a="1"/>
  <c r="H1336" i="1"/>
  <c r="H1337" i="1" a="1"/>
  <c r="H1337" i="1"/>
  <c r="H1338" i="1" a="1"/>
  <c r="H1338" i="1"/>
  <c r="H1339" i="1" a="1"/>
  <c r="H1339" i="1"/>
  <c r="H1340" i="1" a="1"/>
  <c r="H1340" i="1"/>
  <c r="H1341" i="1" a="1"/>
  <c r="H1341" i="1"/>
  <c r="H1342" i="1" a="1"/>
  <c r="H1342" i="1"/>
  <c r="H1343" i="1" a="1"/>
  <c r="H1343" i="1"/>
  <c r="H1344" i="1" a="1"/>
  <c r="H1344" i="1"/>
  <c r="H1345" i="1" a="1"/>
  <c r="H1345" i="1"/>
  <c r="H1346" i="1" a="1"/>
  <c r="H1346" i="1"/>
  <c r="H1347" i="1" a="1"/>
  <c r="H1347" i="1"/>
  <c r="H1348" i="1" a="1"/>
  <c r="H1348" i="1"/>
  <c r="H1349" i="1" a="1"/>
  <c r="H1349" i="1"/>
  <c r="H1350" i="1" a="1"/>
  <c r="H1350" i="1"/>
  <c r="H1351" i="1" a="1"/>
  <c r="H1351" i="1"/>
  <c r="H1352" i="1" a="1"/>
  <c r="H1352" i="1"/>
  <c r="H1353" i="1" a="1"/>
  <c r="H1353" i="1"/>
  <c r="H1354" i="1" a="1"/>
  <c r="H1354" i="1"/>
  <c r="H1355" i="1" a="1"/>
  <c r="H1355" i="1"/>
  <c r="H1356" i="1" a="1"/>
  <c r="H1356" i="1"/>
  <c r="H1357" i="1" a="1"/>
  <c r="H1357" i="1"/>
  <c r="H1358" i="1" a="1"/>
  <c r="H1358" i="1"/>
  <c r="H1359" i="1" a="1"/>
  <c r="H1359" i="1"/>
  <c r="H1360" i="1" a="1"/>
  <c r="H1360" i="1"/>
  <c r="H1361" i="1" a="1"/>
  <c r="H1361" i="1"/>
  <c r="H1362" i="1" a="1"/>
  <c r="H1362" i="1"/>
  <c r="H1363" i="1" a="1"/>
  <c r="H1363" i="1"/>
  <c r="H1364" i="1" a="1"/>
  <c r="H1364" i="1"/>
  <c r="H1365" i="1" a="1"/>
  <c r="H1365" i="1"/>
  <c r="H1366" i="1" a="1"/>
  <c r="H1366" i="1"/>
  <c r="H1367" i="1" a="1"/>
  <c r="H1367" i="1"/>
  <c r="H1368" i="1" a="1"/>
  <c r="H1368" i="1"/>
  <c r="H1369" i="1" a="1"/>
  <c r="H1369" i="1"/>
  <c r="H1370" i="1" a="1"/>
  <c r="H1370" i="1"/>
  <c r="H1371" i="1" a="1"/>
  <c r="H1371" i="1"/>
  <c r="H1372" i="1" a="1"/>
  <c r="H1372" i="1"/>
  <c r="H1373" i="1" a="1"/>
  <c r="H1373" i="1"/>
  <c r="H1374" i="1" a="1"/>
  <c r="H1374" i="1"/>
  <c r="H1375" i="1" a="1"/>
  <c r="H1375" i="1"/>
  <c r="H1376" i="1" a="1"/>
  <c r="H1376" i="1"/>
  <c r="H1377" i="1" a="1"/>
  <c r="H1377" i="1"/>
  <c r="H1378" i="1" a="1"/>
  <c r="H1378" i="1"/>
  <c r="H1379" i="1" a="1"/>
  <c r="H1379" i="1"/>
  <c r="H1380" i="1" a="1"/>
  <c r="H1380" i="1"/>
  <c r="H1381" i="1" a="1"/>
  <c r="H1381" i="1"/>
  <c r="H1382" i="1" a="1"/>
  <c r="H1382" i="1"/>
  <c r="H1383" i="1" a="1"/>
  <c r="H1383" i="1"/>
  <c r="H1384" i="1" a="1"/>
  <c r="H1384" i="1"/>
  <c r="H1385" i="1" a="1"/>
  <c r="H1385" i="1"/>
  <c r="H1386" i="1" a="1"/>
  <c r="H1386" i="1"/>
  <c r="H1387" i="1" a="1"/>
  <c r="H1387" i="1"/>
  <c r="H1388" i="1" a="1"/>
  <c r="H1388" i="1"/>
  <c r="H1389" i="1" a="1"/>
  <c r="H1389" i="1"/>
  <c r="H1390" i="1" a="1"/>
  <c r="H1390" i="1"/>
  <c r="H1391" i="1" a="1"/>
  <c r="H1391" i="1"/>
  <c r="H1392" i="1" a="1"/>
  <c r="H1392" i="1"/>
  <c r="H1393" i="1" a="1"/>
  <c r="H1393" i="1"/>
  <c r="H1394" i="1" a="1"/>
  <c r="H1394" i="1"/>
  <c r="H1395" i="1" a="1"/>
  <c r="H1395" i="1"/>
  <c r="H1396" i="1" a="1"/>
  <c r="H1396" i="1"/>
  <c r="H1397" i="1" a="1"/>
  <c r="H1397" i="1"/>
  <c r="H1398" i="1" a="1"/>
  <c r="H1398" i="1"/>
  <c r="H1399" i="1" a="1"/>
  <c r="H1399" i="1"/>
  <c r="H1400" i="1" a="1"/>
  <c r="H1400" i="1"/>
  <c r="H1401" i="1" a="1"/>
  <c r="H1401" i="1"/>
  <c r="H1402" i="1" a="1"/>
  <c r="H1402" i="1"/>
  <c r="H1403" i="1" a="1"/>
  <c r="H1403" i="1"/>
  <c r="H1404" i="1" a="1"/>
  <c r="H1404" i="1"/>
  <c r="H1405" i="1" a="1"/>
  <c r="H1405" i="1"/>
  <c r="H1406" i="1" a="1"/>
  <c r="H1406" i="1"/>
  <c r="H1407" i="1" a="1"/>
  <c r="H1407" i="1"/>
  <c r="H1408" i="1" a="1"/>
  <c r="H1408" i="1"/>
  <c r="H1409" i="1" a="1"/>
  <c r="H1409" i="1"/>
  <c r="H1410" i="1" a="1"/>
  <c r="H1410" i="1"/>
  <c r="H1411" i="1" a="1"/>
  <c r="H1411" i="1"/>
  <c r="H1412" i="1" a="1"/>
  <c r="H1412" i="1"/>
  <c r="H1413" i="1" a="1"/>
  <c r="H1413" i="1"/>
  <c r="H1414" i="1" a="1"/>
  <c r="H1414" i="1"/>
  <c r="H1415" i="1" a="1"/>
  <c r="H1415" i="1"/>
  <c r="H1416" i="1" a="1"/>
  <c r="H1416" i="1"/>
  <c r="H1417" i="1" a="1"/>
  <c r="H1417" i="1"/>
  <c r="H1418" i="1" a="1"/>
  <c r="H1418" i="1"/>
  <c r="H1419" i="1" a="1"/>
  <c r="H1419" i="1"/>
  <c r="H1420" i="1" a="1"/>
  <c r="H1420" i="1"/>
  <c r="H1421" i="1" a="1"/>
  <c r="H1421" i="1"/>
  <c r="H1422" i="1" a="1"/>
  <c r="H1422" i="1"/>
  <c r="H1423" i="1" a="1"/>
  <c r="H1423" i="1"/>
  <c r="H1424" i="1" a="1"/>
  <c r="H1424" i="1"/>
  <c r="H1425" i="1" a="1"/>
  <c r="H1425" i="1"/>
  <c r="H1426" i="1" a="1"/>
  <c r="H1426" i="1"/>
  <c r="H1427" i="1" a="1"/>
  <c r="H1427" i="1"/>
  <c r="H1428" i="1" a="1"/>
  <c r="H1428" i="1"/>
  <c r="H1429" i="1" a="1"/>
  <c r="H1429" i="1"/>
  <c r="H1430" i="1" a="1"/>
  <c r="H1430" i="1"/>
  <c r="H1431" i="1" a="1"/>
  <c r="H1431" i="1"/>
  <c r="H1432" i="1" a="1"/>
  <c r="H1432" i="1"/>
  <c r="H1433" i="1" a="1"/>
  <c r="H1433" i="1"/>
  <c r="H1434" i="1" a="1"/>
  <c r="H1434" i="1"/>
  <c r="H1435" i="1" a="1"/>
  <c r="H1435" i="1"/>
  <c r="H1436" i="1" a="1"/>
  <c r="H1436" i="1"/>
  <c r="H1437" i="1" a="1"/>
  <c r="H1437" i="1"/>
  <c r="H1438" i="1" a="1"/>
  <c r="H1438" i="1"/>
  <c r="H1439" i="1" a="1"/>
  <c r="H1439" i="1"/>
  <c r="H1440" i="1" a="1"/>
  <c r="H1440" i="1"/>
  <c r="H1441" i="1" a="1"/>
  <c r="H1441" i="1"/>
  <c r="H1442" i="1" a="1"/>
  <c r="H1442" i="1"/>
  <c r="H1443" i="1" a="1"/>
  <c r="H1443" i="1"/>
  <c r="H1444" i="1" a="1"/>
  <c r="H1444" i="1"/>
  <c r="H1445" i="1" a="1"/>
  <c r="H1445" i="1"/>
  <c r="H1446" i="1" a="1"/>
  <c r="H1446" i="1"/>
  <c r="H1447" i="1" a="1"/>
  <c r="H1447" i="1"/>
  <c r="H1448" i="1" a="1"/>
  <c r="H1448" i="1"/>
  <c r="H1449" i="1" a="1"/>
  <c r="H1449" i="1"/>
  <c r="H1450" i="1" a="1"/>
  <c r="H1450" i="1"/>
  <c r="H1451" i="1" a="1"/>
  <c r="H1451" i="1"/>
  <c r="H1452" i="1" a="1"/>
  <c r="H1452" i="1"/>
  <c r="H1453" i="1" a="1"/>
  <c r="H1453" i="1"/>
  <c r="H1454" i="1" a="1"/>
  <c r="H1454" i="1"/>
  <c r="H1455" i="1" a="1"/>
  <c r="H1455" i="1"/>
  <c r="H1456" i="1" a="1"/>
  <c r="H1456" i="1"/>
  <c r="H1457" i="1" a="1"/>
  <c r="H1457" i="1"/>
  <c r="H1458" i="1" a="1"/>
  <c r="H1458" i="1"/>
  <c r="H1459" i="1" a="1"/>
  <c r="H1459" i="1"/>
  <c r="H1460" i="1" a="1"/>
  <c r="H1460" i="1"/>
  <c r="H1461" i="1" a="1"/>
  <c r="H1461" i="1"/>
  <c r="H1462" i="1" a="1"/>
  <c r="H1462" i="1"/>
  <c r="H1463" i="1" a="1"/>
  <c r="H1463" i="1"/>
  <c r="H1464" i="1" a="1"/>
  <c r="H1464" i="1"/>
  <c r="H1465" i="1" a="1"/>
  <c r="H1465" i="1"/>
  <c r="H1466" i="1" a="1"/>
  <c r="H1466" i="1"/>
  <c r="H1467" i="1" a="1"/>
  <c r="H1467" i="1"/>
  <c r="H1468" i="1" a="1"/>
  <c r="H1468" i="1"/>
  <c r="H1469" i="1" a="1"/>
  <c r="H1469" i="1"/>
  <c r="H1470" i="1" a="1"/>
  <c r="H1470" i="1"/>
  <c r="H1471" i="1" a="1"/>
  <c r="H1471" i="1"/>
  <c r="H1472" i="1" a="1"/>
  <c r="H1472" i="1"/>
  <c r="H1473" i="1" a="1"/>
  <c r="H1473" i="1"/>
  <c r="H1474" i="1" a="1"/>
  <c r="H1474" i="1"/>
  <c r="H1475" i="1" a="1"/>
  <c r="H1475" i="1"/>
  <c r="H1476" i="1" a="1"/>
  <c r="H1476" i="1"/>
  <c r="H1477" i="1" a="1"/>
  <c r="H1477" i="1"/>
  <c r="H1478" i="1" a="1"/>
  <c r="H1478" i="1"/>
  <c r="H1479" i="1" a="1"/>
  <c r="H1479" i="1"/>
  <c r="H1480" i="1" a="1"/>
  <c r="H1480" i="1"/>
  <c r="H1481" i="1" a="1"/>
  <c r="H1481" i="1"/>
  <c r="H1482" i="1" a="1"/>
  <c r="H1482" i="1"/>
  <c r="H1483" i="1" a="1"/>
  <c r="H1483" i="1"/>
  <c r="H1484" i="1" a="1"/>
  <c r="H1484" i="1"/>
  <c r="H1485" i="1" a="1"/>
  <c r="H1485" i="1"/>
  <c r="H1486" i="1" a="1"/>
  <c r="H1486" i="1"/>
  <c r="H1487" i="1" a="1"/>
  <c r="H1487" i="1"/>
  <c r="H1488" i="1" a="1"/>
  <c r="H1488" i="1"/>
  <c r="H1489" i="1" a="1"/>
  <c r="H1489" i="1"/>
  <c r="H1490" i="1" a="1"/>
  <c r="H1490" i="1"/>
  <c r="H1491" i="1" a="1"/>
  <c r="H1491" i="1"/>
  <c r="H1492" i="1" a="1"/>
  <c r="H1492" i="1"/>
  <c r="H1493" i="1" a="1"/>
  <c r="H1493" i="1"/>
  <c r="H1494" i="1" a="1"/>
  <c r="H1494" i="1"/>
  <c r="H1495" i="1" a="1"/>
  <c r="H1495" i="1"/>
  <c r="H1496" i="1" a="1"/>
  <c r="H1496" i="1"/>
  <c r="H1497" i="1" a="1"/>
  <c r="H1497" i="1"/>
  <c r="H1498" i="1" a="1"/>
  <c r="H1498" i="1"/>
  <c r="H1499" i="1" a="1"/>
  <c r="H1499" i="1"/>
  <c r="H1500" i="1" a="1"/>
  <c r="H1500" i="1"/>
  <c r="H1501" i="1" a="1"/>
  <c r="H1501" i="1"/>
  <c r="H1502" i="1" a="1"/>
  <c r="H1502" i="1"/>
  <c r="H1503" i="1" a="1"/>
  <c r="H1503" i="1"/>
  <c r="H1504" i="1" a="1"/>
  <c r="H1504" i="1"/>
  <c r="H1505" i="1" a="1"/>
  <c r="H1505" i="1"/>
  <c r="H1506" i="1" a="1"/>
  <c r="H1506" i="1"/>
  <c r="H1507" i="1" a="1"/>
  <c r="H1507" i="1"/>
  <c r="H1508" i="1" a="1"/>
  <c r="H1508" i="1"/>
  <c r="H1509" i="1" a="1"/>
  <c r="H1509" i="1"/>
  <c r="H1510" i="1" a="1"/>
  <c r="H1510" i="1"/>
  <c r="H1511" i="1" a="1"/>
  <c r="H1511" i="1"/>
  <c r="H1512" i="1" a="1"/>
  <c r="H1512" i="1"/>
  <c r="H1513" i="1" a="1"/>
  <c r="H1513" i="1"/>
  <c r="H1514" i="1" a="1"/>
  <c r="H1514" i="1"/>
  <c r="H1515" i="1" a="1"/>
  <c r="H1515" i="1"/>
  <c r="H1516" i="1" a="1"/>
  <c r="H1516" i="1"/>
  <c r="H1517" i="1" a="1"/>
  <c r="H1517" i="1"/>
  <c r="H1518" i="1" a="1"/>
  <c r="H1518" i="1"/>
  <c r="H1519" i="1" a="1"/>
  <c r="H1519" i="1"/>
  <c r="H1520" i="1" a="1"/>
  <c r="H1520" i="1"/>
  <c r="H1521" i="1" a="1"/>
  <c r="H1521" i="1"/>
  <c r="H1522" i="1" a="1"/>
  <c r="H1522" i="1"/>
  <c r="H1523" i="1" a="1"/>
  <c r="H1523" i="1"/>
  <c r="H1524" i="1" a="1"/>
  <c r="H1524" i="1"/>
  <c r="H1525" i="1" a="1"/>
  <c r="H1525" i="1"/>
  <c r="H1526" i="1" a="1"/>
  <c r="H1526" i="1"/>
  <c r="H1527" i="1" a="1"/>
  <c r="H1527" i="1"/>
  <c r="H1528" i="1" a="1"/>
  <c r="H1528" i="1"/>
  <c r="H1529" i="1" a="1"/>
  <c r="H1529" i="1"/>
  <c r="H1530" i="1" a="1"/>
  <c r="H1530" i="1"/>
  <c r="H1531" i="1" a="1"/>
  <c r="H1531" i="1"/>
  <c r="H1532" i="1" a="1"/>
  <c r="H1532" i="1"/>
  <c r="H1533" i="1" a="1"/>
  <c r="H1533" i="1"/>
  <c r="H1534" i="1" a="1"/>
  <c r="H1534" i="1"/>
  <c r="H1535" i="1" a="1"/>
  <c r="H1535" i="1"/>
  <c r="H1536" i="1" a="1"/>
  <c r="H1536" i="1"/>
  <c r="H1537" i="1" a="1"/>
  <c r="H1537" i="1"/>
  <c r="H1538" i="1" a="1"/>
  <c r="H1538" i="1"/>
  <c r="H1539" i="1" a="1"/>
  <c r="H1539" i="1"/>
  <c r="H1540" i="1" a="1"/>
  <c r="H1540" i="1"/>
  <c r="H1541" i="1" a="1"/>
  <c r="H1541" i="1"/>
  <c r="H1542" i="1" a="1"/>
  <c r="H1542" i="1"/>
  <c r="H1543" i="1" a="1"/>
  <c r="H1543" i="1"/>
  <c r="H1544" i="1" a="1"/>
  <c r="H1544" i="1"/>
  <c r="H1545" i="1" a="1"/>
  <c r="H1545" i="1"/>
  <c r="H1546" i="1" a="1"/>
  <c r="H1546" i="1"/>
  <c r="H1547" i="1" a="1"/>
  <c r="H1547" i="1"/>
  <c r="H1548" i="1" a="1"/>
  <c r="H1548" i="1"/>
  <c r="H1549" i="1" a="1"/>
  <c r="H1549" i="1"/>
  <c r="H1550" i="1" a="1"/>
  <c r="H1550" i="1"/>
  <c r="H1551" i="1" a="1"/>
  <c r="H1551" i="1"/>
  <c r="H1552" i="1" a="1"/>
  <c r="H1552" i="1"/>
  <c r="H1553" i="1" a="1"/>
  <c r="H1553" i="1"/>
  <c r="H1554" i="1" a="1"/>
  <c r="H1554" i="1"/>
  <c r="H1555" i="1" a="1"/>
  <c r="H1555" i="1"/>
  <c r="H1556" i="1" a="1"/>
  <c r="H1556" i="1"/>
  <c r="H1557" i="1" a="1"/>
  <c r="H1557" i="1"/>
  <c r="H1558" i="1" a="1"/>
  <c r="H1558" i="1"/>
  <c r="H1559" i="1" a="1"/>
  <c r="H1559" i="1"/>
  <c r="H1560" i="1" a="1"/>
  <c r="H1560" i="1"/>
  <c r="H1561" i="1" a="1"/>
  <c r="H1561" i="1"/>
  <c r="H1562" i="1" a="1"/>
  <c r="H1562" i="1"/>
  <c r="H1563" i="1" a="1"/>
  <c r="H1563" i="1"/>
  <c r="H1564" i="1" a="1"/>
  <c r="H1564" i="1"/>
  <c r="H1565" i="1" a="1"/>
  <c r="H1565" i="1"/>
  <c r="H1566" i="1" a="1"/>
  <c r="H1566" i="1"/>
  <c r="H1567" i="1" a="1"/>
  <c r="H1567" i="1"/>
  <c r="H1568" i="1" a="1"/>
  <c r="H1568" i="1"/>
  <c r="H1569" i="1" a="1"/>
  <c r="H1569" i="1"/>
  <c r="H1570" i="1" a="1"/>
  <c r="H1570" i="1"/>
  <c r="H1571" i="1" a="1"/>
  <c r="H1571" i="1"/>
  <c r="H1572" i="1" a="1"/>
  <c r="H1572" i="1"/>
  <c r="H1573" i="1" a="1"/>
  <c r="H1573" i="1"/>
  <c r="H1574" i="1" a="1"/>
  <c r="H1574" i="1"/>
  <c r="H1575" i="1" a="1"/>
  <c r="H1575" i="1"/>
  <c r="H1576" i="1" a="1"/>
  <c r="H1576" i="1"/>
  <c r="H1577" i="1" a="1"/>
  <c r="H1577" i="1"/>
  <c r="H1578" i="1" a="1"/>
  <c r="H1578" i="1"/>
  <c r="H1579" i="1" a="1"/>
  <c r="H1579" i="1"/>
  <c r="H1580" i="1" a="1"/>
  <c r="H1580" i="1"/>
  <c r="H1581" i="1" a="1"/>
  <c r="H1581" i="1"/>
  <c r="H1582" i="1" a="1"/>
  <c r="H1582" i="1"/>
  <c r="H1583" i="1" a="1"/>
  <c r="H1583" i="1"/>
  <c r="H1584" i="1" a="1"/>
  <c r="H1584" i="1"/>
  <c r="H1585" i="1" a="1"/>
  <c r="H1585" i="1"/>
  <c r="H1586" i="1" a="1"/>
  <c r="H1586" i="1"/>
  <c r="H1587" i="1" a="1"/>
  <c r="H1587" i="1"/>
  <c r="H1588" i="1" a="1"/>
  <c r="H1588" i="1"/>
  <c r="H1589" i="1" a="1"/>
  <c r="H1589" i="1"/>
  <c r="H1590" i="1" a="1"/>
  <c r="H1590" i="1"/>
  <c r="H1591" i="1" a="1"/>
  <c r="H1591" i="1"/>
  <c r="H1592" i="1" a="1"/>
  <c r="H1592" i="1"/>
  <c r="H1593" i="1" a="1"/>
  <c r="H1593" i="1"/>
  <c r="H1594" i="1" a="1"/>
  <c r="H1594" i="1"/>
  <c r="H1595" i="1" a="1"/>
  <c r="H1595" i="1"/>
  <c r="H1596" i="1" a="1"/>
  <c r="H1596" i="1"/>
  <c r="H1597" i="1" a="1"/>
  <c r="H1597" i="1"/>
  <c r="H1598" i="1" a="1"/>
  <c r="H1598" i="1"/>
  <c r="H1599" i="1" a="1"/>
  <c r="H1599" i="1"/>
  <c r="H1600" i="1" a="1"/>
  <c r="H1600" i="1"/>
  <c r="H1601" i="1" a="1"/>
  <c r="H1601" i="1"/>
  <c r="H1602" i="1" a="1"/>
  <c r="H1602" i="1"/>
  <c r="H1603" i="1" a="1"/>
  <c r="H1603" i="1"/>
  <c r="H1604" i="1" a="1"/>
  <c r="H1604" i="1"/>
  <c r="H1605" i="1" a="1"/>
  <c r="H1605" i="1"/>
  <c r="H1606" i="1" a="1"/>
  <c r="H1606" i="1"/>
  <c r="H1607" i="1" a="1"/>
  <c r="H1607" i="1"/>
  <c r="H1608" i="1" a="1"/>
  <c r="H1608" i="1"/>
  <c r="H1609" i="1" a="1"/>
  <c r="H1609" i="1"/>
  <c r="H1610" i="1" a="1"/>
  <c r="H1610" i="1"/>
  <c r="H1611" i="1" a="1"/>
  <c r="H1611" i="1"/>
  <c r="H1612" i="1" a="1"/>
  <c r="H1612" i="1"/>
  <c r="H1613" i="1" a="1"/>
  <c r="H1613" i="1"/>
  <c r="H1614" i="1" a="1"/>
  <c r="H1614" i="1"/>
  <c r="H1615" i="1" a="1"/>
  <c r="H1615" i="1"/>
  <c r="H1616" i="1" a="1"/>
  <c r="H1616" i="1"/>
  <c r="H1617" i="1" a="1"/>
  <c r="H1617" i="1"/>
  <c r="H1618" i="1" a="1"/>
  <c r="H1618" i="1"/>
  <c r="H1619" i="1" a="1"/>
  <c r="H1619" i="1"/>
  <c r="H1620" i="1" a="1"/>
  <c r="H1620" i="1"/>
  <c r="H1621" i="1" a="1"/>
  <c r="H1621" i="1"/>
  <c r="H1622" i="1" a="1"/>
  <c r="H1622" i="1"/>
  <c r="H1623" i="1" a="1"/>
  <c r="H1623" i="1"/>
  <c r="H1624" i="1" a="1"/>
  <c r="H1624" i="1"/>
  <c r="H1625" i="1" a="1"/>
  <c r="H1625" i="1"/>
  <c r="H1626" i="1" a="1"/>
  <c r="H1626" i="1"/>
  <c r="H1627" i="1" a="1"/>
  <c r="H1627" i="1"/>
  <c r="H1628" i="1" a="1"/>
  <c r="H1628" i="1"/>
  <c r="H1629" i="1" a="1"/>
  <c r="H1629" i="1"/>
  <c r="H1630" i="1" a="1"/>
  <c r="H1630" i="1"/>
  <c r="H1631" i="1" a="1"/>
  <c r="H1631" i="1"/>
  <c r="H1632" i="1" a="1"/>
  <c r="H1632" i="1"/>
  <c r="H1633" i="1" a="1"/>
  <c r="H1633" i="1"/>
  <c r="H1634" i="1" a="1"/>
  <c r="H1634" i="1"/>
  <c r="H1635" i="1" a="1"/>
  <c r="H1635" i="1"/>
  <c r="H1636" i="1" a="1"/>
  <c r="H1636" i="1"/>
  <c r="H1637" i="1" a="1"/>
  <c r="H1637" i="1"/>
  <c r="H1638" i="1" a="1"/>
  <c r="H1638" i="1"/>
  <c r="H1639" i="1" a="1"/>
  <c r="H1639" i="1"/>
  <c r="H1640" i="1" a="1"/>
  <c r="H1640" i="1"/>
  <c r="H1641" i="1" a="1"/>
  <c r="H1641" i="1"/>
  <c r="H1642" i="1" a="1"/>
  <c r="H1642" i="1"/>
  <c r="H1643" i="1" a="1"/>
  <c r="H1643" i="1"/>
  <c r="H1644" i="1" a="1"/>
  <c r="H1644" i="1"/>
  <c r="H1645" i="1" a="1"/>
  <c r="H1645" i="1"/>
  <c r="H1646" i="1" a="1"/>
  <c r="H1646" i="1"/>
  <c r="H1647" i="1" a="1"/>
  <c r="H1647" i="1"/>
  <c r="H1648" i="1" a="1"/>
  <c r="H1648" i="1"/>
  <c r="H1649" i="1" a="1"/>
  <c r="H1649" i="1"/>
  <c r="H1650" i="1" a="1"/>
  <c r="H1650" i="1"/>
  <c r="H1651" i="1" a="1"/>
  <c r="H1651" i="1"/>
  <c r="H1652" i="1" a="1"/>
  <c r="H1652" i="1"/>
  <c r="H1653" i="1" a="1"/>
  <c r="H1653" i="1"/>
  <c r="H1654" i="1" a="1"/>
  <c r="H1654" i="1"/>
  <c r="H1655" i="1" a="1"/>
  <c r="H1655" i="1"/>
  <c r="H1656" i="1" a="1"/>
  <c r="H1656" i="1"/>
  <c r="H1657" i="1" a="1"/>
  <c r="H1657" i="1"/>
  <c r="H1658" i="1" a="1"/>
  <c r="H1658" i="1"/>
  <c r="H1659" i="1" a="1"/>
  <c r="H1659" i="1"/>
  <c r="H1660" i="1" a="1"/>
  <c r="H1660" i="1"/>
  <c r="H1661" i="1" a="1"/>
  <c r="H1661" i="1"/>
  <c r="H1662" i="1" a="1"/>
  <c r="H1662" i="1"/>
  <c r="H1663" i="1" a="1"/>
  <c r="H1663" i="1"/>
  <c r="H1664" i="1" a="1"/>
  <c r="H1664" i="1"/>
  <c r="H1665" i="1" a="1"/>
  <c r="H1665" i="1"/>
  <c r="H1666" i="1" a="1"/>
  <c r="H1666" i="1"/>
  <c r="H1667" i="1" a="1"/>
  <c r="H1667" i="1"/>
  <c r="H1668" i="1" a="1"/>
  <c r="H1668" i="1"/>
  <c r="H1669" i="1" a="1"/>
  <c r="H1669" i="1"/>
  <c r="H1670" i="1" a="1"/>
  <c r="H1670" i="1"/>
  <c r="H1671" i="1" a="1"/>
  <c r="H1671" i="1"/>
  <c r="H1672" i="1" a="1"/>
  <c r="H1672" i="1"/>
  <c r="H1673" i="1" a="1"/>
  <c r="H1673" i="1"/>
  <c r="H1674" i="1" a="1"/>
  <c r="H1674" i="1"/>
  <c r="H1675" i="1" a="1"/>
  <c r="H1675" i="1"/>
  <c r="H1676" i="1" a="1"/>
  <c r="H1676" i="1"/>
  <c r="H1677" i="1" a="1"/>
  <c r="H1677" i="1"/>
  <c r="H1678" i="1" a="1"/>
  <c r="H1678" i="1"/>
  <c r="H1679" i="1" a="1"/>
  <c r="H1679" i="1"/>
  <c r="H1680" i="1" a="1"/>
  <c r="H1680" i="1"/>
  <c r="H1681" i="1" a="1"/>
  <c r="H1681" i="1"/>
  <c r="H1682" i="1" a="1"/>
  <c r="H1682" i="1"/>
  <c r="H1683" i="1" a="1"/>
  <c r="H1683" i="1"/>
  <c r="H1684" i="1" a="1"/>
  <c r="H1684" i="1"/>
  <c r="H1685" i="1" a="1"/>
  <c r="H1685" i="1"/>
  <c r="H1686" i="1" a="1"/>
  <c r="H1686" i="1"/>
  <c r="H1687" i="1" a="1"/>
  <c r="H1687" i="1"/>
  <c r="H1688" i="1" a="1"/>
  <c r="H1688" i="1"/>
  <c r="H1689" i="1" a="1"/>
  <c r="H1689" i="1"/>
  <c r="H1690" i="1" a="1"/>
  <c r="H1690" i="1"/>
  <c r="H1691" i="1" a="1"/>
  <c r="H1691" i="1"/>
  <c r="H1692" i="1" a="1"/>
  <c r="H1692" i="1"/>
  <c r="H1693" i="1" a="1"/>
  <c r="H1693" i="1"/>
  <c r="H1694" i="1" a="1"/>
  <c r="H1694" i="1"/>
  <c r="H1695" i="1" a="1"/>
  <c r="H1695" i="1"/>
  <c r="H1696" i="1" a="1"/>
  <c r="H1696" i="1"/>
  <c r="H1697" i="1" a="1"/>
  <c r="H1697" i="1"/>
  <c r="H1698" i="1" a="1"/>
  <c r="H1698" i="1"/>
  <c r="H1699" i="1" a="1"/>
  <c r="H1699" i="1"/>
  <c r="H1700" i="1" a="1"/>
  <c r="H1700" i="1"/>
  <c r="H1701" i="1" a="1"/>
  <c r="H1701" i="1"/>
  <c r="H1702" i="1" a="1"/>
  <c r="H1702" i="1"/>
  <c r="H1703" i="1" a="1"/>
  <c r="H1703" i="1"/>
  <c r="H1704" i="1" a="1"/>
  <c r="H1704" i="1"/>
  <c r="H1705" i="1" a="1"/>
  <c r="H1705" i="1"/>
  <c r="H1706" i="1" a="1"/>
  <c r="H1706" i="1"/>
  <c r="H1707" i="1" a="1"/>
  <c r="H1707" i="1"/>
  <c r="H1708" i="1" a="1"/>
  <c r="H1708" i="1"/>
  <c r="H1709" i="1" a="1"/>
  <c r="H1709" i="1"/>
  <c r="H1710" i="1" a="1"/>
  <c r="H1710" i="1"/>
  <c r="H1711" i="1" a="1"/>
  <c r="H1711" i="1"/>
  <c r="H1712" i="1" a="1"/>
  <c r="H1712" i="1"/>
  <c r="H1713" i="1" a="1"/>
  <c r="H1713" i="1"/>
  <c r="H1714" i="1" a="1"/>
  <c r="H1714" i="1"/>
  <c r="H1715" i="1" a="1"/>
  <c r="H1715" i="1"/>
  <c r="H1716" i="1" a="1"/>
  <c r="H1716" i="1"/>
  <c r="H1717" i="1" a="1"/>
  <c r="H1717" i="1"/>
  <c r="H1718" i="1" a="1"/>
  <c r="H1718" i="1"/>
  <c r="H1719" i="1" a="1"/>
  <c r="H1719" i="1"/>
  <c r="H1720" i="1" a="1"/>
  <c r="H1720" i="1"/>
  <c r="H1721" i="1" a="1"/>
  <c r="H1721" i="1"/>
  <c r="H1722" i="1" a="1"/>
  <c r="H1722" i="1"/>
  <c r="H1723" i="1" a="1"/>
  <c r="H1723" i="1"/>
  <c r="H1724" i="1" a="1"/>
  <c r="H1724" i="1"/>
  <c r="H1725" i="1" a="1"/>
  <c r="H1725" i="1"/>
  <c r="H1726" i="1" a="1"/>
  <c r="H1726" i="1"/>
  <c r="H1727" i="1" a="1"/>
  <c r="H1727" i="1"/>
  <c r="H1728" i="1" a="1"/>
  <c r="H1728" i="1"/>
  <c r="H1729" i="1" a="1"/>
  <c r="H1729" i="1"/>
  <c r="H1730" i="1" a="1"/>
  <c r="H1730" i="1"/>
  <c r="H1731" i="1" a="1"/>
  <c r="H1731" i="1"/>
  <c r="H1732" i="1" a="1"/>
  <c r="H1732" i="1"/>
  <c r="H1733" i="1" a="1"/>
  <c r="H1733" i="1"/>
  <c r="H1734" i="1" a="1"/>
  <c r="H1734" i="1"/>
  <c r="H1735" i="1" a="1"/>
  <c r="H1735" i="1"/>
  <c r="H1736" i="1" a="1"/>
  <c r="H1736" i="1"/>
  <c r="H1737" i="1" a="1"/>
  <c r="H1737" i="1"/>
  <c r="H1738" i="1" a="1"/>
  <c r="H1738" i="1"/>
  <c r="H1739" i="1" a="1"/>
  <c r="H1739" i="1"/>
  <c r="H1740" i="1" a="1"/>
  <c r="H1740" i="1"/>
  <c r="H1741" i="1" a="1"/>
  <c r="H1741" i="1"/>
  <c r="H1742" i="1" a="1"/>
  <c r="H1742" i="1"/>
  <c r="H1743" i="1" a="1"/>
  <c r="H1743" i="1"/>
  <c r="H1744" i="1" a="1"/>
  <c r="H1744" i="1"/>
  <c r="H1745" i="1" a="1"/>
  <c r="H1745" i="1"/>
  <c r="H1746" i="1" a="1"/>
  <c r="H1746" i="1"/>
  <c r="H1747" i="1" a="1"/>
  <c r="H1747" i="1"/>
  <c r="H1748" i="1" a="1"/>
  <c r="H1748" i="1"/>
  <c r="H1749" i="1" a="1"/>
  <c r="H1749" i="1"/>
  <c r="H1750" i="1" a="1"/>
  <c r="H1750" i="1"/>
  <c r="H1751" i="1" a="1"/>
  <c r="H1751" i="1"/>
  <c r="H1752" i="1" a="1"/>
  <c r="H1752" i="1"/>
  <c r="H1753" i="1" a="1"/>
  <c r="H1753" i="1"/>
  <c r="H1754" i="1" a="1"/>
  <c r="H1754" i="1"/>
  <c r="H1755" i="1" a="1"/>
  <c r="H1755" i="1"/>
  <c r="H1756" i="1" a="1"/>
  <c r="H1756" i="1"/>
  <c r="H1757" i="1" a="1"/>
  <c r="H1757" i="1"/>
  <c r="H1758" i="1" a="1"/>
  <c r="H1758" i="1"/>
  <c r="H1759" i="1" a="1"/>
  <c r="H1759" i="1"/>
  <c r="H1760" i="1" a="1"/>
  <c r="H1760" i="1"/>
  <c r="H1761" i="1" a="1"/>
  <c r="H1761" i="1"/>
  <c r="H1762" i="1" a="1"/>
  <c r="H1762" i="1"/>
  <c r="H1763" i="1" a="1"/>
  <c r="H1763" i="1"/>
  <c r="H1764" i="1" a="1"/>
  <c r="H1764" i="1"/>
  <c r="H1765" i="1" a="1"/>
  <c r="H1765" i="1"/>
  <c r="H1766" i="1" a="1"/>
  <c r="H1766" i="1"/>
  <c r="H1767" i="1" a="1"/>
  <c r="H1767" i="1"/>
  <c r="H1768" i="1" a="1"/>
  <c r="H1768" i="1"/>
  <c r="H1769" i="1" a="1"/>
  <c r="H1769" i="1"/>
  <c r="H1770" i="1" a="1"/>
  <c r="H1770" i="1"/>
  <c r="H1771" i="1" a="1"/>
  <c r="H1771" i="1"/>
  <c r="H1772" i="1" a="1"/>
  <c r="H1772" i="1"/>
  <c r="H1773" i="1" a="1"/>
  <c r="H1773" i="1"/>
  <c r="H1774" i="1" a="1"/>
  <c r="H1774" i="1"/>
  <c r="H1775" i="1" a="1"/>
  <c r="H1775" i="1"/>
  <c r="H1776" i="1" a="1"/>
  <c r="H1776" i="1"/>
  <c r="H1777" i="1" a="1"/>
  <c r="H1777" i="1"/>
  <c r="H1778" i="1" a="1"/>
  <c r="H1778" i="1"/>
  <c r="H1779" i="1" a="1"/>
  <c r="H1779" i="1"/>
  <c r="H1780" i="1" a="1"/>
  <c r="H1780" i="1"/>
  <c r="H1781" i="1" a="1"/>
  <c r="H1781" i="1"/>
  <c r="H1782" i="1" a="1"/>
  <c r="H1782" i="1"/>
  <c r="H1783" i="1" a="1"/>
  <c r="H1783" i="1"/>
  <c r="H1784" i="1" a="1"/>
  <c r="H1784" i="1"/>
  <c r="H1785" i="1" a="1"/>
  <c r="H1785" i="1"/>
  <c r="H1786" i="1" a="1"/>
  <c r="H1786" i="1"/>
  <c r="H1787" i="1" a="1"/>
  <c r="H1787" i="1"/>
  <c r="H1788" i="1" a="1"/>
  <c r="H1788" i="1"/>
  <c r="H1789" i="1" a="1"/>
  <c r="H1789" i="1"/>
  <c r="H1790" i="1" a="1"/>
  <c r="H1790" i="1"/>
  <c r="H1791" i="1" a="1"/>
  <c r="H1791" i="1"/>
  <c r="H1792" i="1" a="1"/>
  <c r="H1792" i="1"/>
  <c r="H1793" i="1" a="1"/>
  <c r="H1793" i="1"/>
  <c r="H1794" i="1" a="1"/>
  <c r="H1794" i="1"/>
  <c r="H1795" i="1" a="1"/>
  <c r="H1795" i="1"/>
  <c r="H1796" i="1" a="1"/>
  <c r="H1796" i="1"/>
  <c r="H1797" i="1" a="1"/>
  <c r="H1797" i="1"/>
  <c r="H1798" i="1" a="1"/>
  <c r="H1798" i="1"/>
  <c r="H1799" i="1" a="1"/>
  <c r="H1799" i="1"/>
  <c r="H1800" i="1" a="1"/>
  <c r="H1800" i="1"/>
  <c r="H1801" i="1" a="1"/>
  <c r="H1801" i="1"/>
  <c r="H1802" i="1" a="1"/>
  <c r="H1802" i="1"/>
  <c r="H1803" i="1" a="1"/>
  <c r="H1803" i="1"/>
  <c r="H1804" i="1" a="1"/>
  <c r="H1804" i="1"/>
  <c r="H1805" i="1" a="1"/>
  <c r="H1805" i="1"/>
  <c r="H1806" i="1" a="1"/>
  <c r="H1806" i="1"/>
  <c r="H1807" i="1" a="1"/>
  <c r="H1807" i="1"/>
  <c r="H1808" i="1" a="1"/>
  <c r="H1808" i="1"/>
  <c r="H1809" i="1" a="1"/>
  <c r="H1809" i="1"/>
  <c r="H1810" i="1" a="1"/>
  <c r="H1810" i="1"/>
  <c r="H1811" i="1" a="1"/>
  <c r="H1811" i="1"/>
  <c r="H1812" i="1" a="1"/>
  <c r="H1812" i="1"/>
  <c r="H1813" i="1" a="1"/>
  <c r="H1813" i="1"/>
  <c r="H1814" i="1" a="1"/>
  <c r="H1814" i="1"/>
  <c r="H1815" i="1" a="1"/>
  <c r="H1815" i="1"/>
  <c r="H1816" i="1" a="1"/>
  <c r="H1816" i="1"/>
  <c r="H1817" i="1" a="1"/>
  <c r="H1817" i="1"/>
  <c r="H1818" i="1" a="1"/>
  <c r="H1818" i="1"/>
  <c r="H1819" i="1" a="1"/>
  <c r="H1819" i="1"/>
  <c r="H1820" i="1" a="1"/>
  <c r="H1820" i="1"/>
  <c r="H1821" i="1" a="1"/>
  <c r="H1821" i="1"/>
  <c r="H1822" i="1" a="1"/>
  <c r="H1822" i="1"/>
  <c r="H1823" i="1" a="1"/>
  <c r="H1823" i="1"/>
  <c r="H1824" i="1" a="1"/>
  <c r="H1824" i="1"/>
  <c r="H1825" i="1" a="1"/>
  <c r="H1825" i="1"/>
  <c r="H1826" i="1" a="1"/>
  <c r="H1826" i="1"/>
  <c r="H1827" i="1" a="1"/>
  <c r="H1827" i="1"/>
  <c r="H1828" i="1" a="1"/>
  <c r="H1828" i="1"/>
  <c r="H1829" i="1" a="1"/>
  <c r="H1829" i="1"/>
  <c r="H1830" i="1" a="1"/>
  <c r="H1830" i="1"/>
  <c r="H1831" i="1" a="1"/>
  <c r="H1831" i="1"/>
  <c r="H1832" i="1" a="1"/>
  <c r="H1832" i="1"/>
  <c r="H1833" i="1" a="1"/>
  <c r="H1833" i="1"/>
  <c r="H1834" i="1" a="1"/>
  <c r="H1834" i="1"/>
  <c r="H1835" i="1" a="1"/>
  <c r="H1835" i="1"/>
  <c r="H1836" i="1" a="1"/>
  <c r="H1836" i="1"/>
  <c r="H1837" i="1" a="1"/>
  <c r="H1837" i="1"/>
  <c r="H1838" i="1" a="1"/>
  <c r="H1838" i="1"/>
  <c r="H1839" i="1" a="1"/>
  <c r="H1839" i="1"/>
  <c r="H1840" i="1" a="1"/>
  <c r="H1840" i="1"/>
  <c r="H1841" i="1" a="1"/>
  <c r="H1841" i="1"/>
  <c r="H1842" i="1" a="1"/>
  <c r="H1842" i="1"/>
  <c r="H1843" i="1" a="1"/>
  <c r="H1843" i="1"/>
  <c r="H1844" i="1" a="1"/>
  <c r="H1844" i="1"/>
  <c r="H1845" i="1" a="1"/>
  <c r="H1845" i="1"/>
  <c r="H1846" i="1" a="1"/>
  <c r="H1846" i="1"/>
  <c r="H1847" i="1" a="1"/>
  <c r="H1847" i="1"/>
  <c r="H1848" i="1" a="1"/>
  <c r="H1848" i="1"/>
  <c r="H1849" i="1" a="1"/>
  <c r="H1849" i="1"/>
  <c r="H1850" i="1" a="1"/>
  <c r="H1850" i="1"/>
  <c r="H1851" i="1" a="1"/>
  <c r="H1851" i="1"/>
  <c r="H1852" i="1" a="1"/>
  <c r="H1852" i="1"/>
  <c r="H1853" i="1" a="1"/>
  <c r="H1853" i="1"/>
  <c r="H1854" i="1" a="1"/>
  <c r="H1854" i="1"/>
  <c r="H1855" i="1" a="1"/>
  <c r="H1855" i="1"/>
  <c r="H1856" i="1" a="1"/>
  <c r="H1856" i="1"/>
  <c r="H1857" i="1" a="1"/>
  <c r="H1857" i="1"/>
  <c r="H1858" i="1" a="1"/>
  <c r="H1858" i="1"/>
  <c r="H1859" i="1" a="1"/>
  <c r="H1859" i="1"/>
  <c r="H1860" i="1" a="1"/>
  <c r="H1860" i="1"/>
  <c r="H1861" i="1" a="1"/>
  <c r="H1861" i="1"/>
  <c r="H1862" i="1" a="1"/>
  <c r="H1862" i="1"/>
  <c r="H1863" i="1" a="1"/>
  <c r="H1863" i="1"/>
  <c r="H1864" i="1" a="1"/>
  <c r="H1864" i="1"/>
  <c r="H1865" i="1" a="1"/>
  <c r="H1865" i="1"/>
  <c r="H1866" i="1" a="1"/>
  <c r="H1866" i="1"/>
  <c r="H1867" i="1" a="1"/>
  <c r="H1867" i="1"/>
  <c r="H1868" i="1" a="1"/>
  <c r="H1868" i="1"/>
  <c r="H1869" i="1" a="1"/>
  <c r="H1869" i="1"/>
  <c r="H1870" i="1" a="1"/>
  <c r="H1870" i="1"/>
  <c r="H1871" i="1" a="1"/>
  <c r="H1871" i="1"/>
  <c r="H1872" i="1" a="1"/>
  <c r="H1872" i="1"/>
  <c r="H1873" i="1" a="1"/>
  <c r="H1873" i="1"/>
  <c r="H1874" i="1" a="1"/>
  <c r="H1874" i="1"/>
  <c r="H1875" i="1" a="1"/>
  <c r="H1875" i="1"/>
  <c r="H1876" i="1" a="1"/>
  <c r="H1876" i="1"/>
  <c r="H1877" i="1" a="1"/>
  <c r="H1877" i="1"/>
  <c r="H1878" i="1" a="1"/>
  <c r="H1878" i="1"/>
  <c r="H1879" i="1" a="1"/>
  <c r="H1879" i="1"/>
  <c r="H1880" i="1" a="1"/>
  <c r="H1880" i="1"/>
  <c r="H1881" i="1" a="1"/>
  <c r="H1881" i="1"/>
  <c r="H1882" i="1" a="1"/>
  <c r="H1882" i="1"/>
  <c r="H1883" i="1" a="1"/>
  <c r="H1883" i="1"/>
  <c r="H1884" i="1" a="1"/>
  <c r="H1884" i="1"/>
  <c r="H1885" i="1" a="1"/>
  <c r="H1885" i="1"/>
  <c r="H1886" i="1" a="1"/>
  <c r="H1886" i="1"/>
  <c r="H1887" i="1" a="1"/>
  <c r="H1887" i="1"/>
  <c r="H1888" i="1" a="1"/>
  <c r="H1888" i="1"/>
  <c r="H1889" i="1" a="1"/>
  <c r="H1889" i="1"/>
  <c r="H1890" i="1" a="1"/>
  <c r="H1890" i="1"/>
  <c r="H1891" i="1" a="1"/>
  <c r="H1891" i="1"/>
  <c r="H1892" i="1" a="1"/>
  <c r="H1892" i="1"/>
  <c r="H1893" i="1" a="1"/>
  <c r="H1893" i="1"/>
  <c r="H1894" i="1" a="1"/>
  <c r="H1894" i="1"/>
  <c r="H1895" i="1" a="1"/>
  <c r="H1895" i="1"/>
  <c r="H1896" i="1" a="1"/>
  <c r="H1896" i="1"/>
  <c r="H1897" i="1" a="1"/>
  <c r="H1897" i="1"/>
  <c r="H1898" i="1" a="1"/>
  <c r="H1898" i="1"/>
  <c r="H1899" i="1" a="1"/>
  <c r="H1899" i="1"/>
  <c r="H1900" i="1" a="1"/>
  <c r="H1900" i="1"/>
  <c r="H1901" i="1" a="1"/>
  <c r="H1901" i="1"/>
  <c r="H1902" i="1" a="1"/>
  <c r="H1902" i="1"/>
  <c r="H1903" i="1" a="1"/>
  <c r="H1903" i="1"/>
  <c r="H1904" i="1" a="1"/>
  <c r="H1904" i="1"/>
  <c r="H1905" i="1" a="1"/>
  <c r="H1905" i="1"/>
  <c r="H1906" i="1" a="1"/>
  <c r="H1906" i="1"/>
  <c r="H1907" i="1" a="1"/>
  <c r="H1907" i="1"/>
  <c r="H1908" i="1" a="1"/>
  <c r="H1908" i="1"/>
  <c r="H1909" i="1" a="1"/>
  <c r="H1909" i="1"/>
  <c r="H1910" i="1" a="1"/>
  <c r="H1910" i="1"/>
  <c r="H1911" i="1" a="1"/>
  <c r="H1911" i="1"/>
  <c r="H1912" i="1" a="1"/>
  <c r="H1912" i="1"/>
  <c r="H1913" i="1" a="1"/>
  <c r="H1913" i="1"/>
  <c r="H1914" i="1" a="1"/>
  <c r="H1914" i="1"/>
  <c r="H1915" i="1" a="1"/>
  <c r="H1915" i="1"/>
  <c r="H1916" i="1" a="1"/>
  <c r="H1916" i="1"/>
  <c r="H1917" i="1" a="1"/>
  <c r="H1917" i="1"/>
  <c r="H1918" i="1" a="1"/>
  <c r="H1918" i="1"/>
  <c r="H1919" i="1" a="1"/>
  <c r="H1919" i="1"/>
  <c r="H1920" i="1" a="1"/>
  <c r="H1920" i="1"/>
  <c r="H1921" i="1" a="1"/>
  <c r="H1921" i="1"/>
  <c r="H1922" i="1" a="1"/>
  <c r="H1922" i="1"/>
  <c r="H1923" i="1" a="1"/>
  <c r="H1923" i="1"/>
  <c r="H1924" i="1" a="1"/>
  <c r="H1924" i="1"/>
  <c r="H1925" i="1" a="1"/>
  <c r="H1925" i="1"/>
  <c r="H1926" i="1" a="1"/>
  <c r="H1926" i="1"/>
  <c r="H1927" i="1" a="1"/>
  <c r="H1927" i="1"/>
  <c r="H1928" i="1" a="1"/>
  <c r="H1928" i="1"/>
  <c r="H1929" i="1" a="1"/>
  <c r="H1929" i="1"/>
  <c r="H1930" i="1" a="1"/>
  <c r="H1930" i="1"/>
  <c r="H1931" i="1" a="1"/>
  <c r="H1931" i="1"/>
  <c r="H1932" i="1" a="1"/>
  <c r="H1932" i="1"/>
  <c r="H1933" i="1" a="1"/>
  <c r="H1933" i="1"/>
  <c r="H1934" i="1" a="1"/>
  <c r="H1934" i="1"/>
  <c r="H1935" i="1" a="1"/>
  <c r="H1935" i="1"/>
  <c r="H1936" i="1" a="1"/>
  <c r="H1936" i="1"/>
  <c r="H1937" i="1" a="1"/>
  <c r="H1937" i="1"/>
  <c r="H1938" i="1" a="1"/>
  <c r="H1938" i="1"/>
  <c r="H1939" i="1" a="1"/>
  <c r="H1939" i="1"/>
  <c r="H1940" i="1" a="1"/>
  <c r="H1940" i="1"/>
  <c r="H1941" i="1" a="1"/>
  <c r="H1941" i="1"/>
  <c r="H1942" i="1" a="1"/>
  <c r="H1942" i="1"/>
  <c r="H1943" i="1" a="1"/>
  <c r="H1943" i="1"/>
  <c r="H1944" i="1" a="1"/>
  <c r="H1944" i="1"/>
  <c r="H1945" i="1" a="1"/>
  <c r="H1945" i="1"/>
  <c r="H1946" i="1" a="1"/>
  <c r="H1946" i="1"/>
  <c r="H1947" i="1" a="1"/>
  <c r="H1947" i="1"/>
  <c r="H1948" i="1" a="1"/>
  <c r="H1948" i="1"/>
  <c r="H1949" i="1" a="1"/>
  <c r="H1949" i="1"/>
  <c r="H1950" i="1" a="1"/>
  <c r="H1950" i="1"/>
  <c r="H1951" i="1" a="1"/>
  <c r="H1951" i="1"/>
  <c r="H1952" i="1" a="1"/>
  <c r="H1952" i="1"/>
  <c r="H1953" i="1" a="1"/>
  <c r="H1953" i="1"/>
  <c r="H1954" i="1" a="1"/>
  <c r="H1954" i="1"/>
  <c r="H1955" i="1" a="1"/>
  <c r="H1955" i="1"/>
  <c r="H1956" i="1" a="1"/>
  <c r="H1956" i="1"/>
  <c r="H1957" i="1" a="1"/>
  <c r="H1957" i="1"/>
  <c r="H1958" i="1" a="1"/>
  <c r="H1958" i="1"/>
  <c r="H1959" i="1" a="1"/>
  <c r="H1959" i="1"/>
  <c r="H1960" i="1" a="1"/>
  <c r="H1960" i="1"/>
  <c r="H1961" i="1" a="1"/>
  <c r="H1961" i="1"/>
  <c r="H1962" i="1" a="1"/>
  <c r="H1962" i="1"/>
  <c r="H1963" i="1" a="1"/>
  <c r="H1963" i="1"/>
  <c r="H1964" i="1" a="1"/>
  <c r="H1964" i="1"/>
  <c r="H1965" i="1" a="1"/>
  <c r="H1965" i="1"/>
  <c r="H1966" i="1" a="1"/>
  <c r="H1966" i="1"/>
  <c r="H1967" i="1" a="1"/>
  <c r="H1967" i="1"/>
  <c r="H1968" i="1" a="1"/>
  <c r="H1968" i="1"/>
  <c r="H1969" i="1" a="1"/>
  <c r="H1969" i="1"/>
  <c r="H1970" i="1" a="1"/>
  <c r="H1970" i="1"/>
  <c r="H1971" i="1" a="1"/>
  <c r="H1971" i="1"/>
  <c r="H1972" i="1" a="1"/>
  <c r="H1972" i="1"/>
  <c r="H1973" i="1" a="1"/>
  <c r="H1973" i="1"/>
  <c r="H1974" i="1" a="1"/>
  <c r="H1974" i="1"/>
  <c r="H1975" i="1" a="1"/>
  <c r="H1975" i="1"/>
  <c r="H1976" i="1" a="1"/>
  <c r="H1976" i="1"/>
  <c r="H1977" i="1" a="1"/>
  <c r="H1977" i="1"/>
  <c r="H1978" i="1" a="1"/>
  <c r="H1978" i="1"/>
  <c r="H1979" i="1" a="1"/>
  <c r="H1979" i="1"/>
  <c r="H1980" i="1" a="1"/>
  <c r="H1980" i="1"/>
  <c r="H1981" i="1" a="1"/>
  <c r="H1981" i="1"/>
  <c r="H1982" i="1" a="1"/>
  <c r="H1982" i="1"/>
  <c r="H1983" i="1" a="1"/>
  <c r="H1983" i="1"/>
  <c r="H1984" i="1" a="1"/>
  <c r="H1984" i="1"/>
  <c r="H1985" i="1" a="1"/>
  <c r="H1985" i="1"/>
  <c r="H1986" i="1" a="1"/>
  <c r="H1986" i="1"/>
  <c r="H1987" i="1" a="1"/>
  <c r="H1987" i="1"/>
  <c r="H1988" i="1" a="1"/>
  <c r="H1988" i="1"/>
  <c r="H1989" i="1" a="1"/>
  <c r="H1989" i="1"/>
  <c r="H1990" i="1" a="1"/>
  <c r="H1990" i="1"/>
  <c r="H1991" i="1" a="1"/>
  <c r="H1991" i="1"/>
  <c r="H1992" i="1" a="1"/>
  <c r="H1992" i="1"/>
  <c r="H1993" i="1" a="1"/>
  <c r="H1993" i="1"/>
  <c r="H1994" i="1" a="1"/>
  <c r="H1994" i="1"/>
  <c r="H1995" i="1" a="1"/>
  <c r="H1995" i="1"/>
  <c r="H1996" i="1" a="1"/>
  <c r="H1996" i="1"/>
  <c r="H1997" i="1" a="1"/>
  <c r="H1997" i="1"/>
  <c r="H1998" i="1" a="1"/>
  <c r="H1998" i="1"/>
  <c r="H1999" i="1" a="1"/>
  <c r="H1999" i="1"/>
  <c r="H2000" i="1" a="1"/>
  <c r="H2000" i="1"/>
  <c r="H2001" i="1" a="1"/>
  <c r="H2001" i="1"/>
  <c r="H2002" i="1" a="1"/>
  <c r="H2002" i="1"/>
  <c r="H2003" i="1" a="1"/>
  <c r="H2003" i="1"/>
  <c r="H2004" i="1" a="1"/>
  <c r="H2004" i="1"/>
  <c r="H2005" i="1" a="1"/>
  <c r="H2005" i="1"/>
  <c r="H2006" i="1" a="1"/>
  <c r="H2006" i="1"/>
  <c r="H2007" i="1" a="1"/>
  <c r="H2007" i="1"/>
  <c r="H2008" i="1" a="1"/>
  <c r="H2008" i="1"/>
  <c r="H2009" i="1" a="1"/>
  <c r="H2009" i="1"/>
  <c r="H2010" i="1" a="1"/>
  <c r="H2010" i="1"/>
  <c r="H2011" i="1" a="1"/>
  <c r="H2011" i="1"/>
  <c r="H2012" i="1" a="1"/>
  <c r="H2012" i="1"/>
  <c r="H2013" i="1" a="1"/>
  <c r="H2013" i="1"/>
  <c r="H2014" i="1" a="1"/>
  <c r="H2014" i="1"/>
  <c r="H2015" i="1" a="1"/>
  <c r="H2015" i="1"/>
  <c r="H2016" i="1" a="1"/>
  <c r="H2016" i="1"/>
  <c r="H2017" i="1" a="1"/>
  <c r="H2017" i="1"/>
  <c r="H2018" i="1" a="1"/>
  <c r="H2018" i="1"/>
  <c r="H2019" i="1" a="1"/>
  <c r="H2019" i="1"/>
  <c r="H2020" i="1" a="1"/>
  <c r="H2020" i="1"/>
  <c r="H2021" i="1" a="1"/>
  <c r="H2021" i="1"/>
  <c r="H2022" i="1" a="1"/>
  <c r="H2022" i="1"/>
  <c r="H2023" i="1" a="1"/>
  <c r="H2023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" i="1"/>
  <c r="G8" i="7"/>
  <c r="G9" i="7"/>
  <c r="G10" i="7"/>
  <c r="G7" i="7"/>
  <c r="D6" i="7"/>
  <c r="D7" i="7"/>
  <c r="D9" i="7"/>
  <c r="D10" i="7"/>
  <c r="D5" i="7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B2" i="22" l="1" a="1"/>
  <c r="B2" i="22" s="1"/>
  <c r="C2" i="22" a="1"/>
  <c r="C2" i="22" s="1"/>
  <c r="E2" i="22" s="1"/>
  <c r="D2" i="22"/>
  <c r="D3" i="22" l="1"/>
  <c r="B3" i="22" a="1"/>
  <c r="B3" i="22" s="1"/>
  <c r="C3" i="22" a="1"/>
  <c r="C3" i="22" s="1"/>
  <c r="E3" i="22" s="1"/>
  <c r="D4" i="22" l="1"/>
  <c r="B4" i="22" a="1"/>
  <c r="B4" i="22" s="1"/>
  <c r="C4" i="22" a="1"/>
  <c r="C4" i="22" s="1"/>
  <c r="E4" i="22" s="1"/>
  <c r="A5" i="22" a="1"/>
  <c r="A5" i="22" s="1"/>
  <c r="D5" i="22" l="1"/>
  <c r="B5" i="22" a="1"/>
  <c r="B5" i="22" s="1"/>
  <c r="C5" i="22" a="1"/>
  <c r="C5" i="22" s="1"/>
  <c r="E5" i="22" s="1"/>
  <c r="A6" i="22" a="1"/>
  <c r="A6" i="22" s="1"/>
  <c r="A7" i="22" l="1" a="1"/>
  <c r="A7" i="22" s="1"/>
  <c r="D6" i="22"/>
  <c r="B6" i="22" a="1"/>
  <c r="B6" i="22" s="1"/>
  <c r="C6" i="22" a="1"/>
  <c r="C6" i="22" s="1"/>
  <c r="E6" i="22" s="1"/>
  <c r="B7" i="22" l="1" a="1"/>
  <c r="B7" i="22" s="1"/>
  <c r="D7" i="22"/>
  <c r="C7" i="22" a="1"/>
  <c r="C7" i="22" s="1"/>
  <c r="E7" i="22" s="1"/>
  <c r="A8" i="22" a="1"/>
  <c r="A8" i="22" s="1"/>
  <c r="C8" i="22" l="1" a="1"/>
  <c r="C8" i="22" s="1"/>
  <c r="E8" i="22" s="1"/>
  <c r="B8" i="22" a="1"/>
  <c r="B8" i="22" s="1"/>
  <c r="D8" i="22"/>
  <c r="A9" i="22" a="1"/>
  <c r="A9" i="22" s="1"/>
  <c r="B9" i="22" l="1" a="1"/>
  <c r="B9" i="22" s="1"/>
  <c r="D9" i="22"/>
  <c r="C9" i="22" a="1"/>
  <c r="C9" i="22" s="1"/>
  <c r="E9" i="22" s="1"/>
  <c r="A10" i="22" a="1"/>
  <c r="A10" i="22" s="1"/>
  <c r="D10" i="22" l="1"/>
  <c r="C10" i="22" a="1"/>
  <c r="C10" i="22" s="1"/>
  <c r="E10" i="22" s="1"/>
  <c r="B10" i="22" a="1"/>
  <c r="B10" i="22" s="1"/>
  <c r="A11" i="22" a="1"/>
  <c r="A11" i="22" s="1"/>
  <c r="D11" i="22" l="1"/>
  <c r="C11" i="22" a="1"/>
  <c r="C11" i="22" s="1"/>
  <c r="E11" i="22" s="1"/>
  <c r="B11" i="22" a="1"/>
  <c r="B11" i="22" s="1"/>
  <c r="A12" i="22" a="1"/>
  <c r="A12" i="22" s="1"/>
  <c r="C12" i="22" l="1" a="1"/>
  <c r="C12" i="22" s="1"/>
  <c r="E12" i="22" s="1"/>
  <c r="D12" i="22"/>
  <c r="B12" i="22" a="1"/>
  <c r="B12" i="22" s="1"/>
  <c r="A13" i="22" a="1"/>
  <c r="A13" i="22" s="1"/>
  <c r="D13" i="22" l="1"/>
  <c r="B13" i="22" a="1"/>
  <c r="B13" i="22" s="1"/>
  <c r="C13" i="22" a="1"/>
  <c r="C13" i="22" s="1"/>
  <c r="E13" i="22" s="1"/>
  <c r="A14" i="22" a="1"/>
  <c r="A14" i="22" s="1"/>
  <c r="D14" i="22" l="1"/>
  <c r="B14" i="22" a="1"/>
  <c r="B14" i="22" s="1"/>
  <c r="C14" i="22" a="1"/>
  <c r="C14" i="22" s="1"/>
  <c r="E14" i="22" s="1"/>
  <c r="A15" i="22" a="1"/>
  <c r="A15" i="22" s="1"/>
  <c r="D15" i="22" l="1"/>
  <c r="B15" i="22" a="1"/>
  <c r="B15" i="22" s="1"/>
  <c r="C15" i="22" a="1"/>
  <c r="C15" i="22" s="1"/>
  <c r="E15" i="22" s="1"/>
  <c r="A16" i="22" a="1"/>
  <c r="A16" i="22" s="1"/>
  <c r="C16" i="22" l="1" a="1"/>
  <c r="C16" i="22" s="1"/>
  <c r="E16" i="22" s="1"/>
  <c r="D16" i="22"/>
  <c r="B16" i="22" a="1"/>
  <c r="B16" i="22" s="1"/>
  <c r="A17" i="22" a="1"/>
  <c r="A17" i="22" s="1"/>
  <c r="B17" i="22" l="1" a="1"/>
  <c r="B17" i="22" s="1"/>
  <c r="D17" i="22"/>
  <c r="C17" i="22" a="1"/>
  <c r="C17" i="22" s="1"/>
  <c r="E17" i="22" s="1"/>
  <c r="A18" i="22" a="1"/>
  <c r="A18" i="22" s="1"/>
  <c r="B18" i="22" l="1" a="1"/>
  <c r="B18" i="22" s="1"/>
  <c r="D18" i="22"/>
  <c r="C18" i="22" a="1"/>
  <c r="C18" i="22" s="1"/>
  <c r="E18" i="22" s="1"/>
  <c r="A19" i="22" a="1"/>
  <c r="A19" i="22" s="1"/>
  <c r="B19" i="22" l="1" a="1"/>
  <c r="B19" i="22" s="1"/>
  <c r="C19" i="22" a="1"/>
  <c r="C19" i="22" s="1"/>
  <c r="E19" i="22" s="1"/>
  <c r="D19" i="22"/>
  <c r="A20" i="22" a="1"/>
  <c r="A20" i="22" s="1"/>
  <c r="D20" i="22" l="1"/>
  <c r="C20" i="22" a="1"/>
  <c r="C20" i="22" s="1"/>
  <c r="E20" i="22" s="1"/>
  <c r="B20" i="22" a="1"/>
  <c r="B20" i="22" s="1"/>
  <c r="A21" i="22" a="1"/>
  <c r="A21" i="22" s="1"/>
  <c r="D21" i="22" l="1"/>
  <c r="C21" i="22" a="1"/>
  <c r="C21" i="22" s="1"/>
  <c r="E21" i="22" s="1"/>
  <c r="B21" i="22" a="1"/>
  <c r="B21" i="22" s="1"/>
  <c r="A22" i="22" a="1"/>
  <c r="A22" i="22" s="1"/>
  <c r="D22" i="22" l="1"/>
  <c r="B22" i="22" a="1"/>
  <c r="B22" i="22" s="1"/>
  <c r="C22" i="22" a="1"/>
  <c r="C22" i="22" s="1"/>
  <c r="E22" i="22" s="1"/>
  <c r="A23" i="22" a="1"/>
  <c r="A23" i="22" s="1"/>
  <c r="D23" i="22" l="1"/>
  <c r="B23" i="22" a="1"/>
  <c r="B23" i="22" s="1"/>
  <c r="C23" i="22" a="1"/>
  <c r="C23" i="22" s="1"/>
  <c r="E23" i="22" s="1"/>
  <c r="A24" i="22" a="1"/>
  <c r="A24" i="22" s="1"/>
  <c r="C24" i="22" l="1" a="1"/>
  <c r="C24" i="22" s="1"/>
  <c r="E24" i="22" s="1"/>
  <c r="D24" i="22"/>
  <c r="B24" i="22" a="1"/>
  <c r="B24" i="22" s="1"/>
  <c r="A25" i="22" a="1"/>
  <c r="A25" i="22" s="1"/>
  <c r="C25" i="22" l="1" a="1"/>
  <c r="C25" i="22" s="1"/>
  <c r="E25" i="22" s="1"/>
  <c r="D25" i="22"/>
  <c r="B25" i="22" a="1"/>
  <c r="B25" i="22" s="1"/>
  <c r="A26" i="22" a="1"/>
  <c r="A26" i="22" s="1"/>
  <c r="D26" i="22" l="1"/>
  <c r="B26" i="22" a="1"/>
  <c r="B26" i="22" s="1"/>
  <c r="C26" i="22" a="1"/>
  <c r="C26" i="22" s="1"/>
  <c r="E26" i="22" s="1"/>
  <c r="A27" i="22" a="1"/>
  <c r="A27" i="22" s="1"/>
  <c r="B27" i="22" l="1" a="1"/>
  <c r="B27" i="22" s="1"/>
  <c r="D27" i="22"/>
  <c r="C27" i="22" a="1"/>
  <c r="C27" i="22" s="1"/>
  <c r="E27" i="22" s="1"/>
  <c r="A28" i="22" a="1"/>
  <c r="A28" i="22" s="1"/>
  <c r="B28" i="22" l="1" a="1"/>
  <c r="B28" i="22" s="1"/>
  <c r="D28" i="22"/>
  <c r="C28" i="22" a="1"/>
  <c r="C28" i="22" s="1"/>
  <c r="E28" i="22" s="1"/>
  <c r="A29" i="22" a="1"/>
  <c r="A29" i="22" s="1"/>
  <c r="B29" i="22" l="1" a="1"/>
  <c r="B29" i="22" s="1"/>
  <c r="D29" i="22"/>
  <c r="C29" i="22" a="1"/>
  <c r="C29" i="22" s="1"/>
  <c r="E29" i="22" s="1"/>
  <c r="A30" i="22" a="1"/>
  <c r="A30" i="22" s="1"/>
  <c r="D30" i="22" l="1"/>
  <c r="B30" i="22" a="1"/>
  <c r="B30" i="22" s="1"/>
  <c r="C30" i="22" a="1"/>
  <c r="C30" i="22" s="1"/>
  <c r="E30" i="22" s="1"/>
  <c r="A31" i="22" a="1"/>
  <c r="A31" i="22" s="1"/>
  <c r="D31" i="22" l="1"/>
  <c r="C31" i="22" a="1"/>
  <c r="C31" i="22" s="1"/>
  <c r="E31" i="22" s="1"/>
  <c r="B31" i="22" a="1"/>
  <c r="B31" i="22" s="1"/>
  <c r="A32" i="22" a="1"/>
  <c r="A32" i="22" s="1"/>
  <c r="C32" i="22" l="1" a="1"/>
  <c r="C32" i="22" s="1"/>
  <c r="E32" i="22" s="1"/>
  <c r="D32" i="22"/>
  <c r="B32" i="22" a="1"/>
  <c r="B32" i="22" s="1"/>
  <c r="A33" i="22" a="1"/>
  <c r="A33" i="22" s="1"/>
  <c r="D33" i="22" l="1"/>
  <c r="B33" i="22" a="1"/>
  <c r="B33" i="22" s="1"/>
  <c r="C33" i="22" a="1"/>
  <c r="C33" i="22" s="1"/>
  <c r="E33" i="22" s="1"/>
  <c r="A34" i="22" a="1"/>
  <c r="A34" i="22" s="1"/>
  <c r="D34" i="22" l="1"/>
  <c r="B34" i="22" a="1"/>
  <c r="B34" i="22" s="1"/>
  <c r="C34" i="22" a="1"/>
  <c r="C34" i="22" s="1"/>
  <c r="E34" i="22" s="1"/>
  <c r="A35" i="22" a="1"/>
  <c r="A35" i="22" s="1"/>
  <c r="D35" i="22" l="1"/>
  <c r="B35" i="22" a="1"/>
  <c r="B35" i="22" s="1"/>
  <c r="C35" i="22" a="1"/>
  <c r="C35" i="22" s="1"/>
  <c r="E35" i="22" s="1"/>
  <c r="A36" i="22" a="1"/>
  <c r="A36" i="22" s="1"/>
  <c r="D36" i="22" l="1"/>
  <c r="B36" i="22" a="1"/>
  <c r="B36" i="22" s="1"/>
  <c r="C36" i="22" a="1"/>
  <c r="C36" i="22" s="1"/>
  <c r="E36" i="22" s="1"/>
  <c r="A37" i="22" a="1"/>
  <c r="A37" i="22" s="1"/>
  <c r="B37" i="22" l="1" a="1"/>
  <c r="B37" i="22" s="1"/>
  <c r="D37" i="22"/>
  <c r="C37" i="22" a="1"/>
  <c r="C37" i="22" s="1"/>
  <c r="E37" i="22" s="1"/>
  <c r="A38" i="22" a="1"/>
  <c r="A38" i="22" s="1"/>
  <c r="B38" i="22" l="1" a="1"/>
  <c r="B38" i="22" s="1"/>
  <c r="C38" i="22" a="1"/>
  <c r="C38" i="22" s="1"/>
  <c r="E38" i="22" s="1"/>
  <c r="D38" i="22"/>
  <c r="A39" i="22" a="1"/>
  <c r="A39" i="22" s="1"/>
  <c r="B39" i="22" l="1" a="1"/>
  <c r="B39" i="22" s="1"/>
  <c r="D39" i="22"/>
  <c r="C39" i="22" a="1"/>
  <c r="C39" i="22" s="1"/>
  <c r="E39" i="22" s="1"/>
  <c r="A40" i="22" a="1"/>
  <c r="A40" i="22" s="1"/>
  <c r="D40" i="22" l="1"/>
  <c r="C40" i="22" a="1"/>
  <c r="C40" i="22" s="1"/>
  <c r="E40" i="22" s="1"/>
  <c r="B40" i="22" a="1"/>
  <c r="B40" i="22" s="1"/>
  <c r="A41" i="22" a="1"/>
  <c r="A41" i="22" s="1"/>
  <c r="D41" i="22" l="1"/>
  <c r="C41" i="22" a="1"/>
  <c r="C41" i="22" s="1"/>
  <c r="E41" i="22" s="1"/>
  <c r="B41" i="22" a="1"/>
  <c r="B41" i="22" s="1"/>
  <c r="A42" i="22" a="1"/>
  <c r="A42" i="22" s="1"/>
  <c r="D42" i="22" l="1"/>
  <c r="B42" i="22" a="1"/>
  <c r="B42" i="22" s="1"/>
  <c r="C42" i="22" a="1"/>
  <c r="C42" i="22" s="1"/>
  <c r="E42" i="22" s="1"/>
  <c r="A43" i="22" a="1"/>
  <c r="A43" i="22" s="1"/>
  <c r="D43" i="22" l="1"/>
  <c r="B43" i="22" a="1"/>
  <c r="B43" i="22" s="1"/>
  <c r="C43" i="22" a="1"/>
  <c r="C43" i="22" s="1"/>
  <c r="E43" i="22" s="1"/>
  <c r="A44" i="22" a="1"/>
  <c r="A44" i="22" s="1"/>
  <c r="C44" i="22" l="1" a="1"/>
  <c r="C44" i="22" s="1"/>
  <c r="E44" i="22" s="1"/>
  <c r="D44" i="22"/>
  <c r="B44" i="22" a="1"/>
  <c r="B44" i="22" s="1"/>
  <c r="A45" i="22" a="1"/>
  <c r="A45" i="22" s="1"/>
  <c r="C45" i="22" l="1" a="1"/>
  <c r="C45" i="22" s="1"/>
  <c r="E45" i="22" s="1"/>
  <c r="D45" i="22"/>
  <c r="B45" i="22" a="1"/>
  <c r="B45" i="22" s="1"/>
  <c r="A46" i="22" a="1"/>
  <c r="A46" i="22" s="1"/>
  <c r="D46" i="22" l="1"/>
  <c r="B46" i="22" a="1"/>
  <c r="B46" i="22" s="1"/>
  <c r="C46" i="22" a="1"/>
  <c r="C46" i="22" s="1"/>
  <c r="E46" i="22" s="1"/>
  <c r="A47" i="22" a="1"/>
  <c r="A47" i="22" s="1"/>
  <c r="B47" i="22" l="1" a="1"/>
  <c r="B47" i="22" s="1"/>
  <c r="D47" i="22"/>
  <c r="C47" i="22" a="1"/>
  <c r="C47" i="22" s="1"/>
  <c r="E47" i="22" s="1"/>
  <c r="A48" i="22" a="1"/>
  <c r="A48" i="22" s="1"/>
  <c r="B48" i="22" l="1" a="1"/>
  <c r="B48" i="22" s="1"/>
  <c r="D48" i="22"/>
  <c r="C48" i="22" a="1"/>
  <c r="C48" i="22" s="1"/>
  <c r="E48" i="22" s="1"/>
  <c r="A49" i="22" a="1"/>
  <c r="A49" i="22" s="1"/>
  <c r="B49" i="22" l="1" a="1"/>
  <c r="B49" i="22" s="1"/>
  <c r="D49" i="22"/>
  <c r="C49" i="22" a="1"/>
  <c r="C49" i="22" s="1"/>
  <c r="E49" i="22" s="1"/>
  <c r="A50" i="22" a="1"/>
  <c r="A50" i="22" s="1"/>
  <c r="D50" i="22" l="1"/>
  <c r="C50" i="22" a="1"/>
  <c r="C50" i="22" s="1"/>
  <c r="E50" i="22" s="1"/>
  <c r="B50" i="22" a="1"/>
  <c r="B50" i="22" s="1"/>
  <c r="A51" i="22" a="1"/>
  <c r="A51" i="22" s="1"/>
  <c r="D51" i="22" l="1"/>
  <c r="C51" i="22" a="1"/>
  <c r="C51" i="22" s="1"/>
  <c r="E51" i="22" s="1"/>
  <c r="B51" i="22" a="1"/>
  <c r="B51" i="22" s="1"/>
  <c r="A52" i="22" a="1"/>
  <c r="A52" i="22" s="1"/>
  <c r="C52" i="22" l="1" a="1"/>
  <c r="C52" i="22" s="1"/>
  <c r="E52" i="22" s="1"/>
  <c r="D52" i="22"/>
  <c r="B52" i="22" a="1"/>
  <c r="B52" i="22" s="1"/>
  <c r="A53" i="22" a="1"/>
  <c r="A53" i="22" s="1"/>
  <c r="D53" i="22" l="1"/>
  <c r="C53" i="22" a="1"/>
  <c r="C53" i="22" s="1"/>
  <c r="E53" i="22" s="1"/>
  <c r="B53" i="22" a="1"/>
  <c r="B53" i="22" s="1"/>
  <c r="A54" i="22" a="1"/>
  <c r="A54" i="22" s="1"/>
  <c r="C54" i="22" l="1" a="1"/>
  <c r="C54" i="22" s="1"/>
  <c r="E54" i="22" s="1"/>
  <c r="D54" i="22"/>
  <c r="B54" i="22" a="1"/>
  <c r="B54" i="22" s="1"/>
  <c r="A55" i="22" a="1"/>
  <c r="A55" i="22" s="1"/>
  <c r="D55" i="22" l="1"/>
  <c r="B55" i="22" a="1"/>
  <c r="B55" i="22" s="1"/>
  <c r="C55" i="22" a="1"/>
  <c r="C55" i="22" s="1"/>
  <c r="E55" i="22" s="1"/>
  <c r="A56" i="22" a="1"/>
  <c r="A56" i="22" s="1"/>
  <c r="D56" i="22" l="1"/>
  <c r="C56" i="22" a="1"/>
  <c r="C56" i="22" s="1"/>
  <c r="E56" i="22" s="1"/>
  <c r="B56" i="22" a="1"/>
  <c r="B56" i="22" s="1"/>
  <c r="A57" i="22" a="1"/>
  <c r="A57" i="22" s="1"/>
  <c r="B57" i="22" l="1" a="1"/>
  <c r="B57" i="22" s="1"/>
  <c r="D57" i="22"/>
  <c r="C57" i="22" a="1"/>
  <c r="C57" i="22" s="1"/>
  <c r="E57" i="22" s="1"/>
  <c r="A58" i="22" a="1"/>
  <c r="A58" i="22" s="1"/>
  <c r="B58" i="22" l="1" a="1"/>
  <c r="B58" i="22" s="1"/>
  <c r="D58" i="22"/>
  <c r="C58" i="22" a="1"/>
  <c r="C58" i="22" s="1"/>
  <c r="E58" i="22" s="1"/>
  <c r="A59" i="22" a="1"/>
  <c r="A59" i="22" s="1"/>
  <c r="B59" i="22" l="1" a="1"/>
  <c r="B59" i="22" s="1"/>
  <c r="D59" i="22"/>
  <c r="C59" i="22" a="1"/>
  <c r="C59" i="22" s="1"/>
  <c r="E59" i="22" s="1"/>
  <c r="A60" i="22" a="1"/>
  <c r="A60" i="22" s="1"/>
  <c r="D60" i="22" l="1"/>
  <c r="C60" i="22" a="1"/>
  <c r="C60" i="22" s="1"/>
  <c r="E60" i="22" s="1"/>
  <c r="B60" i="22" a="1"/>
  <c r="B60" i="22" s="1"/>
  <c r="A61" i="22" a="1"/>
  <c r="A61" i="22" s="1"/>
  <c r="C61" i="22" l="1" a="1"/>
  <c r="C61" i="22" s="1"/>
  <c r="E61" i="22" s="1"/>
  <c r="D61" i="22"/>
  <c r="B61" i="22" a="1"/>
  <c r="B61" i="22" s="1"/>
  <c r="A62" i="22" a="1"/>
  <c r="A62" i="22" s="1"/>
  <c r="D62" i="22" l="1"/>
  <c r="C62" i="22" a="1"/>
  <c r="C62" i="22" s="1"/>
  <c r="E62" i="22" s="1"/>
  <c r="B62" i="22" a="1"/>
  <c r="B62" i="22" s="1"/>
  <c r="A63" i="22" a="1"/>
  <c r="A63" i="22" s="1"/>
  <c r="D63" i="22" l="1"/>
  <c r="B63" i="22" a="1"/>
  <c r="B63" i="22" s="1"/>
  <c r="C63" i="22" a="1"/>
  <c r="C63" i="22" s="1"/>
  <c r="E63" i="22" s="1"/>
  <c r="A64" i="22" a="1"/>
  <c r="A64" i="22" s="1"/>
  <c r="D64" i="22" l="1"/>
  <c r="B64" i="22" a="1"/>
  <c r="B64" i="22" s="1"/>
  <c r="C64" i="22" a="1"/>
  <c r="C64" i="22" s="1"/>
  <c r="E64" i="22" s="1"/>
  <c r="A65" i="22" a="1"/>
  <c r="A65" i="22" s="1"/>
  <c r="D65" i="22" l="1"/>
  <c r="B65" i="22" a="1"/>
  <c r="B65" i="22" s="1"/>
  <c r="C65" i="22" a="1"/>
  <c r="C65" i="22" s="1"/>
  <c r="E65" i="22" s="1"/>
  <c r="A66" i="22" a="1"/>
  <c r="A66" i="22" s="1"/>
  <c r="D66" i="22" l="1"/>
  <c r="B66" i="22" a="1"/>
  <c r="B66" i="22" s="1"/>
  <c r="C66" i="22" a="1"/>
  <c r="C66" i="22" s="1"/>
  <c r="E66" i="22" s="1"/>
  <c r="A67" i="22" a="1"/>
  <c r="A67" i="22" s="1"/>
  <c r="B67" i="22" l="1" a="1"/>
  <c r="B67" i="22" s="1"/>
  <c r="D67" i="22"/>
  <c r="C67" i="22" a="1"/>
  <c r="C67" i="22" s="1"/>
  <c r="E67" i="22" s="1"/>
  <c r="A68" i="22" a="1"/>
  <c r="A68" i="22" s="1"/>
  <c r="B68" i="22" l="1" a="1"/>
  <c r="B68" i="22" s="1"/>
  <c r="D68" i="22"/>
  <c r="C68" i="22" a="1"/>
  <c r="C68" i="22" s="1"/>
  <c r="E68" i="22" s="1"/>
  <c r="A69" i="22" a="1"/>
  <c r="A69" i="22" s="1"/>
  <c r="B69" i="22" l="1" a="1"/>
  <c r="B69" i="22" s="1"/>
  <c r="D69" i="22"/>
  <c r="C69" i="22" a="1"/>
  <c r="C69" i="22" s="1"/>
  <c r="E69" i="22" s="1"/>
  <c r="A70" i="22" a="1"/>
  <c r="A70" i="22" s="1"/>
  <c r="D70" i="22" l="1"/>
  <c r="C70" i="22" a="1"/>
  <c r="C70" i="22" s="1"/>
  <c r="E70" i="22" s="1"/>
  <c r="B70" i="22" a="1"/>
  <c r="B70" i="22" s="1"/>
  <c r="A71" i="22" a="1"/>
  <c r="A71" i="22" s="1"/>
  <c r="D71" i="22" l="1"/>
  <c r="C71" i="22" a="1"/>
  <c r="C71" i="22" s="1"/>
  <c r="E71" i="22" s="1"/>
  <c r="B71" i="22" a="1"/>
  <c r="B71" i="22" s="1"/>
  <c r="A72" i="22" a="1"/>
  <c r="A72" i="22" s="1"/>
  <c r="D72" i="22" l="1"/>
  <c r="C72" i="22" a="1"/>
  <c r="C72" i="22" s="1"/>
  <c r="E72" i="22" s="1"/>
  <c r="B72" i="22" a="1"/>
  <c r="B72" i="22" s="1"/>
  <c r="A73" i="22" a="1"/>
  <c r="A73" i="22" s="1"/>
  <c r="D73" i="22" l="1"/>
  <c r="C73" i="22" a="1"/>
  <c r="C73" i="22" s="1"/>
  <c r="E73" i="22" s="1"/>
  <c r="B73" i="22" a="1"/>
  <c r="B73" i="22" s="1"/>
  <c r="A74" i="22" a="1"/>
  <c r="A74" i="22" s="1"/>
  <c r="C74" i="22" l="1" a="1"/>
  <c r="C74" i="22" s="1"/>
  <c r="E74" i="22" s="1"/>
  <c r="D74" i="22"/>
  <c r="B74" i="22" a="1"/>
  <c r="B74" i="22" s="1"/>
  <c r="A75" i="22" a="1"/>
  <c r="A75" i="22" s="1"/>
  <c r="D75" i="22" l="1"/>
  <c r="B75" i="22" a="1"/>
  <c r="B75" i="22" s="1"/>
  <c r="C75" i="22" a="1"/>
  <c r="C75" i="22" s="1"/>
  <c r="E75" i="22" s="1"/>
  <c r="A76" i="22" a="1"/>
  <c r="A76" i="22" s="1"/>
  <c r="D76" i="22" l="1"/>
  <c r="C76" i="22" a="1"/>
  <c r="C76" i="22" s="1"/>
  <c r="E76" i="22" s="1"/>
  <c r="B76" i="22" a="1"/>
  <c r="B76" i="22" s="1"/>
  <c r="A77" i="22" a="1"/>
  <c r="A77" i="22" s="1"/>
  <c r="B77" i="22" l="1" a="1"/>
  <c r="B77" i="22" s="1"/>
  <c r="D77" i="22"/>
  <c r="C77" i="22" a="1"/>
  <c r="C77" i="22" s="1"/>
  <c r="E77" i="22" s="1"/>
  <c r="A78" i="22" a="1"/>
  <c r="A78" i="22" s="1"/>
  <c r="B78" i="22" l="1" a="1"/>
  <c r="B78" i="22" s="1"/>
  <c r="D78" i="22"/>
  <c r="C78" i="22" a="1"/>
  <c r="C78" i="22" s="1"/>
  <c r="E78" i="22" s="1"/>
  <c r="A79" i="22" a="1"/>
  <c r="A79" i="22" s="1"/>
  <c r="B79" i="22" l="1" a="1"/>
  <c r="B79" i="22" s="1"/>
  <c r="D79" i="22"/>
  <c r="C79" i="22" a="1"/>
  <c r="C79" i="22" s="1"/>
  <c r="E79" i="22" s="1"/>
  <c r="A80" i="22" a="1"/>
  <c r="A80" i="22" s="1"/>
  <c r="D80" i="22" l="1"/>
  <c r="C80" i="22" a="1"/>
  <c r="C80" i="22" s="1"/>
  <c r="E80" i="22" s="1"/>
  <c r="B80" i="22" a="1"/>
  <c r="B80" i="22" s="1"/>
  <c r="A81" i="22" a="1"/>
  <c r="A81" i="22" s="1"/>
  <c r="C81" i="22" l="1" a="1"/>
  <c r="C81" i="22" s="1"/>
  <c r="E81" i="22" s="1"/>
  <c r="D81" i="22"/>
  <c r="B81" i="22" a="1"/>
  <c r="B81" i="22" s="1"/>
  <c r="A82" i="22" a="1"/>
  <c r="A82" i="22" s="1"/>
  <c r="D82" i="22" l="1"/>
  <c r="B82" i="22" a="1"/>
  <c r="B82" i="22" s="1"/>
  <c r="C82" i="22" a="1"/>
  <c r="C82" i="22" s="1"/>
  <c r="E82" i="22" s="1"/>
  <c r="A83" i="22" a="1"/>
  <c r="A83" i="22" s="1"/>
  <c r="D83" i="22" l="1"/>
  <c r="B83" i="22" a="1"/>
  <c r="B83" i="22" s="1"/>
  <c r="C83" i="22" a="1"/>
  <c r="C83" i="22" s="1"/>
  <c r="E83" i="22" s="1"/>
  <c r="A84" i="22" a="1"/>
  <c r="A84" i="22" s="1"/>
  <c r="D84" i="22" l="1"/>
  <c r="B84" i="22" a="1"/>
  <c r="B84" i="22" s="1"/>
  <c r="C84" i="22" a="1"/>
  <c r="C84" i="22" s="1"/>
  <c r="E84" i="22" s="1"/>
  <c r="A85" i="22" a="1"/>
  <c r="A85" i="22" s="1"/>
  <c r="D85" i="22" l="1"/>
  <c r="B85" i="22" a="1"/>
  <c r="B85" i="22" s="1"/>
  <c r="C85" i="22" a="1"/>
  <c r="C85" i="22" s="1"/>
  <c r="E85" i="22" s="1"/>
  <c r="A86" i="22" a="1"/>
  <c r="A86" i="22" s="1"/>
  <c r="D86" i="22" l="1"/>
  <c r="B86" i="22" a="1"/>
  <c r="B86" i="22" s="1"/>
  <c r="C86" i="22" a="1"/>
  <c r="C86" i="22" s="1"/>
  <c r="E86" i="22" s="1"/>
  <c r="A87" i="22" a="1"/>
  <c r="A87" i="22" s="1"/>
  <c r="B87" i="22" l="1" a="1"/>
  <c r="B87" i="22" s="1"/>
  <c r="D87" i="22"/>
  <c r="C87" i="22" a="1"/>
  <c r="C87" i="22" s="1"/>
  <c r="E87" i="22" s="1"/>
  <c r="A88" i="22" a="1"/>
  <c r="A88" i="22" s="1"/>
  <c r="B88" i="22" l="1" a="1"/>
  <c r="B88" i="22" s="1"/>
  <c r="D88" i="22"/>
  <c r="C88" i="22" a="1"/>
  <c r="C88" i="22" s="1"/>
  <c r="E88" i="22" s="1"/>
  <c r="A89" i="22" a="1"/>
  <c r="A89" i="22" s="1"/>
  <c r="B89" i="22" l="1" a="1"/>
  <c r="B89" i="22" s="1"/>
  <c r="D89" i="22"/>
  <c r="C89" i="22" a="1"/>
  <c r="C89" i="22" s="1"/>
  <c r="E89" i="22" s="1"/>
  <c r="A90" i="22" a="1"/>
  <c r="A90" i="22" s="1"/>
  <c r="D90" i="22" l="1"/>
  <c r="C90" i="22" a="1"/>
  <c r="C90" i="22" s="1"/>
  <c r="E90" i="22" s="1"/>
  <c r="B90" i="22" a="1"/>
  <c r="B90" i="22" s="1"/>
  <c r="A91" i="22" a="1"/>
  <c r="A91" i="22" s="1"/>
  <c r="D91" i="22" l="1"/>
  <c r="B91" i="22" a="1"/>
  <c r="B91" i="22" s="1"/>
  <c r="C91" i="22" a="1"/>
  <c r="C91" i="22" s="1"/>
  <c r="E91" i="22" s="1"/>
  <c r="A92" i="22" a="1"/>
  <c r="A92" i="22" s="1"/>
  <c r="D92" i="22" l="1"/>
  <c r="B92" i="22" a="1"/>
  <c r="B92" i="22" s="1"/>
  <c r="C92" i="22" a="1"/>
  <c r="C92" i="22" s="1"/>
  <c r="E92" i="22" s="1"/>
  <c r="A93" i="22" a="1"/>
  <c r="A93" i="22" s="1"/>
  <c r="B93" i="22" l="1" a="1"/>
  <c r="B93" i="22" s="1"/>
  <c r="C93" i="22" a="1"/>
  <c r="C93" i="22" s="1"/>
  <c r="E93" i="22" s="1"/>
  <c r="D93" i="22"/>
  <c r="A94" i="22" a="1"/>
  <c r="A94" i="22" s="1"/>
  <c r="D94" i="22" l="1"/>
  <c r="B94" i="22" a="1"/>
  <c r="B94" i="22" s="1"/>
  <c r="C94" i="22" a="1"/>
  <c r="C94" i="22" s="1"/>
  <c r="E94" i="22" s="1"/>
  <c r="A95" i="22" a="1"/>
  <c r="A95" i="22" s="1"/>
  <c r="D95" i="22" l="1"/>
  <c r="B95" i="22" a="1"/>
  <c r="B95" i="22" s="1"/>
  <c r="C95" i="22" a="1"/>
  <c r="C95" i="22" s="1"/>
  <c r="E95" i="22" s="1"/>
  <c r="A96" i="22" a="1"/>
  <c r="A96" i="22" s="1"/>
  <c r="D96" i="22" l="1"/>
  <c r="B96" i="22" a="1"/>
  <c r="B96" i="22" s="1"/>
  <c r="C96" i="22" a="1"/>
  <c r="C96" i="22" s="1"/>
  <c r="E96" i="22" s="1"/>
  <c r="A97" i="22" a="1"/>
  <c r="A97" i="22" s="1"/>
  <c r="B97" i="22" l="1" a="1"/>
  <c r="B97" i="22" s="1"/>
  <c r="C97" i="22" a="1"/>
  <c r="C97" i="22" s="1"/>
  <c r="E97" i="22" s="1"/>
  <c r="D97" i="22"/>
  <c r="A98" i="22" a="1"/>
  <c r="A98" i="22" s="1"/>
  <c r="B98" i="22" l="1" a="1"/>
  <c r="B98" i="22" s="1"/>
  <c r="D98" i="22"/>
  <c r="C98" i="22" a="1"/>
  <c r="C98" i="22" s="1"/>
  <c r="E98" i="22" s="1"/>
  <c r="A99" i="22" a="1"/>
  <c r="A99" i="22" s="1"/>
  <c r="B99" i="22" l="1" a="1"/>
  <c r="B99" i="22" s="1"/>
  <c r="D99" i="22"/>
  <c r="C99" i="22" a="1"/>
  <c r="C99" i="22" s="1"/>
  <c r="E99" i="22" s="1"/>
  <c r="A100" i="22" a="1"/>
  <c r="A100" i="22" s="1"/>
  <c r="D100" i="22" l="1"/>
  <c r="C100" i="22" a="1"/>
  <c r="C100" i="22" s="1"/>
  <c r="E100" i="22" s="1"/>
  <c r="B100" i="22" a="1"/>
  <c r="B100" i="22" s="1"/>
  <c r="A101" i="22" a="1"/>
  <c r="A101" i="22" s="1"/>
  <c r="D101" i="22" l="1"/>
  <c r="C101" i="22" a="1"/>
  <c r="C101" i="22" s="1"/>
  <c r="E101" i="22" s="1"/>
  <c r="B101" i="22" a="1"/>
  <c r="B101" i="22" s="1"/>
  <c r="A102" i="22" a="1"/>
  <c r="A102" i="22" s="1"/>
  <c r="C102" i="22" l="1" a="1"/>
  <c r="C102" i="22" s="1"/>
  <c r="E102" i="22" s="1"/>
  <c r="D102" i="22"/>
  <c r="B102" i="22" a="1"/>
  <c r="B102" i="22" s="1"/>
  <c r="A103" i="22" a="1"/>
  <c r="A103" i="22" s="1"/>
  <c r="D103" i="22" l="1"/>
  <c r="B103" i="22" a="1"/>
  <c r="B103" i="22" s="1"/>
  <c r="C103" i="22" a="1"/>
  <c r="C103" i="22" s="1"/>
  <c r="E103" i="22" s="1"/>
  <c r="A104" i="22" a="1"/>
  <c r="A104" i="22" s="1"/>
  <c r="D104" i="22" l="1"/>
  <c r="B104" i="22" a="1"/>
  <c r="B104" i="22" s="1"/>
  <c r="C104" i="22" a="1"/>
  <c r="C104" i="22" s="1"/>
  <c r="E104" i="22" s="1"/>
  <c r="A105" i="22" a="1"/>
  <c r="A105" i="22" s="1"/>
  <c r="D105" i="22" l="1"/>
  <c r="B105" i="22" a="1"/>
  <c r="B105" i="22" s="1"/>
  <c r="C105" i="22" a="1"/>
  <c r="C105" i="22" s="1"/>
  <c r="E105" i="22" s="1"/>
  <c r="A106" i="22" a="1"/>
  <c r="A106" i="22" s="1"/>
  <c r="D106" i="22" l="1"/>
  <c r="B106" i="22" a="1"/>
  <c r="B106" i="22" s="1"/>
  <c r="C106" i="22" a="1"/>
  <c r="C106" i="22" s="1"/>
  <c r="E106" i="22" s="1"/>
  <c r="A107" i="22" a="1"/>
  <c r="A107" i="22" s="1"/>
  <c r="B107" i="22" l="1" a="1"/>
  <c r="B107" i="22" s="1"/>
  <c r="D107" i="22"/>
  <c r="C107" i="22" a="1"/>
  <c r="C107" i="22" s="1"/>
  <c r="E107" i="22" s="1"/>
  <c r="A108" i="22" a="1"/>
  <c r="A108" i="22" s="1"/>
  <c r="B108" i="22" l="1" a="1"/>
  <c r="B108" i="22" s="1"/>
  <c r="D108" i="22"/>
  <c r="C108" i="22" a="1"/>
  <c r="C108" i="22" s="1"/>
  <c r="E108" i="22" s="1"/>
  <c r="A109" i="22" a="1"/>
  <c r="A109" i="22" s="1"/>
  <c r="B109" i="22" l="1" a="1"/>
  <c r="B109" i="22" s="1"/>
  <c r="C109" i="22" a="1"/>
  <c r="C109" i="22" s="1"/>
  <c r="E109" i="22" s="1"/>
  <c r="D109" i="22"/>
  <c r="A110" i="22" a="1"/>
  <c r="A110" i="22" s="1"/>
  <c r="C110" i="22" l="1" a="1"/>
  <c r="C110" i="22" s="1"/>
  <c r="E110" i="22" s="1"/>
  <c r="B110" i="22" a="1"/>
  <c r="B110" i="22" s="1"/>
  <c r="D110" i="22"/>
  <c r="A111" i="22" a="1"/>
  <c r="A111" i="22" s="1"/>
  <c r="D111" i="22" l="1"/>
  <c r="B111" i="22" a="1"/>
  <c r="B111" i="22" s="1"/>
  <c r="C111" i="22" a="1"/>
  <c r="C111" i="22" s="1"/>
  <c r="E111" i="22" s="1"/>
  <c r="A112" i="22" a="1"/>
  <c r="A112" i="22" s="1"/>
  <c r="D112" i="22" l="1"/>
  <c r="B112" i="22" a="1"/>
  <c r="B112" i="22" s="1"/>
  <c r="C112" i="22" a="1"/>
  <c r="C112" i="22" s="1"/>
  <c r="E112" i="22" s="1"/>
  <c r="A113" i="22" a="1"/>
  <c r="A113" i="22" s="1"/>
  <c r="C113" i="22" l="1" a="1"/>
  <c r="C113" i="22" s="1"/>
  <c r="E113" i="22" s="1"/>
  <c r="B113" i="22" a="1"/>
  <c r="B113" i="22" s="1"/>
  <c r="D113" i="22"/>
  <c r="A114" i="22" a="1"/>
  <c r="A114" i="22" s="1"/>
  <c r="C114" i="22" l="1" a="1"/>
  <c r="C114" i="22" s="1"/>
  <c r="E114" i="22" s="1"/>
  <c r="D114" i="22"/>
  <c r="B114" i="22" a="1"/>
  <c r="B114" i="22" s="1"/>
  <c r="A115" i="22" a="1"/>
  <c r="A115" i="22" s="1"/>
  <c r="B115" i="22" l="1" a="1"/>
  <c r="B115" i="22" s="1"/>
  <c r="C115" i="22" a="1"/>
  <c r="C115" i="22" s="1"/>
  <c r="E115" i="22" s="1"/>
  <c r="D115" i="22"/>
  <c r="A116" i="22" a="1"/>
  <c r="A116" i="22" s="1"/>
  <c r="C116" i="22" l="1" a="1"/>
  <c r="C116" i="22" s="1"/>
  <c r="E116" i="22" s="1"/>
  <c r="B116" i="22" a="1"/>
  <c r="B116" i="22" s="1"/>
  <c r="D116" i="22"/>
  <c r="A117" i="22" a="1"/>
  <c r="A117" i="22" s="1"/>
  <c r="B117" i="22" l="1" a="1"/>
  <c r="B117" i="22" s="1"/>
  <c r="C117" i="22" a="1"/>
  <c r="C117" i="22" s="1"/>
  <c r="E117" i="22" s="1"/>
  <c r="D117" i="22"/>
  <c r="A118" i="22" a="1"/>
  <c r="A118" i="22" s="1"/>
  <c r="B118" i="22" l="1" a="1"/>
  <c r="B118" i="22" s="1"/>
  <c r="D118" i="22"/>
  <c r="C118" i="22" a="1"/>
  <c r="C118" i="22" s="1"/>
  <c r="E118" i="22" s="1"/>
  <c r="A119" i="22" a="1"/>
  <c r="A119" i="22" s="1"/>
  <c r="C119" i="22" l="1" a="1"/>
  <c r="C119" i="22" s="1"/>
  <c r="E119" i="22" s="1"/>
  <c r="B119" i="22" a="1"/>
  <c r="B119" i="22" s="1"/>
  <c r="D119" i="22"/>
  <c r="A120" i="22" a="1"/>
  <c r="A120" i="22" s="1"/>
  <c r="D120" i="22" l="1"/>
  <c r="B120" i="22" a="1"/>
  <c r="B120" i="22" s="1"/>
  <c r="C120" i="22" a="1"/>
  <c r="C120" i="22" s="1"/>
  <c r="E120" i="22" s="1"/>
  <c r="A121" i="22" a="1"/>
  <c r="A121" i="22" s="1"/>
  <c r="C121" i="22" l="1" a="1"/>
  <c r="C121" i="22" s="1"/>
  <c r="E121" i="22" s="1"/>
  <c r="D121" i="22"/>
  <c r="B121" i="22" a="1"/>
  <c r="B121" i="22" s="1"/>
  <c r="A122" i="22" a="1"/>
  <c r="A122" i="22" s="1"/>
  <c r="C122" i="22" l="1" a="1"/>
  <c r="C122" i="22" s="1"/>
  <c r="E122" i="22" s="1"/>
  <c r="D122" i="22"/>
  <c r="B122" i="22" a="1"/>
  <c r="B122" i="22" s="1"/>
  <c r="A123" i="22" a="1"/>
  <c r="A123" i="22" s="1"/>
  <c r="C123" i="22" l="1" a="1"/>
  <c r="C123" i="22" s="1"/>
  <c r="E123" i="22" s="1"/>
  <c r="D123" i="22"/>
  <c r="B123" i="22" a="1"/>
  <c r="B123" i="22" s="1"/>
  <c r="A124" i="22" a="1"/>
  <c r="A124" i="22" s="1"/>
  <c r="D124" i="22" l="1"/>
  <c r="B124" i="22" a="1"/>
  <c r="B124" i="22" s="1"/>
  <c r="C124" i="22" a="1"/>
  <c r="C124" i="22" s="1"/>
  <c r="E124" i="22" s="1"/>
  <c r="A125" i="22" a="1"/>
  <c r="A125" i="22" s="1"/>
  <c r="D125" i="22" l="1"/>
  <c r="B125" i="22" a="1"/>
  <c r="B125" i="22" s="1"/>
  <c r="C125" i="22" a="1"/>
  <c r="C125" i="22" s="1"/>
  <c r="E125" i="22" s="1"/>
  <c r="A126" i="22" a="1"/>
  <c r="A126" i="22" s="1"/>
  <c r="B126" i="22" l="1" a="1"/>
  <c r="B126" i="22" s="1"/>
  <c r="D126" i="22"/>
  <c r="C126" i="22" a="1"/>
  <c r="C126" i="22" s="1"/>
  <c r="E126" i="22" s="1"/>
  <c r="A127" i="22" a="1"/>
  <c r="A127" i="22" s="1"/>
  <c r="C127" i="22" l="1" a="1"/>
  <c r="C127" i="22" s="1"/>
  <c r="E127" i="22" s="1"/>
  <c r="D127" i="22"/>
  <c r="B127" i="22" a="1"/>
  <c r="B127" i="22" s="1"/>
  <c r="A128" i="22" a="1"/>
  <c r="A128" i="22" s="1"/>
  <c r="C128" i="22" l="1" a="1"/>
  <c r="C128" i="22" s="1"/>
  <c r="E128" i="22" s="1"/>
  <c r="D128" i="22"/>
  <c r="B128" i="22" a="1"/>
  <c r="B128" i="22" s="1"/>
  <c r="A129" i="22" a="1"/>
  <c r="A129" i="22" s="1"/>
  <c r="B129" i="22" l="1" a="1"/>
  <c r="B129" i="22" s="1"/>
  <c r="C129" i="22" a="1"/>
  <c r="C129" i="22" s="1"/>
  <c r="E129" i="22" s="1"/>
  <c r="D129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ED66D-C5D5-4459-AA8B-8C6D60CA624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7E89907-97A9-43D6-9477-E0207B62A742}" name="WorksheetConnection_Admin!$A:$F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AdminAF1"/>
        </x15:connection>
      </ext>
    </extLst>
  </connection>
  <connection id="3" xr16:uid="{8880584F-B096-40F7-8B6D-1E189D45EE5E}" name="WorksheetConnection_Admin!$A:$G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AdminAG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3">
    <metadataType name="XLRICHVALUE" minSupportedVersion="120000" copy="1" pasteAll="1" pasteValues="1" merge="1" splitFirst="1" rowColShift="1" clearFormats="1" clearComments="1" assign="1" coerce="1"/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Shift Event].&amp;[1]}"/>
    <s v="{[Range 2].[Start Event].&amp;[1]}"/>
  </metadataStrings>
  <mdxMetadata count="2">
    <mdx n="0" f="s">
      <ms ns="1" c="0"/>
    </mdx>
    <mdx n="0" f="s">
      <ms ns="2" c="0"/>
    </mdx>
  </mdx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3" v="0"/>
    </bk>
  </cellMetadata>
  <valueMetadata count="11">
    <bk>
      <rc t="2" v="0"/>
    </bk>
    <bk>
      <rc t="2" v="1"/>
    </bk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<sst xmlns="http://schemas.openxmlformats.org/spreadsheetml/2006/main" count="4687" uniqueCount="90">
  <si>
    <t>ID</t>
  </si>
  <si>
    <t>Admin Date</t>
  </si>
  <si>
    <t>Units</t>
  </si>
  <si>
    <t>DRAW_DATE</t>
  </si>
  <si>
    <t>LAB_RESULT_CODE</t>
  </si>
  <si>
    <t>LAB_VALUE</t>
  </si>
  <si>
    <t>&gt;8250</t>
  </si>
  <si>
    <t>INVALID</t>
  </si>
  <si>
    <t>Med</t>
  </si>
  <si>
    <t>Med A</t>
  </si>
  <si>
    <t>Med B</t>
  </si>
  <si>
    <t>LAB A</t>
  </si>
  <si>
    <t>LAB B</t>
  </si>
  <si>
    <t>LAB C</t>
  </si>
  <si>
    <t>Month</t>
  </si>
  <si>
    <t>2012-07</t>
  </si>
  <si>
    <t>2012-08</t>
  </si>
  <si>
    <t>2012-09</t>
  </si>
  <si>
    <t>2012-10</t>
  </si>
  <si>
    <t>2012-11</t>
  </si>
  <si>
    <t>Column Labels</t>
  </si>
  <si>
    <t>Row Labels</t>
  </si>
  <si>
    <t>Grand Total</t>
  </si>
  <si>
    <t>Distinct Count of ID</t>
  </si>
  <si>
    <t>Total Unique Patients</t>
  </si>
  <si>
    <t>Unique Patients</t>
  </si>
  <si>
    <t>Total Total Units</t>
  </si>
  <si>
    <t>Total Units</t>
  </si>
  <si>
    <t>Average Dose per Patient</t>
  </si>
  <si>
    <t>Shift Event</t>
  </si>
  <si>
    <t>1</t>
  </si>
  <si>
    <t>Number of patients switched</t>
  </si>
  <si>
    <t>Start Event</t>
  </si>
  <si>
    <t>Switched from A to B</t>
  </si>
  <si>
    <t>New B Users</t>
  </si>
  <si>
    <t>Start using Med B straight away</t>
  </si>
  <si>
    <t>Time on Med A before switchover</t>
  </si>
  <si>
    <t>Average of Time on Med A before switchover</t>
  </si>
  <si>
    <t>Med A used before switching</t>
  </si>
  <si>
    <t>Med B used after switching</t>
  </si>
  <si>
    <t>Average of Med A used before switching</t>
  </si>
  <si>
    <t>Average of Med B used after switching</t>
  </si>
  <si>
    <t>Average of Med_A_Usage</t>
  </si>
  <si>
    <t>Med_A_Usage</t>
  </si>
  <si>
    <t>Med_B_Usage</t>
  </si>
  <si>
    <t>Average of Average_Usage</t>
  </si>
  <si>
    <t>First Med B dose</t>
  </si>
  <si>
    <t>Second Med B dose</t>
  </si>
  <si>
    <t>Average of Med_B_Usage</t>
  </si>
  <si>
    <t>Is it the first time Med B</t>
  </si>
  <si>
    <t>How many times Med B was used</t>
  </si>
  <si>
    <t>Marker switching month</t>
  </si>
  <si>
    <t>Switch Month</t>
  </si>
  <si>
    <t>First Med B Dose</t>
  </si>
  <si>
    <t>Second Med B Dose</t>
  </si>
  <si>
    <t>Comparison Result</t>
  </si>
  <si>
    <t>Higher</t>
  </si>
  <si>
    <t>Lower</t>
  </si>
  <si>
    <t>Same</t>
  </si>
  <si>
    <t>Zero</t>
  </si>
  <si>
    <t>Count of ID</t>
  </si>
  <si>
    <t/>
  </si>
  <si>
    <t>Avg LAB B on Med B</t>
  </si>
  <si>
    <t>Avg LAB B on Med A</t>
  </si>
  <si>
    <t>Average of Avg LAB B on Med A</t>
  </si>
  <si>
    <t>Average of Avg LAB B on Med B</t>
  </si>
  <si>
    <t>Monthly Medication Usage Analysis</t>
  </si>
  <si>
    <t>Chart</t>
  </si>
  <si>
    <t>Index</t>
  </si>
  <si>
    <t>Patient Medication Distribution</t>
  </si>
  <si>
    <t>Calculate the total units of each medication used per month across all patients.</t>
  </si>
  <si>
    <t>Note</t>
  </si>
  <si>
    <t>Determine the number of patients receiving each medication in each specified month.</t>
  </si>
  <si>
    <t xml:space="preserve"> </t>
  </si>
  <si>
    <t>Average Monthly Dose Calculation</t>
  </si>
  <si>
    <t>Compute the average monthly dose per patient for each medication during the specified months.</t>
  </si>
  <si>
    <t>Patient Switching Patterns</t>
  </si>
  <si>
    <t>Analyze the number of patients switching from one medication to another within specified months and overall</t>
  </si>
  <si>
    <t>Duration on Medication Before Switching</t>
  </si>
  <si>
    <t xml:space="preserve"> Calculate the average duration (in weeks) patients were on the initial medication before switching to another</t>
  </si>
  <si>
    <t>Dose Comparison Pre- and Post-Switch</t>
  </si>
  <si>
    <t>Compare the average monthly dose per patient of the initial medication before switching to the new medication.</t>
  </si>
  <si>
    <t>Breakeven Price Analysis</t>
  </si>
  <si>
    <t xml:space="preserve"> Determine the breakeven price point for a new medication based on the cost of the initial medication.</t>
  </si>
  <si>
    <t>Monthly Dose Variation Post-Switch</t>
  </si>
  <si>
    <t>Examine the change in average monthly dose per patient after switching medications for different months.</t>
  </si>
  <si>
    <t>Consistency of Dosage After Switching</t>
  </si>
  <si>
    <t>Assess the consistency of the dosage between the first and second months after switching medications.</t>
  </si>
  <si>
    <t>Laboratory Value Comparison</t>
  </si>
  <si>
    <t>Compare the average laboratory values for patients on the initial medication versus the new medication.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</si>
</sst>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8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0.79998168889431442"/>
      </bottom>
      <diagonal/>
    </border>
  </borders>
  <cellStyleXfs count="7">
    <xf numFmtId="0" fontId="0" fillId="0" borderId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</cellStyleXfs>
  <cellXfs count="32">
    <xf numFmtId="0" fontId="0" fillId="0" borderId="0" xfId="0">
      <alignment vertical="top"/>
    </xf>
    <xf numFmtId="0" fontId="1" fillId="0" borderId="0" xfId="0" applyFont="1">
      <alignment vertical="top"/>
    </xf>
    <xf numFmtId="14" fontId="1" fillId="0" borderId="0" xfId="0" applyNumberFormat="1" applyFont="1">
      <alignment vertical="top"/>
    </xf>
    <xf numFmtId="0" fontId="0" fillId="0" borderId="0" xfId="0" pivotButton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8" fillId="2" borderId="1" xfId="0" applyFont="1" applyFill="1" applyBorder="1">
      <alignment vertical="top"/>
    </xf>
    <xf numFmtId="0" fontId="8" fillId="2" borderId="3" xfId="0" applyFont="1" applyFill="1" applyBorder="1">
      <alignment vertical="top"/>
    </xf>
    <xf numFmtId="0" fontId="8" fillId="2" borderId="2" xfId="0" applyFont="1" applyFill="1" applyBorder="1">
      <alignment vertical="top"/>
    </xf>
    <xf numFmtId="0" fontId="7" fillId="2" borderId="1" xfId="0" applyFont="1" applyFill="1" applyBorder="1">
      <alignment vertical="top"/>
    </xf>
    <xf numFmtId="0" fontId="6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7" fillId="2" borderId="6" xfId="0" applyFont="1" applyFill="1" applyBorder="1">
      <alignment vertical="top"/>
    </xf>
    <xf numFmtId="0" fontId="8" fillId="2" borderId="6" xfId="0" applyFont="1" applyFill="1" applyBorder="1">
      <alignment vertical="top"/>
    </xf>
    <xf numFmtId="0" fontId="6" fillId="0" borderId="4" xfId="0" applyFont="1" applyBorder="1">
      <alignment vertical="top"/>
    </xf>
    <xf numFmtId="0" fontId="9" fillId="0" borderId="5" xfId="0" applyFont="1" applyBorder="1">
      <alignment vertical="top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5" fillId="0" borderId="0" xfId="0" applyFont="1">
      <alignment vertical="top"/>
    </xf>
    <xf numFmtId="2" fontId="1" fillId="0" borderId="0" xfId="0" applyNumberFormat="1" applyFont="1">
      <alignment vertical="top"/>
    </xf>
    <xf numFmtId="49" fontId="1" fillId="0" borderId="0" xfId="0" applyNumberFormat="1" applyFont="1">
      <alignment vertical="top"/>
    </xf>
    <xf numFmtId="0" fontId="5" fillId="0" borderId="0" xfId="0" applyFont="1" applyAlignment="1">
      <alignment horizontal="center" vertical="center"/>
    </xf>
    <xf numFmtId="10" fontId="0" fillId="0" borderId="0" xfId="0" applyNumberFormat="1">
      <alignment vertical="top"/>
    </xf>
    <xf numFmtId="49" fontId="1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top"/>
    </xf>
    <xf numFmtId="2" fontId="0" fillId="0" borderId="0" xfId="0" applyNumberForma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theme" Target="theme/theme1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microsoft.com/office/2022/10/relationships/richValueRel" Target="richData/richValueRel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sheetMetadata" Target="metadata.xml"/><Relationship Id="rId27" Type="http://schemas.openxmlformats.org/officeDocument/2006/relationships/powerPivotData" Target="model/item.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jason" refreshedDate="45487.981206828706" createdVersion="8" refreshedVersion="8" minRefreshableVersion="3" recordCount="2023" xr:uid="{BF757A27-1FAD-466D-A50C-AC4D641C36B4}">
  <cacheSource type="worksheet">
    <worksheetSource ref="A1:H1048576" sheet="Admin"/>
  </cacheSource>
  <cacheFields count="8">
    <cacheField name="ID" numFmtId="0">
      <sharedItems containsString="0" containsBlank="1" containsNumber="1" containsInteger="1" minValue="1" maxValue="129"/>
    </cacheField>
    <cacheField name="Med" numFmtId="0">
      <sharedItems containsBlank="1"/>
    </cacheField>
    <cacheField name="Admin Date" numFmtId="14">
      <sharedItems containsNonDate="0" containsDate="1" containsString="0" containsBlank="1" minDate="2012-07-02T00:00:00" maxDate="2012-12-05T00:00:00"/>
    </cacheField>
    <cacheField name="Month" numFmtId="0">
      <sharedItems containsBlank="1" count="7">
        <s v="2012-07"/>
        <s v="2012-08"/>
        <s v="2012-09"/>
        <s v="2012-10"/>
        <s v="2012-11"/>
        <s v="2012-12"/>
        <m/>
      </sharedItems>
    </cacheField>
    <cacheField name="Units" numFmtId="0">
      <sharedItems containsString="0" containsBlank="1" containsNumber="1" containsInteger="1" minValue="1" maxValue="20000"/>
    </cacheField>
    <cacheField name="Shift Event" numFmtId="0">
      <sharedItems containsString="0" containsBlank="1" containsNumber="1" containsInteger="1" minValue="0" maxValue="1" count="3">
        <n v="0"/>
        <n v="1"/>
        <m/>
      </sharedItems>
    </cacheField>
    <cacheField name="Start Event" numFmtId="0">
      <sharedItems containsString="0" containsBlank="1" containsNumber="1" containsInteger="1" minValue="0" maxValue="1"/>
    </cacheField>
    <cacheField name="Time on Med A before switchover" numFmtId="0">
      <sharedItems containsString="0" containsBlank="1" containsNumber="1" minValue="0" maxValue="21.5714285714285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刘jason" refreshedDate="45487.829220717591" backgroundQuery="1" createdVersion="8" refreshedVersion="8" minRefreshableVersion="3" recordCount="0" supportSubquery="1" supportAdvancedDrill="1" xr:uid="{3A60B914-DDC5-4E4F-BFCA-06806C0E55BE}">
  <cacheSource type="external" connectionId="1"/>
  <cacheFields count="3">
    <cacheField name="[Range 2].[Month].[Month]" caption="Month" numFmtId="0" hierarchy="9" level="1">
      <sharedItems count="3">
        <s v="2012-09"/>
        <s v="2012-10"/>
        <s v="2012-11"/>
      </sharedItems>
    </cacheField>
    <cacheField name="[Measures].[Distinct Count of ID 3]" caption="Distinct Count of ID 3" numFmtId="0" hierarchy="20" level="32767"/>
    <cacheField name="[Range 2].[Start Event].[Start Event]" caption="Start Event" numFmtId="0" hierarchy="12" level="1">
      <sharedItems containsSemiMixedTypes="0" containsNonDate="0" containsString="0"/>
    </cacheField>
  </cacheFields>
  <cacheHierarchies count="2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ed]" caption="Med" attribute="1" defaultMemberUniqueName="[Range].[Med].[All]" allUniqueName="[Range].[Med].[All]" dimensionUniqueName="[Range]" displayFolder="" count="0" memberValueDatatype="130" unbalanced="0"/>
    <cacheHierarchy uniqueName="[Range].[Admin Date]" caption="Admin Date" attribute="1" time="1" defaultMemberUniqueName="[Range].[Admin Date].[All]" allUniqueName="[Range].[Admin Date].[All]" dimensionUniqueName="[Range]" displayFolder="" count="0" memberValueDatatype="7" unbalanced="0"/>
    <cacheHierarchy uniqueName="[Range].[Month]" caption="Month" attribute="1" defaultMemberUniqueName="[Range].[Month].[All]" allUniqueName="[Range].[Month].[All]" dimensionUniqueName="[Range]" displayFolder="" count="0" memberValueDatatype="130" unbalanced="0"/>
    <cacheHierarchy uniqueName="[Range].[Units]" caption="Units" attribute="1" defaultMemberUniqueName="[Range].[Units].[All]" allUniqueName="[Range].[Units].[All]" dimensionUniqueName="[Range]" displayFolder="" count="0" memberValueDatatype="20" unbalanced="0"/>
    <cacheHierarchy uniqueName="[Range].[Shift Event]" caption="Shift Event" attribute="1" defaultMemberUniqueName="[Range].[Shift Event].[All]" allUniqueName="[Range].[Shift Event].[All]" dimensionUniqueName="[Range]" displayFolder="" count="0" memberValueDatatype="20" unbalanced="0"/>
    <cacheHierarchy uniqueName="[Range 2].[ID]" caption="ID" attribute="1" defaultMemberUniqueName="[Range 2].[ID].[All]" allUniqueName="[Range 2].[ID].[All]" dimensionUniqueName="[Range 2]" displayFolder="" count="0" memberValueDatatype="20" unbalanced="0"/>
    <cacheHierarchy uniqueName="[Range 2].[Med]" caption="Med" attribute="1" defaultMemberUniqueName="[Range 2].[Med].[All]" allUniqueName="[Range 2].[Med].[All]" dimensionUniqueName="[Range 2]" displayFolder="" count="0" memberValueDatatype="130" unbalanced="0"/>
    <cacheHierarchy uniqueName="[Range 2].[Admin Date]" caption="Admin Date" attribute="1" time="1" defaultMemberUniqueName="[Range 2].[Admin Date].[All]" allUniqueName="[Range 2].[Admin Date].[All]" dimensionUniqueName="[Range 2]" displayFolder="" count="0" memberValueDatatype="7" unbalanced="0"/>
    <cacheHierarchy uniqueName="[Range 2].[Month]" caption="Month" attribute="1" defaultMemberUniqueName="[Range 2].[Month].[All]" allUniqueName="[Range 2].[Month].[All]" dimensionUniqueName="[Range 2]" displayFolder="" count="2" memberValueDatatype="130" unbalanced="0">
      <fieldsUsage count="2">
        <fieldUsage x="-1"/>
        <fieldUsage x="0"/>
      </fieldsUsage>
    </cacheHierarchy>
    <cacheHierarchy uniqueName="[Range 2].[Units]" caption="Units" attribute="1" defaultMemberUniqueName="[Range 2].[Units].[All]" allUniqueName="[Range 2].[Units].[All]" dimensionUniqueName="[Range 2]" displayFolder="" count="0" memberValueDatatype="20" unbalanced="0"/>
    <cacheHierarchy uniqueName="[Range 2].[Shift Event]" caption="Shift Event" attribute="1" defaultMemberUniqueName="[Range 2].[Shift Event].[All]" allUniqueName="[Range 2].[Shift Event].[All]" dimensionUniqueName="[Range 2]" displayFolder="" count="0" memberValueDatatype="20" unbalanced="0"/>
    <cacheHierarchy uniqueName="[Range 2].[Start Event]" caption="Start Event" attribute="1" defaultMemberUniqueName="[Range 2].[Start Event].[All]" allUniqueName="[Range 2].[Start Event].[All]" dimensionUniqueName="[Range 2]" displayFolder="" count="2" memberValueDatatype="20" unbalanced="0">
      <fieldsUsage count="2">
        <fieldUsage x="-1"/>
        <fieldUsage x="2"/>
      </fieldsUsage>
    </cacheHierarchy>
    <cacheHierarchy uniqueName="[Measures].[__XL_Count Range]" caption="__XL_Count Range" measure="1" displayFolder="" measureGroup="Range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ID 2]" caption="Sum of ID 2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ID 2]" caption="Distinct Count of ID 2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hift Event]" caption="Sum of Shift Event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ID 3]" caption="Sum of ID 3" measure="1" displayFolder="" measureGroup="Range 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Distinct Count of ID 3]" caption="Distinct Count of ID 3" measure="1" displayFolder="" measureGroup="Range 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2" uniqueName="[Range 2]" caption="Range 2"/>
  </dimensions>
  <measureGroups count="2">
    <measureGroup name="Range" caption="Range"/>
    <measureGroup name="Range 2" caption="Range 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刘jason" refreshedDate="45487.813985532404" backgroundQuery="1" createdVersion="8" refreshedVersion="8" minRefreshableVersion="3" recordCount="0" supportSubquery="1" supportAdvancedDrill="1" xr:uid="{3CDA72F5-DC48-4EE6-A2ED-E38D8CFADD61}">
  <cacheSource type="external" connectionId="1"/>
  <cacheFields count="3">
    <cacheField name="[Range].[Month].[Month]" caption="Month" numFmtId="0" hierarchy="3" level="1">
      <sharedItems count="3">
        <s v="2012-09"/>
        <s v="2012-10"/>
        <s v="2012-11" u="1"/>
      </sharedItems>
    </cacheField>
    <cacheField name="[Measures].[Distinct Count of ID 2]" caption="Distinct Count of ID 2" numFmtId="0" hierarchy="17" level="32767"/>
    <cacheField name="[Range].[Shift Event].[Shift Event]" caption="Shift Event" numFmtId="0" hierarchy="5" level="1">
      <sharedItems containsSemiMixedTypes="0" containsNonDate="0" containsString="0"/>
    </cacheField>
  </cacheFields>
  <cacheHierarchies count="2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ed]" caption="Med" attribute="1" defaultMemberUniqueName="[Range].[Med].[All]" allUniqueName="[Range].[Med].[All]" dimensionUniqueName="[Range]" displayFolder="" count="0" memberValueDatatype="130" unbalanced="0"/>
    <cacheHierarchy uniqueName="[Range].[Admin Date]" caption="Admin Date" attribute="1" time="1" defaultMemberUniqueName="[Range].[Admin Date].[All]" allUniqueName="[Range].[Admin Date].[All]" dimensionUniqueName="[Range]" displayFolder="" count="0" memberValueDatatype="7" unbalanced="0"/>
    <cacheHierarchy uniqueName="[Range].[Month]" caption="Month" attribute="1" defaultMemberUniqueName="[Range].[Month].[All]" allUniqueName="[Range].[Month].[All]" dimensionUniqueName="[Range]" displayFolder="" count="2" memberValueDatatype="130" unbalanced="0">
      <fieldsUsage count="2">
        <fieldUsage x="-1"/>
        <fieldUsage x="0"/>
      </fieldsUsage>
    </cacheHierarchy>
    <cacheHierarchy uniqueName="[Range].[Units]" caption="Units" attribute="1" defaultMemberUniqueName="[Range].[Units].[All]" allUniqueName="[Range].[Units].[All]" dimensionUniqueName="[Range]" displayFolder="" count="0" memberValueDatatype="20" unbalanced="0"/>
    <cacheHierarchy uniqueName="[Range].[Shift Event]" caption="Shift Event" attribute="1" defaultMemberUniqueName="[Range].[Shift Event].[All]" allUniqueName="[Range].[Shift Event].[All]" dimensionUniqueName="[Range]" displayFolder="" count="2" memberValueDatatype="20" unbalanced="0">
      <fieldsUsage count="2">
        <fieldUsage x="-1"/>
        <fieldUsage x="2"/>
      </fieldsUsage>
    </cacheHierarchy>
    <cacheHierarchy uniqueName="[Range 2].[ID]" caption="ID" attribute="1" defaultMemberUniqueName="[Range 2].[ID].[All]" allUniqueName="[Range 2].[ID].[All]" dimensionUniqueName="[Range 2]" displayFolder="" count="0" memberValueDatatype="20" unbalanced="0"/>
    <cacheHierarchy uniqueName="[Range 2].[Med]" caption="Med" attribute="1" defaultMemberUniqueName="[Range 2].[Med].[All]" allUniqueName="[Range 2].[Med].[All]" dimensionUniqueName="[Range 2]" displayFolder="" count="0" memberValueDatatype="130" unbalanced="0"/>
    <cacheHierarchy uniqueName="[Range 2].[Admin Date]" caption="Admin Date" attribute="1" time="1" defaultMemberUniqueName="[Range 2].[Admin Date].[All]" allUniqueName="[Range 2].[Admin Date].[All]" dimensionUniqueName="[Range 2]" displayFolder="" count="0" memberValueDatatype="7" unbalanced="0"/>
    <cacheHierarchy uniqueName="[Range 2].[Month]" caption="Month" attribute="1" defaultMemberUniqueName="[Range 2].[Month].[All]" allUniqueName="[Range 2].[Month].[All]" dimensionUniqueName="[Range 2]" displayFolder="" count="0" memberValueDatatype="130" unbalanced="0"/>
    <cacheHierarchy uniqueName="[Range 2].[Units]" caption="Units" attribute="1" defaultMemberUniqueName="[Range 2].[Units].[All]" allUniqueName="[Range 2].[Units].[All]" dimensionUniqueName="[Range 2]" displayFolder="" count="0" memberValueDatatype="20" unbalanced="0"/>
    <cacheHierarchy uniqueName="[Range 2].[Shift Event]" caption="Shift Event" attribute="1" defaultMemberUniqueName="[Range 2].[Shift Event].[All]" allUniqueName="[Range 2].[Shift Event].[All]" dimensionUniqueName="[Range 2]" displayFolder="" count="0" memberValueDatatype="20" unbalanced="0"/>
    <cacheHierarchy uniqueName="[Range 2].[Start Event]" caption="Start Event" attribute="1" defaultMemberUniqueName="[Range 2].[Start Event].[All]" allUniqueName="[Range 2].[Start Event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ID 2]" caption="Sum of ID 2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ID 2]" caption="Distinct Count of ID 2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hift Event]" caption="Sum of Shift Event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ID 3]" caption="Sum of ID 3" measure="1" displayFolder="" measureGroup="Range 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Distinct Count of ID 3]" caption="Distinct Count of ID 3" measure="1" displayFolder="" measureGroup="Range 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2" uniqueName="[Range 2]" caption="Range 2"/>
  </dimensions>
  <measureGroups count="2">
    <measureGroup name="Range" caption="Range"/>
    <measureGroup name="Range 2" caption="Range 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jason" refreshedDate="45488.671744328705" createdVersion="8" refreshedVersion="8" minRefreshableVersion="3" recordCount="4044" xr:uid="{C198F0DE-F82E-467A-AEEA-4972F96EFAB8}">
  <cacheSource type="worksheet">
    <worksheetSource ref="A1:J1048576" sheet="Admin"/>
  </cacheSource>
  <cacheFields count="13">
    <cacheField name="ID" numFmtId="0">
      <sharedItems containsString="0" containsBlank="1" containsNumber="1" containsInteger="1" minValue="1" maxValue="129" count="1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m/>
      </sharedItems>
    </cacheField>
    <cacheField name="Med" numFmtId="49">
      <sharedItems containsBlank="1"/>
    </cacheField>
    <cacheField name="Admin Date" numFmtId="14">
      <sharedItems containsNonDate="0" containsDate="1" containsString="0" containsBlank="1" minDate="2012-07-02T00:00:00" maxDate="2012-12-05T00:00:00"/>
    </cacheField>
    <cacheField name="Month" numFmtId="0">
      <sharedItems containsBlank="1" count="7">
        <s v="2012-07"/>
        <s v="2012-08"/>
        <s v="2012-09"/>
        <s v="2012-10"/>
        <s v="2012-11"/>
        <s v="2012-12"/>
        <m/>
      </sharedItems>
    </cacheField>
    <cacheField name="Units" numFmtId="2">
      <sharedItems containsString="0" containsBlank="1" containsNumber="1" containsInteger="1" minValue="1" maxValue="20000"/>
    </cacheField>
    <cacheField name="Shift Event" numFmtId="0">
      <sharedItems containsString="0" containsBlank="1" containsNumber="1" containsInteger="1" minValue="0" maxValue="1" count="3">
        <n v="0"/>
        <n v="1"/>
        <m/>
      </sharedItems>
    </cacheField>
    <cacheField name="Start Event" numFmtId="0">
      <sharedItems containsString="0" containsBlank="1" containsNumber="1" containsInteger="1" minValue="0" maxValue="1"/>
    </cacheField>
    <cacheField name="Time on Med A before switchover" numFmtId="0">
      <sharedItems containsString="0" containsBlank="1" containsNumber="1" minValue="0" maxValue="21.571428571428573"/>
    </cacheField>
    <cacheField name="Med A used before switching" numFmtId="0">
      <sharedItems containsString="0" containsBlank="1" containsNumber="1" containsInteger="1" minValue="0" maxValue="540200"/>
    </cacheField>
    <cacheField name="Med B used after switching" numFmtId="0">
      <sharedItems containsString="0" containsBlank="1" containsNumber="1" containsInteger="1" minValue="0" maxValue="56"/>
    </cacheField>
    <cacheField name="Med_A_Usage" numFmtId="0" formula="IF(Med=&quot;Med A&quot;,Units, 1)" databaseField="0"/>
    <cacheField name="Med_B_Usage" numFmtId="0" formula="IF(Med=&quot;Med B&quot;,Units, 0)" databaseField="0"/>
    <cacheField name="Total_Usage" numFmtId="0" formula="Med_A_Usage+Med_B_Usag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jason" refreshedDate="45488.686390046299" createdVersion="8" refreshedVersion="8" minRefreshableVersion="3" recordCount="4044" xr:uid="{49709680-4F7F-47F3-9CFE-A5A82D59268E}">
  <cacheSource type="worksheet">
    <worksheetSource ref="A1:L1048576" sheet="Admin"/>
  </cacheSource>
  <cacheFields count="14">
    <cacheField name="ID" numFmtId="0">
      <sharedItems containsString="0" containsBlank="1" containsNumber="1" containsInteger="1" minValue="1" maxValue="129" count="1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m/>
      </sharedItems>
    </cacheField>
    <cacheField name="Med" numFmtId="49">
      <sharedItems containsBlank="1"/>
    </cacheField>
    <cacheField name="Admin Date" numFmtId="14">
      <sharedItems containsNonDate="0" containsDate="1" containsString="0" containsBlank="1" minDate="2012-07-02T00:00:00" maxDate="2012-12-05T00:00:00"/>
    </cacheField>
    <cacheField name="Month" numFmtId="0">
      <sharedItems containsBlank="1" count="7">
        <s v="2012-07"/>
        <s v="2012-08"/>
        <s v="2012-09"/>
        <s v="2012-10"/>
        <s v="2012-11"/>
        <s v="2012-12"/>
        <m/>
      </sharedItems>
    </cacheField>
    <cacheField name="Units" numFmtId="2">
      <sharedItems containsString="0" containsBlank="1" containsNumber="1" containsInteger="1" minValue="1" maxValue="20000"/>
    </cacheField>
    <cacheField name="Shift Event" numFmtId="0">
      <sharedItems containsString="0" containsBlank="1" containsNumber="1" containsInteger="1" minValue="0" maxValue="1"/>
    </cacheField>
    <cacheField name="Start Event" numFmtId="0">
      <sharedItems containsString="0" containsBlank="1" containsNumber="1" containsInteger="1" minValue="0" maxValue="1"/>
    </cacheField>
    <cacheField name="Time on Med A before switchover" numFmtId="0">
      <sharedItems containsString="0" containsBlank="1" containsNumber="1" minValue="0" maxValue="21.571428571428573"/>
    </cacheField>
    <cacheField name="Med A used before switching" numFmtId="0">
      <sharedItems containsString="0" containsBlank="1" containsNumber="1" containsInteger="1" minValue="0" maxValue="540200"/>
    </cacheField>
    <cacheField name="Med B used after switching" numFmtId="0">
      <sharedItems containsString="0" containsBlank="1" containsNumber="1" containsInteger="1" minValue="0" maxValue="56"/>
    </cacheField>
    <cacheField name="Med_A_Usage" numFmtId="0">
      <sharedItems containsString="0" containsBlank="1" containsNumber="1" containsInteger="1" minValue="0" maxValue="20000"/>
    </cacheField>
    <cacheField name="Med_B_Usage" numFmtId="0">
      <sharedItems containsString="0" containsBlank="1" containsNumber="1" containsInteger="1" minValue="0" maxValue="20"/>
    </cacheField>
    <cacheField name="Total_Usage" numFmtId="0" formula="Med_A_Usage+Med_B_Usage" databaseField="0"/>
    <cacheField name="Average_Usage" numFmtId="0" formula="Total_Usage/ COUNT(I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jason" refreshedDate="45489.637559374998" createdVersion="8" refreshedVersion="8" minRefreshableVersion="3" recordCount="129" xr:uid="{C88EFAAA-A991-40B6-9100-9837AD0EA2A6}">
  <cacheSource type="worksheet">
    <worksheetSource ref="A1:E1048576" sheet="Consistency of Dosage After Swi"/>
  </cacheSource>
  <cacheFields count="5">
    <cacheField name="ID" numFmtId="0">
      <sharedItems containsString="0" containsBlank="1" containsNumber="1" containsInteger="1" minValue="1" maxValue="128"/>
    </cacheField>
    <cacheField name="Switch Month" numFmtId="0">
      <sharedItems containsBlank="1" count="4">
        <s v="2012-09"/>
        <s v=""/>
        <s v="2012-10"/>
        <m/>
      </sharedItems>
    </cacheField>
    <cacheField name="First Med B Dose" numFmtId="0">
      <sharedItems containsBlank="1" containsMixedTypes="1" containsNumber="1" containsInteger="1" minValue="1" maxValue="20"/>
    </cacheField>
    <cacheField name="Second Med B Dose" numFmtId="0">
      <sharedItems containsString="0" containsBlank="1" containsNumber="1" containsInteger="1" minValue="0" maxValue="20"/>
    </cacheField>
    <cacheField name="Comparison Result" numFmtId="0">
      <sharedItems containsBlank="1" count="5">
        <s v="Lower"/>
        <s v="Zero"/>
        <s v="Same"/>
        <s v="High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jason" refreshedDate="45496.963058217596" createdVersion="8" refreshedVersion="8" minRefreshableVersion="3" recordCount="129" xr:uid="{3F61CEA2-C687-4FE5-B974-00FD16C3EB35}">
  <cacheSource type="worksheet">
    <worksheetSource ref="A1:D1048576" sheet="Laboratory Value Comparison"/>
  </cacheSource>
  <cacheFields count="4">
    <cacheField name="ID" numFmtId="0">
      <sharedItems containsString="0" containsBlank="1" containsNumber="1" containsInteger="1" minValue="1" maxValue="128"/>
    </cacheField>
    <cacheField name="Switch Month" numFmtId="0">
      <sharedItems containsBlank="1" count="4">
        <s v="2012-09"/>
        <s v=""/>
        <s v="2012-10"/>
        <m/>
      </sharedItems>
    </cacheField>
    <cacheField name="Avg LAB B on Med A" numFmtId="2">
      <sharedItems containsString="0" containsBlank="1" containsNumber="1" minValue="0" maxValue="12.557142857142859"/>
    </cacheField>
    <cacheField name="Avg LAB B on Med B" numFmtId="2">
      <sharedItems containsString="0" containsBlank="1" containsNumber="1" minValue="0" maxValue="11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3">
  <r>
    <n v="1"/>
    <s v="Med A"/>
    <d v="2012-07-02T00:00:00"/>
    <x v="0"/>
    <n v="1500"/>
    <x v="0"/>
    <n v="0"/>
    <n v="0"/>
  </r>
  <r>
    <n v="1"/>
    <s v="Med A"/>
    <d v="2012-07-06T00:00:00"/>
    <x v="0"/>
    <n v="1500"/>
    <x v="0"/>
    <n v="0"/>
    <n v="0"/>
  </r>
  <r>
    <n v="1"/>
    <s v="Med A"/>
    <d v="2012-07-09T00:00:00"/>
    <x v="0"/>
    <n v="1500"/>
    <x v="0"/>
    <n v="0"/>
    <n v="0"/>
  </r>
  <r>
    <n v="1"/>
    <s v="Med A"/>
    <d v="2012-07-11T00:00:00"/>
    <x v="0"/>
    <n v="1500"/>
    <x v="0"/>
    <n v="0"/>
    <n v="0"/>
  </r>
  <r>
    <n v="1"/>
    <s v="Med A"/>
    <d v="2012-07-13T00:00:00"/>
    <x v="0"/>
    <n v="1500"/>
    <x v="0"/>
    <n v="0"/>
    <n v="0"/>
  </r>
  <r>
    <n v="1"/>
    <s v="Med A"/>
    <d v="2012-07-16T00:00:00"/>
    <x v="0"/>
    <n v="1500"/>
    <x v="0"/>
    <n v="0"/>
    <n v="0"/>
  </r>
  <r>
    <n v="1"/>
    <s v="Med A"/>
    <d v="2012-07-20T00:00:00"/>
    <x v="0"/>
    <n v="1500"/>
    <x v="0"/>
    <n v="0"/>
    <n v="0"/>
  </r>
  <r>
    <n v="1"/>
    <s v="Med A"/>
    <d v="2012-07-23T00:00:00"/>
    <x v="0"/>
    <n v="1500"/>
    <x v="0"/>
    <n v="0"/>
    <n v="0"/>
  </r>
  <r>
    <n v="1"/>
    <s v="Med A"/>
    <d v="2012-07-25T00:00:00"/>
    <x v="0"/>
    <n v="1700"/>
    <x v="0"/>
    <n v="0"/>
    <n v="0"/>
  </r>
  <r>
    <n v="1"/>
    <s v="Med A"/>
    <d v="2012-07-27T00:00:00"/>
    <x v="0"/>
    <n v="1700"/>
    <x v="0"/>
    <n v="0"/>
    <n v="0"/>
  </r>
  <r>
    <n v="1"/>
    <s v="Med A"/>
    <d v="2012-07-30T00:00:00"/>
    <x v="0"/>
    <n v="1700"/>
    <x v="0"/>
    <n v="0"/>
    <n v="0"/>
  </r>
  <r>
    <n v="1"/>
    <s v="Med A"/>
    <d v="2012-08-01T00:00:00"/>
    <x v="1"/>
    <n v="1700"/>
    <x v="0"/>
    <n v="0"/>
    <n v="0"/>
  </r>
  <r>
    <n v="1"/>
    <s v="Med A"/>
    <d v="2012-08-03T00:00:00"/>
    <x v="1"/>
    <n v="1700"/>
    <x v="0"/>
    <n v="0"/>
    <n v="0"/>
  </r>
  <r>
    <n v="1"/>
    <s v="Med A"/>
    <d v="2012-08-06T00:00:00"/>
    <x v="1"/>
    <n v="1700"/>
    <x v="0"/>
    <n v="0"/>
    <n v="0"/>
  </r>
  <r>
    <n v="1"/>
    <s v="Med A"/>
    <d v="2012-08-08T00:00:00"/>
    <x v="1"/>
    <n v="1700"/>
    <x v="0"/>
    <n v="0"/>
    <n v="0"/>
  </r>
  <r>
    <n v="1"/>
    <s v="Med A"/>
    <d v="2012-08-10T00:00:00"/>
    <x v="1"/>
    <n v="1700"/>
    <x v="0"/>
    <n v="0"/>
    <n v="0"/>
  </r>
  <r>
    <n v="1"/>
    <s v="Med A"/>
    <d v="2012-08-13T00:00:00"/>
    <x v="1"/>
    <n v="1700"/>
    <x v="0"/>
    <n v="0"/>
    <n v="0"/>
  </r>
  <r>
    <n v="1"/>
    <s v="Med A"/>
    <d v="2012-08-17T00:00:00"/>
    <x v="1"/>
    <n v="1700"/>
    <x v="0"/>
    <n v="0"/>
    <n v="0"/>
  </r>
  <r>
    <n v="1"/>
    <s v="Med A"/>
    <d v="2012-08-20T00:00:00"/>
    <x v="1"/>
    <n v="1700"/>
    <x v="0"/>
    <n v="0"/>
    <n v="0"/>
  </r>
  <r>
    <n v="1"/>
    <s v="Med A"/>
    <d v="2012-08-22T00:00:00"/>
    <x v="1"/>
    <n v="1700"/>
    <x v="0"/>
    <n v="0"/>
    <n v="0"/>
  </r>
  <r>
    <n v="1"/>
    <s v="Med A"/>
    <d v="2012-08-24T00:00:00"/>
    <x v="1"/>
    <n v="1900"/>
    <x v="0"/>
    <n v="0"/>
    <n v="0"/>
  </r>
  <r>
    <n v="1"/>
    <s v="Med A"/>
    <d v="2012-08-27T00:00:00"/>
    <x v="1"/>
    <n v="1900"/>
    <x v="0"/>
    <n v="0"/>
    <n v="0"/>
  </r>
  <r>
    <n v="1"/>
    <s v="Med A"/>
    <d v="2012-08-29T00:00:00"/>
    <x v="1"/>
    <n v="1900"/>
    <x v="0"/>
    <n v="0"/>
    <n v="0"/>
  </r>
  <r>
    <n v="1"/>
    <s v="Med A"/>
    <d v="2012-08-31T00:00:00"/>
    <x v="1"/>
    <n v="1900"/>
    <x v="0"/>
    <n v="0"/>
    <n v="0"/>
  </r>
  <r>
    <n v="1"/>
    <s v="Med A"/>
    <d v="2012-09-03T00:00:00"/>
    <x v="2"/>
    <n v="1900"/>
    <x v="0"/>
    <n v="0"/>
    <n v="0"/>
  </r>
  <r>
    <n v="1"/>
    <s v="Med A"/>
    <d v="2012-09-05T00:00:00"/>
    <x v="2"/>
    <n v="1900"/>
    <x v="0"/>
    <n v="0"/>
    <n v="0"/>
  </r>
  <r>
    <n v="1"/>
    <s v="Med B"/>
    <d v="2012-09-12T00:00:00"/>
    <x v="2"/>
    <n v="4"/>
    <x v="1"/>
    <n v="0"/>
    <n v="0"/>
  </r>
  <r>
    <n v="1"/>
    <s v="Med B"/>
    <d v="2012-10-17T00:00:00"/>
    <x v="3"/>
    <n v="3"/>
    <x v="0"/>
    <n v="0"/>
    <n v="0"/>
  </r>
  <r>
    <n v="1"/>
    <s v="Med B"/>
    <d v="2012-11-28T00:00:00"/>
    <x v="4"/>
    <n v="1"/>
    <x v="0"/>
    <n v="0"/>
    <n v="21.285714285714285"/>
  </r>
  <r>
    <n v="2"/>
    <s v="Med A"/>
    <d v="2012-07-03T00:00:00"/>
    <x v="0"/>
    <n v="1100"/>
    <x v="0"/>
    <n v="0"/>
    <n v="0"/>
  </r>
  <r>
    <n v="2"/>
    <s v="Med A"/>
    <d v="2012-07-05T00:00:00"/>
    <x v="0"/>
    <n v="1100"/>
    <x v="0"/>
    <n v="0"/>
    <n v="0"/>
  </r>
  <r>
    <n v="2"/>
    <s v="Med A"/>
    <d v="2012-07-06T00:00:00"/>
    <x v="0"/>
    <n v="1300"/>
    <x v="0"/>
    <n v="0"/>
    <n v="0"/>
  </r>
  <r>
    <n v="2"/>
    <s v="Med A"/>
    <d v="2012-07-07T00:00:00"/>
    <x v="0"/>
    <n v="1300"/>
    <x v="0"/>
    <n v="0"/>
    <n v="0"/>
  </r>
  <r>
    <n v="2"/>
    <s v="Med A"/>
    <d v="2012-07-10T00:00:00"/>
    <x v="0"/>
    <n v="1300"/>
    <x v="0"/>
    <n v="0"/>
    <n v="0"/>
  </r>
  <r>
    <n v="2"/>
    <s v="Med A"/>
    <d v="2012-07-12T00:00:00"/>
    <x v="0"/>
    <n v="1300"/>
    <x v="0"/>
    <n v="0"/>
    <n v="0"/>
  </r>
  <r>
    <n v="2"/>
    <s v="Med A"/>
    <d v="2012-07-14T00:00:00"/>
    <x v="0"/>
    <n v="1300"/>
    <x v="0"/>
    <n v="0"/>
    <n v="0"/>
  </r>
  <r>
    <n v="2"/>
    <s v="Med A"/>
    <d v="2012-07-17T00:00:00"/>
    <x v="0"/>
    <n v="1300"/>
    <x v="0"/>
    <n v="0"/>
    <n v="0"/>
  </r>
  <r>
    <n v="2"/>
    <s v="Med A"/>
    <d v="2012-07-19T00:00:00"/>
    <x v="0"/>
    <n v="1300"/>
    <x v="0"/>
    <n v="0"/>
    <n v="0"/>
  </r>
  <r>
    <n v="2"/>
    <s v="Med A"/>
    <d v="2012-07-21T00:00:00"/>
    <x v="0"/>
    <n v="1300"/>
    <x v="0"/>
    <n v="0"/>
    <n v="0"/>
  </r>
  <r>
    <n v="2"/>
    <s v="Med A"/>
    <d v="2012-07-24T00:00:00"/>
    <x v="0"/>
    <n v="1300"/>
    <x v="0"/>
    <n v="0"/>
    <n v="0"/>
  </r>
  <r>
    <n v="2"/>
    <s v="Med A"/>
    <d v="2012-07-26T00:00:00"/>
    <x v="0"/>
    <n v="1300"/>
    <x v="0"/>
    <n v="0"/>
    <n v="0"/>
  </r>
  <r>
    <n v="2"/>
    <s v="Med A"/>
    <d v="2012-07-28T00:00:00"/>
    <x v="0"/>
    <n v="1300"/>
    <x v="0"/>
    <n v="0"/>
    <n v="0"/>
  </r>
  <r>
    <n v="2"/>
    <s v="Med A"/>
    <d v="2012-07-31T00:00:00"/>
    <x v="0"/>
    <n v="1300"/>
    <x v="0"/>
    <n v="0"/>
    <n v="0"/>
  </r>
  <r>
    <n v="2"/>
    <s v="Med A"/>
    <d v="2012-08-02T00:00:00"/>
    <x v="1"/>
    <n v="1300"/>
    <x v="0"/>
    <n v="0"/>
    <n v="0"/>
  </r>
  <r>
    <n v="2"/>
    <s v="Med A"/>
    <d v="2012-08-04T00:00:00"/>
    <x v="1"/>
    <n v="1300"/>
    <x v="0"/>
    <n v="0"/>
    <n v="0"/>
  </r>
  <r>
    <n v="2"/>
    <s v="Med A"/>
    <d v="2012-08-07T00:00:00"/>
    <x v="1"/>
    <n v="1300"/>
    <x v="0"/>
    <n v="0"/>
    <n v="0"/>
  </r>
  <r>
    <n v="2"/>
    <s v="Med A"/>
    <d v="2012-08-09T00:00:00"/>
    <x v="1"/>
    <n v="1300"/>
    <x v="0"/>
    <n v="0"/>
    <n v="0"/>
  </r>
  <r>
    <n v="2"/>
    <s v="Med A"/>
    <d v="2012-08-10T00:00:00"/>
    <x v="1"/>
    <n v="1300"/>
    <x v="0"/>
    <n v="0"/>
    <n v="0"/>
  </r>
  <r>
    <n v="2"/>
    <s v="Med A"/>
    <d v="2012-08-14T00:00:00"/>
    <x v="1"/>
    <n v="1300"/>
    <x v="0"/>
    <n v="0"/>
    <n v="0"/>
  </r>
  <r>
    <n v="2"/>
    <s v="Med A"/>
    <d v="2012-08-18T00:00:00"/>
    <x v="1"/>
    <n v="1300"/>
    <x v="0"/>
    <n v="0"/>
    <n v="0"/>
  </r>
  <r>
    <n v="2"/>
    <s v="Med B"/>
    <d v="2012-09-13T00:00:00"/>
    <x v="2"/>
    <n v="3"/>
    <x v="1"/>
    <n v="0"/>
    <n v="0"/>
  </r>
  <r>
    <n v="3"/>
    <s v="Med A"/>
    <d v="2012-07-02T00:00:00"/>
    <x v="0"/>
    <n v="100"/>
    <x v="0"/>
    <n v="0"/>
    <n v="0"/>
  </r>
  <r>
    <n v="3"/>
    <s v="Med A"/>
    <d v="2012-07-04T00:00:00"/>
    <x v="0"/>
    <n v="100"/>
    <x v="0"/>
    <n v="0"/>
    <n v="0"/>
  </r>
  <r>
    <n v="4"/>
    <s v="Med A"/>
    <d v="2012-07-02T00:00:00"/>
    <x v="0"/>
    <n v="1200"/>
    <x v="0"/>
    <n v="0"/>
    <n v="0"/>
  </r>
  <r>
    <n v="4"/>
    <s v="Med A"/>
    <d v="2012-07-04T00:00:00"/>
    <x v="0"/>
    <n v="1200"/>
    <x v="0"/>
    <n v="0"/>
    <n v="0"/>
  </r>
  <r>
    <n v="4"/>
    <s v="Med A"/>
    <d v="2012-07-06T00:00:00"/>
    <x v="0"/>
    <n v="1200"/>
    <x v="0"/>
    <n v="0"/>
    <n v="0"/>
  </r>
  <r>
    <n v="4"/>
    <s v="Med A"/>
    <d v="2012-07-09T00:00:00"/>
    <x v="0"/>
    <n v="1200"/>
    <x v="0"/>
    <n v="0"/>
    <n v="0"/>
  </r>
  <r>
    <n v="4"/>
    <s v="Med A"/>
    <d v="2012-07-11T00:00:00"/>
    <x v="0"/>
    <n v="1200"/>
    <x v="0"/>
    <n v="0"/>
    <n v="0"/>
  </r>
  <r>
    <n v="4"/>
    <s v="Med A"/>
    <d v="2012-07-13T00:00:00"/>
    <x v="0"/>
    <n v="1200"/>
    <x v="0"/>
    <n v="0"/>
    <n v="0"/>
  </r>
  <r>
    <n v="4"/>
    <s v="Med A"/>
    <d v="2012-07-16T00:00:00"/>
    <x v="0"/>
    <n v="1200"/>
    <x v="0"/>
    <n v="0"/>
    <n v="0"/>
  </r>
  <r>
    <n v="4"/>
    <s v="Med A"/>
    <d v="2012-07-18T00:00:00"/>
    <x v="0"/>
    <n v="1200"/>
    <x v="0"/>
    <n v="0"/>
    <n v="0"/>
  </r>
  <r>
    <n v="4"/>
    <s v="Med A"/>
    <d v="2012-07-20T00:00:00"/>
    <x v="0"/>
    <n v="1200"/>
    <x v="0"/>
    <n v="0"/>
    <n v="0"/>
  </r>
  <r>
    <n v="4"/>
    <s v="Med A"/>
    <d v="2012-07-23T00:00:00"/>
    <x v="0"/>
    <n v="1200"/>
    <x v="0"/>
    <n v="0"/>
    <n v="0"/>
  </r>
  <r>
    <n v="4"/>
    <s v="Med A"/>
    <d v="2012-07-25T00:00:00"/>
    <x v="0"/>
    <n v="1200"/>
    <x v="0"/>
    <n v="0"/>
    <n v="0"/>
  </r>
  <r>
    <n v="4"/>
    <s v="Med A"/>
    <d v="2012-07-27T00:00:00"/>
    <x v="0"/>
    <n v="1200"/>
    <x v="0"/>
    <n v="0"/>
    <n v="0"/>
  </r>
  <r>
    <n v="4"/>
    <s v="Med A"/>
    <d v="2012-07-30T00:00:00"/>
    <x v="0"/>
    <n v="1200"/>
    <x v="0"/>
    <n v="0"/>
    <n v="0"/>
  </r>
  <r>
    <n v="4"/>
    <s v="Med A"/>
    <d v="2012-08-01T00:00:00"/>
    <x v="1"/>
    <n v="1200"/>
    <x v="0"/>
    <n v="0"/>
    <n v="0"/>
  </r>
  <r>
    <n v="4"/>
    <s v="Med A"/>
    <d v="2012-08-03T00:00:00"/>
    <x v="1"/>
    <n v="1200"/>
    <x v="0"/>
    <n v="0"/>
    <n v="0"/>
  </r>
  <r>
    <n v="4"/>
    <s v="Med A"/>
    <d v="2012-08-06T00:00:00"/>
    <x v="1"/>
    <n v="1300"/>
    <x v="0"/>
    <n v="0"/>
    <n v="0"/>
  </r>
  <r>
    <n v="4"/>
    <s v="Med A"/>
    <d v="2012-08-08T00:00:00"/>
    <x v="1"/>
    <n v="1300"/>
    <x v="0"/>
    <n v="0"/>
    <n v="0"/>
  </r>
  <r>
    <n v="4"/>
    <s v="Med A"/>
    <d v="2012-08-10T00:00:00"/>
    <x v="1"/>
    <n v="1300"/>
    <x v="0"/>
    <n v="0"/>
    <n v="0"/>
  </r>
  <r>
    <n v="4"/>
    <s v="Med A"/>
    <d v="2012-08-13T00:00:00"/>
    <x v="1"/>
    <n v="1300"/>
    <x v="0"/>
    <n v="0"/>
    <n v="0"/>
  </r>
  <r>
    <n v="4"/>
    <s v="Med A"/>
    <d v="2012-08-15T00:00:00"/>
    <x v="1"/>
    <n v="1300"/>
    <x v="0"/>
    <n v="0"/>
    <n v="0"/>
  </r>
  <r>
    <n v="4"/>
    <s v="Med A"/>
    <d v="2012-08-17T00:00:00"/>
    <x v="1"/>
    <n v="1300"/>
    <x v="0"/>
    <n v="0"/>
    <n v="0"/>
  </r>
  <r>
    <n v="4"/>
    <s v="Med A"/>
    <d v="2012-08-21T00:00:00"/>
    <x v="1"/>
    <n v="1300"/>
    <x v="0"/>
    <n v="0"/>
    <n v="0"/>
  </r>
  <r>
    <n v="4"/>
    <s v="Med A"/>
    <d v="2012-08-22T00:00:00"/>
    <x v="1"/>
    <n v="1300"/>
    <x v="0"/>
    <n v="0"/>
    <n v="0"/>
  </r>
  <r>
    <n v="4"/>
    <s v="Med A"/>
    <d v="2012-08-24T00:00:00"/>
    <x v="1"/>
    <n v="1300"/>
    <x v="0"/>
    <n v="0"/>
    <n v="0"/>
  </r>
  <r>
    <n v="4"/>
    <s v="Med A"/>
    <d v="2012-08-27T00:00:00"/>
    <x v="1"/>
    <n v="1300"/>
    <x v="0"/>
    <n v="0"/>
    <n v="0"/>
  </r>
  <r>
    <n v="4"/>
    <s v="Med A"/>
    <d v="2012-08-29T00:00:00"/>
    <x v="1"/>
    <n v="1300"/>
    <x v="0"/>
    <n v="0"/>
    <n v="0"/>
  </r>
  <r>
    <n v="4"/>
    <s v="Med A"/>
    <d v="2012-08-31T00:00:00"/>
    <x v="1"/>
    <n v="1300"/>
    <x v="0"/>
    <n v="0"/>
    <n v="0"/>
  </r>
  <r>
    <n v="4"/>
    <s v="Med A"/>
    <d v="2012-09-03T00:00:00"/>
    <x v="2"/>
    <n v="1300"/>
    <x v="0"/>
    <n v="0"/>
    <n v="0"/>
  </r>
  <r>
    <n v="4"/>
    <s v="Med A"/>
    <d v="2012-09-05T00:00:00"/>
    <x v="2"/>
    <n v="1300"/>
    <x v="0"/>
    <n v="0"/>
    <n v="0"/>
  </r>
  <r>
    <n v="4"/>
    <s v="Med B"/>
    <d v="2012-09-12T00:00:00"/>
    <x v="2"/>
    <n v="3"/>
    <x v="1"/>
    <n v="0"/>
    <n v="0"/>
  </r>
  <r>
    <n v="4"/>
    <s v="Med B"/>
    <d v="2012-11-14T00:00:00"/>
    <x v="4"/>
    <n v="1"/>
    <x v="0"/>
    <n v="0"/>
    <n v="19.285714285714285"/>
  </r>
  <r>
    <n v="5"/>
    <s v="Med A"/>
    <d v="2012-07-06T00:00:00"/>
    <x v="0"/>
    <n v="5700"/>
    <x v="0"/>
    <n v="0"/>
    <n v="0"/>
  </r>
  <r>
    <n v="5"/>
    <s v="Med A"/>
    <d v="2012-07-09T00:00:00"/>
    <x v="0"/>
    <n v="5700"/>
    <x v="0"/>
    <n v="0"/>
    <n v="0"/>
  </r>
  <r>
    <n v="5"/>
    <s v="Med A"/>
    <d v="2012-07-11T00:00:00"/>
    <x v="0"/>
    <n v="5700"/>
    <x v="0"/>
    <n v="0"/>
    <n v="0"/>
  </r>
  <r>
    <n v="5"/>
    <s v="Med A"/>
    <d v="2012-07-13T00:00:00"/>
    <x v="0"/>
    <n v="5700"/>
    <x v="0"/>
    <n v="0"/>
    <n v="0"/>
  </r>
  <r>
    <n v="5"/>
    <s v="Med A"/>
    <d v="2012-07-16T00:00:00"/>
    <x v="0"/>
    <n v="5700"/>
    <x v="0"/>
    <n v="0"/>
    <n v="0"/>
  </r>
  <r>
    <n v="5"/>
    <s v="Med A"/>
    <d v="2012-07-18T00:00:00"/>
    <x v="0"/>
    <n v="5700"/>
    <x v="0"/>
    <n v="0"/>
    <n v="0"/>
  </r>
  <r>
    <n v="5"/>
    <s v="Med A"/>
    <d v="2012-07-20T00:00:00"/>
    <x v="0"/>
    <n v="5700"/>
    <x v="0"/>
    <n v="0"/>
    <n v="0"/>
  </r>
  <r>
    <n v="5"/>
    <s v="Med A"/>
    <d v="2012-07-23T00:00:00"/>
    <x v="0"/>
    <n v="5700"/>
    <x v="0"/>
    <n v="0"/>
    <n v="0"/>
  </r>
  <r>
    <n v="5"/>
    <s v="Med A"/>
    <d v="2012-07-25T00:00:00"/>
    <x v="0"/>
    <n v="5700"/>
    <x v="0"/>
    <n v="0"/>
    <n v="0"/>
  </r>
  <r>
    <n v="5"/>
    <s v="Med A"/>
    <d v="2012-07-27T00:00:00"/>
    <x v="0"/>
    <n v="5700"/>
    <x v="0"/>
    <n v="0"/>
    <n v="0"/>
  </r>
  <r>
    <n v="5"/>
    <s v="Med A"/>
    <d v="2012-08-01T00:00:00"/>
    <x v="1"/>
    <n v="5700"/>
    <x v="0"/>
    <n v="0"/>
    <n v="0"/>
  </r>
  <r>
    <n v="5"/>
    <s v="Med A"/>
    <d v="2012-08-03T00:00:00"/>
    <x v="1"/>
    <n v="5700"/>
    <x v="0"/>
    <n v="0"/>
    <n v="0"/>
  </r>
  <r>
    <n v="5"/>
    <s v="Med A"/>
    <d v="2012-08-06T00:00:00"/>
    <x v="1"/>
    <n v="5700"/>
    <x v="0"/>
    <n v="0"/>
    <n v="0"/>
  </r>
  <r>
    <n v="5"/>
    <s v="Med A"/>
    <d v="2012-08-08T00:00:00"/>
    <x v="1"/>
    <n v="5700"/>
    <x v="0"/>
    <n v="0"/>
    <n v="0"/>
  </r>
  <r>
    <n v="5"/>
    <s v="Med A"/>
    <d v="2012-08-10T00:00:00"/>
    <x v="1"/>
    <n v="5700"/>
    <x v="0"/>
    <n v="0"/>
    <n v="0"/>
  </r>
  <r>
    <n v="5"/>
    <s v="Med A"/>
    <d v="2012-08-13T00:00:00"/>
    <x v="1"/>
    <n v="5700"/>
    <x v="0"/>
    <n v="0"/>
    <n v="0"/>
  </r>
  <r>
    <n v="5"/>
    <s v="Med A"/>
    <d v="2012-08-15T00:00:00"/>
    <x v="1"/>
    <n v="5700"/>
    <x v="0"/>
    <n v="0"/>
    <n v="0"/>
  </r>
  <r>
    <n v="5"/>
    <s v="Med B"/>
    <d v="2012-09-12T00:00:00"/>
    <x v="2"/>
    <n v="8"/>
    <x v="1"/>
    <n v="0"/>
    <n v="0"/>
  </r>
  <r>
    <n v="5"/>
    <s v="Med B"/>
    <d v="2012-10-17T00:00:00"/>
    <x v="3"/>
    <n v="8"/>
    <x v="0"/>
    <n v="0"/>
    <n v="0"/>
  </r>
  <r>
    <n v="5"/>
    <s v="Med B"/>
    <d v="2012-11-14T00:00:00"/>
    <x v="4"/>
    <n v="8"/>
    <x v="0"/>
    <n v="0"/>
    <n v="0"/>
  </r>
  <r>
    <n v="6"/>
    <s v="Med A"/>
    <d v="2012-12-03T00:00:00"/>
    <x v="5"/>
    <n v="3800"/>
    <x v="0"/>
    <n v="0"/>
    <n v="0"/>
  </r>
  <r>
    <n v="7"/>
    <s v="Med A"/>
    <d v="2012-07-03T00:00:00"/>
    <x v="0"/>
    <n v="6400"/>
    <x v="0"/>
    <n v="0"/>
    <n v="0"/>
  </r>
  <r>
    <n v="7"/>
    <s v="Med A"/>
    <d v="2012-07-07T00:00:00"/>
    <x v="0"/>
    <n v="6400"/>
    <x v="0"/>
    <n v="0"/>
    <n v="0"/>
  </r>
  <r>
    <n v="7"/>
    <s v="Med A"/>
    <d v="2012-07-10T00:00:00"/>
    <x v="0"/>
    <n v="6400"/>
    <x v="0"/>
    <n v="0"/>
    <n v="0"/>
  </r>
  <r>
    <n v="7"/>
    <s v="Med A"/>
    <d v="2012-07-12T00:00:00"/>
    <x v="0"/>
    <n v="6400"/>
    <x v="0"/>
    <n v="0"/>
    <n v="0"/>
  </r>
  <r>
    <n v="7"/>
    <s v="Med A"/>
    <d v="2012-07-14T00:00:00"/>
    <x v="0"/>
    <n v="6400"/>
    <x v="0"/>
    <n v="0"/>
    <n v="0"/>
  </r>
  <r>
    <n v="7"/>
    <s v="Med A"/>
    <d v="2012-07-17T00:00:00"/>
    <x v="0"/>
    <n v="6400"/>
    <x v="0"/>
    <n v="0"/>
    <n v="0"/>
  </r>
  <r>
    <n v="7"/>
    <s v="Med A"/>
    <d v="2012-07-19T00:00:00"/>
    <x v="0"/>
    <n v="6400"/>
    <x v="0"/>
    <n v="0"/>
    <n v="0"/>
  </r>
  <r>
    <n v="8"/>
    <s v="Med A"/>
    <d v="2012-07-03T00:00:00"/>
    <x v="0"/>
    <n v="2000"/>
    <x v="0"/>
    <n v="0"/>
    <n v="0"/>
  </r>
  <r>
    <n v="8"/>
    <s v="Med A"/>
    <d v="2012-07-05T00:00:00"/>
    <x v="0"/>
    <n v="2000"/>
    <x v="0"/>
    <n v="0"/>
    <n v="0"/>
  </r>
  <r>
    <n v="8"/>
    <s v="Med A"/>
    <d v="2012-07-07T00:00:00"/>
    <x v="0"/>
    <n v="2000"/>
    <x v="0"/>
    <n v="0"/>
    <n v="0"/>
  </r>
  <r>
    <n v="8"/>
    <s v="Med A"/>
    <d v="2012-07-10T00:00:00"/>
    <x v="0"/>
    <n v="2000"/>
    <x v="0"/>
    <n v="0"/>
    <n v="0"/>
  </r>
  <r>
    <n v="8"/>
    <s v="Med A"/>
    <d v="2012-07-12T00:00:00"/>
    <x v="0"/>
    <n v="2000"/>
    <x v="0"/>
    <n v="0"/>
    <n v="0"/>
  </r>
  <r>
    <n v="8"/>
    <s v="Med A"/>
    <d v="2012-07-14T00:00:00"/>
    <x v="0"/>
    <n v="2000"/>
    <x v="0"/>
    <n v="0"/>
    <n v="0"/>
  </r>
  <r>
    <n v="8"/>
    <s v="Med A"/>
    <d v="2012-07-17T00:00:00"/>
    <x v="0"/>
    <n v="2000"/>
    <x v="0"/>
    <n v="0"/>
    <n v="0"/>
  </r>
  <r>
    <n v="8"/>
    <s v="Med A"/>
    <d v="2012-07-19T00:00:00"/>
    <x v="0"/>
    <n v="2000"/>
    <x v="0"/>
    <n v="0"/>
    <n v="0"/>
  </r>
  <r>
    <n v="8"/>
    <s v="Med A"/>
    <d v="2012-07-21T00:00:00"/>
    <x v="0"/>
    <n v="2000"/>
    <x v="0"/>
    <n v="0"/>
    <n v="0"/>
  </r>
  <r>
    <n v="8"/>
    <s v="Med A"/>
    <d v="2012-07-24T00:00:00"/>
    <x v="0"/>
    <n v="2000"/>
    <x v="0"/>
    <n v="0"/>
    <n v="0"/>
  </r>
  <r>
    <n v="8"/>
    <s v="Med A"/>
    <d v="2012-07-26T00:00:00"/>
    <x v="0"/>
    <n v="2000"/>
    <x v="0"/>
    <n v="0"/>
    <n v="0"/>
  </r>
  <r>
    <n v="8"/>
    <s v="Med A"/>
    <d v="2012-07-28T00:00:00"/>
    <x v="0"/>
    <n v="2000"/>
    <x v="0"/>
    <n v="0"/>
    <n v="0"/>
  </r>
  <r>
    <n v="8"/>
    <s v="Med A"/>
    <d v="2012-07-31T00:00:00"/>
    <x v="0"/>
    <n v="2000"/>
    <x v="0"/>
    <n v="0"/>
    <n v="0"/>
  </r>
  <r>
    <n v="8"/>
    <s v="Med A"/>
    <d v="2012-08-02T00:00:00"/>
    <x v="1"/>
    <n v="2000"/>
    <x v="0"/>
    <n v="0"/>
    <n v="0"/>
  </r>
  <r>
    <n v="8"/>
    <s v="Med A"/>
    <d v="2012-08-04T00:00:00"/>
    <x v="1"/>
    <n v="2000"/>
    <x v="0"/>
    <n v="0"/>
    <n v="0"/>
  </r>
  <r>
    <n v="8"/>
    <s v="Med A"/>
    <d v="2012-08-07T00:00:00"/>
    <x v="1"/>
    <n v="2000"/>
    <x v="0"/>
    <n v="0"/>
    <n v="0"/>
  </r>
  <r>
    <n v="8"/>
    <s v="Med A"/>
    <d v="2012-08-09T00:00:00"/>
    <x v="1"/>
    <n v="2000"/>
    <x v="0"/>
    <n v="0"/>
    <n v="0"/>
  </r>
  <r>
    <n v="8"/>
    <s v="Med A"/>
    <d v="2012-08-11T00:00:00"/>
    <x v="1"/>
    <n v="2000"/>
    <x v="0"/>
    <n v="0"/>
    <n v="0"/>
  </r>
  <r>
    <n v="8"/>
    <s v="Med A"/>
    <d v="2012-08-14T00:00:00"/>
    <x v="1"/>
    <n v="2000"/>
    <x v="0"/>
    <n v="0"/>
    <n v="0"/>
  </r>
  <r>
    <n v="8"/>
    <s v="Med A"/>
    <d v="2012-08-16T00:00:00"/>
    <x v="1"/>
    <n v="2000"/>
    <x v="0"/>
    <n v="0"/>
    <n v="0"/>
  </r>
  <r>
    <n v="8"/>
    <s v="Med A"/>
    <d v="2012-08-18T00:00:00"/>
    <x v="1"/>
    <n v="2400"/>
    <x v="0"/>
    <n v="0"/>
    <n v="0"/>
  </r>
  <r>
    <n v="8"/>
    <s v="Med A"/>
    <d v="2012-08-21T00:00:00"/>
    <x v="1"/>
    <n v="2400"/>
    <x v="0"/>
    <n v="0"/>
    <n v="0"/>
  </r>
  <r>
    <n v="8"/>
    <s v="Med A"/>
    <d v="2012-08-23T00:00:00"/>
    <x v="1"/>
    <n v="2400"/>
    <x v="0"/>
    <n v="0"/>
    <n v="0"/>
  </r>
  <r>
    <n v="8"/>
    <s v="Med A"/>
    <d v="2012-08-25T00:00:00"/>
    <x v="1"/>
    <n v="2400"/>
    <x v="0"/>
    <n v="0"/>
    <n v="0"/>
  </r>
  <r>
    <n v="8"/>
    <s v="Med A"/>
    <d v="2012-08-28T00:00:00"/>
    <x v="1"/>
    <n v="2400"/>
    <x v="0"/>
    <n v="0"/>
    <n v="0"/>
  </r>
  <r>
    <n v="8"/>
    <s v="Med A"/>
    <d v="2012-08-30T00:00:00"/>
    <x v="1"/>
    <n v="2400"/>
    <x v="0"/>
    <n v="0"/>
    <n v="0"/>
  </r>
  <r>
    <n v="8"/>
    <s v="Med A"/>
    <d v="2012-09-01T00:00:00"/>
    <x v="2"/>
    <n v="2400"/>
    <x v="0"/>
    <n v="0"/>
    <n v="0"/>
  </r>
  <r>
    <n v="8"/>
    <s v="Med A"/>
    <d v="2012-09-04T00:00:00"/>
    <x v="2"/>
    <n v="2400"/>
    <x v="0"/>
    <n v="0"/>
    <n v="0"/>
  </r>
  <r>
    <n v="8"/>
    <s v="Med A"/>
    <d v="2012-09-06T00:00:00"/>
    <x v="2"/>
    <n v="2900"/>
    <x v="0"/>
    <n v="0"/>
    <n v="0"/>
  </r>
  <r>
    <n v="8"/>
    <s v="Med B"/>
    <d v="2012-09-13T00:00:00"/>
    <x v="2"/>
    <n v="5"/>
    <x v="1"/>
    <n v="0"/>
    <n v="0"/>
  </r>
  <r>
    <n v="8"/>
    <s v="Med B"/>
    <d v="2012-10-11T00:00:00"/>
    <x v="3"/>
    <n v="4"/>
    <x v="0"/>
    <n v="0"/>
    <n v="0"/>
  </r>
  <r>
    <n v="8"/>
    <s v="Med B"/>
    <d v="2012-11-15T00:00:00"/>
    <x v="4"/>
    <n v="4"/>
    <x v="0"/>
    <n v="0"/>
    <n v="0"/>
  </r>
  <r>
    <n v="9"/>
    <s v="Med A"/>
    <d v="2012-07-03T00:00:00"/>
    <x v="0"/>
    <n v="4000"/>
    <x v="0"/>
    <n v="0"/>
    <n v="0"/>
  </r>
  <r>
    <n v="9"/>
    <s v="Med A"/>
    <d v="2012-07-05T00:00:00"/>
    <x v="0"/>
    <n v="4000"/>
    <x v="0"/>
    <n v="0"/>
    <n v="0"/>
  </r>
  <r>
    <n v="9"/>
    <s v="Med A"/>
    <d v="2012-07-07T00:00:00"/>
    <x v="0"/>
    <n v="3200"/>
    <x v="0"/>
    <n v="0"/>
    <n v="0"/>
  </r>
  <r>
    <n v="9"/>
    <s v="Med A"/>
    <d v="2012-07-10T00:00:00"/>
    <x v="0"/>
    <n v="3200"/>
    <x v="0"/>
    <n v="0"/>
    <n v="0"/>
  </r>
  <r>
    <n v="9"/>
    <s v="Med A"/>
    <d v="2012-07-12T00:00:00"/>
    <x v="0"/>
    <n v="3200"/>
    <x v="0"/>
    <n v="0"/>
    <n v="0"/>
  </r>
  <r>
    <n v="9"/>
    <s v="Med A"/>
    <d v="2012-07-14T00:00:00"/>
    <x v="0"/>
    <n v="3200"/>
    <x v="0"/>
    <n v="0"/>
    <n v="0"/>
  </r>
  <r>
    <n v="9"/>
    <s v="Med A"/>
    <d v="2012-07-17T00:00:00"/>
    <x v="0"/>
    <n v="3200"/>
    <x v="0"/>
    <n v="0"/>
    <n v="0"/>
  </r>
  <r>
    <n v="9"/>
    <s v="Med A"/>
    <d v="2012-07-19T00:00:00"/>
    <x v="0"/>
    <n v="3200"/>
    <x v="0"/>
    <n v="0"/>
    <n v="0"/>
  </r>
  <r>
    <n v="9"/>
    <s v="Med A"/>
    <d v="2012-08-18T00:00:00"/>
    <x v="1"/>
    <n v="4500"/>
    <x v="0"/>
    <n v="0"/>
    <n v="0"/>
  </r>
  <r>
    <n v="9"/>
    <s v="Med A"/>
    <d v="2012-08-21T00:00:00"/>
    <x v="1"/>
    <n v="4500"/>
    <x v="0"/>
    <n v="0"/>
    <n v="0"/>
  </r>
  <r>
    <n v="9"/>
    <s v="Med A"/>
    <d v="2012-08-23T00:00:00"/>
    <x v="1"/>
    <n v="4500"/>
    <x v="0"/>
    <n v="0"/>
    <n v="0"/>
  </r>
  <r>
    <n v="9"/>
    <s v="Med A"/>
    <d v="2012-08-25T00:00:00"/>
    <x v="1"/>
    <n v="4500"/>
    <x v="0"/>
    <n v="0"/>
    <n v="0"/>
  </r>
  <r>
    <n v="9"/>
    <s v="Med A"/>
    <d v="2012-08-28T00:00:00"/>
    <x v="1"/>
    <n v="4500"/>
    <x v="0"/>
    <n v="0"/>
    <n v="0"/>
  </r>
  <r>
    <n v="9"/>
    <s v="Med A"/>
    <d v="2012-08-30T00:00:00"/>
    <x v="1"/>
    <n v="4500"/>
    <x v="0"/>
    <n v="0"/>
    <n v="0"/>
  </r>
  <r>
    <n v="9"/>
    <s v="Med A"/>
    <d v="2012-09-01T00:00:00"/>
    <x v="2"/>
    <n v="4500"/>
    <x v="0"/>
    <n v="0"/>
    <n v="0"/>
  </r>
  <r>
    <n v="9"/>
    <s v="Med A"/>
    <d v="2012-09-04T00:00:00"/>
    <x v="2"/>
    <n v="4500"/>
    <x v="0"/>
    <n v="0"/>
    <n v="0"/>
  </r>
  <r>
    <n v="9"/>
    <s v="Med A"/>
    <d v="2012-09-06T00:00:00"/>
    <x v="2"/>
    <n v="4500"/>
    <x v="0"/>
    <n v="0"/>
    <n v="0"/>
  </r>
  <r>
    <n v="9"/>
    <s v="Med B"/>
    <d v="2012-09-13T00:00:00"/>
    <x v="2"/>
    <n v="8"/>
    <x v="1"/>
    <n v="0"/>
    <n v="0"/>
  </r>
  <r>
    <n v="9"/>
    <s v="Med B"/>
    <d v="2012-10-11T00:00:00"/>
    <x v="3"/>
    <n v="6"/>
    <x v="0"/>
    <n v="0"/>
    <n v="0"/>
  </r>
  <r>
    <n v="9"/>
    <s v="Med B"/>
    <d v="2012-11-15T00:00:00"/>
    <x v="4"/>
    <n v="6"/>
    <x v="0"/>
    <n v="0"/>
    <n v="0"/>
  </r>
  <r>
    <n v="10"/>
    <s v="Med A"/>
    <d v="2012-09-01T00:00:00"/>
    <x v="2"/>
    <n v="3600"/>
    <x v="0"/>
    <n v="0"/>
    <n v="0"/>
  </r>
  <r>
    <n v="10"/>
    <s v="Med A"/>
    <d v="2012-09-04T00:00:00"/>
    <x v="2"/>
    <n v="3600"/>
    <x v="0"/>
    <n v="0"/>
    <n v="0"/>
  </r>
  <r>
    <n v="10"/>
    <s v="Med A"/>
    <d v="2012-09-06T00:00:00"/>
    <x v="2"/>
    <n v="4700"/>
    <x v="0"/>
    <n v="0"/>
    <n v="0"/>
  </r>
  <r>
    <n v="10"/>
    <s v="Med B"/>
    <d v="2012-09-13T00:00:00"/>
    <x v="2"/>
    <n v="8"/>
    <x v="1"/>
    <n v="0"/>
    <n v="0"/>
  </r>
  <r>
    <n v="10"/>
    <s v="Med B"/>
    <d v="2012-10-11T00:00:00"/>
    <x v="3"/>
    <n v="8"/>
    <x v="0"/>
    <n v="0"/>
    <n v="0"/>
  </r>
  <r>
    <n v="10"/>
    <s v="Med B"/>
    <d v="2012-11-15T00:00:00"/>
    <x v="4"/>
    <n v="8"/>
    <x v="0"/>
    <n v="0"/>
    <n v="0"/>
  </r>
  <r>
    <n v="11"/>
    <s v="Med B"/>
    <d v="2012-11-26T00:00:00"/>
    <x v="4"/>
    <n v="2"/>
    <x v="0"/>
    <n v="1"/>
    <n v="0"/>
  </r>
  <r>
    <n v="12"/>
    <s v="Med A"/>
    <d v="2012-07-02T00:00:00"/>
    <x v="0"/>
    <n v="4000"/>
    <x v="0"/>
    <n v="0"/>
    <n v="0"/>
  </r>
  <r>
    <n v="12"/>
    <s v="Med A"/>
    <d v="2012-07-06T00:00:00"/>
    <x v="0"/>
    <n v="4000"/>
    <x v="0"/>
    <n v="0"/>
    <n v="0"/>
  </r>
  <r>
    <n v="12"/>
    <s v="Med A"/>
    <d v="2012-07-10T00:00:00"/>
    <x v="0"/>
    <n v="4000"/>
    <x v="0"/>
    <n v="0"/>
    <n v="0"/>
  </r>
  <r>
    <n v="12"/>
    <s v="Med A"/>
    <d v="2012-07-11T00:00:00"/>
    <x v="0"/>
    <n v="4000"/>
    <x v="0"/>
    <n v="0"/>
    <n v="0"/>
  </r>
  <r>
    <n v="12"/>
    <s v="Med A"/>
    <d v="2012-07-16T00:00:00"/>
    <x v="0"/>
    <n v="4000"/>
    <x v="0"/>
    <n v="0"/>
    <n v="0"/>
  </r>
  <r>
    <n v="12"/>
    <s v="Med A"/>
    <d v="2012-07-20T00:00:00"/>
    <x v="0"/>
    <n v="4000"/>
    <x v="0"/>
    <n v="0"/>
    <n v="0"/>
  </r>
  <r>
    <n v="12"/>
    <s v="Med A"/>
    <d v="2012-07-23T00:00:00"/>
    <x v="0"/>
    <n v="4000"/>
    <x v="0"/>
    <n v="0"/>
    <n v="0"/>
  </r>
  <r>
    <n v="12"/>
    <s v="Med A"/>
    <d v="2012-07-25T00:00:00"/>
    <x v="0"/>
    <n v="4800"/>
    <x v="0"/>
    <n v="0"/>
    <n v="0"/>
  </r>
  <r>
    <n v="12"/>
    <s v="Med A"/>
    <d v="2012-07-27T00:00:00"/>
    <x v="0"/>
    <n v="4800"/>
    <x v="0"/>
    <n v="0"/>
    <n v="0"/>
  </r>
  <r>
    <n v="12"/>
    <s v="Med A"/>
    <d v="2012-07-30T00:00:00"/>
    <x v="0"/>
    <n v="4800"/>
    <x v="0"/>
    <n v="0"/>
    <n v="0"/>
  </r>
  <r>
    <n v="12"/>
    <s v="Med A"/>
    <d v="2012-08-03T00:00:00"/>
    <x v="1"/>
    <n v="4800"/>
    <x v="0"/>
    <n v="0"/>
    <n v="0"/>
  </r>
  <r>
    <n v="12"/>
    <s v="Med A"/>
    <d v="2012-08-06T00:00:00"/>
    <x v="1"/>
    <n v="6200"/>
    <x v="0"/>
    <n v="0"/>
    <n v="0"/>
  </r>
  <r>
    <n v="12"/>
    <s v="Med A"/>
    <d v="2012-08-28T00:00:00"/>
    <x v="1"/>
    <n v="5800"/>
    <x v="0"/>
    <n v="0"/>
    <n v="0"/>
  </r>
  <r>
    <n v="12"/>
    <s v="Med A"/>
    <d v="2012-08-29T00:00:00"/>
    <x v="1"/>
    <n v="5800"/>
    <x v="0"/>
    <n v="0"/>
    <n v="0"/>
  </r>
  <r>
    <n v="12"/>
    <s v="Med A"/>
    <d v="2012-08-31T00:00:00"/>
    <x v="1"/>
    <n v="7800"/>
    <x v="0"/>
    <n v="0"/>
    <n v="0"/>
  </r>
  <r>
    <n v="12"/>
    <s v="Med A"/>
    <d v="2012-09-03T00:00:00"/>
    <x v="2"/>
    <n v="7800"/>
    <x v="0"/>
    <n v="0"/>
    <n v="0"/>
  </r>
  <r>
    <n v="12"/>
    <s v="Med A"/>
    <d v="2012-09-05T00:00:00"/>
    <x v="2"/>
    <n v="7800"/>
    <x v="0"/>
    <n v="0"/>
    <n v="0"/>
  </r>
  <r>
    <n v="12"/>
    <s v="Med B"/>
    <d v="2012-09-12T00:00:00"/>
    <x v="2"/>
    <n v="10"/>
    <x v="1"/>
    <n v="0"/>
    <n v="0"/>
  </r>
  <r>
    <n v="12"/>
    <s v="Med B"/>
    <d v="2012-10-10T00:00:00"/>
    <x v="3"/>
    <n v="10"/>
    <x v="0"/>
    <n v="0"/>
    <n v="0"/>
  </r>
  <r>
    <n v="13"/>
    <s v="Med A"/>
    <d v="2012-11-23T00:00:00"/>
    <x v="4"/>
    <n v="20000"/>
    <x v="0"/>
    <n v="0"/>
    <n v="0"/>
  </r>
  <r>
    <n v="13"/>
    <s v="Med A"/>
    <d v="2012-11-26T00:00:00"/>
    <x v="4"/>
    <n v="20000"/>
    <x v="0"/>
    <n v="0"/>
    <n v="0"/>
  </r>
  <r>
    <n v="14"/>
    <s v="Med A"/>
    <d v="2012-07-02T00:00:00"/>
    <x v="0"/>
    <n v="300"/>
    <x v="0"/>
    <n v="0"/>
    <n v="0"/>
  </r>
  <r>
    <n v="14"/>
    <s v="Med A"/>
    <d v="2012-07-09T00:00:00"/>
    <x v="0"/>
    <n v="300"/>
    <x v="0"/>
    <n v="0"/>
    <n v="0"/>
  </r>
  <r>
    <n v="14"/>
    <s v="Med A"/>
    <d v="2012-07-16T00:00:00"/>
    <x v="0"/>
    <n v="300"/>
    <x v="0"/>
    <n v="0"/>
    <n v="0"/>
  </r>
  <r>
    <n v="14"/>
    <s v="Med A"/>
    <d v="2012-07-23T00:00:00"/>
    <x v="0"/>
    <n v="300"/>
    <x v="0"/>
    <n v="0"/>
    <n v="0"/>
  </r>
  <r>
    <n v="14"/>
    <s v="Med A"/>
    <d v="2012-07-30T00:00:00"/>
    <x v="0"/>
    <n v="300"/>
    <x v="0"/>
    <n v="0"/>
    <n v="0"/>
  </r>
  <r>
    <n v="14"/>
    <s v="Med A"/>
    <d v="2012-08-06T00:00:00"/>
    <x v="1"/>
    <n v="300"/>
    <x v="0"/>
    <n v="0"/>
    <n v="0"/>
  </r>
  <r>
    <n v="14"/>
    <s v="Med A"/>
    <d v="2012-08-13T00:00:00"/>
    <x v="1"/>
    <n v="300"/>
    <x v="0"/>
    <n v="0"/>
    <n v="0"/>
  </r>
  <r>
    <n v="14"/>
    <s v="Med A"/>
    <d v="2012-08-20T00:00:00"/>
    <x v="1"/>
    <n v="300"/>
    <x v="0"/>
    <n v="0"/>
    <n v="0"/>
  </r>
  <r>
    <n v="14"/>
    <s v="Med A"/>
    <d v="2012-08-27T00:00:00"/>
    <x v="1"/>
    <n v="300"/>
    <x v="0"/>
    <n v="0"/>
    <n v="0"/>
  </r>
  <r>
    <n v="14"/>
    <s v="Med A"/>
    <d v="2012-09-03T00:00:00"/>
    <x v="2"/>
    <n v="300"/>
    <x v="0"/>
    <n v="0"/>
    <n v="0"/>
  </r>
  <r>
    <n v="15"/>
    <s v="Med A"/>
    <d v="2012-07-06T00:00:00"/>
    <x v="0"/>
    <n v="1400"/>
    <x v="0"/>
    <n v="0"/>
    <n v="0"/>
  </r>
  <r>
    <n v="15"/>
    <s v="Med A"/>
    <d v="2012-07-09T00:00:00"/>
    <x v="0"/>
    <n v="1400"/>
    <x v="0"/>
    <n v="0"/>
    <n v="0"/>
  </r>
  <r>
    <n v="15"/>
    <s v="Med A"/>
    <d v="2012-07-11T00:00:00"/>
    <x v="0"/>
    <n v="1400"/>
    <x v="0"/>
    <n v="0"/>
    <n v="0"/>
  </r>
  <r>
    <n v="15"/>
    <s v="Med A"/>
    <d v="2012-07-13T00:00:00"/>
    <x v="0"/>
    <n v="1400"/>
    <x v="0"/>
    <n v="0"/>
    <n v="0"/>
  </r>
  <r>
    <n v="15"/>
    <s v="Med A"/>
    <d v="2012-07-16T00:00:00"/>
    <x v="0"/>
    <n v="1400"/>
    <x v="0"/>
    <n v="0"/>
    <n v="0"/>
  </r>
  <r>
    <n v="15"/>
    <s v="Med A"/>
    <d v="2012-07-18T00:00:00"/>
    <x v="0"/>
    <n v="1400"/>
    <x v="0"/>
    <n v="0"/>
    <n v="0"/>
  </r>
  <r>
    <n v="15"/>
    <s v="Med A"/>
    <d v="2012-07-20T00:00:00"/>
    <x v="0"/>
    <n v="1400"/>
    <x v="0"/>
    <n v="0"/>
    <n v="0"/>
  </r>
  <r>
    <n v="15"/>
    <s v="Med A"/>
    <d v="2012-07-23T00:00:00"/>
    <x v="0"/>
    <n v="1400"/>
    <x v="0"/>
    <n v="0"/>
    <n v="0"/>
  </r>
  <r>
    <n v="15"/>
    <s v="Med A"/>
    <d v="2012-07-25T00:00:00"/>
    <x v="0"/>
    <n v="1400"/>
    <x v="0"/>
    <n v="0"/>
    <n v="0"/>
  </r>
  <r>
    <n v="15"/>
    <s v="Med A"/>
    <d v="2012-07-27T00:00:00"/>
    <x v="0"/>
    <n v="1400"/>
    <x v="0"/>
    <n v="0"/>
    <n v="0"/>
  </r>
  <r>
    <n v="15"/>
    <s v="Med A"/>
    <d v="2012-07-31T00:00:00"/>
    <x v="0"/>
    <n v="1400"/>
    <x v="0"/>
    <n v="0"/>
    <n v="0"/>
  </r>
  <r>
    <n v="15"/>
    <s v="Med A"/>
    <d v="2012-08-01T00:00:00"/>
    <x v="1"/>
    <n v="1400"/>
    <x v="0"/>
    <n v="0"/>
    <n v="0"/>
  </r>
  <r>
    <n v="15"/>
    <s v="Med A"/>
    <d v="2012-09-03T00:00:00"/>
    <x v="2"/>
    <n v="1000"/>
    <x v="0"/>
    <n v="0"/>
    <n v="0"/>
  </r>
  <r>
    <n v="15"/>
    <s v="Med A"/>
    <d v="2012-09-05T00:00:00"/>
    <x v="2"/>
    <n v="1000"/>
    <x v="0"/>
    <n v="0"/>
    <n v="0"/>
  </r>
  <r>
    <n v="15"/>
    <s v="Med B"/>
    <d v="2012-09-12T00:00:00"/>
    <x v="2"/>
    <n v="3"/>
    <x v="1"/>
    <n v="0"/>
    <n v="0"/>
  </r>
  <r>
    <n v="15"/>
    <s v="Med B"/>
    <d v="2012-11-14T00:00:00"/>
    <x v="4"/>
    <n v="1"/>
    <x v="0"/>
    <n v="0"/>
    <n v="18.714285714285715"/>
  </r>
  <r>
    <n v="16"/>
    <s v="Med A"/>
    <d v="2012-07-03T00:00:00"/>
    <x v="0"/>
    <n v="5000"/>
    <x v="0"/>
    <n v="0"/>
    <n v="0"/>
  </r>
  <r>
    <n v="16"/>
    <s v="Med A"/>
    <d v="2012-07-05T00:00:00"/>
    <x v="0"/>
    <n v="5000"/>
    <x v="0"/>
    <n v="0"/>
    <n v="0"/>
  </r>
  <r>
    <n v="16"/>
    <s v="Med A"/>
    <d v="2012-07-07T00:00:00"/>
    <x v="0"/>
    <n v="5000"/>
    <x v="0"/>
    <n v="0"/>
    <n v="0"/>
  </r>
  <r>
    <n v="16"/>
    <s v="Med A"/>
    <d v="2012-07-10T00:00:00"/>
    <x v="0"/>
    <n v="5000"/>
    <x v="0"/>
    <n v="0"/>
    <n v="0"/>
  </r>
  <r>
    <n v="16"/>
    <s v="Med A"/>
    <d v="2012-07-12T00:00:00"/>
    <x v="0"/>
    <n v="5000"/>
    <x v="0"/>
    <n v="0"/>
    <n v="0"/>
  </r>
  <r>
    <n v="16"/>
    <s v="Med A"/>
    <d v="2012-07-14T00:00:00"/>
    <x v="0"/>
    <n v="5000"/>
    <x v="0"/>
    <n v="0"/>
    <n v="0"/>
  </r>
  <r>
    <n v="16"/>
    <s v="Med A"/>
    <d v="2012-07-19T00:00:00"/>
    <x v="0"/>
    <n v="5000"/>
    <x v="0"/>
    <n v="0"/>
    <n v="0"/>
  </r>
  <r>
    <n v="16"/>
    <s v="Med A"/>
    <d v="2012-07-21T00:00:00"/>
    <x v="0"/>
    <n v="4500"/>
    <x v="0"/>
    <n v="0"/>
    <n v="0"/>
  </r>
  <r>
    <n v="16"/>
    <s v="Med A"/>
    <d v="2012-07-24T00:00:00"/>
    <x v="0"/>
    <n v="4500"/>
    <x v="0"/>
    <n v="0"/>
    <n v="0"/>
  </r>
  <r>
    <n v="16"/>
    <s v="Med A"/>
    <d v="2012-07-26T00:00:00"/>
    <x v="0"/>
    <n v="4500"/>
    <x v="0"/>
    <n v="0"/>
    <n v="0"/>
  </r>
  <r>
    <n v="16"/>
    <s v="Med A"/>
    <d v="2012-07-28T00:00:00"/>
    <x v="0"/>
    <n v="4500"/>
    <x v="0"/>
    <n v="0"/>
    <n v="0"/>
  </r>
  <r>
    <n v="16"/>
    <s v="Med A"/>
    <d v="2012-07-31T00:00:00"/>
    <x v="0"/>
    <n v="4500"/>
    <x v="0"/>
    <n v="0"/>
    <n v="0"/>
  </r>
  <r>
    <n v="16"/>
    <s v="Med A"/>
    <d v="2012-08-02T00:00:00"/>
    <x v="1"/>
    <n v="4500"/>
    <x v="0"/>
    <n v="0"/>
    <n v="0"/>
  </r>
  <r>
    <n v="16"/>
    <s v="Med A"/>
    <d v="2012-08-04T00:00:00"/>
    <x v="1"/>
    <n v="4500"/>
    <x v="0"/>
    <n v="0"/>
    <n v="0"/>
  </r>
  <r>
    <n v="16"/>
    <s v="Med A"/>
    <d v="2012-08-07T00:00:00"/>
    <x v="1"/>
    <n v="4500"/>
    <x v="0"/>
    <n v="0"/>
    <n v="0"/>
  </r>
  <r>
    <n v="16"/>
    <s v="Med A"/>
    <d v="2012-08-09T00:00:00"/>
    <x v="1"/>
    <n v="4500"/>
    <x v="0"/>
    <n v="0"/>
    <n v="0"/>
  </r>
  <r>
    <n v="16"/>
    <s v="Med A"/>
    <d v="2012-08-11T00:00:00"/>
    <x v="1"/>
    <n v="4500"/>
    <x v="0"/>
    <n v="0"/>
    <n v="0"/>
  </r>
  <r>
    <n v="16"/>
    <s v="Med A"/>
    <d v="2012-08-14T00:00:00"/>
    <x v="1"/>
    <n v="4500"/>
    <x v="0"/>
    <n v="0"/>
    <n v="0"/>
  </r>
  <r>
    <n v="16"/>
    <s v="Med A"/>
    <d v="2012-08-16T00:00:00"/>
    <x v="1"/>
    <n v="4500"/>
    <x v="0"/>
    <n v="0"/>
    <n v="0"/>
  </r>
  <r>
    <n v="16"/>
    <s v="Med A"/>
    <d v="2012-08-18T00:00:00"/>
    <x v="1"/>
    <n v="5900"/>
    <x v="0"/>
    <n v="0"/>
    <n v="0"/>
  </r>
  <r>
    <n v="16"/>
    <s v="Med A"/>
    <d v="2012-08-21T00:00:00"/>
    <x v="1"/>
    <n v="5900"/>
    <x v="0"/>
    <n v="0"/>
    <n v="0"/>
  </r>
  <r>
    <n v="16"/>
    <s v="Med A"/>
    <d v="2012-08-23T00:00:00"/>
    <x v="1"/>
    <n v="5900"/>
    <x v="0"/>
    <n v="0"/>
    <n v="0"/>
  </r>
  <r>
    <n v="16"/>
    <s v="Med A"/>
    <d v="2012-08-25T00:00:00"/>
    <x v="1"/>
    <n v="5900"/>
    <x v="0"/>
    <n v="0"/>
    <n v="0"/>
  </r>
  <r>
    <n v="16"/>
    <s v="Med A"/>
    <d v="2012-08-28T00:00:00"/>
    <x v="1"/>
    <n v="5900"/>
    <x v="0"/>
    <n v="0"/>
    <n v="0"/>
  </r>
  <r>
    <n v="16"/>
    <s v="Med A"/>
    <d v="2012-08-30T00:00:00"/>
    <x v="1"/>
    <n v="5900"/>
    <x v="0"/>
    <n v="0"/>
    <n v="0"/>
  </r>
  <r>
    <n v="16"/>
    <s v="Med A"/>
    <d v="2012-09-01T00:00:00"/>
    <x v="2"/>
    <n v="5900"/>
    <x v="0"/>
    <n v="0"/>
    <n v="0"/>
  </r>
  <r>
    <n v="16"/>
    <s v="Med A"/>
    <d v="2012-09-04T00:00:00"/>
    <x v="2"/>
    <n v="5900"/>
    <x v="0"/>
    <n v="0"/>
    <n v="0"/>
  </r>
  <r>
    <n v="16"/>
    <s v="Med A"/>
    <d v="2012-09-06T00:00:00"/>
    <x v="2"/>
    <n v="5900"/>
    <x v="0"/>
    <n v="0"/>
    <n v="0"/>
  </r>
  <r>
    <n v="16"/>
    <s v="Med B"/>
    <d v="2012-09-13T00:00:00"/>
    <x v="2"/>
    <n v="8"/>
    <x v="1"/>
    <n v="0"/>
    <n v="0"/>
  </r>
  <r>
    <n v="16"/>
    <s v="Med B"/>
    <d v="2012-11-10T00:00:00"/>
    <x v="4"/>
    <n v="2"/>
    <x v="0"/>
    <n v="0"/>
    <n v="0"/>
  </r>
  <r>
    <n v="17"/>
    <s v="Med A"/>
    <d v="2012-07-03T00:00:00"/>
    <x v="0"/>
    <n v="800"/>
    <x v="0"/>
    <n v="0"/>
    <n v="0"/>
  </r>
  <r>
    <n v="17"/>
    <s v="Med A"/>
    <d v="2012-07-05T00:00:00"/>
    <x v="0"/>
    <n v="800"/>
    <x v="0"/>
    <n v="0"/>
    <n v="0"/>
  </r>
  <r>
    <n v="17"/>
    <s v="Med A"/>
    <d v="2012-07-10T00:00:00"/>
    <x v="0"/>
    <n v="900"/>
    <x v="0"/>
    <n v="0"/>
    <n v="0"/>
  </r>
  <r>
    <n v="17"/>
    <s v="Med A"/>
    <d v="2012-07-12T00:00:00"/>
    <x v="0"/>
    <n v="900"/>
    <x v="0"/>
    <n v="0"/>
    <n v="0"/>
  </r>
  <r>
    <n v="17"/>
    <s v="Med A"/>
    <d v="2012-08-02T00:00:00"/>
    <x v="1"/>
    <n v="5000"/>
    <x v="0"/>
    <n v="0"/>
    <n v="0"/>
  </r>
  <r>
    <n v="17"/>
    <s v="Med A"/>
    <d v="2012-08-04T00:00:00"/>
    <x v="1"/>
    <n v="5000"/>
    <x v="0"/>
    <n v="0"/>
    <n v="0"/>
  </r>
  <r>
    <n v="17"/>
    <s v="Med A"/>
    <d v="2012-08-07T00:00:00"/>
    <x v="1"/>
    <n v="5000"/>
    <x v="0"/>
    <n v="0"/>
    <n v="0"/>
  </r>
  <r>
    <n v="17"/>
    <s v="Med A"/>
    <d v="2012-08-28T00:00:00"/>
    <x v="1"/>
    <n v="3200"/>
    <x v="0"/>
    <n v="0"/>
    <n v="0"/>
  </r>
  <r>
    <n v="17"/>
    <s v="Med A"/>
    <d v="2012-08-30T00:00:00"/>
    <x v="1"/>
    <n v="3200"/>
    <x v="0"/>
    <n v="0"/>
    <n v="0"/>
  </r>
  <r>
    <n v="17"/>
    <s v="Med A"/>
    <d v="2012-09-01T00:00:00"/>
    <x v="2"/>
    <n v="3200"/>
    <x v="0"/>
    <n v="0"/>
    <n v="0"/>
  </r>
  <r>
    <n v="17"/>
    <s v="Med A"/>
    <d v="2012-09-04T00:00:00"/>
    <x v="2"/>
    <n v="3200"/>
    <x v="0"/>
    <n v="0"/>
    <n v="0"/>
  </r>
  <r>
    <n v="17"/>
    <s v="Med A"/>
    <d v="2012-09-06T00:00:00"/>
    <x v="2"/>
    <n v="3200"/>
    <x v="0"/>
    <n v="0"/>
    <n v="0"/>
  </r>
  <r>
    <n v="17"/>
    <s v="Med B"/>
    <d v="2012-09-13T00:00:00"/>
    <x v="2"/>
    <n v="6"/>
    <x v="1"/>
    <n v="0"/>
    <n v="0"/>
  </r>
  <r>
    <n v="17"/>
    <s v="Med B"/>
    <d v="2012-10-11T00:00:00"/>
    <x v="3"/>
    <n v="5"/>
    <x v="0"/>
    <n v="0"/>
    <n v="0"/>
  </r>
  <r>
    <n v="17"/>
    <s v="Med B"/>
    <d v="2012-11-15T00:00:00"/>
    <x v="4"/>
    <n v="16"/>
    <x v="0"/>
    <n v="0"/>
    <n v="0"/>
  </r>
  <r>
    <n v="18"/>
    <s v="Med A"/>
    <d v="2012-07-06T00:00:00"/>
    <x v="0"/>
    <n v="3300"/>
    <x v="0"/>
    <n v="0"/>
    <n v="0"/>
  </r>
  <r>
    <n v="18"/>
    <s v="Med A"/>
    <d v="2012-07-09T00:00:00"/>
    <x v="0"/>
    <n v="3300"/>
    <x v="0"/>
    <n v="0"/>
    <n v="0"/>
  </r>
  <r>
    <n v="18"/>
    <s v="Med A"/>
    <d v="2012-07-11T00:00:00"/>
    <x v="0"/>
    <n v="3300"/>
    <x v="0"/>
    <n v="0"/>
    <n v="0"/>
  </r>
  <r>
    <n v="18"/>
    <s v="Med A"/>
    <d v="2012-07-13T00:00:00"/>
    <x v="0"/>
    <n v="3300"/>
    <x v="0"/>
    <n v="0"/>
    <n v="0"/>
  </r>
  <r>
    <n v="18"/>
    <s v="Med A"/>
    <d v="2012-07-16T00:00:00"/>
    <x v="0"/>
    <n v="3300"/>
    <x v="0"/>
    <n v="0"/>
    <n v="0"/>
  </r>
  <r>
    <n v="18"/>
    <s v="Med A"/>
    <d v="2012-07-18T00:00:00"/>
    <x v="0"/>
    <n v="3300"/>
    <x v="0"/>
    <n v="0"/>
    <n v="0"/>
  </r>
  <r>
    <n v="18"/>
    <s v="Med A"/>
    <d v="2012-07-20T00:00:00"/>
    <x v="0"/>
    <n v="4300"/>
    <x v="0"/>
    <n v="0"/>
    <n v="0"/>
  </r>
  <r>
    <n v="18"/>
    <s v="Med A"/>
    <d v="2012-07-23T00:00:00"/>
    <x v="0"/>
    <n v="4300"/>
    <x v="0"/>
    <n v="0"/>
    <n v="0"/>
  </r>
  <r>
    <n v="18"/>
    <s v="Med A"/>
    <d v="2012-07-25T00:00:00"/>
    <x v="0"/>
    <n v="4300"/>
    <x v="0"/>
    <n v="0"/>
    <n v="0"/>
  </r>
  <r>
    <n v="18"/>
    <s v="Med A"/>
    <d v="2012-07-27T00:00:00"/>
    <x v="0"/>
    <n v="4300"/>
    <x v="0"/>
    <n v="0"/>
    <n v="0"/>
  </r>
  <r>
    <n v="18"/>
    <s v="Med A"/>
    <d v="2012-07-30T00:00:00"/>
    <x v="0"/>
    <n v="4300"/>
    <x v="0"/>
    <n v="0"/>
    <n v="0"/>
  </r>
  <r>
    <n v="18"/>
    <s v="Med A"/>
    <d v="2012-08-01T00:00:00"/>
    <x v="1"/>
    <n v="4300"/>
    <x v="0"/>
    <n v="0"/>
    <n v="0"/>
  </r>
  <r>
    <n v="18"/>
    <s v="Med A"/>
    <d v="2012-08-03T00:00:00"/>
    <x v="1"/>
    <n v="4300"/>
    <x v="0"/>
    <n v="0"/>
    <n v="0"/>
  </r>
  <r>
    <n v="18"/>
    <s v="Med A"/>
    <d v="2012-08-06T00:00:00"/>
    <x v="1"/>
    <n v="4800"/>
    <x v="0"/>
    <n v="0"/>
    <n v="0"/>
  </r>
  <r>
    <n v="18"/>
    <s v="Med A"/>
    <d v="2012-08-08T00:00:00"/>
    <x v="1"/>
    <n v="4800"/>
    <x v="0"/>
    <n v="0"/>
    <n v="0"/>
  </r>
  <r>
    <n v="18"/>
    <s v="Med A"/>
    <d v="2012-08-10T00:00:00"/>
    <x v="1"/>
    <n v="4800"/>
    <x v="0"/>
    <n v="0"/>
    <n v="0"/>
  </r>
  <r>
    <n v="18"/>
    <s v="Med A"/>
    <d v="2012-08-13T00:00:00"/>
    <x v="1"/>
    <n v="4800"/>
    <x v="0"/>
    <n v="0"/>
    <n v="0"/>
  </r>
  <r>
    <n v="18"/>
    <s v="Med A"/>
    <d v="2012-08-15T00:00:00"/>
    <x v="1"/>
    <n v="4800"/>
    <x v="0"/>
    <n v="0"/>
    <n v="0"/>
  </r>
  <r>
    <n v="18"/>
    <s v="Med A"/>
    <d v="2012-08-17T00:00:00"/>
    <x v="1"/>
    <n v="4800"/>
    <x v="0"/>
    <n v="0"/>
    <n v="0"/>
  </r>
  <r>
    <n v="18"/>
    <s v="Med A"/>
    <d v="2012-08-20T00:00:00"/>
    <x v="1"/>
    <n v="5800"/>
    <x v="0"/>
    <n v="0"/>
    <n v="0"/>
  </r>
  <r>
    <n v="18"/>
    <s v="Med A"/>
    <d v="2012-08-22T00:00:00"/>
    <x v="1"/>
    <n v="5800"/>
    <x v="0"/>
    <n v="0"/>
    <n v="0"/>
  </r>
  <r>
    <n v="18"/>
    <s v="Med A"/>
    <d v="2012-08-24T00:00:00"/>
    <x v="1"/>
    <n v="5800"/>
    <x v="0"/>
    <n v="0"/>
    <n v="0"/>
  </r>
  <r>
    <n v="18"/>
    <s v="Med A"/>
    <d v="2012-08-27T00:00:00"/>
    <x v="1"/>
    <n v="5800"/>
    <x v="0"/>
    <n v="0"/>
    <n v="0"/>
  </r>
  <r>
    <n v="18"/>
    <s v="Med A"/>
    <d v="2012-08-29T00:00:00"/>
    <x v="1"/>
    <n v="5800"/>
    <x v="0"/>
    <n v="0"/>
    <n v="0"/>
  </r>
  <r>
    <n v="18"/>
    <s v="Med A"/>
    <d v="2012-08-31T00:00:00"/>
    <x v="1"/>
    <n v="5800"/>
    <x v="0"/>
    <n v="0"/>
    <n v="0"/>
  </r>
  <r>
    <n v="18"/>
    <s v="Med A"/>
    <d v="2012-09-03T00:00:00"/>
    <x v="2"/>
    <n v="5800"/>
    <x v="0"/>
    <n v="0"/>
    <n v="0"/>
  </r>
  <r>
    <n v="18"/>
    <s v="Med A"/>
    <d v="2012-09-05T00:00:00"/>
    <x v="2"/>
    <n v="5800"/>
    <x v="0"/>
    <n v="0"/>
    <n v="0"/>
  </r>
  <r>
    <n v="18"/>
    <s v="Med B"/>
    <d v="2012-09-21T00:00:00"/>
    <x v="2"/>
    <n v="8"/>
    <x v="1"/>
    <n v="0"/>
    <n v="0"/>
  </r>
  <r>
    <n v="18"/>
    <s v="Med B"/>
    <d v="2012-10-10T00:00:00"/>
    <x v="3"/>
    <n v="8"/>
    <x v="0"/>
    <n v="0"/>
    <n v="0"/>
  </r>
  <r>
    <n v="18"/>
    <s v="Med B"/>
    <d v="2012-11-15T00:00:00"/>
    <x v="4"/>
    <n v="8"/>
    <x v="0"/>
    <n v="0"/>
    <n v="0"/>
  </r>
  <r>
    <n v="19"/>
    <s v="Med A"/>
    <d v="2012-07-02T00:00:00"/>
    <x v="0"/>
    <n v="1700"/>
    <x v="0"/>
    <n v="0"/>
    <n v="0"/>
  </r>
  <r>
    <n v="19"/>
    <s v="Med A"/>
    <d v="2012-07-04T00:00:00"/>
    <x v="0"/>
    <n v="1700"/>
    <x v="0"/>
    <n v="0"/>
    <n v="0"/>
  </r>
  <r>
    <n v="19"/>
    <s v="Med A"/>
    <d v="2012-07-06T00:00:00"/>
    <x v="0"/>
    <n v="1700"/>
    <x v="0"/>
    <n v="0"/>
    <n v="0"/>
  </r>
  <r>
    <n v="19"/>
    <s v="Med A"/>
    <d v="2012-07-09T00:00:00"/>
    <x v="0"/>
    <n v="1700"/>
    <x v="0"/>
    <n v="0"/>
    <n v="0"/>
  </r>
  <r>
    <n v="19"/>
    <s v="Med A"/>
    <d v="2012-07-11T00:00:00"/>
    <x v="0"/>
    <n v="1700"/>
    <x v="0"/>
    <n v="0"/>
    <n v="0"/>
  </r>
  <r>
    <n v="19"/>
    <s v="Med A"/>
    <d v="2012-07-13T00:00:00"/>
    <x v="0"/>
    <n v="1700"/>
    <x v="0"/>
    <n v="0"/>
    <n v="0"/>
  </r>
  <r>
    <n v="19"/>
    <s v="Med A"/>
    <d v="2012-07-16T00:00:00"/>
    <x v="0"/>
    <n v="1700"/>
    <x v="0"/>
    <n v="0"/>
    <n v="0"/>
  </r>
  <r>
    <n v="19"/>
    <s v="Med A"/>
    <d v="2012-07-18T00:00:00"/>
    <x v="0"/>
    <n v="1700"/>
    <x v="0"/>
    <n v="0"/>
    <n v="0"/>
  </r>
  <r>
    <n v="19"/>
    <s v="Med A"/>
    <d v="2012-07-20T00:00:00"/>
    <x v="0"/>
    <n v="1700"/>
    <x v="0"/>
    <n v="0"/>
    <n v="0"/>
  </r>
  <r>
    <n v="19"/>
    <s v="Med A"/>
    <d v="2012-07-23T00:00:00"/>
    <x v="0"/>
    <n v="1700"/>
    <x v="0"/>
    <n v="0"/>
    <n v="0"/>
  </r>
  <r>
    <n v="19"/>
    <s v="Med A"/>
    <d v="2012-07-25T00:00:00"/>
    <x v="0"/>
    <n v="1700"/>
    <x v="0"/>
    <n v="0"/>
    <n v="0"/>
  </r>
  <r>
    <n v="19"/>
    <s v="Med A"/>
    <d v="2012-07-27T00:00:00"/>
    <x v="0"/>
    <n v="1700"/>
    <x v="0"/>
    <n v="0"/>
    <n v="0"/>
  </r>
  <r>
    <n v="19"/>
    <s v="Med A"/>
    <d v="2012-07-30T00:00:00"/>
    <x v="0"/>
    <n v="1700"/>
    <x v="0"/>
    <n v="0"/>
    <n v="0"/>
  </r>
  <r>
    <n v="19"/>
    <s v="Med A"/>
    <d v="2012-08-01T00:00:00"/>
    <x v="1"/>
    <n v="1700"/>
    <x v="0"/>
    <n v="0"/>
    <n v="0"/>
  </r>
  <r>
    <n v="19"/>
    <s v="Med A"/>
    <d v="2012-08-03T00:00:00"/>
    <x v="1"/>
    <n v="1700"/>
    <x v="0"/>
    <n v="0"/>
    <n v="0"/>
  </r>
  <r>
    <n v="19"/>
    <s v="Med A"/>
    <d v="2012-08-06T00:00:00"/>
    <x v="1"/>
    <n v="1700"/>
    <x v="0"/>
    <n v="0"/>
    <n v="0"/>
  </r>
  <r>
    <n v="19"/>
    <s v="Med A"/>
    <d v="2012-08-08T00:00:00"/>
    <x v="1"/>
    <n v="1700"/>
    <x v="0"/>
    <n v="0"/>
    <n v="0"/>
  </r>
  <r>
    <n v="19"/>
    <s v="Med A"/>
    <d v="2012-08-10T00:00:00"/>
    <x v="1"/>
    <n v="1700"/>
    <x v="0"/>
    <n v="0"/>
    <n v="0"/>
  </r>
  <r>
    <n v="19"/>
    <s v="Med A"/>
    <d v="2012-08-13T00:00:00"/>
    <x v="1"/>
    <n v="1700"/>
    <x v="0"/>
    <n v="0"/>
    <n v="0"/>
  </r>
  <r>
    <n v="19"/>
    <s v="Med A"/>
    <d v="2012-08-15T00:00:00"/>
    <x v="1"/>
    <n v="1700"/>
    <x v="0"/>
    <n v="0"/>
    <n v="0"/>
  </r>
  <r>
    <n v="19"/>
    <s v="Med A"/>
    <d v="2012-08-17T00:00:00"/>
    <x v="1"/>
    <n v="1700"/>
    <x v="0"/>
    <n v="0"/>
    <n v="0"/>
  </r>
  <r>
    <n v="19"/>
    <s v="Med A"/>
    <d v="2012-08-20T00:00:00"/>
    <x v="1"/>
    <n v="1700"/>
    <x v="0"/>
    <n v="0"/>
    <n v="0"/>
  </r>
  <r>
    <n v="19"/>
    <s v="Med A"/>
    <d v="2012-08-22T00:00:00"/>
    <x v="1"/>
    <n v="1700"/>
    <x v="0"/>
    <n v="0"/>
    <n v="0"/>
  </r>
  <r>
    <n v="19"/>
    <s v="Med A"/>
    <d v="2012-08-24T00:00:00"/>
    <x v="1"/>
    <n v="1700"/>
    <x v="0"/>
    <n v="0"/>
    <n v="0"/>
  </r>
  <r>
    <n v="19"/>
    <s v="Med A"/>
    <d v="2012-08-27T00:00:00"/>
    <x v="1"/>
    <n v="1700"/>
    <x v="0"/>
    <n v="0"/>
    <n v="0"/>
  </r>
  <r>
    <n v="19"/>
    <s v="Med A"/>
    <d v="2012-08-29T00:00:00"/>
    <x v="1"/>
    <n v="1700"/>
    <x v="0"/>
    <n v="0"/>
    <n v="0"/>
  </r>
  <r>
    <n v="19"/>
    <s v="Med A"/>
    <d v="2012-08-31T00:00:00"/>
    <x v="1"/>
    <n v="1700"/>
    <x v="0"/>
    <n v="0"/>
    <n v="0"/>
  </r>
  <r>
    <n v="19"/>
    <s v="Med A"/>
    <d v="2012-09-03T00:00:00"/>
    <x v="2"/>
    <n v="1700"/>
    <x v="0"/>
    <n v="0"/>
    <n v="0"/>
  </r>
  <r>
    <n v="19"/>
    <s v="Med A"/>
    <d v="2012-09-05T00:00:00"/>
    <x v="2"/>
    <n v="1700"/>
    <x v="0"/>
    <n v="0"/>
    <n v="0"/>
  </r>
  <r>
    <n v="19"/>
    <s v="Med B"/>
    <d v="2012-09-12T00:00:00"/>
    <x v="2"/>
    <n v="4"/>
    <x v="1"/>
    <n v="0"/>
    <n v="0"/>
  </r>
  <r>
    <n v="19"/>
    <s v="Med B"/>
    <d v="2012-10-10T00:00:00"/>
    <x v="3"/>
    <n v="3"/>
    <x v="0"/>
    <n v="0"/>
    <n v="0"/>
  </r>
  <r>
    <n v="19"/>
    <s v="Med B"/>
    <d v="2012-11-14T00:00:00"/>
    <x v="4"/>
    <n v="5"/>
    <x v="0"/>
    <n v="0"/>
    <n v="0"/>
  </r>
  <r>
    <n v="20"/>
    <s v="Med A"/>
    <d v="2012-07-02T00:00:00"/>
    <x v="0"/>
    <n v="3400"/>
    <x v="0"/>
    <n v="0"/>
    <n v="0"/>
  </r>
  <r>
    <n v="20"/>
    <s v="Med A"/>
    <d v="2012-07-04T00:00:00"/>
    <x v="0"/>
    <n v="3400"/>
    <x v="0"/>
    <n v="0"/>
    <n v="0"/>
  </r>
  <r>
    <n v="20"/>
    <s v="Med A"/>
    <d v="2012-07-06T00:00:00"/>
    <x v="0"/>
    <n v="3400"/>
    <x v="0"/>
    <n v="0"/>
    <n v="0"/>
  </r>
  <r>
    <n v="20"/>
    <s v="Med A"/>
    <d v="2012-07-09T00:00:00"/>
    <x v="0"/>
    <n v="3400"/>
    <x v="0"/>
    <n v="0"/>
    <n v="0"/>
  </r>
  <r>
    <n v="20"/>
    <s v="Med A"/>
    <d v="2012-07-11T00:00:00"/>
    <x v="0"/>
    <n v="3400"/>
    <x v="0"/>
    <n v="0"/>
    <n v="0"/>
  </r>
  <r>
    <n v="20"/>
    <s v="Med A"/>
    <d v="2012-07-13T00:00:00"/>
    <x v="0"/>
    <n v="3400"/>
    <x v="0"/>
    <n v="0"/>
    <n v="0"/>
  </r>
  <r>
    <n v="20"/>
    <s v="Med A"/>
    <d v="2012-07-16T00:00:00"/>
    <x v="0"/>
    <n v="3400"/>
    <x v="0"/>
    <n v="0"/>
    <n v="0"/>
  </r>
  <r>
    <n v="20"/>
    <s v="Med A"/>
    <d v="2012-07-18T00:00:00"/>
    <x v="0"/>
    <n v="3400"/>
    <x v="0"/>
    <n v="0"/>
    <n v="0"/>
  </r>
  <r>
    <n v="20"/>
    <s v="Med A"/>
    <d v="2012-07-20T00:00:00"/>
    <x v="0"/>
    <n v="4100"/>
    <x v="0"/>
    <n v="0"/>
    <n v="0"/>
  </r>
  <r>
    <n v="20"/>
    <s v="Med A"/>
    <d v="2012-07-23T00:00:00"/>
    <x v="0"/>
    <n v="4100"/>
    <x v="0"/>
    <n v="0"/>
    <n v="0"/>
  </r>
  <r>
    <n v="20"/>
    <s v="Med A"/>
    <d v="2012-07-25T00:00:00"/>
    <x v="0"/>
    <n v="4100"/>
    <x v="0"/>
    <n v="0"/>
    <n v="0"/>
  </r>
  <r>
    <n v="20"/>
    <s v="Med A"/>
    <d v="2012-07-27T00:00:00"/>
    <x v="0"/>
    <n v="4100"/>
    <x v="0"/>
    <n v="0"/>
    <n v="0"/>
  </r>
  <r>
    <n v="20"/>
    <s v="Med A"/>
    <d v="2012-07-30T00:00:00"/>
    <x v="0"/>
    <n v="4100"/>
    <x v="0"/>
    <n v="0"/>
    <n v="0"/>
  </r>
  <r>
    <n v="20"/>
    <s v="Med A"/>
    <d v="2012-08-01T00:00:00"/>
    <x v="1"/>
    <n v="4100"/>
    <x v="0"/>
    <n v="0"/>
    <n v="0"/>
  </r>
  <r>
    <n v="20"/>
    <s v="Med A"/>
    <d v="2012-08-03T00:00:00"/>
    <x v="1"/>
    <n v="4600"/>
    <x v="0"/>
    <n v="0"/>
    <n v="0"/>
  </r>
  <r>
    <n v="20"/>
    <s v="Med A"/>
    <d v="2012-08-06T00:00:00"/>
    <x v="1"/>
    <n v="4600"/>
    <x v="0"/>
    <n v="0"/>
    <n v="0"/>
  </r>
  <r>
    <n v="20"/>
    <s v="Med A"/>
    <d v="2012-08-08T00:00:00"/>
    <x v="1"/>
    <n v="4600"/>
    <x v="0"/>
    <n v="0"/>
    <n v="0"/>
  </r>
  <r>
    <n v="20"/>
    <s v="Med A"/>
    <d v="2012-08-10T00:00:00"/>
    <x v="1"/>
    <n v="4600"/>
    <x v="0"/>
    <n v="0"/>
    <n v="0"/>
  </r>
  <r>
    <n v="20"/>
    <s v="Med A"/>
    <d v="2012-08-13T00:00:00"/>
    <x v="1"/>
    <n v="4600"/>
    <x v="0"/>
    <n v="0"/>
    <n v="0"/>
  </r>
  <r>
    <n v="20"/>
    <s v="Med A"/>
    <d v="2012-08-15T00:00:00"/>
    <x v="1"/>
    <n v="4600"/>
    <x v="0"/>
    <n v="0"/>
    <n v="0"/>
  </r>
  <r>
    <n v="20"/>
    <s v="Med A"/>
    <d v="2012-08-17T00:00:00"/>
    <x v="1"/>
    <n v="4600"/>
    <x v="0"/>
    <n v="0"/>
    <n v="0"/>
  </r>
  <r>
    <n v="20"/>
    <s v="Med A"/>
    <d v="2012-08-20T00:00:00"/>
    <x v="1"/>
    <n v="5600"/>
    <x v="0"/>
    <n v="0"/>
    <n v="0"/>
  </r>
  <r>
    <n v="20"/>
    <s v="Med A"/>
    <d v="2012-08-22T00:00:00"/>
    <x v="1"/>
    <n v="5600"/>
    <x v="0"/>
    <n v="0"/>
    <n v="0"/>
  </r>
  <r>
    <n v="20"/>
    <s v="Med A"/>
    <d v="2012-08-24T00:00:00"/>
    <x v="1"/>
    <n v="5600"/>
    <x v="0"/>
    <n v="0"/>
    <n v="0"/>
  </r>
  <r>
    <n v="20"/>
    <s v="Med A"/>
    <d v="2012-08-27T00:00:00"/>
    <x v="1"/>
    <n v="5600"/>
    <x v="0"/>
    <n v="0"/>
    <n v="0"/>
  </r>
  <r>
    <n v="20"/>
    <s v="Med A"/>
    <d v="2012-08-29T00:00:00"/>
    <x v="1"/>
    <n v="5600"/>
    <x v="0"/>
    <n v="0"/>
    <n v="0"/>
  </r>
  <r>
    <n v="20"/>
    <s v="Med A"/>
    <d v="2012-08-31T00:00:00"/>
    <x v="1"/>
    <n v="5600"/>
    <x v="0"/>
    <n v="0"/>
    <n v="0"/>
  </r>
  <r>
    <n v="20"/>
    <s v="Med A"/>
    <d v="2012-09-03T00:00:00"/>
    <x v="2"/>
    <n v="5600"/>
    <x v="0"/>
    <n v="0"/>
    <n v="0"/>
  </r>
  <r>
    <n v="20"/>
    <s v="Med A"/>
    <d v="2012-09-05T00:00:00"/>
    <x v="2"/>
    <n v="5600"/>
    <x v="0"/>
    <n v="0"/>
    <n v="0"/>
  </r>
  <r>
    <n v="20"/>
    <s v="Med B"/>
    <d v="2012-09-12T00:00:00"/>
    <x v="2"/>
    <n v="8"/>
    <x v="1"/>
    <n v="0"/>
    <n v="0"/>
  </r>
  <r>
    <n v="20"/>
    <s v="Med B"/>
    <d v="2012-11-14T00:00:00"/>
    <x v="4"/>
    <n v="2"/>
    <x v="0"/>
    <n v="0"/>
    <n v="0"/>
  </r>
  <r>
    <n v="21"/>
    <s v="Med A"/>
    <d v="2012-07-02T00:00:00"/>
    <x v="0"/>
    <n v="1900"/>
    <x v="0"/>
    <n v="0"/>
    <n v="0"/>
  </r>
  <r>
    <n v="21"/>
    <s v="Med A"/>
    <d v="2012-07-04T00:00:00"/>
    <x v="0"/>
    <n v="1900"/>
    <x v="0"/>
    <n v="0"/>
    <n v="0"/>
  </r>
  <r>
    <n v="21"/>
    <s v="Med A"/>
    <d v="2012-07-06T00:00:00"/>
    <x v="0"/>
    <n v="1900"/>
    <x v="0"/>
    <n v="0"/>
    <n v="0"/>
  </r>
  <r>
    <n v="21"/>
    <s v="Med A"/>
    <d v="2012-07-09T00:00:00"/>
    <x v="0"/>
    <n v="1900"/>
    <x v="0"/>
    <n v="0"/>
    <n v="0"/>
  </r>
  <r>
    <n v="21"/>
    <s v="Med A"/>
    <d v="2012-07-11T00:00:00"/>
    <x v="0"/>
    <n v="1900"/>
    <x v="0"/>
    <n v="0"/>
    <n v="0"/>
  </r>
  <r>
    <n v="21"/>
    <s v="Med A"/>
    <d v="2012-07-13T00:00:00"/>
    <x v="0"/>
    <n v="1900"/>
    <x v="0"/>
    <n v="0"/>
    <n v="0"/>
  </r>
  <r>
    <n v="21"/>
    <s v="Med A"/>
    <d v="2012-07-16T00:00:00"/>
    <x v="0"/>
    <n v="1900"/>
    <x v="0"/>
    <n v="0"/>
    <n v="0"/>
  </r>
  <r>
    <n v="21"/>
    <s v="Med A"/>
    <d v="2012-07-18T00:00:00"/>
    <x v="0"/>
    <n v="1900"/>
    <x v="0"/>
    <n v="0"/>
    <n v="0"/>
  </r>
  <r>
    <n v="21"/>
    <s v="Med A"/>
    <d v="2012-07-20T00:00:00"/>
    <x v="0"/>
    <n v="2500"/>
    <x v="0"/>
    <n v="0"/>
    <n v="0"/>
  </r>
  <r>
    <n v="21"/>
    <s v="Med A"/>
    <d v="2012-07-23T00:00:00"/>
    <x v="0"/>
    <n v="2500"/>
    <x v="0"/>
    <n v="0"/>
    <n v="0"/>
  </r>
  <r>
    <n v="21"/>
    <s v="Med A"/>
    <d v="2012-07-27T00:00:00"/>
    <x v="0"/>
    <n v="2500"/>
    <x v="0"/>
    <n v="0"/>
    <n v="0"/>
  </r>
  <r>
    <n v="21"/>
    <s v="Med A"/>
    <d v="2012-07-30T00:00:00"/>
    <x v="0"/>
    <n v="2500"/>
    <x v="0"/>
    <n v="0"/>
    <n v="0"/>
  </r>
  <r>
    <n v="21"/>
    <s v="Med A"/>
    <d v="2012-08-01T00:00:00"/>
    <x v="1"/>
    <n v="2500"/>
    <x v="0"/>
    <n v="0"/>
    <n v="0"/>
  </r>
  <r>
    <n v="21"/>
    <s v="Med A"/>
    <d v="2012-08-06T00:00:00"/>
    <x v="1"/>
    <n v="2500"/>
    <x v="0"/>
    <n v="0"/>
    <n v="0"/>
  </r>
  <r>
    <n v="21"/>
    <s v="Med A"/>
    <d v="2012-08-08T00:00:00"/>
    <x v="1"/>
    <n v="2500"/>
    <x v="0"/>
    <n v="0"/>
    <n v="0"/>
  </r>
  <r>
    <n v="21"/>
    <s v="Med A"/>
    <d v="2012-08-10T00:00:00"/>
    <x v="1"/>
    <n v="2500"/>
    <x v="0"/>
    <n v="0"/>
    <n v="0"/>
  </r>
  <r>
    <n v="21"/>
    <s v="Med A"/>
    <d v="2012-08-13T00:00:00"/>
    <x v="1"/>
    <n v="2500"/>
    <x v="0"/>
    <n v="0"/>
    <n v="0"/>
  </r>
  <r>
    <n v="21"/>
    <s v="Med A"/>
    <d v="2012-08-15T00:00:00"/>
    <x v="1"/>
    <n v="2500"/>
    <x v="0"/>
    <n v="0"/>
    <n v="0"/>
  </r>
  <r>
    <n v="21"/>
    <s v="Med A"/>
    <d v="2012-08-17T00:00:00"/>
    <x v="1"/>
    <n v="3300"/>
    <x v="0"/>
    <n v="0"/>
    <n v="0"/>
  </r>
  <r>
    <n v="21"/>
    <s v="Med A"/>
    <d v="2012-08-20T00:00:00"/>
    <x v="1"/>
    <n v="3300"/>
    <x v="0"/>
    <n v="0"/>
    <n v="0"/>
  </r>
  <r>
    <n v="21"/>
    <s v="Med A"/>
    <d v="2012-08-22T00:00:00"/>
    <x v="1"/>
    <n v="3300"/>
    <x v="0"/>
    <n v="0"/>
    <n v="0"/>
  </r>
  <r>
    <n v="21"/>
    <s v="Med A"/>
    <d v="2012-08-24T00:00:00"/>
    <x v="1"/>
    <n v="3300"/>
    <x v="0"/>
    <n v="0"/>
    <n v="0"/>
  </r>
  <r>
    <n v="21"/>
    <s v="Med A"/>
    <d v="2012-08-27T00:00:00"/>
    <x v="1"/>
    <n v="3300"/>
    <x v="0"/>
    <n v="0"/>
    <n v="0"/>
  </r>
  <r>
    <n v="21"/>
    <s v="Med A"/>
    <d v="2012-08-29T00:00:00"/>
    <x v="1"/>
    <n v="3300"/>
    <x v="0"/>
    <n v="0"/>
    <n v="0"/>
  </r>
  <r>
    <n v="21"/>
    <s v="Med A"/>
    <d v="2012-09-03T00:00:00"/>
    <x v="2"/>
    <n v="3300"/>
    <x v="0"/>
    <n v="0"/>
    <n v="0"/>
  </r>
  <r>
    <n v="21"/>
    <s v="Med A"/>
    <d v="2012-09-05T00:00:00"/>
    <x v="2"/>
    <n v="3300"/>
    <x v="0"/>
    <n v="0"/>
    <n v="0"/>
  </r>
  <r>
    <n v="21"/>
    <s v="Med B"/>
    <d v="2012-09-12T00:00:00"/>
    <x v="2"/>
    <n v="6"/>
    <x v="1"/>
    <n v="0"/>
    <n v="0"/>
  </r>
  <r>
    <n v="21"/>
    <s v="Med B"/>
    <d v="2012-10-10T00:00:00"/>
    <x v="3"/>
    <n v="6"/>
    <x v="0"/>
    <n v="0"/>
    <n v="0"/>
  </r>
  <r>
    <n v="22"/>
    <s v="Med A"/>
    <d v="2012-07-02T00:00:00"/>
    <x v="0"/>
    <n v="8000"/>
    <x v="0"/>
    <n v="0"/>
    <n v="0"/>
  </r>
  <r>
    <n v="22"/>
    <s v="Med A"/>
    <d v="2012-07-04T00:00:00"/>
    <x v="0"/>
    <n v="8000"/>
    <x v="0"/>
    <n v="0"/>
    <n v="0"/>
  </r>
  <r>
    <n v="22"/>
    <s v="Med A"/>
    <d v="2012-07-23T00:00:00"/>
    <x v="0"/>
    <n v="5600"/>
    <x v="0"/>
    <n v="0"/>
    <n v="0"/>
  </r>
  <r>
    <n v="22"/>
    <s v="Med A"/>
    <d v="2012-07-25T00:00:00"/>
    <x v="0"/>
    <n v="5600"/>
    <x v="0"/>
    <n v="0"/>
    <n v="0"/>
  </r>
  <r>
    <n v="22"/>
    <s v="Med A"/>
    <d v="2012-07-27T00:00:00"/>
    <x v="0"/>
    <n v="5600"/>
    <x v="0"/>
    <n v="0"/>
    <n v="0"/>
  </r>
  <r>
    <n v="22"/>
    <s v="Med A"/>
    <d v="2012-07-30T00:00:00"/>
    <x v="0"/>
    <n v="5600"/>
    <x v="0"/>
    <n v="0"/>
    <n v="0"/>
  </r>
  <r>
    <n v="22"/>
    <s v="Med A"/>
    <d v="2012-08-01T00:00:00"/>
    <x v="1"/>
    <n v="5600"/>
    <x v="0"/>
    <n v="0"/>
    <n v="0"/>
  </r>
  <r>
    <n v="22"/>
    <s v="Med A"/>
    <d v="2012-08-03T00:00:00"/>
    <x v="1"/>
    <n v="7300"/>
    <x v="0"/>
    <n v="0"/>
    <n v="0"/>
  </r>
  <r>
    <n v="22"/>
    <s v="Med A"/>
    <d v="2012-08-06T00:00:00"/>
    <x v="1"/>
    <n v="7300"/>
    <x v="0"/>
    <n v="0"/>
    <n v="0"/>
  </r>
  <r>
    <n v="22"/>
    <s v="Med A"/>
    <d v="2012-08-08T00:00:00"/>
    <x v="1"/>
    <n v="7300"/>
    <x v="0"/>
    <n v="0"/>
    <n v="0"/>
  </r>
  <r>
    <n v="22"/>
    <s v="Med A"/>
    <d v="2012-08-10T00:00:00"/>
    <x v="1"/>
    <n v="7300"/>
    <x v="0"/>
    <n v="0"/>
    <n v="0"/>
  </r>
  <r>
    <n v="22"/>
    <s v="Med A"/>
    <d v="2012-08-13T00:00:00"/>
    <x v="1"/>
    <n v="7300"/>
    <x v="0"/>
    <n v="0"/>
    <n v="0"/>
  </r>
  <r>
    <n v="22"/>
    <s v="Med A"/>
    <d v="2012-08-15T00:00:00"/>
    <x v="1"/>
    <n v="7300"/>
    <x v="0"/>
    <n v="0"/>
    <n v="0"/>
  </r>
  <r>
    <n v="22"/>
    <s v="Med A"/>
    <d v="2012-08-17T00:00:00"/>
    <x v="1"/>
    <n v="7300"/>
    <x v="0"/>
    <n v="0"/>
    <n v="0"/>
  </r>
  <r>
    <n v="22"/>
    <s v="Med A"/>
    <d v="2012-08-20T00:00:00"/>
    <x v="1"/>
    <n v="7300"/>
    <x v="0"/>
    <n v="0"/>
    <n v="0"/>
  </r>
  <r>
    <n v="22"/>
    <s v="Med A"/>
    <d v="2012-08-22T00:00:00"/>
    <x v="1"/>
    <n v="7300"/>
    <x v="0"/>
    <n v="0"/>
    <n v="0"/>
  </r>
  <r>
    <n v="22"/>
    <s v="Med A"/>
    <d v="2012-08-24T00:00:00"/>
    <x v="1"/>
    <n v="7300"/>
    <x v="0"/>
    <n v="0"/>
    <n v="0"/>
  </r>
  <r>
    <n v="22"/>
    <s v="Med A"/>
    <d v="2012-08-27T00:00:00"/>
    <x v="1"/>
    <n v="7300"/>
    <x v="0"/>
    <n v="0"/>
    <n v="0"/>
  </r>
  <r>
    <n v="22"/>
    <s v="Med A"/>
    <d v="2012-08-29T00:00:00"/>
    <x v="1"/>
    <n v="7300"/>
    <x v="0"/>
    <n v="0"/>
    <n v="0"/>
  </r>
  <r>
    <n v="22"/>
    <s v="Med A"/>
    <d v="2012-09-03T00:00:00"/>
    <x v="2"/>
    <n v="7300"/>
    <x v="0"/>
    <n v="0"/>
    <n v="0"/>
  </r>
  <r>
    <n v="22"/>
    <s v="Med A"/>
    <d v="2012-09-05T00:00:00"/>
    <x v="2"/>
    <n v="7300"/>
    <x v="0"/>
    <n v="0"/>
    <n v="0"/>
  </r>
  <r>
    <n v="22"/>
    <s v="Med B"/>
    <d v="2012-10-10T00:00:00"/>
    <x v="3"/>
    <n v="2"/>
    <x v="1"/>
    <n v="0"/>
    <n v="0"/>
  </r>
  <r>
    <n v="22"/>
    <s v="Med B"/>
    <d v="2012-11-14T00:00:00"/>
    <x v="4"/>
    <n v="4"/>
    <x v="0"/>
    <n v="0"/>
    <n v="0"/>
  </r>
  <r>
    <n v="23"/>
    <s v="Med A"/>
    <d v="2012-07-12T00:00:00"/>
    <x v="0"/>
    <n v="7000"/>
    <x v="0"/>
    <n v="0"/>
    <n v="0"/>
  </r>
  <r>
    <n v="23"/>
    <s v="Med A"/>
    <d v="2012-07-14T00:00:00"/>
    <x v="0"/>
    <n v="7000"/>
    <x v="0"/>
    <n v="0"/>
    <n v="0"/>
  </r>
  <r>
    <n v="23"/>
    <s v="Med A"/>
    <d v="2012-07-19T00:00:00"/>
    <x v="0"/>
    <n v="7000"/>
    <x v="0"/>
    <n v="0"/>
    <n v="0"/>
  </r>
  <r>
    <n v="23"/>
    <s v="Med A"/>
    <d v="2012-07-21T00:00:00"/>
    <x v="0"/>
    <n v="9100"/>
    <x v="0"/>
    <n v="0"/>
    <n v="0"/>
  </r>
  <r>
    <n v="23"/>
    <s v="Med A"/>
    <d v="2012-07-24T00:00:00"/>
    <x v="0"/>
    <n v="9100"/>
    <x v="0"/>
    <n v="0"/>
    <n v="0"/>
  </r>
  <r>
    <n v="23"/>
    <s v="Med A"/>
    <d v="2012-07-28T00:00:00"/>
    <x v="0"/>
    <n v="9100"/>
    <x v="0"/>
    <n v="0"/>
    <n v="0"/>
  </r>
  <r>
    <n v="23"/>
    <s v="Med A"/>
    <d v="2012-07-31T00:00:00"/>
    <x v="0"/>
    <n v="9100"/>
    <x v="0"/>
    <n v="0"/>
    <n v="0"/>
  </r>
  <r>
    <n v="23"/>
    <s v="Med A"/>
    <d v="2012-08-03T00:00:00"/>
    <x v="1"/>
    <n v="9100"/>
    <x v="0"/>
    <n v="0"/>
    <n v="0"/>
  </r>
  <r>
    <n v="23"/>
    <s v="Med A"/>
    <d v="2012-08-07T00:00:00"/>
    <x v="1"/>
    <n v="9100"/>
    <x v="0"/>
    <n v="0"/>
    <n v="0"/>
  </r>
  <r>
    <n v="23"/>
    <s v="Med A"/>
    <d v="2012-08-11T00:00:00"/>
    <x v="1"/>
    <n v="11400"/>
    <x v="0"/>
    <n v="0"/>
    <n v="0"/>
  </r>
  <r>
    <n v="23"/>
    <s v="Med A"/>
    <d v="2012-08-15T00:00:00"/>
    <x v="1"/>
    <n v="11400"/>
    <x v="0"/>
    <n v="0"/>
    <n v="0"/>
  </r>
  <r>
    <n v="23"/>
    <s v="Med A"/>
    <d v="2012-08-21T00:00:00"/>
    <x v="1"/>
    <n v="11400"/>
    <x v="0"/>
    <n v="0"/>
    <n v="0"/>
  </r>
  <r>
    <n v="24"/>
    <s v="Med B"/>
    <d v="2012-09-25T00:00:00"/>
    <x v="2"/>
    <n v="3"/>
    <x v="0"/>
    <n v="1"/>
    <n v="0"/>
  </r>
  <r>
    <n v="24"/>
    <s v="Med B"/>
    <d v="2012-10-06T00:00:00"/>
    <x v="3"/>
    <n v="5"/>
    <x v="0"/>
    <n v="1"/>
    <n v="0"/>
  </r>
  <r>
    <n v="25"/>
    <s v="Med A"/>
    <d v="2012-08-27T00:00:00"/>
    <x v="1"/>
    <n v="3000"/>
    <x v="0"/>
    <n v="0"/>
    <n v="0"/>
  </r>
  <r>
    <n v="25"/>
    <s v="Med A"/>
    <d v="2012-08-29T00:00:00"/>
    <x v="1"/>
    <n v="3000"/>
    <x v="0"/>
    <n v="0"/>
    <n v="0"/>
  </r>
  <r>
    <n v="25"/>
    <s v="Med A"/>
    <d v="2012-08-31T00:00:00"/>
    <x v="1"/>
    <n v="3000"/>
    <x v="0"/>
    <n v="0"/>
    <n v="0"/>
  </r>
  <r>
    <n v="25"/>
    <s v="Med A"/>
    <d v="2012-09-03T00:00:00"/>
    <x v="2"/>
    <n v="3000"/>
    <x v="0"/>
    <n v="0"/>
    <n v="0"/>
  </r>
  <r>
    <n v="25"/>
    <s v="Med A"/>
    <d v="2012-09-05T00:00:00"/>
    <x v="2"/>
    <n v="3000"/>
    <x v="0"/>
    <n v="0"/>
    <n v="0"/>
  </r>
  <r>
    <n v="25"/>
    <s v="Med B"/>
    <d v="2012-09-12T00:00:00"/>
    <x v="2"/>
    <n v="6"/>
    <x v="1"/>
    <n v="0"/>
    <n v="0"/>
  </r>
  <r>
    <n v="25"/>
    <s v="Med B"/>
    <d v="2012-10-12T00:00:00"/>
    <x v="3"/>
    <n v="6"/>
    <x v="0"/>
    <n v="0"/>
    <n v="0"/>
  </r>
  <r>
    <n v="25"/>
    <s v="Med B"/>
    <d v="2012-11-14T00:00:00"/>
    <x v="4"/>
    <n v="6"/>
    <x v="0"/>
    <n v="0"/>
    <n v="0"/>
  </r>
  <r>
    <n v="26"/>
    <s v="Med A"/>
    <d v="2012-08-06T00:00:00"/>
    <x v="1"/>
    <n v="13800"/>
    <x v="0"/>
    <n v="0"/>
    <n v="0"/>
  </r>
  <r>
    <n v="27"/>
    <s v="Med A"/>
    <d v="2012-11-20T00:00:00"/>
    <x v="4"/>
    <n v="1200"/>
    <x v="0"/>
    <n v="0"/>
    <n v="0"/>
  </r>
  <r>
    <n v="27"/>
    <s v="Med A"/>
    <d v="2012-11-23T00:00:00"/>
    <x v="4"/>
    <n v="1200"/>
    <x v="0"/>
    <n v="0"/>
    <n v="0"/>
  </r>
  <r>
    <n v="28"/>
    <s v="Med A"/>
    <d v="2012-07-09T00:00:00"/>
    <x v="0"/>
    <n v="5500"/>
    <x v="0"/>
    <n v="0"/>
    <n v="0"/>
  </r>
  <r>
    <n v="28"/>
    <s v="Med A"/>
    <d v="2012-07-11T00:00:00"/>
    <x v="0"/>
    <n v="5500"/>
    <x v="0"/>
    <n v="0"/>
    <n v="0"/>
  </r>
  <r>
    <n v="28"/>
    <s v="Med A"/>
    <d v="2012-07-13T00:00:00"/>
    <x v="0"/>
    <n v="5500"/>
    <x v="0"/>
    <n v="0"/>
    <n v="0"/>
  </r>
  <r>
    <n v="28"/>
    <s v="Med A"/>
    <d v="2012-07-16T00:00:00"/>
    <x v="0"/>
    <n v="5500"/>
    <x v="0"/>
    <n v="0"/>
    <n v="0"/>
  </r>
  <r>
    <n v="28"/>
    <s v="Med A"/>
    <d v="2012-07-18T00:00:00"/>
    <x v="0"/>
    <n v="5500"/>
    <x v="0"/>
    <n v="0"/>
    <n v="0"/>
  </r>
  <r>
    <n v="28"/>
    <s v="Med A"/>
    <d v="2012-07-20T00:00:00"/>
    <x v="0"/>
    <n v="5500"/>
    <x v="0"/>
    <n v="0"/>
    <n v="0"/>
  </r>
  <r>
    <n v="28"/>
    <s v="Med A"/>
    <d v="2012-07-23T00:00:00"/>
    <x v="0"/>
    <n v="5500"/>
    <x v="0"/>
    <n v="0"/>
    <n v="0"/>
  </r>
  <r>
    <n v="28"/>
    <s v="Med A"/>
    <d v="2012-07-25T00:00:00"/>
    <x v="0"/>
    <n v="5500"/>
    <x v="0"/>
    <n v="0"/>
    <n v="0"/>
  </r>
  <r>
    <n v="28"/>
    <s v="Med A"/>
    <d v="2012-07-27T00:00:00"/>
    <x v="0"/>
    <n v="5500"/>
    <x v="0"/>
    <n v="0"/>
    <n v="0"/>
  </r>
  <r>
    <n v="28"/>
    <s v="Med A"/>
    <d v="2012-07-30T00:00:00"/>
    <x v="0"/>
    <n v="5500"/>
    <x v="0"/>
    <n v="0"/>
    <n v="0"/>
  </r>
  <r>
    <n v="28"/>
    <s v="Med A"/>
    <d v="2012-08-01T00:00:00"/>
    <x v="1"/>
    <n v="5500"/>
    <x v="0"/>
    <n v="0"/>
    <n v="0"/>
  </r>
  <r>
    <n v="28"/>
    <s v="Med A"/>
    <d v="2012-08-03T00:00:00"/>
    <x v="1"/>
    <n v="5000"/>
    <x v="0"/>
    <n v="0"/>
    <n v="0"/>
  </r>
  <r>
    <n v="28"/>
    <s v="Med A"/>
    <d v="2012-08-06T00:00:00"/>
    <x v="1"/>
    <n v="5000"/>
    <x v="0"/>
    <n v="0"/>
    <n v="0"/>
  </r>
  <r>
    <n v="28"/>
    <s v="Med A"/>
    <d v="2012-08-08T00:00:00"/>
    <x v="1"/>
    <n v="5000"/>
    <x v="0"/>
    <n v="0"/>
    <n v="0"/>
  </r>
  <r>
    <n v="28"/>
    <s v="Med A"/>
    <d v="2012-08-10T00:00:00"/>
    <x v="1"/>
    <n v="5000"/>
    <x v="0"/>
    <n v="0"/>
    <n v="0"/>
  </r>
  <r>
    <n v="28"/>
    <s v="Med A"/>
    <d v="2012-08-13T00:00:00"/>
    <x v="1"/>
    <n v="5000"/>
    <x v="0"/>
    <n v="0"/>
    <n v="0"/>
  </r>
  <r>
    <n v="28"/>
    <s v="Med A"/>
    <d v="2012-08-15T00:00:00"/>
    <x v="1"/>
    <n v="5000"/>
    <x v="0"/>
    <n v="0"/>
    <n v="0"/>
  </r>
  <r>
    <n v="28"/>
    <s v="Med A"/>
    <d v="2012-08-17T00:00:00"/>
    <x v="1"/>
    <n v="5000"/>
    <x v="0"/>
    <n v="0"/>
    <n v="0"/>
  </r>
  <r>
    <n v="28"/>
    <s v="Med B"/>
    <d v="2012-09-12T00:00:00"/>
    <x v="2"/>
    <n v="6"/>
    <x v="1"/>
    <n v="0"/>
    <n v="0"/>
  </r>
  <r>
    <n v="28"/>
    <s v="Med B"/>
    <d v="2012-11-14T00:00:00"/>
    <x v="4"/>
    <n v="2"/>
    <x v="0"/>
    <n v="0"/>
    <n v="0"/>
  </r>
  <r>
    <n v="29"/>
    <s v="Med A"/>
    <d v="2012-07-03T00:00:00"/>
    <x v="0"/>
    <n v="4800"/>
    <x v="0"/>
    <n v="0"/>
    <n v="0"/>
  </r>
  <r>
    <n v="29"/>
    <s v="Med A"/>
    <d v="2012-07-05T00:00:00"/>
    <x v="0"/>
    <n v="4800"/>
    <x v="0"/>
    <n v="0"/>
    <n v="0"/>
  </r>
  <r>
    <n v="29"/>
    <s v="Med A"/>
    <d v="2012-07-21T00:00:00"/>
    <x v="0"/>
    <n v="4400"/>
    <x v="0"/>
    <n v="0"/>
    <n v="0"/>
  </r>
  <r>
    <n v="29"/>
    <s v="Med A"/>
    <d v="2012-07-26T00:00:00"/>
    <x v="0"/>
    <n v="4400"/>
    <x v="0"/>
    <n v="0"/>
    <n v="0"/>
  </r>
  <r>
    <n v="29"/>
    <s v="Med A"/>
    <d v="2012-07-28T00:00:00"/>
    <x v="0"/>
    <n v="4400"/>
    <x v="0"/>
    <n v="0"/>
    <n v="0"/>
  </r>
  <r>
    <n v="29"/>
    <s v="Med A"/>
    <d v="2012-07-31T00:00:00"/>
    <x v="0"/>
    <n v="4400"/>
    <x v="0"/>
    <n v="0"/>
    <n v="0"/>
  </r>
  <r>
    <n v="29"/>
    <s v="Med A"/>
    <d v="2012-08-02T00:00:00"/>
    <x v="1"/>
    <n v="4400"/>
    <x v="0"/>
    <n v="0"/>
    <n v="0"/>
  </r>
  <r>
    <n v="29"/>
    <s v="Med A"/>
    <d v="2012-08-18T00:00:00"/>
    <x v="1"/>
    <n v="4400"/>
    <x v="0"/>
    <n v="0"/>
    <n v="0"/>
  </r>
  <r>
    <n v="29"/>
    <s v="Med A"/>
    <d v="2012-08-21T00:00:00"/>
    <x v="1"/>
    <n v="4400"/>
    <x v="0"/>
    <n v="0"/>
    <n v="0"/>
  </r>
  <r>
    <n v="29"/>
    <s v="Med A"/>
    <d v="2012-08-23T00:00:00"/>
    <x v="1"/>
    <n v="4400"/>
    <x v="0"/>
    <n v="0"/>
    <n v="0"/>
  </r>
  <r>
    <n v="29"/>
    <s v="Med A"/>
    <d v="2012-08-25T00:00:00"/>
    <x v="1"/>
    <n v="4400"/>
    <x v="0"/>
    <n v="0"/>
    <n v="0"/>
  </r>
  <r>
    <n v="29"/>
    <s v="Med A"/>
    <d v="2012-09-01T00:00:00"/>
    <x v="2"/>
    <n v="4400"/>
    <x v="0"/>
    <n v="0"/>
    <n v="0"/>
  </r>
  <r>
    <n v="29"/>
    <s v="Med A"/>
    <d v="2012-09-04T00:00:00"/>
    <x v="2"/>
    <n v="4400"/>
    <x v="0"/>
    <n v="0"/>
    <n v="0"/>
  </r>
  <r>
    <n v="29"/>
    <s v="Med B"/>
    <d v="2012-09-13T00:00:00"/>
    <x v="2"/>
    <n v="8"/>
    <x v="1"/>
    <n v="0"/>
    <n v="0"/>
  </r>
  <r>
    <n v="29"/>
    <s v="Med B"/>
    <d v="2012-11-17T00:00:00"/>
    <x v="4"/>
    <n v="10"/>
    <x v="0"/>
    <n v="0"/>
    <n v="0"/>
  </r>
  <r>
    <n v="30"/>
    <s v="Med A"/>
    <d v="2012-07-02T00:00:00"/>
    <x v="0"/>
    <n v="900"/>
    <x v="0"/>
    <n v="0"/>
    <n v="0"/>
  </r>
  <r>
    <n v="30"/>
    <s v="Med A"/>
    <d v="2012-07-04T00:00:00"/>
    <x v="0"/>
    <n v="900"/>
    <x v="0"/>
    <n v="0"/>
    <n v="0"/>
  </r>
  <r>
    <n v="30"/>
    <s v="Med A"/>
    <d v="2012-07-11T00:00:00"/>
    <x v="0"/>
    <n v="900"/>
    <x v="0"/>
    <n v="0"/>
    <n v="0"/>
  </r>
  <r>
    <n v="30"/>
    <s v="Med A"/>
    <d v="2012-07-13T00:00:00"/>
    <x v="0"/>
    <n v="900"/>
    <x v="0"/>
    <n v="0"/>
    <n v="0"/>
  </r>
  <r>
    <n v="30"/>
    <s v="Med A"/>
    <d v="2012-07-16T00:00:00"/>
    <x v="0"/>
    <n v="900"/>
    <x v="0"/>
    <n v="0"/>
    <n v="0"/>
  </r>
  <r>
    <n v="30"/>
    <s v="Med A"/>
    <d v="2012-07-18T00:00:00"/>
    <x v="0"/>
    <n v="900"/>
    <x v="0"/>
    <n v="0"/>
    <n v="0"/>
  </r>
  <r>
    <n v="30"/>
    <s v="Med A"/>
    <d v="2012-07-27T00:00:00"/>
    <x v="0"/>
    <n v="800"/>
    <x v="0"/>
    <n v="0"/>
    <n v="0"/>
  </r>
  <r>
    <n v="30"/>
    <s v="Med A"/>
    <d v="2012-07-28T00:00:00"/>
    <x v="0"/>
    <n v="800"/>
    <x v="0"/>
    <n v="0"/>
    <n v="0"/>
  </r>
  <r>
    <n v="30"/>
    <s v="Med A"/>
    <d v="2012-07-30T00:00:00"/>
    <x v="0"/>
    <n v="800"/>
    <x v="0"/>
    <n v="0"/>
    <n v="0"/>
  </r>
  <r>
    <n v="30"/>
    <s v="Med A"/>
    <d v="2012-08-01T00:00:00"/>
    <x v="1"/>
    <n v="800"/>
    <x v="0"/>
    <n v="0"/>
    <n v="0"/>
  </r>
  <r>
    <n v="30"/>
    <s v="Med A"/>
    <d v="2012-08-03T00:00:00"/>
    <x v="1"/>
    <n v="800"/>
    <x v="0"/>
    <n v="0"/>
    <n v="0"/>
  </r>
  <r>
    <n v="30"/>
    <s v="Med A"/>
    <d v="2012-08-06T00:00:00"/>
    <x v="1"/>
    <n v="800"/>
    <x v="0"/>
    <n v="0"/>
    <n v="0"/>
  </r>
  <r>
    <n v="30"/>
    <s v="Med A"/>
    <d v="2012-08-08T00:00:00"/>
    <x v="1"/>
    <n v="800"/>
    <x v="0"/>
    <n v="0"/>
    <n v="0"/>
  </r>
  <r>
    <n v="30"/>
    <s v="Med A"/>
    <d v="2012-08-10T00:00:00"/>
    <x v="1"/>
    <n v="800"/>
    <x v="0"/>
    <n v="0"/>
    <n v="0"/>
  </r>
  <r>
    <n v="30"/>
    <s v="Med A"/>
    <d v="2012-08-13T00:00:00"/>
    <x v="1"/>
    <n v="800"/>
    <x v="0"/>
    <n v="0"/>
    <n v="0"/>
  </r>
  <r>
    <n v="30"/>
    <s v="Med A"/>
    <d v="2012-08-15T00:00:00"/>
    <x v="1"/>
    <n v="800"/>
    <x v="0"/>
    <n v="0"/>
    <n v="0"/>
  </r>
  <r>
    <n v="30"/>
    <s v="Med A"/>
    <d v="2012-08-24T00:00:00"/>
    <x v="1"/>
    <n v="800"/>
    <x v="0"/>
    <n v="0"/>
    <n v="0"/>
  </r>
  <r>
    <n v="30"/>
    <s v="Med A"/>
    <d v="2012-08-27T00:00:00"/>
    <x v="1"/>
    <n v="800"/>
    <x v="0"/>
    <n v="0"/>
    <n v="0"/>
  </r>
  <r>
    <n v="30"/>
    <s v="Med A"/>
    <d v="2012-08-29T00:00:00"/>
    <x v="1"/>
    <n v="800"/>
    <x v="0"/>
    <n v="0"/>
    <n v="0"/>
  </r>
  <r>
    <n v="30"/>
    <s v="Med A"/>
    <d v="2012-08-31T00:00:00"/>
    <x v="1"/>
    <n v="800"/>
    <x v="0"/>
    <n v="0"/>
    <n v="0"/>
  </r>
  <r>
    <n v="30"/>
    <s v="Med A"/>
    <d v="2012-09-03T00:00:00"/>
    <x v="2"/>
    <n v="800"/>
    <x v="0"/>
    <n v="0"/>
    <n v="0"/>
  </r>
  <r>
    <n v="30"/>
    <s v="Med A"/>
    <d v="2012-09-04T00:00:00"/>
    <x v="2"/>
    <n v="800"/>
    <x v="0"/>
    <n v="0"/>
    <n v="0"/>
  </r>
  <r>
    <n v="30"/>
    <s v="Med A"/>
    <d v="2012-09-06T00:00:00"/>
    <x v="2"/>
    <n v="800"/>
    <x v="0"/>
    <n v="0"/>
    <n v="0"/>
  </r>
  <r>
    <n v="30"/>
    <s v="Med B"/>
    <d v="2012-09-13T00:00:00"/>
    <x v="2"/>
    <n v="2"/>
    <x v="1"/>
    <n v="0"/>
    <n v="0"/>
  </r>
  <r>
    <n v="30"/>
    <s v="Med B"/>
    <d v="2012-10-18T00:00:00"/>
    <x v="3"/>
    <n v="3"/>
    <x v="0"/>
    <n v="0"/>
    <n v="0"/>
  </r>
  <r>
    <n v="31"/>
    <s v="Med A"/>
    <d v="2012-07-07T00:00:00"/>
    <x v="0"/>
    <n v="10100"/>
    <x v="0"/>
    <n v="0"/>
    <n v="0"/>
  </r>
  <r>
    <n v="31"/>
    <s v="Med A"/>
    <d v="2012-07-12T00:00:00"/>
    <x v="0"/>
    <n v="12100"/>
    <x v="0"/>
    <n v="0"/>
    <n v="0"/>
  </r>
  <r>
    <n v="31"/>
    <s v="Med A"/>
    <d v="2012-07-14T00:00:00"/>
    <x v="0"/>
    <n v="12100"/>
    <x v="0"/>
    <n v="0"/>
    <n v="0"/>
  </r>
  <r>
    <n v="31"/>
    <s v="Med A"/>
    <d v="2012-07-19T00:00:00"/>
    <x v="0"/>
    <n v="12100"/>
    <x v="0"/>
    <n v="0"/>
    <n v="0"/>
  </r>
  <r>
    <n v="31"/>
    <s v="Med A"/>
    <d v="2012-07-21T00:00:00"/>
    <x v="0"/>
    <n v="12100"/>
    <x v="0"/>
    <n v="0"/>
    <n v="0"/>
  </r>
  <r>
    <n v="31"/>
    <s v="Med A"/>
    <d v="2012-07-26T00:00:00"/>
    <x v="0"/>
    <n v="12100"/>
    <x v="0"/>
    <n v="0"/>
    <n v="0"/>
  </r>
  <r>
    <n v="31"/>
    <s v="Med A"/>
    <d v="2012-07-28T00:00:00"/>
    <x v="0"/>
    <n v="12100"/>
    <x v="0"/>
    <n v="0"/>
    <n v="0"/>
  </r>
  <r>
    <n v="31"/>
    <s v="Med A"/>
    <d v="2012-07-31T00:00:00"/>
    <x v="0"/>
    <n v="12100"/>
    <x v="0"/>
    <n v="0"/>
    <n v="0"/>
  </r>
  <r>
    <n v="31"/>
    <s v="Med A"/>
    <d v="2012-08-04T00:00:00"/>
    <x v="1"/>
    <n v="12100"/>
    <x v="0"/>
    <n v="0"/>
    <n v="0"/>
  </r>
  <r>
    <n v="31"/>
    <s v="Med B"/>
    <d v="2012-09-15T00:00:00"/>
    <x v="2"/>
    <n v="13"/>
    <x v="1"/>
    <n v="0"/>
    <n v="0"/>
  </r>
  <r>
    <n v="31"/>
    <s v="Med B"/>
    <d v="2012-10-11T00:00:00"/>
    <x v="3"/>
    <n v="13"/>
    <x v="0"/>
    <n v="0"/>
    <n v="0"/>
  </r>
  <r>
    <n v="31"/>
    <s v="Med B"/>
    <d v="2012-11-15T00:00:00"/>
    <x v="4"/>
    <n v="13"/>
    <x v="0"/>
    <n v="0"/>
    <n v="0"/>
  </r>
  <r>
    <n v="32"/>
    <s v="Med A"/>
    <d v="2012-11-20T00:00:00"/>
    <x v="4"/>
    <n v="14000"/>
    <x v="0"/>
    <n v="0"/>
    <n v="0"/>
  </r>
  <r>
    <n v="32"/>
    <s v="Med A"/>
    <d v="2012-11-23T00:00:00"/>
    <x v="4"/>
    <n v="14000"/>
    <x v="0"/>
    <n v="0"/>
    <n v="0"/>
  </r>
  <r>
    <n v="33"/>
    <s v="Med A"/>
    <d v="2012-07-03T00:00:00"/>
    <x v="0"/>
    <n v="6000"/>
    <x v="0"/>
    <n v="0"/>
    <n v="0"/>
  </r>
  <r>
    <n v="33"/>
    <s v="Med A"/>
    <d v="2012-07-05T00:00:00"/>
    <x v="0"/>
    <n v="6000"/>
    <x v="0"/>
    <n v="0"/>
    <n v="0"/>
  </r>
  <r>
    <n v="33"/>
    <s v="Med A"/>
    <d v="2012-07-07T00:00:00"/>
    <x v="0"/>
    <n v="6000"/>
    <x v="0"/>
    <n v="0"/>
    <n v="0"/>
  </r>
  <r>
    <n v="33"/>
    <s v="Med A"/>
    <d v="2012-07-10T00:00:00"/>
    <x v="0"/>
    <n v="6000"/>
    <x v="0"/>
    <n v="0"/>
    <n v="0"/>
  </r>
  <r>
    <n v="33"/>
    <s v="Med A"/>
    <d v="2012-07-12T00:00:00"/>
    <x v="0"/>
    <n v="6000"/>
    <x v="0"/>
    <n v="0"/>
    <n v="0"/>
  </r>
  <r>
    <n v="33"/>
    <s v="Med A"/>
    <d v="2012-07-14T00:00:00"/>
    <x v="0"/>
    <n v="6000"/>
    <x v="0"/>
    <n v="0"/>
    <n v="0"/>
  </r>
  <r>
    <n v="33"/>
    <s v="Med A"/>
    <d v="2012-07-17T00:00:00"/>
    <x v="0"/>
    <n v="6000"/>
    <x v="0"/>
    <n v="0"/>
    <n v="0"/>
  </r>
  <r>
    <n v="33"/>
    <s v="Med A"/>
    <d v="2012-07-19T00:00:00"/>
    <x v="0"/>
    <n v="6000"/>
    <x v="0"/>
    <n v="0"/>
    <n v="0"/>
  </r>
  <r>
    <n v="33"/>
    <s v="Med A"/>
    <d v="2012-08-18T00:00:00"/>
    <x v="1"/>
    <n v="6000"/>
    <x v="0"/>
    <n v="0"/>
    <n v="0"/>
  </r>
  <r>
    <n v="33"/>
    <s v="Med A"/>
    <d v="2012-08-21T00:00:00"/>
    <x v="1"/>
    <n v="6000"/>
    <x v="0"/>
    <n v="0"/>
    <n v="0"/>
  </r>
  <r>
    <n v="33"/>
    <s v="Med A"/>
    <d v="2012-08-23T00:00:00"/>
    <x v="1"/>
    <n v="6000"/>
    <x v="0"/>
    <n v="0"/>
    <n v="0"/>
  </r>
  <r>
    <n v="33"/>
    <s v="Med A"/>
    <d v="2012-08-25T00:00:00"/>
    <x v="1"/>
    <n v="6000"/>
    <x v="0"/>
    <n v="0"/>
    <n v="0"/>
  </r>
  <r>
    <n v="33"/>
    <s v="Med A"/>
    <d v="2012-08-28T00:00:00"/>
    <x v="1"/>
    <n v="6000"/>
    <x v="0"/>
    <n v="0"/>
    <n v="0"/>
  </r>
  <r>
    <n v="33"/>
    <s v="Med A"/>
    <d v="2012-08-30T00:00:00"/>
    <x v="1"/>
    <n v="6000"/>
    <x v="0"/>
    <n v="0"/>
    <n v="0"/>
  </r>
  <r>
    <n v="33"/>
    <s v="Med A"/>
    <d v="2012-09-04T00:00:00"/>
    <x v="2"/>
    <n v="6000"/>
    <x v="0"/>
    <n v="0"/>
    <n v="0"/>
  </r>
  <r>
    <n v="33"/>
    <s v="Med B"/>
    <d v="2012-10-23T00:00:00"/>
    <x v="3"/>
    <n v="5"/>
    <x v="1"/>
    <n v="0"/>
    <n v="0"/>
  </r>
  <r>
    <n v="33"/>
    <s v="Med B"/>
    <d v="2012-11-16T00:00:00"/>
    <x v="4"/>
    <n v="5"/>
    <x v="0"/>
    <n v="0"/>
    <n v="0"/>
  </r>
  <r>
    <n v="34"/>
    <s v="Med B"/>
    <d v="2012-10-10T00:00:00"/>
    <x v="3"/>
    <n v="3"/>
    <x v="0"/>
    <n v="1"/>
    <n v="0"/>
  </r>
  <r>
    <n v="34"/>
    <s v="Med B"/>
    <d v="2012-11-14T00:00:00"/>
    <x v="4"/>
    <n v="3"/>
    <x v="0"/>
    <n v="1"/>
    <n v="0"/>
  </r>
  <r>
    <n v="35"/>
    <s v="Med A"/>
    <d v="2012-07-14T00:00:00"/>
    <x v="0"/>
    <n v="6700"/>
    <x v="0"/>
    <n v="0"/>
    <n v="0"/>
  </r>
  <r>
    <n v="35"/>
    <s v="Med A"/>
    <d v="2012-07-17T00:00:00"/>
    <x v="0"/>
    <n v="6700"/>
    <x v="0"/>
    <n v="0"/>
    <n v="0"/>
  </r>
  <r>
    <n v="35"/>
    <s v="Med A"/>
    <d v="2012-07-19T00:00:00"/>
    <x v="0"/>
    <n v="6700"/>
    <x v="0"/>
    <n v="0"/>
    <n v="0"/>
  </r>
  <r>
    <n v="35"/>
    <s v="Med A"/>
    <d v="2012-07-24T00:00:00"/>
    <x v="0"/>
    <n v="10000"/>
    <x v="0"/>
    <n v="0"/>
    <n v="0"/>
  </r>
  <r>
    <n v="35"/>
    <s v="Med A"/>
    <d v="2012-07-26T00:00:00"/>
    <x v="0"/>
    <n v="10000"/>
    <x v="0"/>
    <n v="0"/>
    <n v="0"/>
  </r>
  <r>
    <n v="35"/>
    <s v="Med A"/>
    <d v="2012-07-31T00:00:00"/>
    <x v="0"/>
    <n v="10000"/>
    <x v="0"/>
    <n v="0"/>
    <n v="0"/>
  </r>
  <r>
    <n v="35"/>
    <s v="Med A"/>
    <d v="2012-08-02T00:00:00"/>
    <x v="1"/>
    <n v="10000"/>
    <x v="0"/>
    <n v="0"/>
    <n v="0"/>
  </r>
  <r>
    <n v="35"/>
    <s v="Med A"/>
    <d v="2012-08-04T00:00:00"/>
    <x v="1"/>
    <n v="13000"/>
    <x v="0"/>
    <n v="0"/>
    <n v="0"/>
  </r>
  <r>
    <n v="35"/>
    <s v="Med A"/>
    <d v="2012-08-09T00:00:00"/>
    <x v="1"/>
    <n v="13000"/>
    <x v="0"/>
    <n v="0"/>
    <n v="0"/>
  </r>
  <r>
    <n v="35"/>
    <s v="Med A"/>
    <d v="2012-08-11T00:00:00"/>
    <x v="1"/>
    <n v="13000"/>
    <x v="0"/>
    <n v="0"/>
    <n v="0"/>
  </r>
  <r>
    <n v="35"/>
    <s v="Med A"/>
    <d v="2012-08-14T00:00:00"/>
    <x v="1"/>
    <n v="13000"/>
    <x v="0"/>
    <n v="0"/>
    <n v="0"/>
  </r>
  <r>
    <n v="35"/>
    <s v="Med A"/>
    <d v="2012-08-16T00:00:00"/>
    <x v="1"/>
    <n v="13000"/>
    <x v="0"/>
    <n v="0"/>
    <n v="0"/>
  </r>
  <r>
    <n v="35"/>
    <s v="Med A"/>
    <d v="2012-08-18T00:00:00"/>
    <x v="1"/>
    <n v="15600"/>
    <x v="0"/>
    <n v="0"/>
    <n v="0"/>
  </r>
  <r>
    <n v="35"/>
    <s v="Med A"/>
    <d v="2012-08-21T00:00:00"/>
    <x v="1"/>
    <n v="15600"/>
    <x v="0"/>
    <n v="0"/>
    <n v="0"/>
  </r>
  <r>
    <n v="35"/>
    <s v="Med A"/>
    <d v="2012-08-23T00:00:00"/>
    <x v="1"/>
    <n v="15600"/>
    <x v="0"/>
    <n v="0"/>
    <n v="0"/>
  </r>
  <r>
    <n v="35"/>
    <s v="Med A"/>
    <d v="2012-08-28T00:00:00"/>
    <x v="1"/>
    <n v="15600"/>
    <x v="0"/>
    <n v="0"/>
    <n v="0"/>
  </r>
  <r>
    <n v="35"/>
    <s v="Med B"/>
    <d v="2012-10-18T00:00:00"/>
    <x v="3"/>
    <n v="3"/>
    <x v="1"/>
    <n v="0"/>
    <n v="0"/>
  </r>
  <r>
    <n v="35"/>
    <s v="Med B"/>
    <d v="2012-11-15T00:00:00"/>
    <x v="4"/>
    <n v="5"/>
    <x v="0"/>
    <n v="0"/>
    <n v="0"/>
  </r>
  <r>
    <n v="36"/>
    <s v="Med A"/>
    <d v="2012-07-02T00:00:00"/>
    <x v="0"/>
    <n v="3700"/>
    <x v="0"/>
    <n v="0"/>
    <n v="0"/>
  </r>
  <r>
    <n v="36"/>
    <s v="Med A"/>
    <d v="2012-07-04T00:00:00"/>
    <x v="0"/>
    <n v="3700"/>
    <x v="0"/>
    <n v="0"/>
    <n v="0"/>
  </r>
  <r>
    <n v="36"/>
    <s v="Med A"/>
    <d v="2012-07-06T00:00:00"/>
    <x v="0"/>
    <n v="3700"/>
    <x v="0"/>
    <n v="0"/>
    <n v="0"/>
  </r>
  <r>
    <n v="36"/>
    <s v="Med A"/>
    <d v="2012-07-09T00:00:00"/>
    <x v="0"/>
    <n v="3700"/>
    <x v="0"/>
    <n v="0"/>
    <n v="0"/>
  </r>
  <r>
    <n v="36"/>
    <s v="Med A"/>
    <d v="2012-07-11T00:00:00"/>
    <x v="0"/>
    <n v="3700"/>
    <x v="0"/>
    <n v="0"/>
    <n v="0"/>
  </r>
  <r>
    <n v="36"/>
    <s v="Med A"/>
    <d v="2012-07-13T00:00:00"/>
    <x v="0"/>
    <n v="3700"/>
    <x v="0"/>
    <n v="0"/>
    <n v="0"/>
  </r>
  <r>
    <n v="36"/>
    <s v="Med A"/>
    <d v="2012-07-16T00:00:00"/>
    <x v="0"/>
    <n v="3700"/>
    <x v="0"/>
    <n v="0"/>
    <n v="0"/>
  </r>
  <r>
    <n v="36"/>
    <s v="Med A"/>
    <d v="2012-07-18T00:00:00"/>
    <x v="0"/>
    <n v="3700"/>
    <x v="0"/>
    <n v="0"/>
    <n v="0"/>
  </r>
  <r>
    <n v="36"/>
    <s v="Med A"/>
    <d v="2012-07-20T00:00:00"/>
    <x v="0"/>
    <n v="3700"/>
    <x v="0"/>
    <n v="0"/>
    <n v="0"/>
  </r>
  <r>
    <n v="36"/>
    <s v="Med A"/>
    <d v="2012-08-06T00:00:00"/>
    <x v="1"/>
    <n v="3700"/>
    <x v="0"/>
    <n v="0"/>
    <n v="0"/>
  </r>
  <r>
    <n v="36"/>
    <s v="Med A"/>
    <d v="2012-08-08T00:00:00"/>
    <x v="1"/>
    <n v="3700"/>
    <x v="0"/>
    <n v="0"/>
    <n v="0"/>
  </r>
  <r>
    <n v="36"/>
    <s v="Med A"/>
    <d v="2012-08-10T00:00:00"/>
    <x v="1"/>
    <n v="3700"/>
    <x v="0"/>
    <n v="0"/>
    <n v="0"/>
  </r>
  <r>
    <n v="36"/>
    <s v="Med A"/>
    <d v="2012-08-13T00:00:00"/>
    <x v="1"/>
    <n v="3700"/>
    <x v="0"/>
    <n v="0"/>
    <n v="0"/>
  </r>
  <r>
    <n v="36"/>
    <s v="Med A"/>
    <d v="2012-08-15T00:00:00"/>
    <x v="1"/>
    <n v="3700"/>
    <x v="0"/>
    <n v="0"/>
    <n v="0"/>
  </r>
  <r>
    <n v="36"/>
    <s v="Med A"/>
    <d v="2012-08-17T00:00:00"/>
    <x v="1"/>
    <n v="3700"/>
    <x v="0"/>
    <n v="0"/>
    <n v="0"/>
  </r>
  <r>
    <n v="36"/>
    <s v="Med B"/>
    <d v="2012-09-12T00:00:00"/>
    <x v="2"/>
    <n v="6"/>
    <x v="1"/>
    <n v="0"/>
    <n v="0"/>
  </r>
  <r>
    <n v="36"/>
    <s v="Med B"/>
    <d v="2012-10-17T00:00:00"/>
    <x v="3"/>
    <n v="5"/>
    <x v="0"/>
    <n v="0"/>
    <n v="0"/>
  </r>
  <r>
    <n v="36"/>
    <s v="Med B"/>
    <d v="2012-11-14T00:00:00"/>
    <x v="4"/>
    <n v="4"/>
    <x v="0"/>
    <n v="0"/>
    <n v="0"/>
  </r>
  <r>
    <n v="37"/>
    <s v="Med B"/>
    <d v="2012-10-11T00:00:00"/>
    <x v="3"/>
    <n v="1"/>
    <x v="0"/>
    <n v="1"/>
    <n v="0"/>
  </r>
  <r>
    <n v="37"/>
    <s v="Med B"/>
    <d v="2012-11-15T00:00:00"/>
    <x v="4"/>
    <n v="1"/>
    <x v="0"/>
    <n v="1"/>
    <n v="0"/>
  </r>
  <r>
    <n v="38"/>
    <s v="Med A"/>
    <d v="2012-09-06T00:00:00"/>
    <x v="2"/>
    <n v="2600"/>
    <x v="0"/>
    <n v="0"/>
    <n v="0"/>
  </r>
  <r>
    <n v="38"/>
    <s v="Med B"/>
    <d v="2012-09-15T00:00:00"/>
    <x v="2"/>
    <n v="5"/>
    <x v="1"/>
    <n v="0"/>
    <n v="0"/>
  </r>
  <r>
    <n v="39"/>
    <s v="Med A"/>
    <d v="2012-07-03T00:00:00"/>
    <x v="0"/>
    <n v="4500"/>
    <x v="0"/>
    <n v="0"/>
    <n v="0"/>
  </r>
  <r>
    <n v="39"/>
    <s v="Med A"/>
    <d v="2012-07-10T00:00:00"/>
    <x v="0"/>
    <n v="4500"/>
    <x v="0"/>
    <n v="0"/>
    <n v="0"/>
  </r>
  <r>
    <n v="39"/>
    <s v="Med A"/>
    <d v="2012-07-12T00:00:00"/>
    <x v="0"/>
    <n v="4500"/>
    <x v="0"/>
    <n v="0"/>
    <n v="0"/>
  </r>
  <r>
    <n v="39"/>
    <s v="Med A"/>
    <d v="2012-07-14T00:00:00"/>
    <x v="0"/>
    <n v="4500"/>
    <x v="0"/>
    <n v="0"/>
    <n v="0"/>
  </r>
  <r>
    <n v="39"/>
    <s v="Med A"/>
    <d v="2012-07-17T00:00:00"/>
    <x v="0"/>
    <n v="4500"/>
    <x v="0"/>
    <n v="0"/>
    <n v="0"/>
  </r>
  <r>
    <n v="39"/>
    <s v="Med A"/>
    <d v="2012-07-21T00:00:00"/>
    <x v="0"/>
    <n v="4500"/>
    <x v="0"/>
    <n v="0"/>
    <n v="0"/>
  </r>
  <r>
    <n v="39"/>
    <s v="Med A"/>
    <d v="2012-07-28T00:00:00"/>
    <x v="0"/>
    <n v="4500"/>
    <x v="0"/>
    <n v="0"/>
    <n v="0"/>
  </r>
  <r>
    <n v="39"/>
    <s v="Med A"/>
    <d v="2012-07-31T00:00:00"/>
    <x v="0"/>
    <n v="4500"/>
    <x v="0"/>
    <n v="0"/>
    <n v="0"/>
  </r>
  <r>
    <n v="39"/>
    <s v="Med A"/>
    <d v="2012-08-02T00:00:00"/>
    <x v="1"/>
    <n v="4500"/>
    <x v="0"/>
    <n v="0"/>
    <n v="0"/>
  </r>
  <r>
    <n v="39"/>
    <s v="Med A"/>
    <d v="2012-08-07T00:00:00"/>
    <x v="1"/>
    <n v="4500"/>
    <x v="0"/>
    <n v="0"/>
    <n v="0"/>
  </r>
  <r>
    <n v="39"/>
    <s v="Med A"/>
    <d v="2012-08-11T00:00:00"/>
    <x v="1"/>
    <n v="4500"/>
    <x v="0"/>
    <n v="0"/>
    <n v="0"/>
  </r>
  <r>
    <n v="39"/>
    <s v="Med A"/>
    <d v="2012-08-16T00:00:00"/>
    <x v="1"/>
    <n v="4500"/>
    <x v="0"/>
    <n v="0"/>
    <n v="0"/>
  </r>
  <r>
    <n v="39"/>
    <s v="Med A"/>
    <d v="2012-08-18T00:00:00"/>
    <x v="1"/>
    <n v="4500"/>
    <x v="0"/>
    <n v="0"/>
    <n v="0"/>
  </r>
  <r>
    <n v="39"/>
    <s v="Med A"/>
    <d v="2012-08-23T00:00:00"/>
    <x v="1"/>
    <n v="4500"/>
    <x v="0"/>
    <n v="0"/>
    <n v="0"/>
  </r>
  <r>
    <n v="39"/>
    <s v="Med A"/>
    <d v="2012-08-30T00:00:00"/>
    <x v="1"/>
    <n v="4500"/>
    <x v="0"/>
    <n v="0"/>
    <n v="0"/>
  </r>
  <r>
    <n v="39"/>
    <s v="Med A"/>
    <d v="2012-09-05T00:00:00"/>
    <x v="2"/>
    <n v="4500"/>
    <x v="0"/>
    <n v="0"/>
    <n v="0"/>
  </r>
  <r>
    <n v="39"/>
    <s v="Med B"/>
    <d v="2012-09-13T00:00:00"/>
    <x v="2"/>
    <n v="8"/>
    <x v="1"/>
    <n v="0"/>
    <n v="0"/>
  </r>
  <r>
    <n v="40"/>
    <s v="Med A"/>
    <d v="2012-07-07T00:00:00"/>
    <x v="0"/>
    <n v="3400"/>
    <x v="0"/>
    <n v="0"/>
    <n v="0"/>
  </r>
  <r>
    <n v="40"/>
    <s v="Med A"/>
    <d v="2012-07-10T00:00:00"/>
    <x v="0"/>
    <n v="3400"/>
    <x v="0"/>
    <n v="0"/>
    <n v="0"/>
  </r>
  <r>
    <n v="40"/>
    <s v="Med A"/>
    <d v="2012-07-12T00:00:00"/>
    <x v="0"/>
    <n v="3400"/>
    <x v="0"/>
    <n v="0"/>
    <n v="0"/>
  </r>
  <r>
    <n v="40"/>
    <s v="Med A"/>
    <d v="2012-07-14T00:00:00"/>
    <x v="0"/>
    <n v="3400"/>
    <x v="0"/>
    <n v="0"/>
    <n v="0"/>
  </r>
  <r>
    <n v="40"/>
    <s v="Med A"/>
    <d v="2012-07-17T00:00:00"/>
    <x v="0"/>
    <n v="3400"/>
    <x v="0"/>
    <n v="0"/>
    <n v="0"/>
  </r>
  <r>
    <n v="40"/>
    <s v="Med A"/>
    <d v="2012-07-19T00:00:00"/>
    <x v="0"/>
    <n v="3400"/>
    <x v="0"/>
    <n v="0"/>
    <n v="0"/>
  </r>
  <r>
    <n v="40"/>
    <s v="Med A"/>
    <d v="2012-07-21T00:00:00"/>
    <x v="0"/>
    <n v="3400"/>
    <x v="0"/>
    <n v="0"/>
    <n v="0"/>
  </r>
  <r>
    <n v="40"/>
    <s v="Med A"/>
    <d v="2012-07-24T00:00:00"/>
    <x v="0"/>
    <n v="3400"/>
    <x v="0"/>
    <n v="0"/>
    <n v="0"/>
  </r>
  <r>
    <n v="40"/>
    <s v="Med A"/>
    <d v="2012-07-26T00:00:00"/>
    <x v="0"/>
    <n v="3400"/>
    <x v="0"/>
    <n v="0"/>
    <n v="0"/>
  </r>
  <r>
    <n v="40"/>
    <s v="Med A"/>
    <d v="2012-07-28T00:00:00"/>
    <x v="0"/>
    <n v="3400"/>
    <x v="0"/>
    <n v="0"/>
    <n v="0"/>
  </r>
  <r>
    <n v="40"/>
    <s v="Med A"/>
    <d v="2012-07-31T00:00:00"/>
    <x v="0"/>
    <n v="3400"/>
    <x v="0"/>
    <n v="0"/>
    <n v="0"/>
  </r>
  <r>
    <n v="40"/>
    <s v="Med A"/>
    <d v="2012-08-02T00:00:00"/>
    <x v="1"/>
    <n v="3400"/>
    <x v="0"/>
    <n v="0"/>
    <n v="0"/>
  </r>
  <r>
    <n v="40"/>
    <s v="Med A"/>
    <d v="2012-08-04T00:00:00"/>
    <x v="1"/>
    <n v="3400"/>
    <x v="0"/>
    <n v="0"/>
    <n v="0"/>
  </r>
  <r>
    <n v="40"/>
    <s v="Med A"/>
    <d v="2012-08-07T00:00:00"/>
    <x v="1"/>
    <n v="3400"/>
    <x v="0"/>
    <n v="0"/>
    <n v="0"/>
  </r>
  <r>
    <n v="40"/>
    <s v="Med A"/>
    <d v="2012-08-09T00:00:00"/>
    <x v="1"/>
    <n v="3400"/>
    <x v="0"/>
    <n v="0"/>
    <n v="0"/>
  </r>
  <r>
    <n v="40"/>
    <s v="Med A"/>
    <d v="2012-08-14T00:00:00"/>
    <x v="1"/>
    <n v="3400"/>
    <x v="0"/>
    <n v="0"/>
    <n v="0"/>
  </r>
  <r>
    <n v="40"/>
    <s v="Med A"/>
    <d v="2012-08-16T00:00:00"/>
    <x v="1"/>
    <n v="3400"/>
    <x v="0"/>
    <n v="0"/>
    <n v="0"/>
  </r>
  <r>
    <n v="41"/>
    <s v="Med B"/>
    <d v="2012-09-13T00:00:00"/>
    <x v="2"/>
    <n v="6"/>
    <x v="0"/>
    <n v="1"/>
    <n v="0"/>
  </r>
  <r>
    <n v="41"/>
    <s v="Med B"/>
    <d v="2012-10-11T00:00:00"/>
    <x v="3"/>
    <n v="6"/>
    <x v="0"/>
    <n v="1"/>
    <n v="0"/>
  </r>
  <r>
    <n v="42"/>
    <s v="Med A"/>
    <d v="2012-07-13T00:00:00"/>
    <x v="0"/>
    <n v="2600"/>
    <x v="0"/>
    <n v="0"/>
    <n v="0"/>
  </r>
  <r>
    <n v="42"/>
    <s v="Med A"/>
    <d v="2012-07-16T00:00:00"/>
    <x v="0"/>
    <n v="2600"/>
    <x v="0"/>
    <n v="0"/>
    <n v="0"/>
  </r>
  <r>
    <n v="42"/>
    <s v="Med A"/>
    <d v="2012-07-18T00:00:00"/>
    <x v="0"/>
    <n v="2600"/>
    <x v="0"/>
    <n v="0"/>
    <n v="0"/>
  </r>
  <r>
    <n v="42"/>
    <s v="Med B"/>
    <d v="2012-10-12T00:00:00"/>
    <x v="3"/>
    <n v="2"/>
    <x v="1"/>
    <n v="0"/>
    <n v="0"/>
  </r>
  <r>
    <n v="42"/>
    <s v="Med B"/>
    <d v="2012-11-14T00:00:00"/>
    <x v="4"/>
    <n v="3"/>
    <x v="0"/>
    <n v="0"/>
    <n v="0"/>
  </r>
  <r>
    <n v="43"/>
    <s v="Med A"/>
    <d v="2012-07-02T00:00:00"/>
    <x v="0"/>
    <n v="3000"/>
    <x v="0"/>
    <n v="0"/>
    <n v="0"/>
  </r>
  <r>
    <n v="43"/>
    <s v="Med A"/>
    <d v="2012-07-04T00:00:00"/>
    <x v="0"/>
    <n v="3000"/>
    <x v="0"/>
    <n v="0"/>
    <n v="0"/>
  </r>
  <r>
    <n v="43"/>
    <s v="Med A"/>
    <d v="2012-07-06T00:00:00"/>
    <x v="0"/>
    <n v="3000"/>
    <x v="0"/>
    <n v="0"/>
    <n v="0"/>
  </r>
  <r>
    <n v="44"/>
    <s v="Med B"/>
    <d v="2012-10-13T00:00:00"/>
    <x v="3"/>
    <n v="2"/>
    <x v="0"/>
    <n v="1"/>
    <n v="0"/>
  </r>
  <r>
    <n v="45"/>
    <s v="Med B"/>
    <d v="2012-11-14T00:00:00"/>
    <x v="4"/>
    <n v="2"/>
    <x v="0"/>
    <n v="1"/>
    <n v="0"/>
  </r>
  <r>
    <n v="46"/>
    <s v="Med A"/>
    <d v="2012-07-06T00:00:00"/>
    <x v="0"/>
    <n v="10600"/>
    <x v="0"/>
    <n v="0"/>
    <n v="0"/>
  </r>
  <r>
    <n v="46"/>
    <s v="Med A"/>
    <d v="2012-07-09T00:00:00"/>
    <x v="0"/>
    <n v="10600"/>
    <x v="0"/>
    <n v="0"/>
    <n v="0"/>
  </r>
  <r>
    <n v="46"/>
    <s v="Med A"/>
    <d v="2012-07-11T00:00:00"/>
    <x v="0"/>
    <n v="10600"/>
    <x v="0"/>
    <n v="0"/>
    <n v="0"/>
  </r>
  <r>
    <n v="46"/>
    <s v="Med A"/>
    <d v="2012-07-13T00:00:00"/>
    <x v="0"/>
    <n v="10600"/>
    <x v="0"/>
    <n v="0"/>
    <n v="0"/>
  </r>
  <r>
    <n v="46"/>
    <s v="Med A"/>
    <d v="2012-07-16T00:00:00"/>
    <x v="0"/>
    <n v="10600"/>
    <x v="0"/>
    <n v="0"/>
    <n v="0"/>
  </r>
  <r>
    <n v="46"/>
    <s v="Med A"/>
    <d v="2012-07-18T00:00:00"/>
    <x v="0"/>
    <n v="10600"/>
    <x v="0"/>
    <n v="0"/>
    <n v="0"/>
  </r>
  <r>
    <n v="46"/>
    <s v="Med A"/>
    <d v="2012-07-20T00:00:00"/>
    <x v="0"/>
    <n v="10600"/>
    <x v="0"/>
    <n v="0"/>
    <n v="0"/>
  </r>
  <r>
    <n v="46"/>
    <s v="Med A"/>
    <d v="2012-07-23T00:00:00"/>
    <x v="0"/>
    <n v="10600"/>
    <x v="0"/>
    <n v="0"/>
    <n v="0"/>
  </r>
  <r>
    <n v="46"/>
    <s v="Med A"/>
    <d v="2012-07-25T00:00:00"/>
    <x v="0"/>
    <n v="10600"/>
    <x v="0"/>
    <n v="0"/>
    <n v="0"/>
  </r>
  <r>
    <n v="46"/>
    <s v="Med A"/>
    <d v="2012-07-27T00:00:00"/>
    <x v="0"/>
    <n v="10600"/>
    <x v="0"/>
    <n v="0"/>
    <n v="0"/>
  </r>
  <r>
    <n v="46"/>
    <s v="Med A"/>
    <d v="2012-07-30T00:00:00"/>
    <x v="0"/>
    <n v="10600"/>
    <x v="0"/>
    <n v="0"/>
    <n v="0"/>
  </r>
  <r>
    <n v="46"/>
    <s v="Med A"/>
    <d v="2012-08-01T00:00:00"/>
    <x v="1"/>
    <n v="10600"/>
    <x v="0"/>
    <n v="0"/>
    <n v="0"/>
  </r>
  <r>
    <n v="46"/>
    <s v="Med A"/>
    <d v="2012-08-03T00:00:00"/>
    <x v="1"/>
    <n v="10600"/>
    <x v="0"/>
    <n v="0"/>
    <n v="0"/>
  </r>
  <r>
    <n v="46"/>
    <s v="Med A"/>
    <d v="2012-08-06T00:00:00"/>
    <x v="1"/>
    <n v="11700"/>
    <x v="0"/>
    <n v="0"/>
    <n v="0"/>
  </r>
  <r>
    <n v="46"/>
    <s v="Med A"/>
    <d v="2012-08-08T00:00:00"/>
    <x v="1"/>
    <n v="11700"/>
    <x v="0"/>
    <n v="0"/>
    <n v="0"/>
  </r>
  <r>
    <n v="46"/>
    <s v="Med A"/>
    <d v="2012-08-10T00:00:00"/>
    <x v="1"/>
    <n v="11700"/>
    <x v="0"/>
    <n v="0"/>
    <n v="0"/>
  </r>
  <r>
    <n v="46"/>
    <s v="Med A"/>
    <d v="2012-08-13T00:00:00"/>
    <x v="1"/>
    <n v="11700"/>
    <x v="0"/>
    <n v="0"/>
    <n v="0"/>
  </r>
  <r>
    <n v="46"/>
    <s v="Med A"/>
    <d v="2012-08-15T00:00:00"/>
    <x v="1"/>
    <n v="11700"/>
    <x v="0"/>
    <n v="0"/>
    <n v="0"/>
  </r>
  <r>
    <n v="46"/>
    <s v="Med A"/>
    <d v="2012-08-17T00:00:00"/>
    <x v="1"/>
    <n v="11700"/>
    <x v="0"/>
    <n v="0"/>
    <n v="0"/>
  </r>
  <r>
    <n v="46"/>
    <s v="Med A"/>
    <d v="2012-08-20T00:00:00"/>
    <x v="1"/>
    <n v="11700"/>
    <x v="0"/>
    <n v="0"/>
    <n v="0"/>
  </r>
  <r>
    <n v="46"/>
    <s v="Med A"/>
    <d v="2012-08-22T00:00:00"/>
    <x v="1"/>
    <n v="11700"/>
    <x v="0"/>
    <n v="0"/>
    <n v="0"/>
  </r>
  <r>
    <n v="46"/>
    <s v="Med A"/>
    <d v="2012-08-24T00:00:00"/>
    <x v="1"/>
    <n v="11700"/>
    <x v="0"/>
    <n v="0"/>
    <n v="0"/>
  </r>
  <r>
    <n v="46"/>
    <s v="Med A"/>
    <d v="2012-08-27T00:00:00"/>
    <x v="1"/>
    <n v="11700"/>
    <x v="0"/>
    <n v="0"/>
    <n v="0"/>
  </r>
  <r>
    <n v="46"/>
    <s v="Med A"/>
    <d v="2012-08-29T00:00:00"/>
    <x v="1"/>
    <n v="11700"/>
    <x v="0"/>
    <n v="0"/>
    <n v="0"/>
  </r>
  <r>
    <n v="46"/>
    <s v="Med A"/>
    <d v="2012-08-31T00:00:00"/>
    <x v="1"/>
    <n v="11700"/>
    <x v="0"/>
    <n v="0"/>
    <n v="0"/>
  </r>
  <r>
    <n v="46"/>
    <s v="Med A"/>
    <d v="2012-09-03T00:00:00"/>
    <x v="2"/>
    <n v="11700"/>
    <x v="0"/>
    <n v="0"/>
    <n v="0"/>
  </r>
  <r>
    <n v="46"/>
    <s v="Med A"/>
    <d v="2012-09-05T00:00:00"/>
    <x v="2"/>
    <n v="11700"/>
    <x v="0"/>
    <n v="0"/>
    <n v="0"/>
  </r>
  <r>
    <n v="46"/>
    <s v="Med B"/>
    <d v="2012-09-12T00:00:00"/>
    <x v="2"/>
    <n v="13"/>
    <x v="1"/>
    <n v="0"/>
    <n v="0"/>
  </r>
  <r>
    <n v="46"/>
    <s v="Med B"/>
    <d v="2012-10-15T00:00:00"/>
    <x v="3"/>
    <n v="8"/>
    <x v="0"/>
    <n v="0"/>
    <n v="0"/>
  </r>
  <r>
    <n v="46"/>
    <s v="Med B"/>
    <d v="2012-11-14T00:00:00"/>
    <x v="4"/>
    <n v="10"/>
    <x v="0"/>
    <n v="0"/>
    <n v="0"/>
  </r>
  <r>
    <n v="47"/>
    <s v="Med A"/>
    <d v="2012-07-02T00:00:00"/>
    <x v="0"/>
    <n v="20000"/>
    <x v="0"/>
    <n v="0"/>
    <n v="0"/>
  </r>
  <r>
    <n v="47"/>
    <s v="Med A"/>
    <d v="2012-07-04T00:00:00"/>
    <x v="0"/>
    <n v="20000"/>
    <x v="0"/>
    <n v="0"/>
    <n v="0"/>
  </r>
  <r>
    <n v="47"/>
    <s v="Med A"/>
    <d v="2012-07-06T00:00:00"/>
    <x v="0"/>
    <n v="20000"/>
    <x v="0"/>
    <n v="0"/>
    <n v="0"/>
  </r>
  <r>
    <n v="47"/>
    <s v="Med A"/>
    <d v="2012-07-09T00:00:00"/>
    <x v="0"/>
    <n v="20000"/>
    <x v="0"/>
    <n v="0"/>
    <n v="0"/>
  </r>
  <r>
    <n v="47"/>
    <s v="Med A"/>
    <d v="2012-07-11T00:00:00"/>
    <x v="0"/>
    <n v="20000"/>
    <x v="0"/>
    <n v="0"/>
    <n v="0"/>
  </r>
  <r>
    <n v="47"/>
    <s v="Med A"/>
    <d v="2012-07-13T00:00:00"/>
    <x v="0"/>
    <n v="20000"/>
    <x v="0"/>
    <n v="0"/>
    <n v="0"/>
  </r>
  <r>
    <n v="47"/>
    <s v="Med A"/>
    <d v="2012-07-16T00:00:00"/>
    <x v="0"/>
    <n v="20000"/>
    <x v="0"/>
    <n v="0"/>
    <n v="0"/>
  </r>
  <r>
    <n v="47"/>
    <s v="Med A"/>
    <d v="2012-07-18T00:00:00"/>
    <x v="0"/>
    <n v="20000"/>
    <x v="0"/>
    <n v="0"/>
    <n v="0"/>
  </r>
  <r>
    <n v="47"/>
    <s v="Med A"/>
    <d v="2012-07-20T00:00:00"/>
    <x v="0"/>
    <n v="18000"/>
    <x v="0"/>
    <n v="0"/>
    <n v="0"/>
  </r>
  <r>
    <n v="47"/>
    <s v="Med A"/>
    <d v="2012-07-23T00:00:00"/>
    <x v="0"/>
    <n v="18000"/>
    <x v="0"/>
    <n v="0"/>
    <n v="0"/>
  </r>
  <r>
    <n v="47"/>
    <s v="Med A"/>
    <d v="2012-07-25T00:00:00"/>
    <x v="0"/>
    <n v="18000"/>
    <x v="0"/>
    <n v="0"/>
    <n v="0"/>
  </r>
  <r>
    <n v="47"/>
    <s v="Med A"/>
    <d v="2012-07-27T00:00:00"/>
    <x v="0"/>
    <n v="18000"/>
    <x v="0"/>
    <n v="0"/>
    <n v="0"/>
  </r>
  <r>
    <n v="47"/>
    <s v="Med A"/>
    <d v="2012-07-30T00:00:00"/>
    <x v="0"/>
    <n v="18000"/>
    <x v="0"/>
    <n v="0"/>
    <n v="0"/>
  </r>
  <r>
    <n v="47"/>
    <s v="Med A"/>
    <d v="2012-08-01T00:00:00"/>
    <x v="1"/>
    <n v="18000"/>
    <x v="0"/>
    <n v="0"/>
    <n v="0"/>
  </r>
  <r>
    <n v="47"/>
    <s v="Med A"/>
    <d v="2012-08-03T00:00:00"/>
    <x v="1"/>
    <n v="18000"/>
    <x v="0"/>
    <n v="0"/>
    <n v="0"/>
  </r>
  <r>
    <n v="47"/>
    <s v="Med A"/>
    <d v="2012-08-06T00:00:00"/>
    <x v="1"/>
    <n v="18000"/>
    <x v="0"/>
    <n v="0"/>
    <n v="0"/>
  </r>
  <r>
    <n v="47"/>
    <s v="Med A"/>
    <d v="2012-08-08T00:00:00"/>
    <x v="1"/>
    <n v="18000"/>
    <x v="0"/>
    <n v="0"/>
    <n v="0"/>
  </r>
  <r>
    <n v="47"/>
    <s v="Med A"/>
    <d v="2012-08-10T00:00:00"/>
    <x v="1"/>
    <n v="18000"/>
    <x v="0"/>
    <n v="0"/>
    <n v="0"/>
  </r>
  <r>
    <n v="47"/>
    <s v="Med A"/>
    <d v="2012-08-13T00:00:00"/>
    <x v="1"/>
    <n v="18000"/>
    <x v="0"/>
    <n v="0"/>
    <n v="0"/>
  </r>
  <r>
    <n v="47"/>
    <s v="Med A"/>
    <d v="2012-08-15T00:00:00"/>
    <x v="1"/>
    <n v="18000"/>
    <x v="0"/>
    <n v="0"/>
    <n v="0"/>
  </r>
  <r>
    <n v="47"/>
    <s v="Med A"/>
    <d v="2012-08-17T00:00:00"/>
    <x v="1"/>
    <n v="18000"/>
    <x v="0"/>
    <n v="0"/>
    <n v="0"/>
  </r>
  <r>
    <n v="47"/>
    <s v="Med A"/>
    <d v="2012-08-20T00:00:00"/>
    <x v="1"/>
    <n v="18000"/>
    <x v="0"/>
    <n v="0"/>
    <n v="0"/>
  </r>
  <r>
    <n v="47"/>
    <s v="Med A"/>
    <d v="2012-08-22T00:00:00"/>
    <x v="1"/>
    <n v="18000"/>
    <x v="0"/>
    <n v="0"/>
    <n v="0"/>
  </r>
  <r>
    <n v="47"/>
    <s v="Med A"/>
    <d v="2012-08-24T00:00:00"/>
    <x v="1"/>
    <n v="18000"/>
    <x v="0"/>
    <n v="0"/>
    <n v="0"/>
  </r>
  <r>
    <n v="47"/>
    <s v="Med A"/>
    <d v="2012-08-27T00:00:00"/>
    <x v="1"/>
    <n v="18000"/>
    <x v="0"/>
    <n v="0"/>
    <n v="0"/>
  </r>
  <r>
    <n v="47"/>
    <s v="Med A"/>
    <d v="2012-08-29T00:00:00"/>
    <x v="1"/>
    <n v="18000"/>
    <x v="0"/>
    <n v="0"/>
    <n v="0"/>
  </r>
  <r>
    <n v="47"/>
    <s v="Med A"/>
    <d v="2012-08-31T00:00:00"/>
    <x v="1"/>
    <n v="18000"/>
    <x v="0"/>
    <n v="0"/>
    <n v="0"/>
  </r>
  <r>
    <n v="47"/>
    <s v="Med A"/>
    <d v="2012-09-03T00:00:00"/>
    <x v="2"/>
    <n v="18000"/>
    <x v="0"/>
    <n v="0"/>
    <n v="0"/>
  </r>
  <r>
    <n v="47"/>
    <s v="Med A"/>
    <d v="2012-09-05T00:00:00"/>
    <x v="2"/>
    <n v="18000"/>
    <x v="0"/>
    <n v="0"/>
    <n v="0"/>
  </r>
  <r>
    <n v="47"/>
    <s v="Med B"/>
    <d v="2012-09-12T00:00:00"/>
    <x v="2"/>
    <n v="16"/>
    <x v="1"/>
    <n v="0"/>
    <n v="0"/>
  </r>
  <r>
    <n v="47"/>
    <s v="Med B"/>
    <d v="2012-10-10T00:00:00"/>
    <x v="3"/>
    <n v="20"/>
    <x v="0"/>
    <n v="0"/>
    <n v="0"/>
  </r>
  <r>
    <n v="47"/>
    <s v="Med B"/>
    <d v="2012-11-14T00:00:00"/>
    <x v="4"/>
    <n v="20"/>
    <x v="0"/>
    <n v="0"/>
    <n v="0"/>
  </r>
  <r>
    <n v="48"/>
    <s v="Med A"/>
    <d v="2012-07-02T00:00:00"/>
    <x v="0"/>
    <n v="3200"/>
    <x v="0"/>
    <n v="0"/>
    <n v="0"/>
  </r>
  <r>
    <n v="48"/>
    <s v="Med A"/>
    <d v="2012-07-04T00:00:00"/>
    <x v="0"/>
    <n v="3200"/>
    <x v="0"/>
    <n v="0"/>
    <n v="0"/>
  </r>
  <r>
    <n v="48"/>
    <s v="Med A"/>
    <d v="2012-07-06T00:00:00"/>
    <x v="0"/>
    <n v="3200"/>
    <x v="0"/>
    <n v="0"/>
    <n v="0"/>
  </r>
  <r>
    <n v="48"/>
    <s v="Med A"/>
    <d v="2012-07-09T00:00:00"/>
    <x v="0"/>
    <n v="3200"/>
    <x v="0"/>
    <n v="0"/>
    <n v="0"/>
  </r>
  <r>
    <n v="48"/>
    <s v="Med A"/>
    <d v="2012-07-11T00:00:00"/>
    <x v="0"/>
    <n v="3200"/>
    <x v="0"/>
    <n v="0"/>
    <n v="0"/>
  </r>
  <r>
    <n v="48"/>
    <s v="Med A"/>
    <d v="2012-07-13T00:00:00"/>
    <x v="0"/>
    <n v="3200"/>
    <x v="0"/>
    <n v="0"/>
    <n v="0"/>
  </r>
  <r>
    <n v="48"/>
    <s v="Med A"/>
    <d v="2012-07-16T00:00:00"/>
    <x v="0"/>
    <n v="3200"/>
    <x v="0"/>
    <n v="0"/>
    <n v="0"/>
  </r>
  <r>
    <n v="48"/>
    <s v="Med A"/>
    <d v="2012-07-18T00:00:00"/>
    <x v="0"/>
    <n v="3200"/>
    <x v="0"/>
    <n v="0"/>
    <n v="0"/>
  </r>
  <r>
    <n v="48"/>
    <s v="Med A"/>
    <d v="2012-07-20T00:00:00"/>
    <x v="0"/>
    <n v="2900"/>
    <x v="0"/>
    <n v="0"/>
    <n v="0"/>
  </r>
  <r>
    <n v="48"/>
    <s v="Med A"/>
    <d v="2012-07-23T00:00:00"/>
    <x v="0"/>
    <n v="2900"/>
    <x v="0"/>
    <n v="0"/>
    <n v="0"/>
  </r>
  <r>
    <n v="48"/>
    <s v="Med A"/>
    <d v="2012-07-25T00:00:00"/>
    <x v="0"/>
    <n v="2900"/>
    <x v="0"/>
    <n v="0"/>
    <n v="0"/>
  </r>
  <r>
    <n v="48"/>
    <s v="Med A"/>
    <d v="2012-07-27T00:00:00"/>
    <x v="0"/>
    <n v="2900"/>
    <x v="0"/>
    <n v="0"/>
    <n v="0"/>
  </r>
  <r>
    <n v="48"/>
    <s v="Med A"/>
    <d v="2012-07-30T00:00:00"/>
    <x v="0"/>
    <n v="2900"/>
    <x v="0"/>
    <n v="0"/>
    <n v="0"/>
  </r>
  <r>
    <n v="48"/>
    <s v="Med A"/>
    <d v="2012-08-01T00:00:00"/>
    <x v="1"/>
    <n v="2900"/>
    <x v="0"/>
    <n v="0"/>
    <n v="0"/>
  </r>
  <r>
    <n v="48"/>
    <s v="Med A"/>
    <d v="2012-08-03T00:00:00"/>
    <x v="1"/>
    <n v="2900"/>
    <x v="0"/>
    <n v="0"/>
    <n v="0"/>
  </r>
  <r>
    <n v="48"/>
    <s v="Med A"/>
    <d v="2012-08-06T00:00:00"/>
    <x v="1"/>
    <n v="2900"/>
    <x v="0"/>
    <n v="0"/>
    <n v="0"/>
  </r>
  <r>
    <n v="48"/>
    <s v="Med A"/>
    <d v="2012-08-08T00:00:00"/>
    <x v="1"/>
    <n v="2900"/>
    <x v="0"/>
    <n v="0"/>
    <n v="0"/>
  </r>
  <r>
    <n v="48"/>
    <s v="Med A"/>
    <d v="2012-08-10T00:00:00"/>
    <x v="1"/>
    <n v="2900"/>
    <x v="0"/>
    <n v="0"/>
    <n v="0"/>
  </r>
  <r>
    <n v="48"/>
    <s v="Med A"/>
    <d v="2012-08-13T00:00:00"/>
    <x v="1"/>
    <n v="2900"/>
    <x v="0"/>
    <n v="0"/>
    <n v="0"/>
  </r>
  <r>
    <n v="48"/>
    <s v="Med A"/>
    <d v="2012-08-15T00:00:00"/>
    <x v="1"/>
    <n v="2900"/>
    <x v="0"/>
    <n v="0"/>
    <n v="0"/>
  </r>
  <r>
    <n v="48"/>
    <s v="Med A"/>
    <d v="2012-09-03T00:00:00"/>
    <x v="2"/>
    <n v="2000"/>
    <x v="0"/>
    <n v="0"/>
    <n v="0"/>
  </r>
  <r>
    <n v="48"/>
    <s v="Med A"/>
    <d v="2012-09-05T00:00:00"/>
    <x v="2"/>
    <n v="2000"/>
    <x v="0"/>
    <n v="0"/>
    <n v="0"/>
  </r>
  <r>
    <n v="48"/>
    <s v="Med B"/>
    <d v="2012-09-12T00:00:00"/>
    <x v="2"/>
    <n v="4"/>
    <x v="1"/>
    <n v="0"/>
    <n v="0"/>
  </r>
  <r>
    <n v="48"/>
    <s v="Med B"/>
    <d v="2012-10-10T00:00:00"/>
    <x v="3"/>
    <n v="3"/>
    <x v="0"/>
    <n v="0"/>
    <n v="0"/>
  </r>
  <r>
    <n v="48"/>
    <s v="Med B"/>
    <d v="2012-11-14T00:00:00"/>
    <x v="4"/>
    <n v="5"/>
    <x v="0"/>
    <n v="0"/>
    <n v="0"/>
  </r>
  <r>
    <n v="49"/>
    <s v="Med A"/>
    <d v="2012-07-03T00:00:00"/>
    <x v="0"/>
    <n v="1700"/>
    <x v="0"/>
    <n v="0"/>
    <n v="0"/>
  </r>
  <r>
    <n v="49"/>
    <s v="Med A"/>
    <d v="2012-07-05T00:00:00"/>
    <x v="0"/>
    <n v="1700"/>
    <x v="0"/>
    <n v="0"/>
    <n v="0"/>
  </r>
  <r>
    <n v="49"/>
    <s v="Med A"/>
    <d v="2012-07-21T00:00:00"/>
    <x v="0"/>
    <n v="1700"/>
    <x v="0"/>
    <n v="0"/>
    <n v="0"/>
  </r>
  <r>
    <n v="49"/>
    <s v="Med A"/>
    <d v="2012-07-24T00:00:00"/>
    <x v="0"/>
    <n v="1700"/>
    <x v="0"/>
    <n v="0"/>
    <n v="0"/>
  </r>
  <r>
    <n v="49"/>
    <s v="Med A"/>
    <d v="2012-07-26T00:00:00"/>
    <x v="0"/>
    <n v="1700"/>
    <x v="0"/>
    <n v="0"/>
    <n v="0"/>
  </r>
  <r>
    <n v="49"/>
    <s v="Med A"/>
    <d v="2012-07-28T00:00:00"/>
    <x v="0"/>
    <n v="1700"/>
    <x v="0"/>
    <n v="0"/>
    <n v="0"/>
  </r>
  <r>
    <n v="49"/>
    <s v="Med A"/>
    <d v="2012-07-31T00:00:00"/>
    <x v="0"/>
    <n v="1700"/>
    <x v="0"/>
    <n v="0"/>
    <n v="0"/>
  </r>
  <r>
    <n v="49"/>
    <s v="Med A"/>
    <d v="2012-08-02T00:00:00"/>
    <x v="1"/>
    <n v="1700"/>
    <x v="0"/>
    <n v="0"/>
    <n v="0"/>
  </r>
  <r>
    <n v="49"/>
    <s v="Med A"/>
    <d v="2012-08-04T00:00:00"/>
    <x v="1"/>
    <n v="1700"/>
    <x v="0"/>
    <n v="0"/>
    <n v="0"/>
  </r>
  <r>
    <n v="49"/>
    <s v="Med A"/>
    <d v="2012-08-07T00:00:00"/>
    <x v="1"/>
    <n v="1700"/>
    <x v="0"/>
    <n v="0"/>
    <n v="0"/>
  </r>
  <r>
    <n v="49"/>
    <s v="Med A"/>
    <d v="2012-08-09T00:00:00"/>
    <x v="1"/>
    <n v="1700"/>
    <x v="0"/>
    <n v="0"/>
    <n v="0"/>
  </r>
  <r>
    <n v="49"/>
    <s v="Med A"/>
    <d v="2012-08-11T00:00:00"/>
    <x v="1"/>
    <n v="1700"/>
    <x v="0"/>
    <n v="0"/>
    <n v="0"/>
  </r>
  <r>
    <n v="49"/>
    <s v="Med A"/>
    <d v="2012-08-14T00:00:00"/>
    <x v="1"/>
    <n v="1700"/>
    <x v="0"/>
    <n v="0"/>
    <n v="0"/>
  </r>
  <r>
    <n v="49"/>
    <s v="Med A"/>
    <d v="2012-08-16T00:00:00"/>
    <x v="1"/>
    <n v="1700"/>
    <x v="0"/>
    <n v="0"/>
    <n v="0"/>
  </r>
  <r>
    <n v="49"/>
    <s v="Med A"/>
    <d v="2012-08-21T00:00:00"/>
    <x v="1"/>
    <n v="1700"/>
    <x v="0"/>
    <n v="0"/>
    <n v="0"/>
  </r>
  <r>
    <n v="49"/>
    <s v="Med A"/>
    <d v="2012-08-23T00:00:00"/>
    <x v="1"/>
    <n v="1700"/>
    <x v="0"/>
    <n v="0"/>
    <n v="0"/>
  </r>
  <r>
    <n v="49"/>
    <s v="Med A"/>
    <d v="2012-08-25T00:00:00"/>
    <x v="1"/>
    <n v="1700"/>
    <x v="0"/>
    <n v="0"/>
    <n v="0"/>
  </r>
  <r>
    <n v="49"/>
    <s v="Med A"/>
    <d v="2012-08-28T00:00:00"/>
    <x v="1"/>
    <n v="1700"/>
    <x v="0"/>
    <n v="0"/>
    <n v="0"/>
  </r>
  <r>
    <n v="49"/>
    <s v="Med A"/>
    <d v="2012-08-30T00:00:00"/>
    <x v="1"/>
    <n v="1700"/>
    <x v="0"/>
    <n v="0"/>
    <n v="0"/>
  </r>
  <r>
    <n v="49"/>
    <s v="Med A"/>
    <d v="2012-09-01T00:00:00"/>
    <x v="2"/>
    <n v="1700"/>
    <x v="0"/>
    <n v="0"/>
    <n v="0"/>
  </r>
  <r>
    <n v="49"/>
    <s v="Med A"/>
    <d v="2012-09-04T00:00:00"/>
    <x v="2"/>
    <n v="1700"/>
    <x v="0"/>
    <n v="0"/>
    <n v="0"/>
  </r>
  <r>
    <n v="49"/>
    <s v="Med A"/>
    <d v="2012-09-06T00:00:00"/>
    <x v="2"/>
    <n v="1700"/>
    <x v="0"/>
    <n v="0"/>
    <n v="0"/>
  </r>
  <r>
    <n v="49"/>
    <s v="Med B"/>
    <d v="2012-09-13T00:00:00"/>
    <x v="2"/>
    <n v="4"/>
    <x v="1"/>
    <n v="0"/>
    <n v="0"/>
  </r>
  <r>
    <n v="50"/>
    <s v="Med A"/>
    <d v="2012-07-03T00:00:00"/>
    <x v="0"/>
    <n v="8000"/>
    <x v="0"/>
    <n v="0"/>
    <n v="0"/>
  </r>
  <r>
    <n v="50"/>
    <s v="Med A"/>
    <d v="2012-07-05T00:00:00"/>
    <x v="0"/>
    <n v="8000"/>
    <x v="0"/>
    <n v="0"/>
    <n v="0"/>
  </r>
  <r>
    <n v="50"/>
    <s v="Med A"/>
    <d v="2012-07-07T00:00:00"/>
    <x v="0"/>
    <n v="8000"/>
    <x v="0"/>
    <n v="0"/>
    <n v="0"/>
  </r>
  <r>
    <n v="50"/>
    <s v="Med A"/>
    <d v="2012-07-10T00:00:00"/>
    <x v="0"/>
    <n v="8000"/>
    <x v="0"/>
    <n v="0"/>
    <n v="0"/>
  </r>
  <r>
    <n v="50"/>
    <s v="Med A"/>
    <d v="2012-07-12T00:00:00"/>
    <x v="0"/>
    <n v="8000"/>
    <x v="0"/>
    <n v="0"/>
    <n v="0"/>
  </r>
  <r>
    <n v="50"/>
    <s v="Med A"/>
    <d v="2012-07-14T00:00:00"/>
    <x v="0"/>
    <n v="8000"/>
    <x v="0"/>
    <n v="0"/>
    <n v="0"/>
  </r>
  <r>
    <n v="50"/>
    <s v="Med A"/>
    <d v="2012-07-17T00:00:00"/>
    <x v="0"/>
    <n v="8000"/>
    <x v="0"/>
    <n v="0"/>
    <n v="0"/>
  </r>
  <r>
    <n v="50"/>
    <s v="Med A"/>
    <d v="2012-07-19T00:00:00"/>
    <x v="0"/>
    <n v="8000"/>
    <x v="0"/>
    <n v="0"/>
    <n v="0"/>
  </r>
  <r>
    <n v="50"/>
    <s v="Med A"/>
    <d v="2012-07-28T00:00:00"/>
    <x v="0"/>
    <n v="7200"/>
    <x v="0"/>
    <n v="0"/>
    <n v="0"/>
  </r>
  <r>
    <n v="50"/>
    <s v="Med A"/>
    <d v="2012-07-31T00:00:00"/>
    <x v="0"/>
    <n v="7200"/>
    <x v="0"/>
    <n v="0"/>
    <n v="0"/>
  </r>
  <r>
    <n v="50"/>
    <s v="Med A"/>
    <d v="2012-08-02T00:00:00"/>
    <x v="1"/>
    <n v="7200"/>
    <x v="0"/>
    <n v="0"/>
    <n v="0"/>
  </r>
  <r>
    <n v="50"/>
    <s v="Med A"/>
    <d v="2012-08-04T00:00:00"/>
    <x v="1"/>
    <n v="7200"/>
    <x v="0"/>
    <n v="0"/>
    <n v="0"/>
  </r>
  <r>
    <n v="50"/>
    <s v="Med A"/>
    <d v="2012-08-07T00:00:00"/>
    <x v="1"/>
    <n v="7200"/>
    <x v="0"/>
    <n v="0"/>
    <n v="0"/>
  </r>
  <r>
    <n v="50"/>
    <s v="Med A"/>
    <d v="2012-08-09T00:00:00"/>
    <x v="1"/>
    <n v="7200"/>
    <x v="0"/>
    <n v="0"/>
    <n v="0"/>
  </r>
  <r>
    <n v="50"/>
    <s v="Med A"/>
    <d v="2012-08-11T00:00:00"/>
    <x v="1"/>
    <n v="7200"/>
    <x v="0"/>
    <n v="0"/>
    <n v="0"/>
  </r>
  <r>
    <n v="50"/>
    <s v="Med A"/>
    <d v="2012-08-14T00:00:00"/>
    <x v="1"/>
    <n v="7200"/>
    <x v="0"/>
    <n v="0"/>
    <n v="0"/>
  </r>
  <r>
    <n v="50"/>
    <s v="Med A"/>
    <d v="2012-08-16T00:00:00"/>
    <x v="1"/>
    <n v="7200"/>
    <x v="0"/>
    <n v="0"/>
    <n v="0"/>
  </r>
  <r>
    <n v="50"/>
    <s v="Med A"/>
    <d v="2012-08-18T00:00:00"/>
    <x v="1"/>
    <n v="7200"/>
    <x v="0"/>
    <n v="0"/>
    <n v="0"/>
  </r>
  <r>
    <n v="50"/>
    <s v="Med A"/>
    <d v="2012-08-21T00:00:00"/>
    <x v="1"/>
    <n v="7200"/>
    <x v="0"/>
    <n v="0"/>
    <n v="0"/>
  </r>
  <r>
    <n v="50"/>
    <s v="Med A"/>
    <d v="2012-08-23T00:00:00"/>
    <x v="1"/>
    <n v="7200"/>
    <x v="0"/>
    <n v="0"/>
    <n v="0"/>
  </r>
  <r>
    <n v="50"/>
    <s v="Med A"/>
    <d v="2012-08-25T00:00:00"/>
    <x v="1"/>
    <n v="7200"/>
    <x v="0"/>
    <n v="0"/>
    <n v="0"/>
  </r>
  <r>
    <n v="50"/>
    <s v="Med A"/>
    <d v="2012-08-28T00:00:00"/>
    <x v="1"/>
    <n v="7200"/>
    <x v="0"/>
    <n v="0"/>
    <n v="0"/>
  </r>
  <r>
    <n v="50"/>
    <s v="Med A"/>
    <d v="2012-08-30T00:00:00"/>
    <x v="1"/>
    <n v="7200"/>
    <x v="0"/>
    <n v="0"/>
    <n v="0"/>
  </r>
  <r>
    <n v="50"/>
    <s v="Med A"/>
    <d v="2012-09-01T00:00:00"/>
    <x v="2"/>
    <n v="7200"/>
    <x v="0"/>
    <n v="0"/>
    <n v="0"/>
  </r>
  <r>
    <n v="50"/>
    <s v="Med A"/>
    <d v="2012-09-04T00:00:00"/>
    <x v="2"/>
    <n v="7200"/>
    <x v="0"/>
    <n v="0"/>
    <n v="0"/>
  </r>
  <r>
    <n v="50"/>
    <s v="Med A"/>
    <d v="2012-09-06T00:00:00"/>
    <x v="2"/>
    <n v="6500"/>
    <x v="0"/>
    <n v="0"/>
    <n v="0"/>
  </r>
  <r>
    <n v="51"/>
    <s v="Med A"/>
    <d v="2012-07-03T00:00:00"/>
    <x v="0"/>
    <n v="5000"/>
    <x v="0"/>
    <n v="0"/>
    <n v="0"/>
  </r>
  <r>
    <n v="52"/>
    <s v="Med A"/>
    <d v="2012-08-04T00:00:00"/>
    <x v="1"/>
    <n v="4200"/>
    <x v="0"/>
    <n v="0"/>
    <n v="0"/>
  </r>
  <r>
    <n v="52"/>
    <s v="Med A"/>
    <d v="2012-08-07T00:00:00"/>
    <x v="1"/>
    <n v="4200"/>
    <x v="0"/>
    <n v="0"/>
    <n v="0"/>
  </r>
  <r>
    <n v="52"/>
    <s v="Med A"/>
    <d v="2012-08-09T00:00:00"/>
    <x v="1"/>
    <n v="4200"/>
    <x v="0"/>
    <n v="0"/>
    <n v="0"/>
  </r>
  <r>
    <n v="52"/>
    <s v="Med A"/>
    <d v="2012-08-11T00:00:00"/>
    <x v="1"/>
    <n v="4200"/>
    <x v="0"/>
    <n v="0"/>
    <n v="0"/>
  </r>
  <r>
    <n v="52"/>
    <s v="Med A"/>
    <d v="2012-08-14T00:00:00"/>
    <x v="1"/>
    <n v="4200"/>
    <x v="0"/>
    <n v="0"/>
    <n v="0"/>
  </r>
  <r>
    <n v="52"/>
    <s v="Med A"/>
    <d v="2012-08-16T00:00:00"/>
    <x v="1"/>
    <n v="4200"/>
    <x v="0"/>
    <n v="0"/>
    <n v="0"/>
  </r>
  <r>
    <n v="52"/>
    <s v="Med A"/>
    <d v="2012-08-18T00:00:00"/>
    <x v="1"/>
    <n v="4600"/>
    <x v="0"/>
    <n v="0"/>
    <n v="0"/>
  </r>
  <r>
    <n v="52"/>
    <s v="Med A"/>
    <d v="2012-08-21T00:00:00"/>
    <x v="1"/>
    <n v="4600"/>
    <x v="0"/>
    <n v="0"/>
    <n v="0"/>
  </r>
  <r>
    <n v="52"/>
    <s v="Med A"/>
    <d v="2012-08-23T00:00:00"/>
    <x v="1"/>
    <n v="4600"/>
    <x v="0"/>
    <n v="0"/>
    <n v="0"/>
  </r>
  <r>
    <n v="52"/>
    <s v="Med A"/>
    <d v="2012-08-25T00:00:00"/>
    <x v="1"/>
    <n v="4600"/>
    <x v="0"/>
    <n v="0"/>
    <n v="0"/>
  </r>
  <r>
    <n v="52"/>
    <s v="Med A"/>
    <d v="2012-08-28T00:00:00"/>
    <x v="1"/>
    <n v="4600"/>
    <x v="0"/>
    <n v="0"/>
    <n v="0"/>
  </r>
  <r>
    <n v="52"/>
    <s v="Med A"/>
    <d v="2012-08-30T00:00:00"/>
    <x v="1"/>
    <n v="4600"/>
    <x v="0"/>
    <n v="0"/>
    <n v="0"/>
  </r>
  <r>
    <n v="52"/>
    <s v="Med A"/>
    <d v="2012-09-04T00:00:00"/>
    <x v="2"/>
    <n v="4600"/>
    <x v="0"/>
    <n v="0"/>
    <n v="0"/>
  </r>
  <r>
    <n v="52"/>
    <s v="Med A"/>
    <d v="2012-09-06T00:00:00"/>
    <x v="2"/>
    <n v="4600"/>
    <x v="0"/>
    <n v="0"/>
    <n v="0"/>
  </r>
  <r>
    <n v="52"/>
    <s v="Med B"/>
    <d v="2012-09-13T00:00:00"/>
    <x v="2"/>
    <n v="8"/>
    <x v="1"/>
    <n v="0"/>
    <n v="0"/>
  </r>
  <r>
    <n v="52"/>
    <s v="Med B"/>
    <d v="2012-10-11T00:00:00"/>
    <x v="3"/>
    <n v="8"/>
    <x v="0"/>
    <n v="0"/>
    <n v="0"/>
  </r>
  <r>
    <n v="52"/>
    <s v="Med B"/>
    <d v="2012-11-17T00:00:00"/>
    <x v="4"/>
    <n v="8"/>
    <x v="0"/>
    <n v="0"/>
    <n v="0"/>
  </r>
  <r>
    <n v="53"/>
    <s v="Med A"/>
    <d v="2012-07-03T00:00:00"/>
    <x v="0"/>
    <n v="2200"/>
    <x v="0"/>
    <n v="0"/>
    <n v="0"/>
  </r>
  <r>
    <n v="53"/>
    <s v="Med A"/>
    <d v="2012-07-05T00:00:00"/>
    <x v="0"/>
    <n v="2200"/>
    <x v="0"/>
    <n v="0"/>
    <n v="0"/>
  </r>
  <r>
    <n v="53"/>
    <s v="Med A"/>
    <d v="2012-07-07T00:00:00"/>
    <x v="0"/>
    <n v="2200"/>
    <x v="0"/>
    <n v="0"/>
    <n v="0"/>
  </r>
  <r>
    <n v="53"/>
    <s v="Med A"/>
    <d v="2012-08-28T00:00:00"/>
    <x v="1"/>
    <n v="1800"/>
    <x v="0"/>
    <n v="0"/>
    <n v="0"/>
  </r>
  <r>
    <n v="53"/>
    <s v="Med A"/>
    <d v="2012-08-30T00:00:00"/>
    <x v="1"/>
    <n v="1800"/>
    <x v="0"/>
    <n v="0"/>
    <n v="0"/>
  </r>
  <r>
    <n v="53"/>
    <s v="Med A"/>
    <d v="2012-09-01T00:00:00"/>
    <x v="2"/>
    <n v="1800"/>
    <x v="0"/>
    <n v="0"/>
    <n v="0"/>
  </r>
  <r>
    <n v="53"/>
    <s v="Med A"/>
    <d v="2012-09-04T00:00:00"/>
    <x v="2"/>
    <n v="1800"/>
    <x v="0"/>
    <n v="0"/>
    <n v="0"/>
  </r>
  <r>
    <n v="53"/>
    <s v="Med A"/>
    <d v="2012-09-06T00:00:00"/>
    <x v="2"/>
    <n v="1800"/>
    <x v="0"/>
    <n v="0"/>
    <n v="0"/>
  </r>
  <r>
    <n v="53"/>
    <s v="Med B"/>
    <d v="2012-09-13T00:00:00"/>
    <x v="2"/>
    <n v="4"/>
    <x v="1"/>
    <n v="0"/>
    <n v="0"/>
  </r>
  <r>
    <n v="53"/>
    <s v="Med B"/>
    <d v="2012-10-11T00:00:00"/>
    <x v="3"/>
    <n v="4"/>
    <x v="0"/>
    <n v="0"/>
    <n v="0"/>
  </r>
  <r>
    <n v="53"/>
    <s v="Med B"/>
    <d v="2012-11-15T00:00:00"/>
    <x v="4"/>
    <n v="3"/>
    <x v="0"/>
    <n v="0"/>
    <n v="0"/>
  </r>
  <r>
    <n v="54"/>
    <s v="Med A"/>
    <d v="2012-07-02T00:00:00"/>
    <x v="0"/>
    <n v="4500"/>
    <x v="0"/>
    <n v="0"/>
    <n v="0"/>
  </r>
  <r>
    <n v="54"/>
    <s v="Med A"/>
    <d v="2012-07-04T00:00:00"/>
    <x v="0"/>
    <n v="4500"/>
    <x v="0"/>
    <n v="0"/>
    <n v="0"/>
  </r>
  <r>
    <n v="54"/>
    <s v="Med A"/>
    <d v="2012-07-06T00:00:00"/>
    <x v="0"/>
    <n v="4700"/>
    <x v="0"/>
    <n v="0"/>
    <n v="0"/>
  </r>
  <r>
    <n v="54"/>
    <s v="Med A"/>
    <d v="2012-07-09T00:00:00"/>
    <x v="0"/>
    <n v="4700"/>
    <x v="0"/>
    <n v="0"/>
    <n v="0"/>
  </r>
  <r>
    <n v="54"/>
    <s v="Med A"/>
    <d v="2012-07-11T00:00:00"/>
    <x v="0"/>
    <n v="4700"/>
    <x v="0"/>
    <n v="0"/>
    <n v="0"/>
  </r>
  <r>
    <n v="54"/>
    <s v="Med A"/>
    <d v="2012-07-13T00:00:00"/>
    <x v="0"/>
    <n v="4700"/>
    <x v="0"/>
    <n v="0"/>
    <n v="0"/>
  </r>
  <r>
    <n v="54"/>
    <s v="Med A"/>
    <d v="2012-07-16T00:00:00"/>
    <x v="0"/>
    <n v="4700"/>
    <x v="0"/>
    <n v="0"/>
    <n v="0"/>
  </r>
  <r>
    <n v="54"/>
    <s v="Med A"/>
    <d v="2012-07-18T00:00:00"/>
    <x v="0"/>
    <n v="4700"/>
    <x v="0"/>
    <n v="0"/>
    <n v="0"/>
  </r>
  <r>
    <n v="54"/>
    <s v="Med A"/>
    <d v="2012-07-23T00:00:00"/>
    <x v="0"/>
    <n v="5200"/>
    <x v="0"/>
    <n v="0"/>
    <n v="0"/>
  </r>
  <r>
    <n v="54"/>
    <s v="Med A"/>
    <d v="2012-07-26T00:00:00"/>
    <x v="0"/>
    <n v="5200"/>
    <x v="0"/>
    <n v="0"/>
    <n v="0"/>
  </r>
  <r>
    <n v="54"/>
    <s v="Med A"/>
    <d v="2012-07-27T00:00:00"/>
    <x v="0"/>
    <n v="5200"/>
    <x v="0"/>
    <n v="0"/>
    <n v="0"/>
  </r>
  <r>
    <n v="54"/>
    <s v="Med A"/>
    <d v="2012-07-30T00:00:00"/>
    <x v="0"/>
    <n v="5200"/>
    <x v="0"/>
    <n v="0"/>
    <n v="0"/>
  </r>
  <r>
    <n v="54"/>
    <s v="Med A"/>
    <d v="2012-08-01T00:00:00"/>
    <x v="1"/>
    <n v="5200"/>
    <x v="0"/>
    <n v="0"/>
    <n v="0"/>
  </r>
  <r>
    <n v="54"/>
    <s v="Med A"/>
    <d v="2012-08-03T00:00:00"/>
    <x v="1"/>
    <n v="5200"/>
    <x v="0"/>
    <n v="0"/>
    <n v="0"/>
  </r>
  <r>
    <n v="54"/>
    <s v="Med A"/>
    <d v="2012-08-06T00:00:00"/>
    <x v="1"/>
    <n v="6300"/>
    <x v="0"/>
    <n v="0"/>
    <n v="0"/>
  </r>
  <r>
    <n v="54"/>
    <s v="Med A"/>
    <d v="2012-08-08T00:00:00"/>
    <x v="1"/>
    <n v="6300"/>
    <x v="0"/>
    <n v="0"/>
    <n v="0"/>
  </r>
  <r>
    <n v="54"/>
    <s v="Med A"/>
    <d v="2012-08-10T00:00:00"/>
    <x v="1"/>
    <n v="6300"/>
    <x v="0"/>
    <n v="0"/>
    <n v="0"/>
  </r>
  <r>
    <n v="54"/>
    <s v="Med A"/>
    <d v="2012-08-13T00:00:00"/>
    <x v="1"/>
    <n v="6300"/>
    <x v="0"/>
    <n v="0"/>
    <n v="0"/>
  </r>
  <r>
    <n v="54"/>
    <s v="Med A"/>
    <d v="2012-08-15T00:00:00"/>
    <x v="1"/>
    <n v="6300"/>
    <x v="0"/>
    <n v="0"/>
    <n v="0"/>
  </r>
  <r>
    <n v="54"/>
    <s v="Med A"/>
    <d v="2012-08-17T00:00:00"/>
    <x v="1"/>
    <n v="7000"/>
    <x v="0"/>
    <n v="0"/>
    <n v="0"/>
  </r>
  <r>
    <n v="54"/>
    <s v="Med A"/>
    <d v="2012-08-20T00:00:00"/>
    <x v="1"/>
    <n v="7000"/>
    <x v="0"/>
    <n v="0"/>
    <n v="0"/>
  </r>
  <r>
    <n v="54"/>
    <s v="Med A"/>
    <d v="2012-08-22T00:00:00"/>
    <x v="1"/>
    <n v="7000"/>
    <x v="0"/>
    <n v="0"/>
    <n v="0"/>
  </r>
  <r>
    <n v="54"/>
    <s v="Med A"/>
    <d v="2012-08-24T00:00:00"/>
    <x v="1"/>
    <n v="7000"/>
    <x v="0"/>
    <n v="0"/>
    <n v="0"/>
  </r>
  <r>
    <n v="54"/>
    <s v="Med A"/>
    <d v="2012-08-27T00:00:00"/>
    <x v="1"/>
    <n v="7000"/>
    <x v="0"/>
    <n v="0"/>
    <n v="0"/>
  </r>
  <r>
    <n v="54"/>
    <s v="Med A"/>
    <d v="2012-08-29T00:00:00"/>
    <x v="1"/>
    <n v="7000"/>
    <x v="0"/>
    <n v="0"/>
    <n v="0"/>
  </r>
  <r>
    <n v="54"/>
    <s v="Med A"/>
    <d v="2012-08-31T00:00:00"/>
    <x v="1"/>
    <n v="7000"/>
    <x v="0"/>
    <n v="0"/>
    <n v="0"/>
  </r>
  <r>
    <n v="54"/>
    <s v="Med A"/>
    <d v="2012-09-03T00:00:00"/>
    <x v="2"/>
    <n v="7000"/>
    <x v="0"/>
    <n v="0"/>
    <n v="0"/>
  </r>
  <r>
    <n v="54"/>
    <s v="Med B"/>
    <d v="2012-09-12T00:00:00"/>
    <x v="2"/>
    <n v="10"/>
    <x v="1"/>
    <n v="0"/>
    <n v="0"/>
  </r>
  <r>
    <n v="54"/>
    <s v="Med B"/>
    <d v="2012-10-10T00:00:00"/>
    <x v="3"/>
    <n v="10"/>
    <x v="0"/>
    <n v="0"/>
    <n v="0"/>
  </r>
  <r>
    <n v="54"/>
    <s v="Med B"/>
    <d v="2012-11-14T00:00:00"/>
    <x v="4"/>
    <n v="10"/>
    <x v="0"/>
    <n v="0"/>
    <n v="0"/>
  </r>
  <r>
    <n v="55"/>
    <s v="Med A"/>
    <d v="2012-07-04T00:00:00"/>
    <x v="0"/>
    <n v="5700"/>
    <x v="0"/>
    <n v="0"/>
    <n v="0"/>
  </r>
  <r>
    <n v="55"/>
    <s v="Med A"/>
    <d v="2012-07-06T00:00:00"/>
    <x v="0"/>
    <n v="6300"/>
    <x v="0"/>
    <n v="0"/>
    <n v="0"/>
  </r>
  <r>
    <n v="55"/>
    <s v="Med A"/>
    <d v="2012-07-09T00:00:00"/>
    <x v="0"/>
    <n v="6300"/>
    <x v="0"/>
    <n v="0"/>
    <n v="0"/>
  </r>
  <r>
    <n v="55"/>
    <s v="Med A"/>
    <d v="2012-07-11T00:00:00"/>
    <x v="0"/>
    <n v="6300"/>
    <x v="0"/>
    <n v="0"/>
    <n v="0"/>
  </r>
  <r>
    <n v="55"/>
    <s v="Med A"/>
    <d v="2012-07-13T00:00:00"/>
    <x v="0"/>
    <n v="6300"/>
    <x v="0"/>
    <n v="0"/>
    <n v="0"/>
  </r>
  <r>
    <n v="55"/>
    <s v="Med A"/>
    <d v="2012-07-16T00:00:00"/>
    <x v="0"/>
    <n v="6300"/>
    <x v="0"/>
    <n v="0"/>
    <n v="0"/>
  </r>
  <r>
    <n v="55"/>
    <s v="Med A"/>
    <d v="2012-07-18T00:00:00"/>
    <x v="0"/>
    <n v="6300"/>
    <x v="0"/>
    <n v="0"/>
    <n v="0"/>
  </r>
  <r>
    <n v="55"/>
    <s v="Med A"/>
    <d v="2012-07-20T00:00:00"/>
    <x v="0"/>
    <n v="6300"/>
    <x v="0"/>
    <n v="0"/>
    <n v="0"/>
  </r>
  <r>
    <n v="55"/>
    <s v="Med A"/>
    <d v="2012-07-23T00:00:00"/>
    <x v="0"/>
    <n v="6300"/>
    <x v="0"/>
    <n v="0"/>
    <n v="0"/>
  </r>
  <r>
    <n v="55"/>
    <s v="Med A"/>
    <d v="2012-07-25T00:00:00"/>
    <x v="0"/>
    <n v="6900"/>
    <x v="0"/>
    <n v="0"/>
    <n v="0"/>
  </r>
  <r>
    <n v="55"/>
    <s v="Med A"/>
    <d v="2012-07-27T00:00:00"/>
    <x v="0"/>
    <n v="6900"/>
    <x v="0"/>
    <n v="0"/>
    <n v="0"/>
  </r>
  <r>
    <n v="55"/>
    <s v="Med A"/>
    <d v="2012-08-01T00:00:00"/>
    <x v="1"/>
    <n v="6900"/>
    <x v="0"/>
    <n v="0"/>
    <n v="0"/>
  </r>
  <r>
    <n v="55"/>
    <s v="Med A"/>
    <d v="2012-08-10T00:00:00"/>
    <x v="1"/>
    <n v="6900"/>
    <x v="0"/>
    <n v="0"/>
    <n v="0"/>
  </r>
  <r>
    <n v="55"/>
    <s v="Med A"/>
    <d v="2012-08-15T00:00:00"/>
    <x v="1"/>
    <n v="6900"/>
    <x v="0"/>
    <n v="0"/>
    <n v="0"/>
  </r>
  <r>
    <n v="55"/>
    <s v="Med A"/>
    <d v="2012-08-20T00:00:00"/>
    <x v="1"/>
    <n v="9000"/>
    <x v="0"/>
    <n v="0"/>
    <n v="0"/>
  </r>
  <r>
    <n v="56"/>
    <s v="Med B"/>
    <d v="2012-09-27T00:00:00"/>
    <x v="2"/>
    <n v="2"/>
    <x v="0"/>
    <n v="1"/>
    <n v="0"/>
  </r>
  <r>
    <n v="56"/>
    <s v="Med B"/>
    <d v="2012-10-11T00:00:00"/>
    <x v="3"/>
    <n v="3"/>
    <x v="0"/>
    <n v="1"/>
    <n v="0"/>
  </r>
  <r>
    <n v="56"/>
    <s v="Med B"/>
    <d v="2012-11-15T00:00:00"/>
    <x v="4"/>
    <n v="3"/>
    <x v="0"/>
    <n v="1"/>
    <n v="0"/>
  </r>
  <r>
    <n v="57"/>
    <s v="Med A"/>
    <d v="2012-07-02T00:00:00"/>
    <x v="0"/>
    <n v="18000"/>
    <x v="0"/>
    <n v="0"/>
    <n v="0"/>
  </r>
  <r>
    <n v="57"/>
    <s v="Med A"/>
    <d v="2012-07-06T00:00:00"/>
    <x v="0"/>
    <n v="18000"/>
    <x v="0"/>
    <n v="0"/>
    <n v="0"/>
  </r>
  <r>
    <n v="57"/>
    <s v="Med A"/>
    <d v="2012-07-09T00:00:00"/>
    <x v="0"/>
    <n v="18000"/>
    <x v="0"/>
    <n v="0"/>
    <n v="0"/>
  </r>
  <r>
    <n v="57"/>
    <s v="Med A"/>
    <d v="2012-07-11T00:00:00"/>
    <x v="0"/>
    <n v="18000"/>
    <x v="0"/>
    <n v="0"/>
    <n v="0"/>
  </r>
  <r>
    <n v="57"/>
    <s v="Med A"/>
    <d v="2012-07-16T00:00:00"/>
    <x v="0"/>
    <n v="18000"/>
    <x v="0"/>
    <n v="0"/>
    <n v="0"/>
  </r>
  <r>
    <n v="57"/>
    <s v="Med A"/>
    <d v="2012-07-18T00:00:00"/>
    <x v="0"/>
    <n v="18000"/>
    <x v="0"/>
    <n v="0"/>
    <n v="0"/>
  </r>
  <r>
    <n v="57"/>
    <s v="Med A"/>
    <d v="2012-07-20T00:00:00"/>
    <x v="0"/>
    <n v="18000"/>
    <x v="0"/>
    <n v="0"/>
    <n v="0"/>
  </r>
  <r>
    <n v="57"/>
    <s v="Med A"/>
    <d v="2012-07-23T00:00:00"/>
    <x v="0"/>
    <n v="18000"/>
    <x v="0"/>
    <n v="0"/>
    <n v="0"/>
  </r>
  <r>
    <n v="57"/>
    <s v="Med A"/>
    <d v="2012-07-25T00:00:00"/>
    <x v="0"/>
    <n v="18000"/>
    <x v="0"/>
    <n v="0"/>
    <n v="0"/>
  </r>
  <r>
    <n v="57"/>
    <s v="Med A"/>
    <d v="2012-07-27T00:00:00"/>
    <x v="0"/>
    <n v="18000"/>
    <x v="0"/>
    <n v="0"/>
    <n v="0"/>
  </r>
  <r>
    <n v="57"/>
    <s v="Med A"/>
    <d v="2012-07-30T00:00:00"/>
    <x v="0"/>
    <n v="18000"/>
    <x v="0"/>
    <n v="0"/>
    <n v="0"/>
  </r>
  <r>
    <n v="57"/>
    <s v="Med A"/>
    <d v="2012-08-01T00:00:00"/>
    <x v="1"/>
    <n v="18000"/>
    <x v="0"/>
    <n v="0"/>
    <n v="0"/>
  </r>
  <r>
    <n v="57"/>
    <s v="Med B"/>
    <d v="2012-09-12T00:00:00"/>
    <x v="2"/>
    <n v="16"/>
    <x v="1"/>
    <n v="0"/>
    <n v="0"/>
  </r>
  <r>
    <n v="57"/>
    <s v="Med B"/>
    <d v="2012-10-10T00:00:00"/>
    <x v="3"/>
    <n v="13"/>
    <x v="0"/>
    <n v="0"/>
    <n v="0"/>
  </r>
  <r>
    <n v="57"/>
    <s v="Med B"/>
    <d v="2012-11-14T00:00:00"/>
    <x v="4"/>
    <n v="13"/>
    <x v="0"/>
    <n v="0"/>
    <n v="0"/>
  </r>
  <r>
    <n v="58"/>
    <s v="Med A"/>
    <d v="2012-12-03T00:00:00"/>
    <x v="5"/>
    <n v="800"/>
    <x v="0"/>
    <n v="0"/>
    <n v="0"/>
  </r>
  <r>
    <n v="59"/>
    <s v="Med A"/>
    <d v="2012-07-02T00:00:00"/>
    <x v="0"/>
    <n v="1300"/>
    <x v="0"/>
    <n v="0"/>
    <n v="0"/>
  </r>
  <r>
    <n v="59"/>
    <s v="Med A"/>
    <d v="2012-07-04T00:00:00"/>
    <x v="0"/>
    <n v="1300"/>
    <x v="0"/>
    <n v="0"/>
    <n v="0"/>
  </r>
  <r>
    <n v="59"/>
    <s v="Med A"/>
    <d v="2012-07-06T00:00:00"/>
    <x v="0"/>
    <n v="1300"/>
    <x v="0"/>
    <n v="0"/>
    <n v="0"/>
  </r>
  <r>
    <n v="59"/>
    <s v="Med A"/>
    <d v="2012-07-09T00:00:00"/>
    <x v="0"/>
    <n v="1300"/>
    <x v="0"/>
    <n v="0"/>
    <n v="0"/>
  </r>
  <r>
    <n v="59"/>
    <s v="Med A"/>
    <d v="2012-07-11T00:00:00"/>
    <x v="0"/>
    <n v="1300"/>
    <x v="0"/>
    <n v="0"/>
    <n v="0"/>
  </r>
  <r>
    <n v="59"/>
    <s v="Med A"/>
    <d v="2012-07-13T00:00:00"/>
    <x v="0"/>
    <n v="1300"/>
    <x v="0"/>
    <n v="0"/>
    <n v="0"/>
  </r>
  <r>
    <n v="59"/>
    <s v="Med A"/>
    <d v="2012-07-16T00:00:00"/>
    <x v="0"/>
    <n v="1300"/>
    <x v="0"/>
    <n v="0"/>
    <n v="0"/>
  </r>
  <r>
    <n v="59"/>
    <s v="Med A"/>
    <d v="2012-07-18T00:00:00"/>
    <x v="0"/>
    <n v="1300"/>
    <x v="0"/>
    <n v="0"/>
    <n v="0"/>
  </r>
  <r>
    <n v="59"/>
    <s v="Med A"/>
    <d v="2012-07-20T00:00:00"/>
    <x v="0"/>
    <n v="1300"/>
    <x v="0"/>
    <n v="0"/>
    <n v="0"/>
  </r>
  <r>
    <n v="59"/>
    <s v="Med A"/>
    <d v="2012-07-23T00:00:00"/>
    <x v="0"/>
    <n v="1300"/>
    <x v="0"/>
    <n v="0"/>
    <n v="0"/>
  </r>
  <r>
    <n v="59"/>
    <s v="Med A"/>
    <d v="2012-07-25T00:00:00"/>
    <x v="0"/>
    <n v="1300"/>
    <x v="0"/>
    <n v="0"/>
    <n v="0"/>
  </r>
  <r>
    <n v="59"/>
    <s v="Med A"/>
    <d v="2012-07-27T00:00:00"/>
    <x v="0"/>
    <n v="1300"/>
    <x v="0"/>
    <n v="0"/>
    <n v="0"/>
  </r>
  <r>
    <n v="59"/>
    <s v="Med A"/>
    <d v="2012-07-30T00:00:00"/>
    <x v="0"/>
    <n v="1300"/>
    <x v="0"/>
    <n v="0"/>
    <n v="0"/>
  </r>
  <r>
    <n v="59"/>
    <s v="Med A"/>
    <d v="2012-08-01T00:00:00"/>
    <x v="1"/>
    <n v="1300"/>
    <x v="0"/>
    <n v="0"/>
    <n v="0"/>
  </r>
  <r>
    <n v="60"/>
    <s v="Med A"/>
    <d v="2012-07-02T00:00:00"/>
    <x v="0"/>
    <n v="2500"/>
    <x v="0"/>
    <n v="0"/>
    <n v="0"/>
  </r>
  <r>
    <n v="60"/>
    <s v="Med A"/>
    <d v="2012-07-04T00:00:00"/>
    <x v="0"/>
    <n v="2500"/>
    <x v="0"/>
    <n v="0"/>
    <n v="0"/>
  </r>
  <r>
    <n v="60"/>
    <s v="Med A"/>
    <d v="2012-07-06T00:00:00"/>
    <x v="0"/>
    <n v="2500"/>
    <x v="0"/>
    <n v="0"/>
    <n v="0"/>
  </r>
  <r>
    <n v="60"/>
    <s v="Med A"/>
    <d v="2012-07-09T00:00:00"/>
    <x v="0"/>
    <n v="2500"/>
    <x v="0"/>
    <n v="0"/>
    <n v="0"/>
  </r>
  <r>
    <n v="60"/>
    <s v="Med A"/>
    <d v="2012-07-11T00:00:00"/>
    <x v="0"/>
    <n v="2500"/>
    <x v="0"/>
    <n v="0"/>
    <n v="0"/>
  </r>
  <r>
    <n v="60"/>
    <s v="Med A"/>
    <d v="2012-07-13T00:00:00"/>
    <x v="0"/>
    <n v="2500"/>
    <x v="0"/>
    <n v="0"/>
    <n v="0"/>
  </r>
  <r>
    <n v="60"/>
    <s v="Med A"/>
    <d v="2012-07-16T00:00:00"/>
    <x v="0"/>
    <n v="2500"/>
    <x v="0"/>
    <n v="0"/>
    <n v="0"/>
  </r>
  <r>
    <n v="60"/>
    <s v="Med A"/>
    <d v="2012-07-17T00:00:00"/>
    <x v="0"/>
    <n v="2500"/>
    <x v="0"/>
    <n v="0"/>
    <n v="0"/>
  </r>
  <r>
    <n v="60"/>
    <s v="Med A"/>
    <d v="2012-07-20T00:00:00"/>
    <x v="0"/>
    <n v="2500"/>
    <x v="0"/>
    <n v="0"/>
    <n v="0"/>
  </r>
  <r>
    <n v="60"/>
    <s v="Med A"/>
    <d v="2012-07-23T00:00:00"/>
    <x v="0"/>
    <n v="2500"/>
    <x v="0"/>
    <n v="0"/>
    <n v="0"/>
  </r>
  <r>
    <n v="60"/>
    <s v="Med A"/>
    <d v="2012-07-25T00:00:00"/>
    <x v="0"/>
    <n v="2500"/>
    <x v="0"/>
    <n v="0"/>
    <n v="0"/>
  </r>
  <r>
    <n v="60"/>
    <s v="Med A"/>
    <d v="2012-07-27T00:00:00"/>
    <x v="0"/>
    <n v="2500"/>
    <x v="0"/>
    <n v="0"/>
    <n v="0"/>
  </r>
  <r>
    <n v="60"/>
    <s v="Med A"/>
    <d v="2012-07-30T00:00:00"/>
    <x v="0"/>
    <n v="2500"/>
    <x v="0"/>
    <n v="0"/>
    <n v="0"/>
  </r>
  <r>
    <n v="60"/>
    <s v="Med A"/>
    <d v="2012-08-01T00:00:00"/>
    <x v="1"/>
    <n v="2500"/>
    <x v="0"/>
    <n v="0"/>
    <n v="0"/>
  </r>
  <r>
    <n v="60"/>
    <s v="Med A"/>
    <d v="2012-08-03T00:00:00"/>
    <x v="1"/>
    <n v="2500"/>
    <x v="0"/>
    <n v="0"/>
    <n v="0"/>
  </r>
  <r>
    <n v="60"/>
    <s v="Med A"/>
    <d v="2012-08-06T00:00:00"/>
    <x v="1"/>
    <n v="2500"/>
    <x v="0"/>
    <n v="0"/>
    <n v="0"/>
  </r>
  <r>
    <n v="60"/>
    <s v="Med A"/>
    <d v="2012-08-08T00:00:00"/>
    <x v="1"/>
    <n v="2500"/>
    <x v="0"/>
    <n v="0"/>
    <n v="0"/>
  </r>
  <r>
    <n v="60"/>
    <s v="Med A"/>
    <d v="2012-08-10T00:00:00"/>
    <x v="1"/>
    <n v="2500"/>
    <x v="0"/>
    <n v="0"/>
    <n v="0"/>
  </r>
  <r>
    <n v="60"/>
    <s v="Med A"/>
    <d v="2012-08-13T00:00:00"/>
    <x v="1"/>
    <n v="2500"/>
    <x v="0"/>
    <n v="0"/>
    <n v="0"/>
  </r>
  <r>
    <n v="60"/>
    <s v="Med A"/>
    <d v="2012-08-15T00:00:00"/>
    <x v="1"/>
    <n v="2500"/>
    <x v="0"/>
    <n v="0"/>
    <n v="0"/>
  </r>
  <r>
    <n v="60"/>
    <s v="Med A"/>
    <d v="2012-08-17T00:00:00"/>
    <x v="1"/>
    <n v="2500"/>
    <x v="0"/>
    <n v="0"/>
    <n v="0"/>
  </r>
  <r>
    <n v="60"/>
    <s v="Med A"/>
    <d v="2012-08-20T00:00:00"/>
    <x v="1"/>
    <n v="2500"/>
    <x v="0"/>
    <n v="0"/>
    <n v="0"/>
  </r>
  <r>
    <n v="60"/>
    <s v="Med A"/>
    <d v="2012-08-22T00:00:00"/>
    <x v="1"/>
    <n v="2500"/>
    <x v="0"/>
    <n v="0"/>
    <n v="0"/>
  </r>
  <r>
    <n v="60"/>
    <s v="Med A"/>
    <d v="2012-08-24T00:00:00"/>
    <x v="1"/>
    <n v="2500"/>
    <x v="0"/>
    <n v="0"/>
    <n v="0"/>
  </r>
  <r>
    <n v="60"/>
    <s v="Med A"/>
    <d v="2012-08-27T00:00:00"/>
    <x v="1"/>
    <n v="2500"/>
    <x v="0"/>
    <n v="0"/>
    <n v="0"/>
  </r>
  <r>
    <n v="60"/>
    <s v="Med A"/>
    <d v="2012-08-29T00:00:00"/>
    <x v="1"/>
    <n v="2500"/>
    <x v="0"/>
    <n v="0"/>
    <n v="0"/>
  </r>
  <r>
    <n v="60"/>
    <s v="Med A"/>
    <d v="2012-08-31T00:00:00"/>
    <x v="1"/>
    <n v="2500"/>
    <x v="0"/>
    <n v="0"/>
    <n v="0"/>
  </r>
  <r>
    <n v="60"/>
    <s v="Med A"/>
    <d v="2012-09-03T00:00:00"/>
    <x v="2"/>
    <n v="2500"/>
    <x v="0"/>
    <n v="0"/>
    <n v="0"/>
  </r>
  <r>
    <n v="60"/>
    <s v="Med A"/>
    <d v="2012-09-05T00:00:00"/>
    <x v="2"/>
    <n v="2500"/>
    <x v="0"/>
    <n v="0"/>
    <n v="0"/>
  </r>
  <r>
    <n v="60"/>
    <s v="Med B"/>
    <d v="2012-09-13T00:00:00"/>
    <x v="2"/>
    <n v="5"/>
    <x v="1"/>
    <n v="0"/>
    <n v="0"/>
  </r>
  <r>
    <n v="60"/>
    <s v="Med B"/>
    <d v="2012-10-10T00:00:00"/>
    <x v="3"/>
    <n v="5"/>
    <x v="0"/>
    <n v="0"/>
    <n v="0"/>
  </r>
  <r>
    <n v="60"/>
    <s v="Med B"/>
    <d v="2012-11-14T00:00:00"/>
    <x v="4"/>
    <n v="6"/>
    <x v="0"/>
    <n v="0"/>
    <n v="0"/>
  </r>
  <r>
    <n v="61"/>
    <s v="Med A"/>
    <d v="2012-07-03T00:00:00"/>
    <x v="0"/>
    <n v="1000"/>
    <x v="0"/>
    <n v="0"/>
    <n v="0"/>
  </r>
  <r>
    <n v="61"/>
    <s v="Med A"/>
    <d v="2012-07-05T00:00:00"/>
    <x v="0"/>
    <n v="1000"/>
    <x v="0"/>
    <n v="0"/>
    <n v="0"/>
  </r>
  <r>
    <n v="61"/>
    <s v="Med A"/>
    <d v="2012-08-04T00:00:00"/>
    <x v="1"/>
    <n v="800"/>
    <x v="0"/>
    <n v="0"/>
    <n v="0"/>
  </r>
  <r>
    <n v="61"/>
    <s v="Med A"/>
    <d v="2012-08-09T00:00:00"/>
    <x v="1"/>
    <n v="800"/>
    <x v="0"/>
    <n v="0"/>
    <n v="0"/>
  </r>
  <r>
    <n v="61"/>
    <s v="Med A"/>
    <d v="2012-08-14T00:00:00"/>
    <x v="1"/>
    <n v="800"/>
    <x v="0"/>
    <n v="0"/>
    <n v="0"/>
  </r>
  <r>
    <n v="61"/>
    <s v="Med A"/>
    <d v="2012-08-16T00:00:00"/>
    <x v="1"/>
    <n v="800"/>
    <x v="0"/>
    <n v="0"/>
    <n v="0"/>
  </r>
  <r>
    <n v="61"/>
    <s v="Med A"/>
    <d v="2012-08-18T00:00:00"/>
    <x v="1"/>
    <n v="800"/>
    <x v="0"/>
    <n v="0"/>
    <n v="0"/>
  </r>
  <r>
    <n v="61"/>
    <s v="Med A"/>
    <d v="2012-08-23T00:00:00"/>
    <x v="1"/>
    <n v="800"/>
    <x v="0"/>
    <n v="0"/>
    <n v="0"/>
  </r>
  <r>
    <n v="61"/>
    <s v="Med A"/>
    <d v="2012-08-25T00:00:00"/>
    <x v="1"/>
    <n v="800"/>
    <x v="0"/>
    <n v="0"/>
    <n v="0"/>
  </r>
  <r>
    <n v="61"/>
    <s v="Med A"/>
    <d v="2012-08-28T00:00:00"/>
    <x v="1"/>
    <n v="800"/>
    <x v="0"/>
    <n v="0"/>
    <n v="0"/>
  </r>
  <r>
    <n v="62"/>
    <s v="Med A"/>
    <d v="2012-09-03T00:00:00"/>
    <x v="2"/>
    <n v="1400"/>
    <x v="0"/>
    <n v="0"/>
    <n v="0"/>
  </r>
  <r>
    <n v="63"/>
    <s v="Med A"/>
    <d v="2012-07-02T00:00:00"/>
    <x v="0"/>
    <n v="4000"/>
    <x v="0"/>
    <n v="0"/>
    <n v="0"/>
  </r>
  <r>
    <n v="63"/>
    <s v="Med A"/>
    <d v="2012-07-04T00:00:00"/>
    <x v="0"/>
    <n v="4000"/>
    <x v="0"/>
    <n v="0"/>
    <n v="0"/>
  </r>
  <r>
    <n v="63"/>
    <s v="Med A"/>
    <d v="2012-07-06T00:00:00"/>
    <x v="0"/>
    <n v="4000"/>
    <x v="0"/>
    <n v="0"/>
    <n v="0"/>
  </r>
  <r>
    <n v="63"/>
    <s v="Med A"/>
    <d v="2012-07-09T00:00:00"/>
    <x v="0"/>
    <n v="4000"/>
    <x v="0"/>
    <n v="0"/>
    <n v="0"/>
  </r>
  <r>
    <n v="63"/>
    <s v="Med A"/>
    <d v="2012-07-11T00:00:00"/>
    <x v="0"/>
    <n v="4000"/>
    <x v="0"/>
    <n v="0"/>
    <n v="0"/>
  </r>
  <r>
    <n v="63"/>
    <s v="Med A"/>
    <d v="2012-07-13T00:00:00"/>
    <x v="0"/>
    <n v="4000"/>
    <x v="0"/>
    <n v="0"/>
    <n v="0"/>
  </r>
  <r>
    <n v="63"/>
    <s v="Med A"/>
    <d v="2012-07-16T00:00:00"/>
    <x v="0"/>
    <n v="4000"/>
    <x v="0"/>
    <n v="0"/>
    <n v="0"/>
  </r>
  <r>
    <n v="63"/>
    <s v="Med A"/>
    <d v="2012-07-18T00:00:00"/>
    <x v="0"/>
    <n v="4000"/>
    <x v="0"/>
    <n v="0"/>
    <n v="0"/>
  </r>
  <r>
    <n v="63"/>
    <s v="Med A"/>
    <d v="2012-07-20T00:00:00"/>
    <x v="0"/>
    <n v="4000"/>
    <x v="0"/>
    <n v="0"/>
    <n v="0"/>
  </r>
  <r>
    <n v="63"/>
    <s v="Med A"/>
    <d v="2012-07-23T00:00:00"/>
    <x v="0"/>
    <n v="4000"/>
    <x v="0"/>
    <n v="0"/>
    <n v="0"/>
  </r>
  <r>
    <n v="63"/>
    <s v="Med A"/>
    <d v="2012-07-25T00:00:00"/>
    <x v="0"/>
    <n v="4000"/>
    <x v="0"/>
    <n v="0"/>
    <n v="0"/>
  </r>
  <r>
    <n v="63"/>
    <s v="Med A"/>
    <d v="2012-07-27T00:00:00"/>
    <x v="0"/>
    <n v="4000"/>
    <x v="0"/>
    <n v="0"/>
    <n v="0"/>
  </r>
  <r>
    <n v="63"/>
    <s v="Med A"/>
    <d v="2012-07-30T00:00:00"/>
    <x v="0"/>
    <n v="4000"/>
    <x v="0"/>
    <n v="0"/>
    <n v="0"/>
  </r>
  <r>
    <n v="63"/>
    <s v="Med A"/>
    <d v="2012-08-01T00:00:00"/>
    <x v="1"/>
    <n v="4000"/>
    <x v="0"/>
    <n v="0"/>
    <n v="0"/>
  </r>
  <r>
    <n v="63"/>
    <s v="Med A"/>
    <d v="2012-08-03T00:00:00"/>
    <x v="1"/>
    <n v="4000"/>
    <x v="0"/>
    <n v="0"/>
    <n v="0"/>
  </r>
  <r>
    <n v="63"/>
    <s v="Med A"/>
    <d v="2012-08-06T00:00:00"/>
    <x v="1"/>
    <n v="4000"/>
    <x v="0"/>
    <n v="0"/>
    <n v="0"/>
  </r>
  <r>
    <n v="63"/>
    <s v="Med A"/>
    <d v="2012-08-08T00:00:00"/>
    <x v="1"/>
    <n v="4000"/>
    <x v="0"/>
    <n v="0"/>
    <n v="0"/>
  </r>
  <r>
    <n v="63"/>
    <s v="Med A"/>
    <d v="2012-08-10T00:00:00"/>
    <x v="1"/>
    <n v="4000"/>
    <x v="0"/>
    <n v="0"/>
    <n v="0"/>
  </r>
  <r>
    <n v="63"/>
    <s v="Med A"/>
    <d v="2012-08-13T00:00:00"/>
    <x v="1"/>
    <n v="4000"/>
    <x v="0"/>
    <n v="0"/>
    <n v="0"/>
  </r>
  <r>
    <n v="63"/>
    <s v="Med A"/>
    <d v="2012-08-15T00:00:00"/>
    <x v="1"/>
    <n v="4000"/>
    <x v="0"/>
    <n v="0"/>
    <n v="0"/>
  </r>
  <r>
    <n v="63"/>
    <s v="Med A"/>
    <d v="2012-08-17T00:00:00"/>
    <x v="1"/>
    <n v="4000"/>
    <x v="0"/>
    <n v="0"/>
    <n v="0"/>
  </r>
  <r>
    <n v="63"/>
    <s v="Med B"/>
    <d v="2012-09-12T00:00:00"/>
    <x v="2"/>
    <n v="6"/>
    <x v="1"/>
    <n v="0"/>
    <n v="0"/>
  </r>
  <r>
    <n v="63"/>
    <s v="Med B"/>
    <d v="2012-10-10T00:00:00"/>
    <x v="3"/>
    <n v="5"/>
    <x v="0"/>
    <n v="0"/>
    <n v="0"/>
  </r>
  <r>
    <n v="64"/>
    <s v="Med A"/>
    <d v="2012-08-06T00:00:00"/>
    <x v="1"/>
    <n v="5700"/>
    <x v="0"/>
    <n v="0"/>
    <n v="0"/>
  </r>
  <r>
    <n v="64"/>
    <s v="Med A"/>
    <d v="2012-08-08T00:00:00"/>
    <x v="1"/>
    <n v="5700"/>
    <x v="0"/>
    <n v="0"/>
    <n v="0"/>
  </r>
  <r>
    <n v="64"/>
    <s v="Med A"/>
    <d v="2012-08-10T00:00:00"/>
    <x v="1"/>
    <n v="5700"/>
    <x v="0"/>
    <n v="0"/>
    <n v="0"/>
  </r>
  <r>
    <n v="64"/>
    <s v="Med A"/>
    <d v="2012-08-13T00:00:00"/>
    <x v="1"/>
    <n v="5700"/>
    <x v="0"/>
    <n v="0"/>
    <n v="0"/>
  </r>
  <r>
    <n v="64"/>
    <s v="Med A"/>
    <d v="2012-08-15T00:00:00"/>
    <x v="1"/>
    <n v="5700"/>
    <x v="0"/>
    <n v="0"/>
    <n v="0"/>
  </r>
  <r>
    <n v="64"/>
    <s v="Med A"/>
    <d v="2012-08-17T00:00:00"/>
    <x v="1"/>
    <n v="5700"/>
    <x v="0"/>
    <n v="0"/>
    <n v="0"/>
  </r>
  <r>
    <n v="64"/>
    <s v="Med A"/>
    <d v="2012-08-20T00:00:00"/>
    <x v="1"/>
    <n v="5700"/>
    <x v="0"/>
    <n v="0"/>
    <n v="0"/>
  </r>
  <r>
    <n v="64"/>
    <s v="Med A"/>
    <d v="2012-08-22T00:00:00"/>
    <x v="1"/>
    <n v="5700"/>
    <x v="0"/>
    <n v="0"/>
    <n v="0"/>
  </r>
  <r>
    <n v="64"/>
    <s v="Med A"/>
    <d v="2012-08-24T00:00:00"/>
    <x v="1"/>
    <n v="5700"/>
    <x v="0"/>
    <n v="0"/>
    <n v="0"/>
  </r>
  <r>
    <n v="64"/>
    <s v="Med A"/>
    <d v="2012-08-28T00:00:00"/>
    <x v="1"/>
    <n v="5700"/>
    <x v="0"/>
    <n v="0"/>
    <n v="0"/>
  </r>
  <r>
    <n v="64"/>
    <s v="Med A"/>
    <d v="2012-08-29T00:00:00"/>
    <x v="1"/>
    <n v="5700"/>
    <x v="0"/>
    <n v="0"/>
    <n v="0"/>
  </r>
  <r>
    <n v="64"/>
    <s v="Med A"/>
    <d v="2012-08-31T00:00:00"/>
    <x v="1"/>
    <n v="5700"/>
    <x v="0"/>
    <n v="0"/>
    <n v="0"/>
  </r>
  <r>
    <n v="64"/>
    <s v="Med A"/>
    <d v="2012-09-04T00:00:00"/>
    <x v="2"/>
    <n v="5700"/>
    <x v="0"/>
    <n v="0"/>
    <n v="0"/>
  </r>
  <r>
    <n v="64"/>
    <s v="Med A"/>
    <d v="2012-09-05T00:00:00"/>
    <x v="2"/>
    <n v="5700"/>
    <x v="0"/>
    <n v="0"/>
    <n v="0"/>
  </r>
  <r>
    <n v="65"/>
    <s v="Med A"/>
    <d v="2012-07-03T00:00:00"/>
    <x v="0"/>
    <n v="14500"/>
    <x v="0"/>
    <n v="0"/>
    <n v="0"/>
  </r>
  <r>
    <n v="65"/>
    <s v="Med A"/>
    <d v="2012-07-05T00:00:00"/>
    <x v="0"/>
    <n v="14500"/>
    <x v="0"/>
    <n v="0"/>
    <n v="0"/>
  </r>
  <r>
    <n v="65"/>
    <s v="Med A"/>
    <d v="2012-07-07T00:00:00"/>
    <x v="0"/>
    <n v="16000"/>
    <x v="0"/>
    <n v="0"/>
    <n v="0"/>
  </r>
  <r>
    <n v="65"/>
    <s v="Med A"/>
    <d v="2012-07-10T00:00:00"/>
    <x v="0"/>
    <n v="16000"/>
    <x v="0"/>
    <n v="0"/>
    <n v="0"/>
  </r>
  <r>
    <n v="65"/>
    <s v="Med A"/>
    <d v="2012-07-12T00:00:00"/>
    <x v="0"/>
    <n v="16000"/>
    <x v="0"/>
    <n v="0"/>
    <n v="0"/>
  </r>
  <r>
    <n v="65"/>
    <s v="Med A"/>
    <d v="2012-07-14T00:00:00"/>
    <x v="0"/>
    <n v="16000"/>
    <x v="0"/>
    <n v="0"/>
    <n v="0"/>
  </r>
  <r>
    <n v="65"/>
    <s v="Med A"/>
    <d v="2012-07-17T00:00:00"/>
    <x v="0"/>
    <n v="16000"/>
    <x v="0"/>
    <n v="0"/>
    <n v="0"/>
  </r>
  <r>
    <n v="65"/>
    <s v="Med A"/>
    <d v="2012-07-19T00:00:00"/>
    <x v="0"/>
    <n v="16000"/>
    <x v="0"/>
    <n v="0"/>
    <n v="0"/>
  </r>
  <r>
    <n v="65"/>
    <s v="Med A"/>
    <d v="2012-07-21T00:00:00"/>
    <x v="0"/>
    <n v="19200"/>
    <x v="0"/>
    <n v="0"/>
    <n v="0"/>
  </r>
  <r>
    <n v="65"/>
    <s v="Med A"/>
    <d v="2012-07-24T00:00:00"/>
    <x v="0"/>
    <n v="19200"/>
    <x v="0"/>
    <n v="0"/>
    <n v="0"/>
  </r>
  <r>
    <n v="65"/>
    <s v="Med A"/>
    <d v="2012-07-26T00:00:00"/>
    <x v="0"/>
    <n v="19200"/>
    <x v="0"/>
    <n v="0"/>
    <n v="0"/>
  </r>
  <r>
    <n v="65"/>
    <s v="Med A"/>
    <d v="2012-07-28T00:00:00"/>
    <x v="0"/>
    <n v="19200"/>
    <x v="0"/>
    <n v="0"/>
    <n v="0"/>
  </r>
  <r>
    <n v="65"/>
    <s v="Med A"/>
    <d v="2012-07-31T00:00:00"/>
    <x v="0"/>
    <n v="19200"/>
    <x v="0"/>
    <n v="0"/>
    <n v="0"/>
  </r>
  <r>
    <n v="65"/>
    <s v="Med A"/>
    <d v="2012-08-02T00:00:00"/>
    <x v="1"/>
    <n v="19200"/>
    <x v="0"/>
    <n v="0"/>
    <n v="0"/>
  </r>
  <r>
    <n v="65"/>
    <s v="Med A"/>
    <d v="2012-08-04T00:00:00"/>
    <x v="1"/>
    <n v="20000"/>
    <x v="0"/>
    <n v="0"/>
    <n v="0"/>
  </r>
  <r>
    <n v="65"/>
    <s v="Med A"/>
    <d v="2012-08-07T00:00:00"/>
    <x v="1"/>
    <n v="20000"/>
    <x v="0"/>
    <n v="0"/>
    <n v="0"/>
  </r>
  <r>
    <n v="65"/>
    <s v="Med A"/>
    <d v="2012-08-09T00:00:00"/>
    <x v="1"/>
    <n v="20000"/>
    <x v="0"/>
    <n v="0"/>
    <n v="0"/>
  </r>
  <r>
    <n v="65"/>
    <s v="Med A"/>
    <d v="2012-08-11T00:00:00"/>
    <x v="1"/>
    <n v="20000"/>
    <x v="0"/>
    <n v="0"/>
    <n v="0"/>
  </r>
  <r>
    <n v="65"/>
    <s v="Med A"/>
    <d v="2012-08-14T00:00:00"/>
    <x v="1"/>
    <n v="20000"/>
    <x v="0"/>
    <n v="0"/>
    <n v="0"/>
  </r>
  <r>
    <n v="65"/>
    <s v="Med A"/>
    <d v="2012-08-16T00:00:00"/>
    <x v="1"/>
    <n v="20000"/>
    <x v="0"/>
    <n v="0"/>
    <n v="0"/>
  </r>
  <r>
    <n v="65"/>
    <s v="Med A"/>
    <d v="2012-08-18T00:00:00"/>
    <x v="1"/>
    <n v="20000"/>
    <x v="0"/>
    <n v="0"/>
    <n v="0"/>
  </r>
  <r>
    <n v="65"/>
    <s v="Med A"/>
    <d v="2012-08-21T00:00:00"/>
    <x v="1"/>
    <n v="20000"/>
    <x v="0"/>
    <n v="0"/>
    <n v="0"/>
  </r>
  <r>
    <n v="65"/>
    <s v="Med A"/>
    <d v="2012-08-23T00:00:00"/>
    <x v="1"/>
    <n v="20000"/>
    <x v="0"/>
    <n v="0"/>
    <n v="0"/>
  </r>
  <r>
    <n v="65"/>
    <s v="Med A"/>
    <d v="2012-08-25T00:00:00"/>
    <x v="1"/>
    <n v="20000"/>
    <x v="0"/>
    <n v="0"/>
    <n v="0"/>
  </r>
  <r>
    <n v="65"/>
    <s v="Med A"/>
    <d v="2012-08-28T00:00:00"/>
    <x v="1"/>
    <n v="20000"/>
    <x v="0"/>
    <n v="0"/>
    <n v="0"/>
  </r>
  <r>
    <n v="65"/>
    <s v="Med A"/>
    <d v="2012-08-30T00:00:00"/>
    <x v="1"/>
    <n v="20000"/>
    <x v="0"/>
    <n v="0"/>
    <n v="0"/>
  </r>
  <r>
    <n v="65"/>
    <s v="Med A"/>
    <d v="2012-09-01T00:00:00"/>
    <x v="2"/>
    <n v="20000"/>
    <x v="0"/>
    <n v="0"/>
    <n v="0"/>
  </r>
  <r>
    <n v="65"/>
    <s v="Med A"/>
    <d v="2012-09-04T00:00:00"/>
    <x v="2"/>
    <n v="20000"/>
    <x v="0"/>
    <n v="0"/>
    <n v="0"/>
  </r>
  <r>
    <n v="65"/>
    <s v="Med A"/>
    <d v="2012-09-06T00:00:00"/>
    <x v="2"/>
    <n v="20000"/>
    <x v="0"/>
    <n v="0"/>
    <n v="0"/>
  </r>
  <r>
    <n v="65"/>
    <s v="Med B"/>
    <d v="2012-09-13T00:00:00"/>
    <x v="2"/>
    <n v="16"/>
    <x v="1"/>
    <n v="0"/>
    <n v="0"/>
  </r>
  <r>
    <n v="65"/>
    <s v="Med B"/>
    <d v="2012-10-11T00:00:00"/>
    <x v="3"/>
    <n v="16"/>
    <x v="0"/>
    <n v="0"/>
    <n v="0"/>
  </r>
  <r>
    <n v="66"/>
    <s v="Med A"/>
    <d v="2012-07-02T00:00:00"/>
    <x v="0"/>
    <n v="3000"/>
    <x v="0"/>
    <n v="0"/>
    <n v="0"/>
  </r>
  <r>
    <n v="66"/>
    <s v="Med A"/>
    <d v="2012-07-04T00:00:00"/>
    <x v="0"/>
    <n v="3000"/>
    <x v="0"/>
    <n v="0"/>
    <n v="0"/>
  </r>
  <r>
    <n v="66"/>
    <s v="Med A"/>
    <d v="2012-07-06T00:00:00"/>
    <x v="0"/>
    <n v="3000"/>
    <x v="0"/>
    <n v="0"/>
    <n v="0"/>
  </r>
  <r>
    <n v="66"/>
    <s v="Med A"/>
    <d v="2012-07-09T00:00:00"/>
    <x v="0"/>
    <n v="3000"/>
    <x v="0"/>
    <n v="0"/>
    <n v="0"/>
  </r>
  <r>
    <n v="66"/>
    <s v="Med A"/>
    <d v="2012-07-11T00:00:00"/>
    <x v="0"/>
    <n v="3000"/>
    <x v="0"/>
    <n v="0"/>
    <n v="0"/>
  </r>
  <r>
    <n v="66"/>
    <s v="Med A"/>
    <d v="2012-07-13T00:00:00"/>
    <x v="0"/>
    <n v="3000"/>
    <x v="0"/>
    <n v="0"/>
    <n v="0"/>
  </r>
  <r>
    <n v="66"/>
    <s v="Med A"/>
    <d v="2012-07-16T00:00:00"/>
    <x v="0"/>
    <n v="3000"/>
    <x v="0"/>
    <n v="0"/>
    <n v="0"/>
  </r>
  <r>
    <n v="66"/>
    <s v="Med A"/>
    <d v="2012-07-18T00:00:00"/>
    <x v="0"/>
    <n v="3000"/>
    <x v="0"/>
    <n v="0"/>
    <n v="0"/>
  </r>
  <r>
    <n v="66"/>
    <s v="Med A"/>
    <d v="2012-07-20T00:00:00"/>
    <x v="0"/>
    <n v="2700"/>
    <x v="0"/>
    <n v="0"/>
    <n v="0"/>
  </r>
  <r>
    <n v="66"/>
    <s v="Med A"/>
    <d v="2012-07-23T00:00:00"/>
    <x v="0"/>
    <n v="2700"/>
    <x v="0"/>
    <n v="0"/>
    <n v="0"/>
  </r>
  <r>
    <n v="66"/>
    <s v="Med A"/>
    <d v="2012-07-25T00:00:00"/>
    <x v="0"/>
    <n v="2700"/>
    <x v="0"/>
    <n v="0"/>
    <n v="0"/>
  </r>
  <r>
    <n v="66"/>
    <s v="Med A"/>
    <d v="2012-07-27T00:00:00"/>
    <x v="0"/>
    <n v="2700"/>
    <x v="0"/>
    <n v="0"/>
    <n v="0"/>
  </r>
  <r>
    <n v="66"/>
    <s v="Med A"/>
    <d v="2012-07-30T00:00:00"/>
    <x v="0"/>
    <n v="2700"/>
    <x v="0"/>
    <n v="0"/>
    <n v="0"/>
  </r>
  <r>
    <n v="66"/>
    <s v="Med A"/>
    <d v="2012-08-01T00:00:00"/>
    <x v="1"/>
    <n v="2700"/>
    <x v="0"/>
    <n v="0"/>
    <n v="0"/>
  </r>
  <r>
    <n v="66"/>
    <s v="Med A"/>
    <d v="2012-08-03T00:00:00"/>
    <x v="1"/>
    <n v="2700"/>
    <x v="0"/>
    <n v="0"/>
    <n v="0"/>
  </r>
  <r>
    <n v="66"/>
    <s v="Med A"/>
    <d v="2012-08-06T00:00:00"/>
    <x v="1"/>
    <n v="2700"/>
    <x v="0"/>
    <n v="0"/>
    <n v="0"/>
  </r>
  <r>
    <n v="66"/>
    <s v="Med A"/>
    <d v="2012-08-08T00:00:00"/>
    <x v="1"/>
    <n v="2700"/>
    <x v="0"/>
    <n v="0"/>
    <n v="0"/>
  </r>
  <r>
    <n v="66"/>
    <s v="Med A"/>
    <d v="2012-08-10T00:00:00"/>
    <x v="1"/>
    <n v="2700"/>
    <x v="0"/>
    <n v="0"/>
    <n v="0"/>
  </r>
  <r>
    <n v="66"/>
    <s v="Med A"/>
    <d v="2012-08-13T00:00:00"/>
    <x v="1"/>
    <n v="2700"/>
    <x v="0"/>
    <n v="0"/>
    <n v="0"/>
  </r>
  <r>
    <n v="66"/>
    <s v="Med A"/>
    <d v="2012-08-15T00:00:00"/>
    <x v="1"/>
    <n v="2700"/>
    <x v="0"/>
    <n v="0"/>
    <n v="0"/>
  </r>
  <r>
    <n v="66"/>
    <s v="Med A"/>
    <d v="2012-08-17T00:00:00"/>
    <x v="1"/>
    <n v="2700"/>
    <x v="0"/>
    <n v="0"/>
    <n v="0"/>
  </r>
  <r>
    <n v="66"/>
    <s v="Med A"/>
    <d v="2012-08-20T00:00:00"/>
    <x v="1"/>
    <n v="2700"/>
    <x v="0"/>
    <n v="0"/>
    <n v="0"/>
  </r>
  <r>
    <n v="66"/>
    <s v="Med A"/>
    <d v="2012-08-22T00:00:00"/>
    <x v="1"/>
    <n v="2700"/>
    <x v="0"/>
    <n v="0"/>
    <n v="0"/>
  </r>
  <r>
    <n v="66"/>
    <s v="Med A"/>
    <d v="2012-08-24T00:00:00"/>
    <x v="1"/>
    <n v="2700"/>
    <x v="0"/>
    <n v="0"/>
    <n v="0"/>
  </r>
  <r>
    <n v="66"/>
    <s v="Med A"/>
    <d v="2012-08-27T00:00:00"/>
    <x v="1"/>
    <n v="2700"/>
    <x v="0"/>
    <n v="0"/>
    <n v="0"/>
  </r>
  <r>
    <n v="66"/>
    <s v="Med A"/>
    <d v="2012-08-29T00:00:00"/>
    <x v="1"/>
    <n v="2700"/>
    <x v="0"/>
    <n v="0"/>
    <n v="0"/>
  </r>
  <r>
    <n v="66"/>
    <s v="Med A"/>
    <d v="2012-08-31T00:00:00"/>
    <x v="1"/>
    <n v="2700"/>
    <x v="0"/>
    <n v="0"/>
    <n v="0"/>
  </r>
  <r>
    <n v="66"/>
    <s v="Med A"/>
    <d v="2012-09-03T00:00:00"/>
    <x v="2"/>
    <n v="2700"/>
    <x v="0"/>
    <n v="0"/>
    <n v="0"/>
  </r>
  <r>
    <n v="66"/>
    <s v="Med A"/>
    <d v="2012-09-05T00:00:00"/>
    <x v="2"/>
    <n v="2700"/>
    <x v="0"/>
    <n v="0"/>
    <n v="0"/>
  </r>
  <r>
    <n v="66"/>
    <s v="Med B"/>
    <d v="2012-10-26T00:00:00"/>
    <x v="3"/>
    <n v="6"/>
    <x v="1"/>
    <n v="0"/>
    <n v="0"/>
  </r>
  <r>
    <n v="66"/>
    <s v="Med B"/>
    <d v="2012-10-31T00:00:00"/>
    <x v="3"/>
    <n v="2"/>
    <x v="0"/>
    <n v="0"/>
    <n v="0"/>
  </r>
  <r>
    <n v="66"/>
    <s v="Med B"/>
    <d v="2012-11-14T00:00:00"/>
    <x v="4"/>
    <n v="1"/>
    <x v="0"/>
    <n v="0"/>
    <n v="19.285714285714285"/>
  </r>
  <r>
    <n v="67"/>
    <s v="Med A"/>
    <d v="2012-07-03T00:00:00"/>
    <x v="0"/>
    <n v="10000"/>
    <x v="0"/>
    <n v="0"/>
    <n v="0"/>
  </r>
  <r>
    <n v="67"/>
    <s v="Med A"/>
    <d v="2012-07-05T00:00:00"/>
    <x v="0"/>
    <n v="10000"/>
    <x v="0"/>
    <n v="0"/>
    <n v="0"/>
  </r>
  <r>
    <n v="67"/>
    <s v="Med A"/>
    <d v="2012-07-07T00:00:00"/>
    <x v="0"/>
    <n v="10000"/>
    <x v="0"/>
    <n v="0"/>
    <n v="0"/>
  </r>
  <r>
    <n v="67"/>
    <s v="Med A"/>
    <d v="2012-07-10T00:00:00"/>
    <x v="0"/>
    <n v="10000"/>
    <x v="0"/>
    <n v="0"/>
    <n v="0"/>
  </r>
  <r>
    <n v="67"/>
    <s v="Med A"/>
    <d v="2012-07-14T00:00:00"/>
    <x v="0"/>
    <n v="10000"/>
    <x v="0"/>
    <n v="0"/>
    <n v="0"/>
  </r>
  <r>
    <n v="67"/>
    <s v="Med A"/>
    <d v="2012-07-17T00:00:00"/>
    <x v="0"/>
    <n v="10000"/>
    <x v="0"/>
    <n v="0"/>
    <n v="0"/>
  </r>
  <r>
    <n v="67"/>
    <s v="Med A"/>
    <d v="2012-07-19T00:00:00"/>
    <x v="0"/>
    <n v="10000"/>
    <x v="0"/>
    <n v="0"/>
    <n v="0"/>
  </r>
  <r>
    <n v="67"/>
    <s v="Med A"/>
    <d v="2012-07-21T00:00:00"/>
    <x v="0"/>
    <n v="8000"/>
    <x v="0"/>
    <n v="0"/>
    <n v="0"/>
  </r>
  <r>
    <n v="67"/>
    <s v="Med A"/>
    <d v="2012-07-24T00:00:00"/>
    <x v="0"/>
    <n v="8000"/>
    <x v="0"/>
    <n v="0"/>
    <n v="0"/>
  </r>
  <r>
    <n v="67"/>
    <s v="Med A"/>
    <d v="2012-07-26T00:00:00"/>
    <x v="0"/>
    <n v="8000"/>
    <x v="0"/>
    <n v="0"/>
    <n v="0"/>
  </r>
  <r>
    <n v="67"/>
    <s v="Med A"/>
    <d v="2012-07-28T00:00:00"/>
    <x v="0"/>
    <n v="8000"/>
    <x v="0"/>
    <n v="0"/>
    <n v="0"/>
  </r>
  <r>
    <n v="67"/>
    <s v="Med A"/>
    <d v="2012-07-31T00:00:00"/>
    <x v="0"/>
    <n v="8000"/>
    <x v="0"/>
    <n v="0"/>
    <n v="0"/>
  </r>
  <r>
    <n v="67"/>
    <s v="Med A"/>
    <d v="2012-08-02T00:00:00"/>
    <x v="1"/>
    <n v="8000"/>
    <x v="0"/>
    <n v="0"/>
    <n v="0"/>
  </r>
  <r>
    <n v="67"/>
    <s v="Med A"/>
    <d v="2012-08-04T00:00:00"/>
    <x v="1"/>
    <n v="8000"/>
    <x v="0"/>
    <n v="0"/>
    <n v="0"/>
  </r>
  <r>
    <n v="67"/>
    <s v="Med A"/>
    <d v="2012-08-07T00:00:00"/>
    <x v="1"/>
    <n v="8000"/>
    <x v="0"/>
    <n v="0"/>
    <n v="0"/>
  </r>
  <r>
    <n v="67"/>
    <s v="Med A"/>
    <d v="2012-08-09T00:00:00"/>
    <x v="1"/>
    <n v="8000"/>
    <x v="0"/>
    <n v="0"/>
    <n v="0"/>
  </r>
  <r>
    <n v="67"/>
    <s v="Med A"/>
    <d v="2012-08-11T00:00:00"/>
    <x v="1"/>
    <n v="8000"/>
    <x v="0"/>
    <n v="0"/>
    <n v="0"/>
  </r>
  <r>
    <n v="67"/>
    <s v="Med A"/>
    <d v="2012-08-14T00:00:00"/>
    <x v="1"/>
    <n v="8000"/>
    <x v="0"/>
    <n v="0"/>
    <n v="0"/>
  </r>
  <r>
    <n v="67"/>
    <s v="Med A"/>
    <d v="2012-08-16T00:00:00"/>
    <x v="1"/>
    <n v="8000"/>
    <x v="0"/>
    <n v="0"/>
    <n v="0"/>
  </r>
  <r>
    <n v="67"/>
    <s v="Med B"/>
    <d v="2012-10-11T00:00:00"/>
    <x v="3"/>
    <n v="1"/>
    <x v="1"/>
    <n v="0"/>
    <n v="14.285714285714286"/>
  </r>
  <r>
    <n v="67"/>
    <s v="Med B"/>
    <d v="2012-11-15T00:00:00"/>
    <x v="4"/>
    <n v="2"/>
    <x v="0"/>
    <n v="0"/>
    <n v="0"/>
  </r>
  <r>
    <n v="68"/>
    <s v="Med B"/>
    <d v="2012-11-29T00:00:00"/>
    <x v="4"/>
    <n v="4"/>
    <x v="0"/>
    <n v="1"/>
    <n v="0"/>
  </r>
  <r>
    <n v="69"/>
    <s v="Med A"/>
    <d v="2012-07-03T00:00:00"/>
    <x v="0"/>
    <n v="1400"/>
    <x v="0"/>
    <n v="0"/>
    <n v="0"/>
  </r>
  <r>
    <n v="69"/>
    <s v="Med A"/>
    <d v="2012-07-05T00:00:00"/>
    <x v="0"/>
    <n v="1400"/>
    <x v="0"/>
    <n v="0"/>
    <n v="0"/>
  </r>
  <r>
    <n v="69"/>
    <s v="Med A"/>
    <d v="2012-07-07T00:00:00"/>
    <x v="0"/>
    <n v="1400"/>
    <x v="0"/>
    <n v="0"/>
    <n v="0"/>
  </r>
  <r>
    <n v="69"/>
    <s v="Med A"/>
    <d v="2012-07-10T00:00:00"/>
    <x v="0"/>
    <n v="1400"/>
    <x v="0"/>
    <n v="0"/>
    <n v="0"/>
  </r>
  <r>
    <n v="69"/>
    <s v="Med A"/>
    <d v="2012-07-12T00:00:00"/>
    <x v="0"/>
    <n v="1400"/>
    <x v="0"/>
    <n v="0"/>
    <n v="0"/>
  </r>
  <r>
    <n v="69"/>
    <s v="Med A"/>
    <d v="2012-07-14T00:00:00"/>
    <x v="0"/>
    <n v="1400"/>
    <x v="0"/>
    <n v="0"/>
    <n v="0"/>
  </r>
  <r>
    <n v="69"/>
    <s v="Med A"/>
    <d v="2012-07-17T00:00:00"/>
    <x v="0"/>
    <n v="1400"/>
    <x v="0"/>
    <n v="0"/>
    <n v="0"/>
  </r>
  <r>
    <n v="69"/>
    <s v="Med A"/>
    <d v="2012-07-19T00:00:00"/>
    <x v="0"/>
    <n v="1400"/>
    <x v="0"/>
    <n v="0"/>
    <n v="0"/>
  </r>
  <r>
    <n v="69"/>
    <s v="Med A"/>
    <d v="2012-07-21T00:00:00"/>
    <x v="0"/>
    <n v="1600"/>
    <x v="0"/>
    <n v="0"/>
    <n v="0"/>
  </r>
  <r>
    <n v="69"/>
    <s v="Med A"/>
    <d v="2012-07-24T00:00:00"/>
    <x v="0"/>
    <n v="1600"/>
    <x v="0"/>
    <n v="0"/>
    <n v="0"/>
  </r>
  <r>
    <n v="69"/>
    <s v="Med A"/>
    <d v="2012-07-26T00:00:00"/>
    <x v="0"/>
    <n v="1600"/>
    <x v="0"/>
    <n v="0"/>
    <n v="0"/>
  </r>
  <r>
    <n v="69"/>
    <s v="Med A"/>
    <d v="2012-07-28T00:00:00"/>
    <x v="0"/>
    <n v="1600"/>
    <x v="0"/>
    <n v="0"/>
    <n v="0"/>
  </r>
  <r>
    <n v="69"/>
    <s v="Med A"/>
    <d v="2012-07-31T00:00:00"/>
    <x v="0"/>
    <n v="1600"/>
    <x v="0"/>
    <n v="0"/>
    <n v="0"/>
  </r>
  <r>
    <n v="69"/>
    <s v="Med A"/>
    <d v="2012-08-02T00:00:00"/>
    <x v="1"/>
    <n v="1600"/>
    <x v="0"/>
    <n v="0"/>
    <n v="0"/>
  </r>
  <r>
    <n v="69"/>
    <s v="Med A"/>
    <d v="2012-08-04T00:00:00"/>
    <x v="1"/>
    <n v="2000"/>
    <x v="0"/>
    <n v="0"/>
    <n v="0"/>
  </r>
  <r>
    <n v="69"/>
    <s v="Med A"/>
    <d v="2012-08-07T00:00:00"/>
    <x v="1"/>
    <n v="2000"/>
    <x v="0"/>
    <n v="0"/>
    <n v="0"/>
  </r>
  <r>
    <n v="69"/>
    <s v="Med A"/>
    <d v="2012-08-09T00:00:00"/>
    <x v="1"/>
    <n v="2000"/>
    <x v="0"/>
    <n v="0"/>
    <n v="0"/>
  </r>
  <r>
    <n v="69"/>
    <s v="Med A"/>
    <d v="2012-08-11T00:00:00"/>
    <x v="1"/>
    <n v="2000"/>
    <x v="0"/>
    <n v="0"/>
    <n v="0"/>
  </r>
  <r>
    <n v="69"/>
    <s v="Med A"/>
    <d v="2012-08-14T00:00:00"/>
    <x v="1"/>
    <n v="2000"/>
    <x v="0"/>
    <n v="0"/>
    <n v="0"/>
  </r>
  <r>
    <n v="69"/>
    <s v="Med A"/>
    <d v="2012-08-16T00:00:00"/>
    <x v="1"/>
    <n v="2000"/>
    <x v="0"/>
    <n v="0"/>
    <n v="0"/>
  </r>
  <r>
    <n v="69"/>
    <s v="Med A"/>
    <d v="2012-08-18T00:00:00"/>
    <x v="1"/>
    <n v="2400"/>
    <x v="0"/>
    <n v="0"/>
    <n v="0"/>
  </r>
  <r>
    <n v="69"/>
    <s v="Med A"/>
    <d v="2012-08-21T00:00:00"/>
    <x v="1"/>
    <n v="2400"/>
    <x v="0"/>
    <n v="0"/>
    <n v="0"/>
  </r>
  <r>
    <n v="69"/>
    <s v="Med A"/>
    <d v="2012-08-23T00:00:00"/>
    <x v="1"/>
    <n v="2400"/>
    <x v="0"/>
    <n v="0"/>
    <n v="0"/>
  </r>
  <r>
    <n v="69"/>
    <s v="Med A"/>
    <d v="2012-08-25T00:00:00"/>
    <x v="1"/>
    <n v="2400"/>
    <x v="0"/>
    <n v="0"/>
    <n v="0"/>
  </r>
  <r>
    <n v="69"/>
    <s v="Med A"/>
    <d v="2012-08-28T00:00:00"/>
    <x v="1"/>
    <n v="2400"/>
    <x v="0"/>
    <n v="0"/>
    <n v="0"/>
  </r>
  <r>
    <n v="69"/>
    <s v="Med A"/>
    <d v="2012-08-30T00:00:00"/>
    <x v="1"/>
    <n v="2400"/>
    <x v="0"/>
    <n v="0"/>
    <n v="0"/>
  </r>
  <r>
    <n v="69"/>
    <s v="Med A"/>
    <d v="2012-09-01T00:00:00"/>
    <x v="2"/>
    <n v="2400"/>
    <x v="0"/>
    <n v="0"/>
    <n v="0"/>
  </r>
  <r>
    <n v="69"/>
    <s v="Med A"/>
    <d v="2012-09-04T00:00:00"/>
    <x v="2"/>
    <n v="2400"/>
    <x v="0"/>
    <n v="0"/>
    <n v="0"/>
  </r>
  <r>
    <n v="69"/>
    <s v="Med A"/>
    <d v="2012-09-06T00:00:00"/>
    <x v="2"/>
    <n v="2400"/>
    <x v="0"/>
    <n v="0"/>
    <n v="0"/>
  </r>
  <r>
    <n v="69"/>
    <s v="Med B"/>
    <d v="2012-09-13T00:00:00"/>
    <x v="2"/>
    <n v="5"/>
    <x v="1"/>
    <n v="0"/>
    <n v="0"/>
  </r>
  <r>
    <n v="69"/>
    <s v="Med B"/>
    <d v="2012-10-11T00:00:00"/>
    <x v="3"/>
    <n v="5"/>
    <x v="0"/>
    <n v="0"/>
    <n v="0"/>
  </r>
  <r>
    <n v="69"/>
    <s v="Med B"/>
    <d v="2012-11-15T00:00:00"/>
    <x v="4"/>
    <n v="5"/>
    <x v="0"/>
    <n v="0"/>
    <n v="0"/>
  </r>
  <r>
    <n v="70"/>
    <s v="Med A"/>
    <d v="2012-07-02T00:00:00"/>
    <x v="0"/>
    <n v="9500"/>
    <x v="0"/>
    <n v="0"/>
    <n v="0"/>
  </r>
  <r>
    <n v="70"/>
    <s v="Med A"/>
    <d v="2012-07-04T00:00:00"/>
    <x v="0"/>
    <n v="9500"/>
    <x v="0"/>
    <n v="0"/>
    <n v="0"/>
  </r>
  <r>
    <n v="70"/>
    <s v="Med A"/>
    <d v="2012-07-06T00:00:00"/>
    <x v="0"/>
    <n v="9500"/>
    <x v="0"/>
    <n v="0"/>
    <n v="0"/>
  </r>
  <r>
    <n v="70"/>
    <s v="Med A"/>
    <d v="2012-07-09T00:00:00"/>
    <x v="0"/>
    <n v="9500"/>
    <x v="0"/>
    <n v="0"/>
    <n v="0"/>
  </r>
  <r>
    <n v="70"/>
    <s v="Med A"/>
    <d v="2012-07-11T00:00:00"/>
    <x v="0"/>
    <n v="9500"/>
    <x v="0"/>
    <n v="0"/>
    <n v="0"/>
  </r>
  <r>
    <n v="70"/>
    <s v="Med A"/>
    <d v="2012-07-13T00:00:00"/>
    <x v="0"/>
    <n v="9500"/>
    <x v="0"/>
    <n v="0"/>
    <n v="0"/>
  </r>
  <r>
    <n v="70"/>
    <s v="Med A"/>
    <d v="2012-07-27T00:00:00"/>
    <x v="0"/>
    <n v="9500"/>
    <x v="0"/>
    <n v="0"/>
    <n v="0"/>
  </r>
  <r>
    <n v="70"/>
    <s v="Med A"/>
    <d v="2012-07-30T00:00:00"/>
    <x v="0"/>
    <n v="9500"/>
    <x v="0"/>
    <n v="0"/>
    <n v="0"/>
  </r>
  <r>
    <n v="70"/>
    <s v="Med A"/>
    <d v="2012-08-01T00:00:00"/>
    <x v="1"/>
    <n v="9500"/>
    <x v="0"/>
    <n v="0"/>
    <n v="0"/>
  </r>
  <r>
    <n v="70"/>
    <s v="Med A"/>
    <d v="2012-08-03T00:00:00"/>
    <x v="1"/>
    <n v="9500"/>
    <x v="0"/>
    <n v="0"/>
    <n v="0"/>
  </r>
  <r>
    <n v="71"/>
    <s v="Med A"/>
    <d v="2012-07-02T00:00:00"/>
    <x v="0"/>
    <n v="4100"/>
    <x v="0"/>
    <n v="0"/>
    <n v="0"/>
  </r>
  <r>
    <n v="71"/>
    <s v="Med A"/>
    <d v="2012-07-04T00:00:00"/>
    <x v="0"/>
    <n v="4100"/>
    <x v="0"/>
    <n v="0"/>
    <n v="0"/>
  </r>
  <r>
    <n v="72"/>
    <s v="Med B"/>
    <d v="2012-11-15T00:00:00"/>
    <x v="4"/>
    <n v="2"/>
    <x v="0"/>
    <n v="1"/>
    <n v="0"/>
  </r>
  <r>
    <n v="73"/>
    <s v="Med A"/>
    <d v="2012-08-31T00:00:00"/>
    <x v="1"/>
    <n v="10000"/>
    <x v="0"/>
    <n v="0"/>
    <n v="0"/>
  </r>
  <r>
    <n v="73"/>
    <s v="Med A"/>
    <d v="2012-09-03T00:00:00"/>
    <x v="2"/>
    <n v="10000"/>
    <x v="0"/>
    <n v="0"/>
    <n v="0"/>
  </r>
  <r>
    <n v="73"/>
    <s v="Med A"/>
    <d v="2012-09-05T00:00:00"/>
    <x v="2"/>
    <n v="10000"/>
    <x v="0"/>
    <n v="0"/>
    <n v="0"/>
  </r>
  <r>
    <n v="73"/>
    <s v="Med B"/>
    <d v="2012-09-14T00:00:00"/>
    <x v="2"/>
    <n v="13"/>
    <x v="1"/>
    <n v="0"/>
    <n v="0"/>
  </r>
  <r>
    <n v="73"/>
    <s v="Med B"/>
    <d v="2012-10-10T00:00:00"/>
    <x v="3"/>
    <n v="13"/>
    <x v="0"/>
    <n v="0"/>
    <n v="0"/>
  </r>
  <r>
    <n v="73"/>
    <s v="Med B"/>
    <d v="2012-11-14T00:00:00"/>
    <x v="4"/>
    <n v="10"/>
    <x v="0"/>
    <n v="0"/>
    <n v="0"/>
  </r>
  <r>
    <n v="74"/>
    <s v="Med A"/>
    <d v="2012-07-02T00:00:00"/>
    <x v="0"/>
    <n v="200"/>
    <x v="0"/>
    <n v="0"/>
    <n v="0"/>
  </r>
  <r>
    <n v="74"/>
    <s v="Med A"/>
    <d v="2012-07-09T00:00:00"/>
    <x v="0"/>
    <n v="200"/>
    <x v="0"/>
    <n v="0"/>
    <n v="0"/>
  </r>
  <r>
    <n v="74"/>
    <s v="Med A"/>
    <d v="2012-07-20T00:00:00"/>
    <x v="0"/>
    <n v="200"/>
    <x v="0"/>
    <n v="0"/>
    <n v="0"/>
  </r>
  <r>
    <n v="74"/>
    <s v="Med A"/>
    <d v="2012-07-23T00:00:00"/>
    <x v="0"/>
    <n v="200"/>
    <x v="0"/>
    <n v="0"/>
    <n v="0"/>
  </r>
  <r>
    <n v="74"/>
    <s v="Med A"/>
    <d v="2012-07-25T00:00:00"/>
    <x v="0"/>
    <n v="200"/>
    <x v="0"/>
    <n v="0"/>
    <n v="0"/>
  </r>
  <r>
    <n v="74"/>
    <s v="Med A"/>
    <d v="2012-07-27T00:00:00"/>
    <x v="0"/>
    <n v="3000"/>
    <x v="0"/>
    <n v="0"/>
    <n v="0"/>
  </r>
  <r>
    <n v="74"/>
    <s v="Med A"/>
    <d v="2012-07-30T00:00:00"/>
    <x v="0"/>
    <n v="3000"/>
    <x v="0"/>
    <n v="0"/>
    <n v="0"/>
  </r>
  <r>
    <n v="74"/>
    <s v="Med A"/>
    <d v="2012-08-01T00:00:00"/>
    <x v="1"/>
    <n v="3000"/>
    <x v="0"/>
    <n v="0"/>
    <n v="0"/>
  </r>
  <r>
    <n v="74"/>
    <s v="Med A"/>
    <d v="2012-08-03T00:00:00"/>
    <x v="1"/>
    <n v="3000"/>
    <x v="0"/>
    <n v="0"/>
    <n v="0"/>
  </r>
  <r>
    <n v="74"/>
    <s v="Med A"/>
    <d v="2012-08-06T00:00:00"/>
    <x v="1"/>
    <n v="3000"/>
    <x v="0"/>
    <n v="0"/>
    <n v="0"/>
  </r>
  <r>
    <n v="74"/>
    <s v="Med A"/>
    <d v="2012-08-08T00:00:00"/>
    <x v="1"/>
    <n v="3000"/>
    <x v="0"/>
    <n v="0"/>
    <n v="0"/>
  </r>
  <r>
    <n v="74"/>
    <s v="Med A"/>
    <d v="2012-08-10T00:00:00"/>
    <x v="1"/>
    <n v="3000"/>
    <x v="0"/>
    <n v="0"/>
    <n v="0"/>
  </r>
  <r>
    <n v="74"/>
    <s v="Med A"/>
    <d v="2012-08-13T00:00:00"/>
    <x v="1"/>
    <n v="3000"/>
    <x v="0"/>
    <n v="0"/>
    <n v="0"/>
  </r>
  <r>
    <n v="74"/>
    <s v="Med A"/>
    <d v="2012-08-15T00:00:00"/>
    <x v="1"/>
    <n v="3000"/>
    <x v="0"/>
    <n v="0"/>
    <n v="0"/>
  </r>
  <r>
    <n v="74"/>
    <s v="Med A"/>
    <d v="2012-08-17T00:00:00"/>
    <x v="1"/>
    <n v="3000"/>
    <x v="0"/>
    <n v="0"/>
    <n v="0"/>
  </r>
  <r>
    <n v="74"/>
    <s v="Med A"/>
    <d v="2012-08-20T00:00:00"/>
    <x v="1"/>
    <n v="3600"/>
    <x v="0"/>
    <n v="0"/>
    <n v="0"/>
  </r>
  <r>
    <n v="74"/>
    <s v="Med A"/>
    <d v="2012-08-22T00:00:00"/>
    <x v="1"/>
    <n v="3600"/>
    <x v="0"/>
    <n v="0"/>
    <n v="0"/>
  </r>
  <r>
    <n v="74"/>
    <s v="Med A"/>
    <d v="2012-08-24T00:00:00"/>
    <x v="1"/>
    <n v="3600"/>
    <x v="0"/>
    <n v="0"/>
    <n v="0"/>
  </r>
  <r>
    <n v="74"/>
    <s v="Med A"/>
    <d v="2012-08-27T00:00:00"/>
    <x v="1"/>
    <n v="3600"/>
    <x v="0"/>
    <n v="0"/>
    <n v="0"/>
  </r>
  <r>
    <n v="74"/>
    <s v="Med A"/>
    <d v="2012-08-29T00:00:00"/>
    <x v="1"/>
    <n v="3600"/>
    <x v="0"/>
    <n v="0"/>
    <n v="0"/>
  </r>
  <r>
    <n v="74"/>
    <s v="Med A"/>
    <d v="2012-08-31T00:00:00"/>
    <x v="1"/>
    <n v="3600"/>
    <x v="0"/>
    <n v="0"/>
    <n v="0"/>
  </r>
  <r>
    <n v="74"/>
    <s v="Med A"/>
    <d v="2012-09-03T00:00:00"/>
    <x v="2"/>
    <n v="3600"/>
    <x v="0"/>
    <n v="0"/>
    <n v="0"/>
  </r>
  <r>
    <n v="74"/>
    <s v="Med A"/>
    <d v="2012-09-05T00:00:00"/>
    <x v="2"/>
    <n v="3600"/>
    <x v="0"/>
    <n v="0"/>
    <n v="0"/>
  </r>
  <r>
    <n v="74"/>
    <s v="Med B"/>
    <d v="2012-10-10T00:00:00"/>
    <x v="3"/>
    <n v="4"/>
    <x v="1"/>
    <n v="0"/>
    <n v="0"/>
  </r>
  <r>
    <n v="74"/>
    <s v="Med B"/>
    <d v="2012-11-14T00:00:00"/>
    <x v="4"/>
    <n v="4"/>
    <x v="0"/>
    <n v="0"/>
    <n v="0"/>
  </r>
  <r>
    <n v="75"/>
    <s v="Med A"/>
    <d v="2012-07-12T00:00:00"/>
    <x v="0"/>
    <n v="10000"/>
    <x v="0"/>
    <n v="0"/>
    <n v="0"/>
  </r>
  <r>
    <n v="75"/>
    <s v="Med A"/>
    <d v="2012-07-14T00:00:00"/>
    <x v="0"/>
    <n v="10000"/>
    <x v="0"/>
    <n v="0"/>
    <n v="0"/>
  </r>
  <r>
    <n v="75"/>
    <s v="Med A"/>
    <d v="2012-07-17T00:00:00"/>
    <x v="0"/>
    <n v="10000"/>
    <x v="0"/>
    <n v="0"/>
    <n v="0"/>
  </r>
  <r>
    <n v="75"/>
    <s v="Med A"/>
    <d v="2012-07-19T00:00:00"/>
    <x v="0"/>
    <n v="10000"/>
    <x v="0"/>
    <n v="0"/>
    <n v="0"/>
  </r>
  <r>
    <n v="75"/>
    <s v="Med A"/>
    <d v="2012-07-21T00:00:00"/>
    <x v="0"/>
    <n v="12000"/>
    <x v="0"/>
    <n v="0"/>
    <n v="0"/>
  </r>
  <r>
    <n v="75"/>
    <s v="Med A"/>
    <d v="2012-07-24T00:00:00"/>
    <x v="0"/>
    <n v="12000"/>
    <x v="0"/>
    <n v="0"/>
    <n v="0"/>
  </r>
  <r>
    <n v="75"/>
    <s v="Med A"/>
    <d v="2012-07-26T00:00:00"/>
    <x v="0"/>
    <n v="12000"/>
    <x v="0"/>
    <n v="0"/>
    <n v="0"/>
  </r>
  <r>
    <n v="75"/>
    <s v="Med A"/>
    <d v="2012-07-28T00:00:00"/>
    <x v="0"/>
    <n v="12000"/>
    <x v="0"/>
    <n v="0"/>
    <n v="0"/>
  </r>
  <r>
    <n v="75"/>
    <s v="Med A"/>
    <d v="2012-08-01T00:00:00"/>
    <x v="1"/>
    <n v="12000"/>
    <x v="0"/>
    <n v="0"/>
    <n v="0"/>
  </r>
  <r>
    <n v="75"/>
    <s v="Med A"/>
    <d v="2012-08-02T00:00:00"/>
    <x v="1"/>
    <n v="12000"/>
    <x v="0"/>
    <n v="0"/>
    <n v="0"/>
  </r>
  <r>
    <n v="75"/>
    <s v="Med A"/>
    <d v="2012-08-04T00:00:00"/>
    <x v="1"/>
    <n v="13200"/>
    <x v="0"/>
    <n v="0"/>
    <n v="0"/>
  </r>
  <r>
    <n v="75"/>
    <s v="Med A"/>
    <d v="2012-08-07T00:00:00"/>
    <x v="1"/>
    <n v="13200"/>
    <x v="0"/>
    <n v="0"/>
    <n v="0"/>
  </r>
  <r>
    <n v="75"/>
    <s v="Med A"/>
    <d v="2012-08-09T00:00:00"/>
    <x v="1"/>
    <n v="13200"/>
    <x v="0"/>
    <n v="0"/>
    <n v="0"/>
  </r>
  <r>
    <n v="75"/>
    <s v="Med A"/>
    <d v="2012-08-11T00:00:00"/>
    <x v="1"/>
    <n v="13200"/>
    <x v="0"/>
    <n v="0"/>
    <n v="0"/>
  </r>
  <r>
    <n v="75"/>
    <s v="Med A"/>
    <d v="2012-08-14T00:00:00"/>
    <x v="1"/>
    <n v="13200"/>
    <x v="0"/>
    <n v="0"/>
    <n v="0"/>
  </r>
  <r>
    <n v="75"/>
    <s v="Med A"/>
    <d v="2012-08-16T00:00:00"/>
    <x v="1"/>
    <n v="13200"/>
    <x v="0"/>
    <n v="0"/>
    <n v="0"/>
  </r>
  <r>
    <n v="75"/>
    <s v="Med A"/>
    <d v="2012-08-18T00:00:00"/>
    <x v="1"/>
    <n v="13200"/>
    <x v="0"/>
    <n v="0"/>
    <n v="0"/>
  </r>
  <r>
    <n v="75"/>
    <s v="Med A"/>
    <d v="2012-08-21T00:00:00"/>
    <x v="1"/>
    <n v="13200"/>
    <x v="0"/>
    <n v="0"/>
    <n v="0"/>
  </r>
  <r>
    <n v="75"/>
    <s v="Med A"/>
    <d v="2012-08-23T00:00:00"/>
    <x v="1"/>
    <n v="13200"/>
    <x v="0"/>
    <n v="0"/>
    <n v="0"/>
  </r>
  <r>
    <n v="75"/>
    <s v="Med A"/>
    <d v="2012-08-25T00:00:00"/>
    <x v="1"/>
    <n v="13200"/>
    <x v="0"/>
    <n v="0"/>
    <n v="0"/>
  </r>
  <r>
    <n v="75"/>
    <s v="Med A"/>
    <d v="2012-08-28T00:00:00"/>
    <x v="1"/>
    <n v="13200"/>
    <x v="0"/>
    <n v="0"/>
    <n v="0"/>
  </r>
  <r>
    <n v="75"/>
    <s v="Med A"/>
    <d v="2012-08-30T00:00:00"/>
    <x v="1"/>
    <n v="13200"/>
    <x v="0"/>
    <n v="0"/>
    <n v="0"/>
  </r>
  <r>
    <n v="75"/>
    <s v="Med A"/>
    <d v="2012-09-01T00:00:00"/>
    <x v="2"/>
    <n v="13200"/>
    <x v="0"/>
    <n v="0"/>
    <n v="0"/>
  </r>
  <r>
    <n v="75"/>
    <s v="Med A"/>
    <d v="2012-09-05T00:00:00"/>
    <x v="2"/>
    <n v="13200"/>
    <x v="0"/>
    <n v="0"/>
    <n v="0"/>
  </r>
  <r>
    <n v="75"/>
    <s v="Med A"/>
    <d v="2012-09-06T00:00:00"/>
    <x v="2"/>
    <n v="13200"/>
    <x v="0"/>
    <n v="0"/>
    <n v="0"/>
  </r>
  <r>
    <n v="75"/>
    <s v="Med B"/>
    <d v="2012-09-20T00:00:00"/>
    <x v="2"/>
    <n v="16"/>
    <x v="1"/>
    <n v="0"/>
    <n v="0"/>
  </r>
  <r>
    <n v="75"/>
    <s v="Med B"/>
    <d v="2012-10-16T00:00:00"/>
    <x v="3"/>
    <n v="16"/>
    <x v="0"/>
    <n v="0"/>
    <n v="0"/>
  </r>
  <r>
    <n v="76"/>
    <s v="Med B"/>
    <d v="2012-11-01T00:00:00"/>
    <x v="4"/>
    <n v="10"/>
    <x v="0"/>
    <n v="1"/>
    <n v="0"/>
  </r>
  <r>
    <n v="77"/>
    <s v="Med A"/>
    <d v="2012-07-21T00:00:00"/>
    <x v="0"/>
    <n v="7400"/>
    <x v="0"/>
    <n v="0"/>
    <n v="0"/>
  </r>
  <r>
    <n v="77"/>
    <s v="Med A"/>
    <d v="2012-07-24T00:00:00"/>
    <x v="0"/>
    <n v="7400"/>
    <x v="0"/>
    <n v="0"/>
    <n v="0"/>
  </r>
  <r>
    <n v="77"/>
    <s v="Med A"/>
    <d v="2012-07-28T00:00:00"/>
    <x v="0"/>
    <n v="7400"/>
    <x v="0"/>
    <n v="0"/>
    <n v="0"/>
  </r>
  <r>
    <n v="77"/>
    <s v="Med A"/>
    <d v="2012-07-31T00:00:00"/>
    <x v="0"/>
    <n v="7400"/>
    <x v="0"/>
    <n v="0"/>
    <n v="0"/>
  </r>
  <r>
    <n v="77"/>
    <s v="Med A"/>
    <d v="2012-08-04T00:00:00"/>
    <x v="1"/>
    <n v="7400"/>
    <x v="0"/>
    <n v="0"/>
    <n v="0"/>
  </r>
  <r>
    <n v="77"/>
    <s v="Med A"/>
    <d v="2012-08-07T00:00:00"/>
    <x v="1"/>
    <n v="7400"/>
    <x v="0"/>
    <n v="0"/>
    <n v="0"/>
  </r>
  <r>
    <n v="77"/>
    <s v="Med A"/>
    <d v="2012-08-11T00:00:00"/>
    <x v="1"/>
    <n v="7400"/>
    <x v="0"/>
    <n v="0"/>
    <n v="0"/>
  </r>
  <r>
    <n v="77"/>
    <s v="Med A"/>
    <d v="2012-08-14T00:00:00"/>
    <x v="1"/>
    <n v="7400"/>
    <x v="0"/>
    <n v="0"/>
    <n v="0"/>
  </r>
  <r>
    <n v="77"/>
    <s v="Med B"/>
    <d v="2012-09-14T00:00:00"/>
    <x v="2"/>
    <n v="8"/>
    <x v="1"/>
    <n v="0"/>
    <n v="0"/>
  </r>
  <r>
    <n v="77"/>
    <s v="Med B"/>
    <d v="2012-11-30T00:00:00"/>
    <x v="4"/>
    <n v="10"/>
    <x v="0"/>
    <n v="0"/>
    <n v="0"/>
  </r>
  <r>
    <n v="78"/>
    <s v="Med A"/>
    <d v="2012-07-06T00:00:00"/>
    <x v="0"/>
    <n v="300"/>
    <x v="0"/>
    <n v="0"/>
    <n v="0"/>
  </r>
  <r>
    <n v="78"/>
    <s v="Med A"/>
    <d v="2012-07-13T00:00:00"/>
    <x v="0"/>
    <n v="300"/>
    <x v="0"/>
    <n v="0"/>
    <n v="0"/>
  </r>
  <r>
    <n v="78"/>
    <s v="Med A"/>
    <d v="2012-07-20T00:00:00"/>
    <x v="0"/>
    <n v="300"/>
    <x v="0"/>
    <n v="0"/>
    <n v="0"/>
  </r>
  <r>
    <n v="78"/>
    <s v="Med A"/>
    <d v="2012-07-27T00:00:00"/>
    <x v="0"/>
    <n v="300"/>
    <x v="0"/>
    <n v="0"/>
    <n v="0"/>
  </r>
  <r>
    <n v="78"/>
    <s v="Med A"/>
    <d v="2012-08-03T00:00:00"/>
    <x v="1"/>
    <n v="300"/>
    <x v="0"/>
    <n v="0"/>
    <n v="0"/>
  </r>
  <r>
    <n v="78"/>
    <s v="Med A"/>
    <d v="2012-08-10T00:00:00"/>
    <x v="1"/>
    <n v="300"/>
    <x v="0"/>
    <n v="0"/>
    <n v="0"/>
  </r>
  <r>
    <n v="78"/>
    <s v="Med A"/>
    <d v="2012-08-17T00:00:00"/>
    <x v="1"/>
    <n v="300"/>
    <x v="0"/>
    <n v="0"/>
    <n v="0"/>
  </r>
  <r>
    <n v="79"/>
    <s v="Med A"/>
    <d v="2012-12-04T00:00:00"/>
    <x v="5"/>
    <n v="5600"/>
    <x v="0"/>
    <n v="0"/>
    <n v="0"/>
  </r>
  <r>
    <n v="80"/>
    <s v="Med A"/>
    <d v="2012-07-02T00:00:00"/>
    <x v="0"/>
    <n v="9600"/>
    <x v="0"/>
    <n v="0"/>
    <n v="0"/>
  </r>
  <r>
    <n v="80"/>
    <s v="Med A"/>
    <d v="2012-07-04T00:00:00"/>
    <x v="0"/>
    <n v="9600"/>
    <x v="0"/>
    <n v="0"/>
    <n v="0"/>
  </r>
  <r>
    <n v="80"/>
    <s v="Med A"/>
    <d v="2012-07-06T00:00:00"/>
    <x v="0"/>
    <n v="9600"/>
    <x v="0"/>
    <n v="0"/>
    <n v="0"/>
  </r>
  <r>
    <n v="80"/>
    <s v="Med A"/>
    <d v="2012-07-09T00:00:00"/>
    <x v="0"/>
    <n v="9600"/>
    <x v="0"/>
    <n v="0"/>
    <n v="0"/>
  </r>
  <r>
    <n v="80"/>
    <s v="Med A"/>
    <d v="2012-07-11T00:00:00"/>
    <x v="0"/>
    <n v="9600"/>
    <x v="0"/>
    <n v="0"/>
    <n v="0"/>
  </r>
  <r>
    <n v="80"/>
    <s v="Med A"/>
    <d v="2012-07-13T00:00:00"/>
    <x v="0"/>
    <n v="9600"/>
    <x v="0"/>
    <n v="0"/>
    <n v="0"/>
  </r>
  <r>
    <n v="80"/>
    <s v="Med A"/>
    <d v="2012-07-16T00:00:00"/>
    <x v="0"/>
    <n v="9600"/>
    <x v="0"/>
    <n v="0"/>
    <n v="0"/>
  </r>
  <r>
    <n v="80"/>
    <s v="Med A"/>
    <d v="2012-07-18T00:00:00"/>
    <x v="0"/>
    <n v="9600"/>
    <x v="0"/>
    <n v="0"/>
    <n v="0"/>
  </r>
  <r>
    <n v="80"/>
    <s v="Med A"/>
    <d v="2012-07-20T00:00:00"/>
    <x v="0"/>
    <n v="9600"/>
    <x v="0"/>
    <n v="0"/>
    <n v="0"/>
  </r>
  <r>
    <n v="80"/>
    <s v="Med A"/>
    <d v="2012-07-23T00:00:00"/>
    <x v="0"/>
    <n v="9600"/>
    <x v="0"/>
    <n v="0"/>
    <n v="0"/>
  </r>
  <r>
    <n v="80"/>
    <s v="Med A"/>
    <d v="2012-07-25T00:00:00"/>
    <x v="0"/>
    <n v="9600"/>
    <x v="0"/>
    <n v="0"/>
    <n v="0"/>
  </r>
  <r>
    <n v="80"/>
    <s v="Med A"/>
    <d v="2012-07-27T00:00:00"/>
    <x v="0"/>
    <n v="9600"/>
    <x v="0"/>
    <n v="0"/>
    <n v="0"/>
  </r>
  <r>
    <n v="80"/>
    <s v="Med A"/>
    <d v="2012-07-30T00:00:00"/>
    <x v="0"/>
    <n v="9600"/>
    <x v="0"/>
    <n v="0"/>
    <n v="0"/>
  </r>
  <r>
    <n v="80"/>
    <s v="Med A"/>
    <d v="2012-08-01T00:00:00"/>
    <x v="1"/>
    <n v="9600"/>
    <x v="0"/>
    <n v="0"/>
    <n v="0"/>
  </r>
  <r>
    <n v="80"/>
    <s v="Med A"/>
    <d v="2012-08-03T00:00:00"/>
    <x v="1"/>
    <n v="9600"/>
    <x v="0"/>
    <n v="0"/>
    <n v="0"/>
  </r>
  <r>
    <n v="80"/>
    <s v="Med A"/>
    <d v="2012-08-06T00:00:00"/>
    <x v="1"/>
    <n v="9600"/>
    <x v="0"/>
    <n v="0"/>
    <n v="0"/>
  </r>
  <r>
    <n v="80"/>
    <s v="Med A"/>
    <d v="2012-08-08T00:00:00"/>
    <x v="1"/>
    <n v="9600"/>
    <x v="0"/>
    <n v="0"/>
    <n v="0"/>
  </r>
  <r>
    <n v="80"/>
    <s v="Med A"/>
    <d v="2012-08-10T00:00:00"/>
    <x v="1"/>
    <n v="9600"/>
    <x v="0"/>
    <n v="0"/>
    <n v="0"/>
  </r>
  <r>
    <n v="80"/>
    <s v="Med A"/>
    <d v="2012-08-13T00:00:00"/>
    <x v="1"/>
    <n v="9600"/>
    <x v="0"/>
    <n v="0"/>
    <n v="0"/>
  </r>
  <r>
    <n v="80"/>
    <s v="Med A"/>
    <d v="2012-08-15T00:00:00"/>
    <x v="1"/>
    <n v="9600"/>
    <x v="0"/>
    <n v="0"/>
    <n v="0"/>
  </r>
  <r>
    <n v="80"/>
    <s v="Med A"/>
    <d v="2012-08-17T00:00:00"/>
    <x v="1"/>
    <n v="9600"/>
    <x v="0"/>
    <n v="0"/>
    <n v="0"/>
  </r>
  <r>
    <n v="80"/>
    <s v="Med A"/>
    <d v="2012-08-20T00:00:00"/>
    <x v="1"/>
    <n v="9600"/>
    <x v="0"/>
    <n v="0"/>
    <n v="0"/>
  </r>
  <r>
    <n v="80"/>
    <s v="Med A"/>
    <d v="2012-08-22T00:00:00"/>
    <x v="1"/>
    <n v="9600"/>
    <x v="0"/>
    <n v="0"/>
    <n v="0"/>
  </r>
  <r>
    <n v="80"/>
    <s v="Med A"/>
    <d v="2012-08-24T00:00:00"/>
    <x v="1"/>
    <n v="9600"/>
    <x v="0"/>
    <n v="0"/>
    <n v="0"/>
  </r>
  <r>
    <n v="80"/>
    <s v="Med A"/>
    <d v="2012-08-27T00:00:00"/>
    <x v="1"/>
    <n v="9600"/>
    <x v="0"/>
    <n v="0"/>
    <n v="0"/>
  </r>
  <r>
    <n v="80"/>
    <s v="Med A"/>
    <d v="2012-08-29T00:00:00"/>
    <x v="1"/>
    <n v="9600"/>
    <x v="0"/>
    <n v="0"/>
    <n v="0"/>
  </r>
  <r>
    <n v="80"/>
    <s v="Med A"/>
    <d v="2012-08-31T00:00:00"/>
    <x v="1"/>
    <n v="9600"/>
    <x v="0"/>
    <n v="0"/>
    <n v="0"/>
  </r>
  <r>
    <n v="80"/>
    <s v="Med A"/>
    <d v="2012-09-03T00:00:00"/>
    <x v="2"/>
    <n v="9600"/>
    <x v="0"/>
    <n v="0"/>
    <n v="0"/>
  </r>
  <r>
    <n v="80"/>
    <s v="Med A"/>
    <d v="2012-09-05T00:00:00"/>
    <x v="2"/>
    <n v="9600"/>
    <x v="0"/>
    <n v="0"/>
    <n v="0"/>
  </r>
  <r>
    <n v="81"/>
    <s v="Med A"/>
    <d v="2012-07-03T00:00:00"/>
    <x v="0"/>
    <n v="4300"/>
    <x v="0"/>
    <n v="0"/>
    <n v="0"/>
  </r>
  <r>
    <n v="81"/>
    <s v="Med A"/>
    <d v="2012-07-05T00:00:00"/>
    <x v="0"/>
    <n v="4300"/>
    <x v="0"/>
    <n v="0"/>
    <n v="0"/>
  </r>
  <r>
    <n v="81"/>
    <s v="Med A"/>
    <d v="2012-07-07T00:00:00"/>
    <x v="0"/>
    <n v="4700"/>
    <x v="0"/>
    <n v="0"/>
    <n v="0"/>
  </r>
  <r>
    <n v="81"/>
    <s v="Med A"/>
    <d v="2012-07-10T00:00:00"/>
    <x v="0"/>
    <n v="4700"/>
    <x v="0"/>
    <n v="0"/>
    <n v="0"/>
  </r>
  <r>
    <n v="81"/>
    <s v="Med A"/>
    <d v="2012-07-12T00:00:00"/>
    <x v="0"/>
    <n v="4700"/>
    <x v="0"/>
    <n v="0"/>
    <n v="0"/>
  </r>
  <r>
    <n v="81"/>
    <s v="Med A"/>
    <d v="2012-07-14T00:00:00"/>
    <x v="0"/>
    <n v="4700"/>
    <x v="0"/>
    <n v="0"/>
    <n v="0"/>
  </r>
  <r>
    <n v="81"/>
    <s v="Med A"/>
    <d v="2012-07-17T00:00:00"/>
    <x v="0"/>
    <n v="4700"/>
    <x v="0"/>
    <n v="0"/>
    <n v="0"/>
  </r>
  <r>
    <n v="81"/>
    <s v="Med A"/>
    <d v="2012-07-19T00:00:00"/>
    <x v="0"/>
    <n v="4700"/>
    <x v="0"/>
    <n v="0"/>
    <n v="0"/>
  </r>
  <r>
    <n v="81"/>
    <s v="Med A"/>
    <d v="2012-07-24T00:00:00"/>
    <x v="0"/>
    <n v="5700"/>
    <x v="0"/>
    <n v="0"/>
    <n v="0"/>
  </r>
  <r>
    <n v="81"/>
    <s v="Med A"/>
    <d v="2012-07-27T00:00:00"/>
    <x v="0"/>
    <n v="5700"/>
    <x v="0"/>
    <n v="0"/>
    <n v="0"/>
  </r>
  <r>
    <n v="81"/>
    <s v="Med A"/>
    <d v="2012-07-28T00:00:00"/>
    <x v="0"/>
    <n v="5700"/>
    <x v="0"/>
    <n v="0"/>
    <n v="0"/>
  </r>
  <r>
    <n v="81"/>
    <s v="Med A"/>
    <d v="2012-07-31T00:00:00"/>
    <x v="0"/>
    <n v="5700"/>
    <x v="0"/>
    <n v="0"/>
    <n v="0"/>
  </r>
  <r>
    <n v="81"/>
    <s v="Med A"/>
    <d v="2012-08-02T00:00:00"/>
    <x v="1"/>
    <n v="5700"/>
    <x v="0"/>
    <n v="0"/>
    <n v="0"/>
  </r>
  <r>
    <n v="81"/>
    <s v="Med A"/>
    <d v="2012-08-04T00:00:00"/>
    <x v="1"/>
    <n v="6900"/>
    <x v="0"/>
    <n v="0"/>
    <n v="0"/>
  </r>
  <r>
    <n v="81"/>
    <s v="Med A"/>
    <d v="2012-08-07T00:00:00"/>
    <x v="1"/>
    <n v="6900"/>
    <x v="0"/>
    <n v="0"/>
    <n v="0"/>
  </r>
  <r>
    <n v="81"/>
    <s v="Med A"/>
    <d v="2012-08-09T00:00:00"/>
    <x v="1"/>
    <n v="6900"/>
    <x v="0"/>
    <n v="0"/>
    <n v="0"/>
  </r>
  <r>
    <n v="81"/>
    <s v="Med A"/>
    <d v="2012-08-11T00:00:00"/>
    <x v="1"/>
    <n v="6900"/>
    <x v="0"/>
    <n v="0"/>
    <n v="0"/>
  </r>
  <r>
    <n v="81"/>
    <s v="Med A"/>
    <d v="2012-08-14T00:00:00"/>
    <x v="1"/>
    <n v="6900"/>
    <x v="0"/>
    <n v="0"/>
    <n v="0"/>
  </r>
  <r>
    <n v="81"/>
    <s v="Med A"/>
    <d v="2012-08-16T00:00:00"/>
    <x v="1"/>
    <n v="6900"/>
    <x v="0"/>
    <n v="0"/>
    <n v="0"/>
  </r>
  <r>
    <n v="81"/>
    <s v="Med A"/>
    <d v="2012-08-18T00:00:00"/>
    <x v="1"/>
    <n v="7600"/>
    <x v="0"/>
    <n v="0"/>
    <n v="0"/>
  </r>
  <r>
    <n v="81"/>
    <s v="Med A"/>
    <d v="2012-08-21T00:00:00"/>
    <x v="1"/>
    <n v="7600"/>
    <x v="0"/>
    <n v="0"/>
    <n v="0"/>
  </r>
  <r>
    <n v="81"/>
    <s v="Med A"/>
    <d v="2012-08-23T00:00:00"/>
    <x v="1"/>
    <n v="7600"/>
    <x v="0"/>
    <n v="0"/>
    <n v="0"/>
  </r>
  <r>
    <n v="81"/>
    <s v="Med A"/>
    <d v="2012-08-25T00:00:00"/>
    <x v="1"/>
    <n v="7600"/>
    <x v="0"/>
    <n v="0"/>
    <n v="0"/>
  </r>
  <r>
    <n v="81"/>
    <s v="Med A"/>
    <d v="2012-08-28T00:00:00"/>
    <x v="1"/>
    <n v="7600"/>
    <x v="0"/>
    <n v="0"/>
    <n v="0"/>
  </r>
  <r>
    <n v="81"/>
    <s v="Med A"/>
    <d v="2012-08-30T00:00:00"/>
    <x v="1"/>
    <n v="7600"/>
    <x v="0"/>
    <n v="0"/>
    <n v="0"/>
  </r>
  <r>
    <n v="81"/>
    <s v="Med A"/>
    <d v="2012-09-01T00:00:00"/>
    <x v="2"/>
    <n v="7600"/>
    <x v="0"/>
    <n v="0"/>
    <n v="0"/>
  </r>
  <r>
    <n v="81"/>
    <s v="Med A"/>
    <d v="2012-09-04T00:00:00"/>
    <x v="2"/>
    <n v="7600"/>
    <x v="0"/>
    <n v="0"/>
    <n v="0"/>
  </r>
  <r>
    <n v="81"/>
    <s v="Med A"/>
    <d v="2012-09-06T00:00:00"/>
    <x v="2"/>
    <n v="8400"/>
    <x v="0"/>
    <n v="0"/>
    <n v="0"/>
  </r>
  <r>
    <n v="81"/>
    <s v="Med B"/>
    <d v="2012-09-13T00:00:00"/>
    <x v="2"/>
    <n v="10"/>
    <x v="1"/>
    <n v="0"/>
    <n v="0"/>
  </r>
  <r>
    <n v="81"/>
    <s v="Med B"/>
    <d v="2012-10-11T00:00:00"/>
    <x v="3"/>
    <n v="10"/>
    <x v="0"/>
    <n v="0"/>
    <n v="0"/>
  </r>
  <r>
    <n v="81"/>
    <s v="Med B"/>
    <d v="2012-11-15T00:00:00"/>
    <x v="4"/>
    <n v="13"/>
    <x v="0"/>
    <n v="0"/>
    <n v="0"/>
  </r>
  <r>
    <n v="82"/>
    <s v="Med A"/>
    <d v="2012-07-06T00:00:00"/>
    <x v="0"/>
    <n v="1000"/>
    <x v="0"/>
    <n v="0"/>
    <n v="0"/>
  </r>
  <r>
    <n v="82"/>
    <s v="Med A"/>
    <d v="2012-07-09T00:00:00"/>
    <x v="0"/>
    <n v="1000"/>
    <x v="0"/>
    <n v="0"/>
    <n v="0"/>
  </r>
  <r>
    <n v="82"/>
    <s v="Med A"/>
    <d v="2012-07-11T00:00:00"/>
    <x v="0"/>
    <n v="1000"/>
    <x v="0"/>
    <n v="0"/>
    <n v="0"/>
  </r>
  <r>
    <n v="82"/>
    <s v="Med A"/>
    <d v="2012-07-13T00:00:00"/>
    <x v="0"/>
    <n v="1000"/>
    <x v="0"/>
    <n v="0"/>
    <n v="0"/>
  </r>
  <r>
    <n v="82"/>
    <s v="Med A"/>
    <d v="2012-07-16T00:00:00"/>
    <x v="0"/>
    <n v="1000"/>
    <x v="0"/>
    <n v="0"/>
    <n v="0"/>
  </r>
  <r>
    <n v="82"/>
    <s v="Med A"/>
    <d v="2012-07-18T00:00:00"/>
    <x v="0"/>
    <n v="1000"/>
    <x v="0"/>
    <n v="0"/>
    <n v="0"/>
  </r>
  <r>
    <n v="82"/>
    <s v="Med A"/>
    <d v="2012-07-20T00:00:00"/>
    <x v="0"/>
    <n v="1000"/>
    <x v="0"/>
    <n v="0"/>
    <n v="0"/>
  </r>
  <r>
    <n v="82"/>
    <s v="Med A"/>
    <d v="2012-07-23T00:00:00"/>
    <x v="0"/>
    <n v="1000"/>
    <x v="0"/>
    <n v="0"/>
    <n v="0"/>
  </r>
  <r>
    <n v="82"/>
    <s v="Med A"/>
    <d v="2012-07-25T00:00:00"/>
    <x v="0"/>
    <n v="1000"/>
    <x v="0"/>
    <n v="0"/>
    <n v="0"/>
  </r>
  <r>
    <n v="82"/>
    <s v="Med A"/>
    <d v="2012-07-27T00:00:00"/>
    <x v="0"/>
    <n v="1000"/>
    <x v="0"/>
    <n v="0"/>
    <n v="0"/>
  </r>
  <r>
    <n v="82"/>
    <s v="Med A"/>
    <d v="2012-07-30T00:00:00"/>
    <x v="0"/>
    <n v="1000"/>
    <x v="0"/>
    <n v="0"/>
    <n v="0"/>
  </r>
  <r>
    <n v="82"/>
    <s v="Med A"/>
    <d v="2012-08-01T00:00:00"/>
    <x v="1"/>
    <n v="1000"/>
    <x v="0"/>
    <n v="0"/>
    <n v="0"/>
  </r>
  <r>
    <n v="82"/>
    <s v="Med A"/>
    <d v="2012-08-13T00:00:00"/>
    <x v="1"/>
    <n v="800"/>
    <x v="0"/>
    <n v="0"/>
    <n v="0"/>
  </r>
  <r>
    <n v="82"/>
    <s v="Med A"/>
    <d v="2012-08-15T00:00:00"/>
    <x v="1"/>
    <n v="800"/>
    <x v="0"/>
    <n v="0"/>
    <n v="0"/>
  </r>
  <r>
    <n v="82"/>
    <s v="Med A"/>
    <d v="2012-08-17T00:00:00"/>
    <x v="1"/>
    <n v="800"/>
    <x v="0"/>
    <n v="0"/>
    <n v="0"/>
  </r>
  <r>
    <n v="82"/>
    <s v="Med A"/>
    <d v="2012-08-20T00:00:00"/>
    <x v="1"/>
    <n v="800"/>
    <x v="0"/>
    <n v="0"/>
    <n v="0"/>
  </r>
  <r>
    <n v="82"/>
    <s v="Med A"/>
    <d v="2012-08-22T00:00:00"/>
    <x v="1"/>
    <n v="800"/>
    <x v="0"/>
    <n v="0"/>
    <n v="0"/>
  </r>
  <r>
    <n v="82"/>
    <s v="Med A"/>
    <d v="2012-08-24T00:00:00"/>
    <x v="1"/>
    <n v="800"/>
    <x v="0"/>
    <n v="0"/>
    <n v="0"/>
  </r>
  <r>
    <n v="82"/>
    <s v="Med A"/>
    <d v="2012-08-27T00:00:00"/>
    <x v="1"/>
    <n v="800"/>
    <x v="0"/>
    <n v="0"/>
    <n v="0"/>
  </r>
  <r>
    <n v="82"/>
    <s v="Med A"/>
    <d v="2012-08-29T00:00:00"/>
    <x v="1"/>
    <n v="800"/>
    <x v="0"/>
    <n v="0"/>
    <n v="0"/>
  </r>
  <r>
    <n v="82"/>
    <s v="Med A"/>
    <d v="2012-08-31T00:00:00"/>
    <x v="1"/>
    <n v="800"/>
    <x v="0"/>
    <n v="0"/>
    <n v="0"/>
  </r>
  <r>
    <n v="82"/>
    <s v="Med A"/>
    <d v="2012-09-03T00:00:00"/>
    <x v="2"/>
    <n v="800"/>
    <x v="0"/>
    <n v="0"/>
    <n v="0"/>
  </r>
  <r>
    <n v="82"/>
    <s v="Med A"/>
    <d v="2012-09-05T00:00:00"/>
    <x v="2"/>
    <n v="800"/>
    <x v="0"/>
    <n v="0"/>
    <n v="0"/>
  </r>
  <r>
    <n v="82"/>
    <s v="Med B"/>
    <d v="2012-09-12T00:00:00"/>
    <x v="2"/>
    <n v="2"/>
    <x v="1"/>
    <n v="0"/>
    <n v="0"/>
  </r>
  <r>
    <n v="82"/>
    <s v="Med B"/>
    <d v="2012-10-10T00:00:00"/>
    <x v="3"/>
    <n v="1"/>
    <x v="0"/>
    <n v="0"/>
    <n v="13.714285714285714"/>
  </r>
  <r>
    <n v="82"/>
    <s v="Med B"/>
    <d v="2012-10-10T00:00:00"/>
    <x v="3"/>
    <n v="2"/>
    <x v="0"/>
    <n v="0"/>
    <n v="0"/>
  </r>
  <r>
    <n v="82"/>
    <s v="Med B"/>
    <d v="2012-11-14T00:00:00"/>
    <x v="4"/>
    <n v="3"/>
    <x v="0"/>
    <n v="0"/>
    <n v="0"/>
  </r>
  <r>
    <n v="83"/>
    <s v="Med A"/>
    <d v="2012-08-06T00:00:00"/>
    <x v="1"/>
    <n v="4400"/>
    <x v="0"/>
    <n v="0"/>
    <n v="0"/>
  </r>
  <r>
    <n v="83"/>
    <s v="Med A"/>
    <d v="2012-08-08T00:00:00"/>
    <x v="1"/>
    <n v="4400"/>
    <x v="0"/>
    <n v="0"/>
    <n v="0"/>
  </r>
  <r>
    <n v="83"/>
    <s v="Med A"/>
    <d v="2012-08-10T00:00:00"/>
    <x v="1"/>
    <n v="4400"/>
    <x v="0"/>
    <n v="0"/>
    <n v="0"/>
  </r>
  <r>
    <n v="83"/>
    <s v="Med A"/>
    <d v="2012-08-13T00:00:00"/>
    <x v="1"/>
    <n v="4400"/>
    <x v="0"/>
    <n v="0"/>
    <n v="0"/>
  </r>
  <r>
    <n v="83"/>
    <s v="Med A"/>
    <d v="2012-08-15T00:00:00"/>
    <x v="1"/>
    <n v="4400"/>
    <x v="0"/>
    <n v="0"/>
    <n v="0"/>
  </r>
  <r>
    <n v="83"/>
    <s v="Med A"/>
    <d v="2012-08-17T00:00:00"/>
    <x v="1"/>
    <n v="4400"/>
    <x v="0"/>
    <n v="0"/>
    <n v="0"/>
  </r>
  <r>
    <n v="83"/>
    <s v="Med A"/>
    <d v="2012-08-20T00:00:00"/>
    <x v="1"/>
    <n v="5300"/>
    <x v="0"/>
    <n v="0"/>
    <n v="0"/>
  </r>
  <r>
    <n v="83"/>
    <s v="Med A"/>
    <d v="2012-08-22T00:00:00"/>
    <x v="1"/>
    <n v="5300"/>
    <x v="0"/>
    <n v="0"/>
    <n v="0"/>
  </r>
  <r>
    <n v="83"/>
    <s v="Med A"/>
    <d v="2012-08-24T00:00:00"/>
    <x v="1"/>
    <n v="5300"/>
    <x v="0"/>
    <n v="0"/>
    <n v="0"/>
  </r>
  <r>
    <n v="83"/>
    <s v="Med A"/>
    <d v="2012-08-27T00:00:00"/>
    <x v="1"/>
    <n v="5300"/>
    <x v="0"/>
    <n v="0"/>
    <n v="0"/>
  </r>
  <r>
    <n v="83"/>
    <s v="Med A"/>
    <d v="2012-08-29T00:00:00"/>
    <x v="1"/>
    <n v="5300"/>
    <x v="0"/>
    <n v="0"/>
    <n v="0"/>
  </r>
  <r>
    <n v="83"/>
    <s v="Med A"/>
    <d v="2012-08-31T00:00:00"/>
    <x v="1"/>
    <n v="5300"/>
    <x v="0"/>
    <n v="0"/>
    <n v="0"/>
  </r>
  <r>
    <n v="83"/>
    <s v="Med A"/>
    <d v="2012-09-03T00:00:00"/>
    <x v="2"/>
    <n v="5300"/>
    <x v="0"/>
    <n v="0"/>
    <n v="0"/>
  </r>
  <r>
    <n v="83"/>
    <s v="Med A"/>
    <d v="2012-09-05T00:00:00"/>
    <x v="2"/>
    <n v="5300"/>
    <x v="0"/>
    <n v="0"/>
    <n v="0"/>
  </r>
  <r>
    <n v="83"/>
    <s v="Med B"/>
    <d v="2012-09-12T00:00:00"/>
    <x v="2"/>
    <n v="8"/>
    <x v="1"/>
    <n v="0"/>
    <n v="0"/>
  </r>
  <r>
    <n v="83"/>
    <s v="Med B"/>
    <d v="2012-11-14T00:00:00"/>
    <x v="4"/>
    <n v="2"/>
    <x v="0"/>
    <n v="0"/>
    <n v="0"/>
  </r>
  <r>
    <n v="84"/>
    <s v="Med B"/>
    <d v="2012-10-12T00:00:00"/>
    <x v="3"/>
    <n v="3"/>
    <x v="0"/>
    <n v="1"/>
    <n v="0"/>
  </r>
  <r>
    <n v="85"/>
    <s v="Med A"/>
    <d v="2012-07-07T00:00:00"/>
    <x v="0"/>
    <n v="14400"/>
    <x v="0"/>
    <n v="0"/>
    <n v="0"/>
  </r>
  <r>
    <n v="85"/>
    <s v="Med A"/>
    <d v="2012-07-10T00:00:00"/>
    <x v="0"/>
    <n v="14400"/>
    <x v="0"/>
    <n v="0"/>
    <n v="0"/>
  </r>
  <r>
    <n v="85"/>
    <s v="Med A"/>
    <d v="2012-07-12T00:00:00"/>
    <x v="0"/>
    <n v="14400"/>
    <x v="0"/>
    <n v="0"/>
    <n v="0"/>
  </r>
  <r>
    <n v="85"/>
    <s v="Med A"/>
    <d v="2012-07-14T00:00:00"/>
    <x v="0"/>
    <n v="14400"/>
    <x v="0"/>
    <n v="0"/>
    <n v="0"/>
  </r>
  <r>
    <n v="85"/>
    <s v="Med A"/>
    <d v="2012-07-17T00:00:00"/>
    <x v="0"/>
    <n v="14400"/>
    <x v="0"/>
    <n v="0"/>
    <n v="0"/>
  </r>
  <r>
    <n v="85"/>
    <s v="Med A"/>
    <d v="2012-07-19T00:00:00"/>
    <x v="0"/>
    <n v="14400"/>
    <x v="0"/>
    <n v="0"/>
    <n v="0"/>
  </r>
  <r>
    <n v="85"/>
    <s v="Med A"/>
    <d v="2012-07-21T00:00:00"/>
    <x v="0"/>
    <n v="14400"/>
    <x v="0"/>
    <n v="0"/>
    <n v="0"/>
  </r>
  <r>
    <n v="85"/>
    <s v="Med A"/>
    <d v="2012-07-24T00:00:00"/>
    <x v="0"/>
    <n v="14400"/>
    <x v="0"/>
    <n v="0"/>
    <n v="0"/>
  </r>
  <r>
    <n v="85"/>
    <s v="Med A"/>
    <d v="2012-07-26T00:00:00"/>
    <x v="0"/>
    <n v="14400"/>
    <x v="0"/>
    <n v="0"/>
    <n v="0"/>
  </r>
  <r>
    <n v="85"/>
    <s v="Med A"/>
    <d v="2012-07-28T00:00:00"/>
    <x v="0"/>
    <n v="14400"/>
    <x v="0"/>
    <n v="0"/>
    <n v="0"/>
  </r>
  <r>
    <n v="85"/>
    <s v="Med A"/>
    <d v="2012-07-31T00:00:00"/>
    <x v="0"/>
    <n v="14400"/>
    <x v="0"/>
    <n v="0"/>
    <n v="0"/>
  </r>
  <r>
    <n v="85"/>
    <s v="Med A"/>
    <d v="2012-08-02T00:00:00"/>
    <x v="1"/>
    <n v="14400"/>
    <x v="0"/>
    <n v="0"/>
    <n v="0"/>
  </r>
  <r>
    <n v="85"/>
    <s v="Med A"/>
    <d v="2012-08-18T00:00:00"/>
    <x v="1"/>
    <n v="13000"/>
    <x v="0"/>
    <n v="0"/>
    <n v="0"/>
  </r>
  <r>
    <n v="85"/>
    <s v="Med A"/>
    <d v="2012-08-21T00:00:00"/>
    <x v="1"/>
    <n v="13000"/>
    <x v="0"/>
    <n v="0"/>
    <n v="0"/>
  </r>
  <r>
    <n v="85"/>
    <s v="Med A"/>
    <d v="2012-08-23T00:00:00"/>
    <x v="1"/>
    <n v="13000"/>
    <x v="0"/>
    <n v="0"/>
    <n v="0"/>
  </r>
  <r>
    <n v="85"/>
    <s v="Med A"/>
    <d v="2012-08-25T00:00:00"/>
    <x v="1"/>
    <n v="13000"/>
    <x v="0"/>
    <n v="0"/>
    <n v="0"/>
  </r>
  <r>
    <n v="85"/>
    <s v="Med A"/>
    <d v="2012-08-28T00:00:00"/>
    <x v="1"/>
    <n v="13000"/>
    <x v="0"/>
    <n v="0"/>
    <n v="0"/>
  </r>
  <r>
    <n v="85"/>
    <s v="Med A"/>
    <d v="2012-08-30T00:00:00"/>
    <x v="1"/>
    <n v="13000"/>
    <x v="0"/>
    <n v="0"/>
    <n v="0"/>
  </r>
  <r>
    <n v="85"/>
    <s v="Med A"/>
    <d v="2012-09-01T00:00:00"/>
    <x v="2"/>
    <n v="13000"/>
    <x v="0"/>
    <n v="0"/>
    <n v="0"/>
  </r>
  <r>
    <n v="85"/>
    <s v="Med A"/>
    <d v="2012-09-04T00:00:00"/>
    <x v="2"/>
    <n v="13000"/>
    <x v="0"/>
    <n v="0"/>
    <n v="0"/>
  </r>
  <r>
    <n v="85"/>
    <s v="Med A"/>
    <d v="2012-09-06T00:00:00"/>
    <x v="2"/>
    <n v="13000"/>
    <x v="0"/>
    <n v="0"/>
    <n v="0"/>
  </r>
  <r>
    <n v="85"/>
    <s v="Med B"/>
    <d v="2012-09-13T00:00:00"/>
    <x v="2"/>
    <n v="16"/>
    <x v="1"/>
    <n v="0"/>
    <n v="0"/>
  </r>
  <r>
    <n v="86"/>
    <s v="Med A"/>
    <d v="2012-08-18T00:00:00"/>
    <x v="1"/>
    <n v="500"/>
    <x v="0"/>
    <n v="0"/>
    <n v="0"/>
  </r>
  <r>
    <n v="86"/>
    <s v="Med A"/>
    <d v="2012-08-21T00:00:00"/>
    <x v="1"/>
    <n v="500"/>
    <x v="0"/>
    <n v="0"/>
    <n v="0"/>
  </r>
  <r>
    <n v="86"/>
    <s v="Med A"/>
    <d v="2012-08-23T00:00:00"/>
    <x v="1"/>
    <n v="500"/>
    <x v="0"/>
    <n v="0"/>
    <n v="0"/>
  </r>
  <r>
    <n v="86"/>
    <s v="Med A"/>
    <d v="2012-08-25T00:00:00"/>
    <x v="1"/>
    <n v="500"/>
    <x v="0"/>
    <n v="0"/>
    <n v="0"/>
  </r>
  <r>
    <n v="86"/>
    <s v="Med A"/>
    <d v="2012-08-28T00:00:00"/>
    <x v="1"/>
    <n v="500"/>
    <x v="0"/>
    <n v="0"/>
    <n v="0"/>
  </r>
  <r>
    <n v="86"/>
    <s v="Med A"/>
    <d v="2012-08-30T00:00:00"/>
    <x v="1"/>
    <n v="500"/>
    <x v="0"/>
    <n v="0"/>
    <n v="0"/>
  </r>
  <r>
    <n v="86"/>
    <s v="Med A"/>
    <d v="2012-09-01T00:00:00"/>
    <x v="2"/>
    <n v="500"/>
    <x v="0"/>
    <n v="0"/>
    <n v="0"/>
  </r>
  <r>
    <n v="86"/>
    <s v="Med A"/>
    <d v="2012-09-04T00:00:00"/>
    <x v="2"/>
    <n v="500"/>
    <x v="0"/>
    <n v="0"/>
    <n v="0"/>
  </r>
  <r>
    <n v="86"/>
    <s v="Med B"/>
    <d v="2012-09-25T00:00:00"/>
    <x v="2"/>
    <n v="1"/>
    <x v="1"/>
    <n v="0"/>
    <n v="5.4285714285714288"/>
  </r>
  <r>
    <n v="86"/>
    <s v="Med B"/>
    <d v="2012-10-11T00:00:00"/>
    <x v="3"/>
    <n v="1"/>
    <x v="0"/>
    <n v="0"/>
    <n v="7.7142857142857144"/>
  </r>
  <r>
    <n v="87"/>
    <s v="Med A"/>
    <d v="2012-07-02T00:00:00"/>
    <x v="0"/>
    <n v="4400"/>
    <x v="0"/>
    <n v="0"/>
    <n v="0"/>
  </r>
  <r>
    <n v="87"/>
    <s v="Med A"/>
    <d v="2012-07-04T00:00:00"/>
    <x v="0"/>
    <n v="4400"/>
    <x v="0"/>
    <n v="0"/>
    <n v="0"/>
  </r>
  <r>
    <n v="87"/>
    <s v="Med A"/>
    <d v="2012-07-06T00:00:00"/>
    <x v="0"/>
    <n v="4400"/>
    <x v="0"/>
    <n v="0"/>
    <n v="0"/>
  </r>
  <r>
    <n v="87"/>
    <s v="Med A"/>
    <d v="2012-07-09T00:00:00"/>
    <x v="0"/>
    <n v="4400"/>
    <x v="0"/>
    <n v="0"/>
    <n v="0"/>
  </r>
  <r>
    <n v="87"/>
    <s v="Med A"/>
    <d v="2012-07-11T00:00:00"/>
    <x v="0"/>
    <n v="4400"/>
    <x v="0"/>
    <n v="0"/>
    <n v="0"/>
  </r>
  <r>
    <n v="87"/>
    <s v="Med A"/>
    <d v="2012-07-13T00:00:00"/>
    <x v="0"/>
    <n v="4400"/>
    <x v="0"/>
    <n v="0"/>
    <n v="0"/>
  </r>
  <r>
    <n v="87"/>
    <s v="Med A"/>
    <d v="2012-07-16T00:00:00"/>
    <x v="0"/>
    <n v="4400"/>
    <x v="0"/>
    <n v="0"/>
    <n v="0"/>
  </r>
  <r>
    <n v="87"/>
    <s v="Med A"/>
    <d v="2012-07-18T00:00:00"/>
    <x v="0"/>
    <n v="4400"/>
    <x v="0"/>
    <n v="0"/>
    <n v="0"/>
  </r>
  <r>
    <n v="87"/>
    <s v="Med A"/>
    <d v="2012-07-23T00:00:00"/>
    <x v="0"/>
    <n v="4400"/>
    <x v="0"/>
    <n v="0"/>
    <n v="0"/>
  </r>
  <r>
    <n v="87"/>
    <s v="Med A"/>
    <d v="2012-07-27T00:00:00"/>
    <x v="0"/>
    <n v="4400"/>
    <x v="0"/>
    <n v="0"/>
    <n v="0"/>
  </r>
  <r>
    <n v="87"/>
    <s v="Med A"/>
    <d v="2012-07-30T00:00:00"/>
    <x v="0"/>
    <n v="4400"/>
    <x v="0"/>
    <n v="0"/>
    <n v="0"/>
  </r>
  <r>
    <n v="87"/>
    <s v="Med A"/>
    <d v="2012-08-01T00:00:00"/>
    <x v="1"/>
    <n v="4400"/>
    <x v="0"/>
    <n v="0"/>
    <n v="0"/>
  </r>
  <r>
    <n v="87"/>
    <s v="Med A"/>
    <d v="2012-08-20T00:00:00"/>
    <x v="1"/>
    <n v="3100"/>
    <x v="0"/>
    <n v="0"/>
    <n v="0"/>
  </r>
  <r>
    <n v="87"/>
    <s v="Med A"/>
    <d v="2012-08-22T00:00:00"/>
    <x v="1"/>
    <n v="3100"/>
    <x v="0"/>
    <n v="0"/>
    <n v="0"/>
  </r>
  <r>
    <n v="87"/>
    <s v="Med A"/>
    <d v="2012-08-24T00:00:00"/>
    <x v="1"/>
    <n v="3100"/>
    <x v="0"/>
    <n v="0"/>
    <n v="0"/>
  </r>
  <r>
    <n v="87"/>
    <s v="Med A"/>
    <d v="2012-08-27T00:00:00"/>
    <x v="1"/>
    <n v="3100"/>
    <x v="0"/>
    <n v="0"/>
    <n v="0"/>
  </r>
  <r>
    <n v="87"/>
    <s v="Med A"/>
    <d v="2012-08-29T00:00:00"/>
    <x v="1"/>
    <n v="3100"/>
    <x v="0"/>
    <n v="0"/>
    <n v="0"/>
  </r>
  <r>
    <n v="87"/>
    <s v="Med A"/>
    <d v="2012-08-31T00:00:00"/>
    <x v="1"/>
    <n v="3100"/>
    <x v="0"/>
    <n v="0"/>
    <n v="0"/>
  </r>
  <r>
    <n v="87"/>
    <s v="Med A"/>
    <d v="2012-09-03T00:00:00"/>
    <x v="2"/>
    <n v="3100"/>
    <x v="0"/>
    <n v="0"/>
    <n v="0"/>
  </r>
  <r>
    <n v="87"/>
    <s v="Med A"/>
    <d v="2012-09-05T00:00:00"/>
    <x v="2"/>
    <n v="3100"/>
    <x v="0"/>
    <n v="0"/>
    <n v="0"/>
  </r>
  <r>
    <n v="87"/>
    <s v="Med B"/>
    <d v="2012-09-12T00:00:00"/>
    <x v="2"/>
    <n v="6"/>
    <x v="1"/>
    <n v="0"/>
    <n v="0"/>
  </r>
  <r>
    <n v="87"/>
    <s v="Med B"/>
    <d v="2012-10-10T00:00:00"/>
    <x v="3"/>
    <n v="6"/>
    <x v="0"/>
    <n v="0"/>
    <n v="0"/>
  </r>
  <r>
    <n v="87"/>
    <s v="Med B"/>
    <d v="2012-11-14T00:00:00"/>
    <x v="4"/>
    <n v="8"/>
    <x v="0"/>
    <n v="0"/>
    <n v="0"/>
  </r>
  <r>
    <n v="88"/>
    <s v="Med B"/>
    <d v="2012-09-15T00:00:00"/>
    <x v="2"/>
    <n v="5"/>
    <x v="0"/>
    <n v="1"/>
    <n v="0"/>
  </r>
  <r>
    <n v="88"/>
    <s v="Med B"/>
    <d v="2012-10-11T00:00:00"/>
    <x v="3"/>
    <n v="5"/>
    <x v="0"/>
    <n v="1"/>
    <n v="0"/>
  </r>
  <r>
    <n v="89"/>
    <s v="Med A"/>
    <d v="2012-08-20T00:00:00"/>
    <x v="1"/>
    <n v="2200"/>
    <x v="0"/>
    <n v="0"/>
    <n v="0"/>
  </r>
  <r>
    <n v="89"/>
    <s v="Med A"/>
    <d v="2012-08-22T00:00:00"/>
    <x v="1"/>
    <n v="2200"/>
    <x v="0"/>
    <n v="0"/>
    <n v="0"/>
  </r>
  <r>
    <n v="89"/>
    <s v="Med A"/>
    <d v="2012-08-24T00:00:00"/>
    <x v="1"/>
    <n v="2200"/>
    <x v="0"/>
    <n v="0"/>
    <n v="0"/>
  </r>
  <r>
    <n v="89"/>
    <s v="Med A"/>
    <d v="2012-08-27T00:00:00"/>
    <x v="1"/>
    <n v="2200"/>
    <x v="0"/>
    <n v="0"/>
    <n v="0"/>
  </r>
  <r>
    <n v="89"/>
    <s v="Med A"/>
    <d v="2012-08-29T00:00:00"/>
    <x v="1"/>
    <n v="2200"/>
    <x v="0"/>
    <n v="0"/>
    <n v="0"/>
  </r>
  <r>
    <n v="89"/>
    <s v="Med A"/>
    <d v="2012-08-31T00:00:00"/>
    <x v="1"/>
    <n v="2200"/>
    <x v="0"/>
    <n v="0"/>
    <n v="0"/>
  </r>
  <r>
    <n v="89"/>
    <s v="Med A"/>
    <d v="2012-09-03T00:00:00"/>
    <x v="2"/>
    <n v="2200"/>
    <x v="0"/>
    <n v="0"/>
    <n v="0"/>
  </r>
  <r>
    <n v="89"/>
    <s v="Med A"/>
    <d v="2012-09-05T00:00:00"/>
    <x v="2"/>
    <n v="2200"/>
    <x v="0"/>
    <n v="0"/>
    <n v="0"/>
  </r>
  <r>
    <n v="90"/>
    <s v="Med A"/>
    <d v="2012-07-03T00:00:00"/>
    <x v="0"/>
    <n v="1000"/>
    <x v="0"/>
    <n v="0"/>
    <n v="0"/>
  </r>
  <r>
    <n v="90"/>
    <s v="Med A"/>
    <d v="2012-07-05T00:00:00"/>
    <x v="0"/>
    <n v="1000"/>
    <x v="0"/>
    <n v="0"/>
    <n v="0"/>
  </r>
  <r>
    <n v="90"/>
    <s v="Med A"/>
    <d v="2012-07-14T00:00:00"/>
    <x v="0"/>
    <n v="1000"/>
    <x v="0"/>
    <n v="0"/>
    <n v="0"/>
  </r>
  <r>
    <n v="90"/>
    <s v="Med A"/>
    <d v="2012-07-17T00:00:00"/>
    <x v="0"/>
    <n v="1000"/>
    <x v="0"/>
    <n v="0"/>
    <n v="0"/>
  </r>
  <r>
    <n v="90"/>
    <s v="Med A"/>
    <d v="2012-07-19T00:00:00"/>
    <x v="0"/>
    <n v="1000"/>
    <x v="0"/>
    <n v="0"/>
    <n v="0"/>
  </r>
  <r>
    <n v="90"/>
    <s v="Med A"/>
    <d v="2012-07-21T00:00:00"/>
    <x v="0"/>
    <n v="1000"/>
    <x v="0"/>
    <n v="0"/>
    <n v="0"/>
  </r>
  <r>
    <n v="90"/>
    <s v="Med A"/>
    <d v="2012-07-24T00:00:00"/>
    <x v="0"/>
    <n v="1000"/>
    <x v="0"/>
    <n v="0"/>
    <n v="0"/>
  </r>
  <r>
    <n v="90"/>
    <s v="Med A"/>
    <d v="2012-07-26T00:00:00"/>
    <x v="0"/>
    <n v="1000"/>
    <x v="0"/>
    <n v="0"/>
    <n v="0"/>
  </r>
  <r>
    <n v="90"/>
    <s v="Med A"/>
    <d v="2012-07-28T00:00:00"/>
    <x v="0"/>
    <n v="1000"/>
    <x v="0"/>
    <n v="0"/>
    <n v="0"/>
  </r>
  <r>
    <n v="90"/>
    <s v="Med A"/>
    <d v="2012-07-31T00:00:00"/>
    <x v="0"/>
    <n v="1000"/>
    <x v="0"/>
    <n v="0"/>
    <n v="0"/>
  </r>
  <r>
    <n v="90"/>
    <s v="Med A"/>
    <d v="2012-08-02T00:00:00"/>
    <x v="1"/>
    <n v="1000"/>
    <x v="0"/>
    <n v="0"/>
    <n v="0"/>
  </r>
  <r>
    <n v="90"/>
    <s v="Med A"/>
    <d v="2012-08-18T00:00:00"/>
    <x v="1"/>
    <n v="1000"/>
    <x v="0"/>
    <n v="0"/>
    <n v="0"/>
  </r>
  <r>
    <n v="90"/>
    <s v="Med A"/>
    <d v="2012-08-21T00:00:00"/>
    <x v="1"/>
    <n v="1000"/>
    <x v="0"/>
    <n v="0"/>
    <n v="0"/>
  </r>
  <r>
    <n v="90"/>
    <s v="Med A"/>
    <d v="2012-08-23T00:00:00"/>
    <x v="1"/>
    <n v="1000"/>
    <x v="0"/>
    <n v="0"/>
    <n v="0"/>
  </r>
  <r>
    <n v="90"/>
    <s v="Med A"/>
    <d v="2012-08-25T00:00:00"/>
    <x v="1"/>
    <n v="1000"/>
    <x v="0"/>
    <n v="0"/>
    <n v="0"/>
  </r>
  <r>
    <n v="90"/>
    <s v="Med A"/>
    <d v="2012-08-28T00:00:00"/>
    <x v="1"/>
    <n v="1000"/>
    <x v="0"/>
    <n v="0"/>
    <n v="0"/>
  </r>
  <r>
    <n v="90"/>
    <s v="Med A"/>
    <d v="2012-08-30T00:00:00"/>
    <x v="1"/>
    <n v="1000"/>
    <x v="0"/>
    <n v="0"/>
    <n v="0"/>
  </r>
  <r>
    <n v="90"/>
    <s v="Med A"/>
    <d v="2012-09-01T00:00:00"/>
    <x v="2"/>
    <n v="1000"/>
    <x v="0"/>
    <n v="0"/>
    <n v="0"/>
  </r>
  <r>
    <n v="90"/>
    <s v="Med A"/>
    <d v="2012-09-04T00:00:00"/>
    <x v="2"/>
    <n v="1000"/>
    <x v="0"/>
    <n v="0"/>
    <n v="0"/>
  </r>
  <r>
    <n v="90"/>
    <s v="Med A"/>
    <d v="2012-09-06T00:00:00"/>
    <x v="2"/>
    <n v="1000"/>
    <x v="0"/>
    <n v="0"/>
    <n v="0"/>
  </r>
  <r>
    <n v="90"/>
    <s v="Med B"/>
    <d v="2012-09-13T00:00:00"/>
    <x v="2"/>
    <n v="3"/>
    <x v="1"/>
    <n v="0"/>
    <n v="0"/>
  </r>
  <r>
    <n v="90"/>
    <s v="Med B"/>
    <d v="2012-11-15T00:00:00"/>
    <x v="4"/>
    <n v="4"/>
    <x v="0"/>
    <n v="0"/>
    <n v="0"/>
  </r>
  <r>
    <n v="91"/>
    <s v="Med A"/>
    <d v="2012-07-03T00:00:00"/>
    <x v="0"/>
    <n v="100"/>
    <x v="0"/>
    <n v="0"/>
    <n v="0"/>
  </r>
  <r>
    <n v="91"/>
    <s v="Med A"/>
    <d v="2012-07-10T00:00:00"/>
    <x v="0"/>
    <n v="100"/>
    <x v="0"/>
    <n v="0"/>
    <n v="0"/>
  </r>
  <r>
    <n v="91"/>
    <s v="Med A"/>
    <d v="2012-07-17T00:00:00"/>
    <x v="0"/>
    <n v="100"/>
    <x v="0"/>
    <n v="0"/>
    <n v="0"/>
  </r>
  <r>
    <n v="91"/>
    <s v="Med A"/>
    <d v="2012-07-28T00:00:00"/>
    <x v="0"/>
    <n v="100"/>
    <x v="0"/>
    <n v="0"/>
    <n v="0"/>
  </r>
  <r>
    <n v="91"/>
    <s v="Med A"/>
    <d v="2012-07-31T00:00:00"/>
    <x v="0"/>
    <n v="100"/>
    <x v="0"/>
    <n v="0"/>
    <n v="0"/>
  </r>
  <r>
    <n v="91"/>
    <s v="Med A"/>
    <d v="2012-08-21T00:00:00"/>
    <x v="1"/>
    <n v="100"/>
    <x v="0"/>
    <n v="0"/>
    <n v="0"/>
  </r>
  <r>
    <n v="91"/>
    <s v="Med A"/>
    <d v="2012-08-28T00:00:00"/>
    <x v="1"/>
    <n v="100"/>
    <x v="0"/>
    <n v="0"/>
    <n v="0"/>
  </r>
  <r>
    <n v="91"/>
    <s v="Med A"/>
    <d v="2012-09-04T00:00:00"/>
    <x v="2"/>
    <n v="100"/>
    <x v="0"/>
    <n v="0"/>
    <n v="0"/>
  </r>
  <r>
    <n v="91"/>
    <s v="Med B"/>
    <d v="2012-09-13T00:00:00"/>
    <x v="2"/>
    <n v="1"/>
    <x v="1"/>
    <n v="0"/>
    <n v="10.285714285714286"/>
  </r>
  <r>
    <n v="91"/>
    <s v="Med B"/>
    <d v="2012-10-26T00:00:00"/>
    <x v="3"/>
    <n v="1"/>
    <x v="0"/>
    <n v="0"/>
    <n v="16.428571428571427"/>
  </r>
  <r>
    <n v="92"/>
    <s v="Med A"/>
    <d v="2012-07-02T00:00:00"/>
    <x v="0"/>
    <n v="600"/>
    <x v="0"/>
    <n v="0"/>
    <n v="0"/>
  </r>
  <r>
    <n v="92"/>
    <s v="Med A"/>
    <d v="2012-07-04T00:00:00"/>
    <x v="0"/>
    <n v="600"/>
    <x v="0"/>
    <n v="0"/>
    <n v="0"/>
  </r>
  <r>
    <n v="92"/>
    <s v="Med A"/>
    <d v="2012-07-06T00:00:00"/>
    <x v="0"/>
    <n v="700"/>
    <x v="0"/>
    <n v="0"/>
    <n v="0"/>
  </r>
  <r>
    <n v="92"/>
    <s v="Med A"/>
    <d v="2012-07-09T00:00:00"/>
    <x v="0"/>
    <n v="700"/>
    <x v="0"/>
    <n v="0"/>
    <n v="0"/>
  </r>
  <r>
    <n v="92"/>
    <s v="Med A"/>
    <d v="2012-07-11T00:00:00"/>
    <x v="0"/>
    <n v="700"/>
    <x v="0"/>
    <n v="0"/>
    <n v="0"/>
  </r>
  <r>
    <n v="92"/>
    <s v="Med A"/>
    <d v="2012-07-13T00:00:00"/>
    <x v="0"/>
    <n v="700"/>
    <x v="0"/>
    <n v="0"/>
    <n v="0"/>
  </r>
  <r>
    <n v="92"/>
    <s v="Med A"/>
    <d v="2012-07-16T00:00:00"/>
    <x v="0"/>
    <n v="700"/>
    <x v="0"/>
    <n v="0"/>
    <n v="0"/>
  </r>
  <r>
    <n v="92"/>
    <s v="Med A"/>
    <d v="2012-07-18T00:00:00"/>
    <x v="0"/>
    <n v="700"/>
    <x v="0"/>
    <n v="0"/>
    <n v="0"/>
  </r>
  <r>
    <n v="92"/>
    <s v="Med A"/>
    <d v="2012-07-20T00:00:00"/>
    <x v="0"/>
    <n v="700"/>
    <x v="0"/>
    <n v="0"/>
    <n v="0"/>
  </r>
  <r>
    <n v="92"/>
    <s v="Med A"/>
    <d v="2012-07-23T00:00:00"/>
    <x v="0"/>
    <n v="700"/>
    <x v="0"/>
    <n v="0"/>
    <n v="0"/>
  </r>
  <r>
    <n v="92"/>
    <s v="Med A"/>
    <d v="2012-07-25T00:00:00"/>
    <x v="0"/>
    <n v="700"/>
    <x v="0"/>
    <n v="0"/>
    <n v="0"/>
  </r>
  <r>
    <n v="92"/>
    <s v="Med A"/>
    <d v="2012-07-26T00:00:00"/>
    <x v="0"/>
    <n v="700"/>
    <x v="0"/>
    <n v="0"/>
    <n v="0"/>
  </r>
  <r>
    <n v="92"/>
    <s v="Med A"/>
    <d v="2012-07-30T00:00:00"/>
    <x v="0"/>
    <n v="700"/>
    <x v="0"/>
    <n v="0"/>
    <n v="0"/>
  </r>
  <r>
    <n v="92"/>
    <s v="Med A"/>
    <d v="2012-08-01T00:00:00"/>
    <x v="1"/>
    <n v="700"/>
    <x v="0"/>
    <n v="0"/>
    <n v="0"/>
  </r>
  <r>
    <n v="92"/>
    <s v="Med A"/>
    <d v="2012-08-03T00:00:00"/>
    <x v="1"/>
    <n v="700"/>
    <x v="0"/>
    <n v="0"/>
    <n v="0"/>
  </r>
  <r>
    <n v="92"/>
    <s v="Med A"/>
    <d v="2012-08-06T00:00:00"/>
    <x v="1"/>
    <n v="700"/>
    <x v="0"/>
    <n v="0"/>
    <n v="0"/>
  </r>
  <r>
    <n v="92"/>
    <s v="Med A"/>
    <d v="2012-08-08T00:00:00"/>
    <x v="1"/>
    <n v="700"/>
    <x v="0"/>
    <n v="0"/>
    <n v="0"/>
  </r>
  <r>
    <n v="92"/>
    <s v="Med A"/>
    <d v="2012-08-10T00:00:00"/>
    <x v="1"/>
    <n v="700"/>
    <x v="0"/>
    <n v="0"/>
    <n v="0"/>
  </r>
  <r>
    <n v="92"/>
    <s v="Med A"/>
    <d v="2012-08-13T00:00:00"/>
    <x v="1"/>
    <n v="700"/>
    <x v="0"/>
    <n v="0"/>
    <n v="0"/>
  </r>
  <r>
    <n v="92"/>
    <s v="Med A"/>
    <d v="2012-08-15T00:00:00"/>
    <x v="1"/>
    <n v="700"/>
    <x v="0"/>
    <n v="0"/>
    <n v="0"/>
  </r>
  <r>
    <n v="92"/>
    <s v="Med A"/>
    <d v="2012-08-16T00:00:00"/>
    <x v="1"/>
    <n v="700"/>
    <x v="0"/>
    <n v="0"/>
    <n v="0"/>
  </r>
  <r>
    <n v="92"/>
    <s v="Med A"/>
    <d v="2012-08-20T00:00:00"/>
    <x v="1"/>
    <n v="700"/>
    <x v="0"/>
    <n v="0"/>
    <n v="0"/>
  </r>
  <r>
    <n v="92"/>
    <s v="Med A"/>
    <d v="2012-08-22T00:00:00"/>
    <x v="1"/>
    <n v="700"/>
    <x v="0"/>
    <n v="0"/>
    <n v="0"/>
  </r>
  <r>
    <n v="92"/>
    <s v="Med A"/>
    <d v="2012-08-24T00:00:00"/>
    <x v="1"/>
    <n v="700"/>
    <x v="0"/>
    <n v="0"/>
    <n v="0"/>
  </r>
  <r>
    <n v="92"/>
    <s v="Med A"/>
    <d v="2012-08-27T00:00:00"/>
    <x v="1"/>
    <n v="700"/>
    <x v="0"/>
    <n v="0"/>
    <n v="0"/>
  </r>
  <r>
    <n v="92"/>
    <s v="Med A"/>
    <d v="2012-08-29T00:00:00"/>
    <x v="1"/>
    <n v="700"/>
    <x v="0"/>
    <n v="0"/>
    <n v="0"/>
  </r>
  <r>
    <n v="92"/>
    <s v="Med A"/>
    <d v="2012-08-31T00:00:00"/>
    <x v="1"/>
    <n v="700"/>
    <x v="0"/>
    <n v="0"/>
    <n v="0"/>
  </r>
  <r>
    <n v="92"/>
    <s v="Med A"/>
    <d v="2012-09-03T00:00:00"/>
    <x v="2"/>
    <n v="700"/>
    <x v="0"/>
    <n v="0"/>
    <n v="0"/>
  </r>
  <r>
    <n v="92"/>
    <s v="Med A"/>
    <d v="2012-09-05T00:00:00"/>
    <x v="2"/>
    <n v="700"/>
    <x v="0"/>
    <n v="0"/>
    <n v="0"/>
  </r>
  <r>
    <n v="92"/>
    <s v="Med B"/>
    <d v="2012-09-12T00:00:00"/>
    <x v="2"/>
    <n v="2"/>
    <x v="1"/>
    <n v="0"/>
    <n v="0"/>
  </r>
  <r>
    <n v="92"/>
    <s v="Med B"/>
    <d v="2012-10-10T00:00:00"/>
    <x v="3"/>
    <n v="3"/>
    <x v="0"/>
    <n v="0"/>
    <n v="0"/>
  </r>
  <r>
    <n v="92"/>
    <s v="Med B"/>
    <d v="2012-11-14T00:00:00"/>
    <x v="4"/>
    <n v="3"/>
    <x v="0"/>
    <n v="0"/>
    <n v="0"/>
  </r>
  <r>
    <n v="93"/>
    <s v="Med A"/>
    <d v="2012-07-02T00:00:00"/>
    <x v="0"/>
    <n v="20000"/>
    <x v="0"/>
    <n v="0"/>
    <n v="0"/>
  </r>
  <r>
    <n v="93"/>
    <s v="Med A"/>
    <d v="2012-07-20T00:00:00"/>
    <x v="0"/>
    <n v="20000"/>
    <x v="0"/>
    <n v="0"/>
    <n v="0"/>
  </r>
  <r>
    <n v="93"/>
    <s v="Med A"/>
    <d v="2012-08-15T00:00:00"/>
    <x v="1"/>
    <n v="20000"/>
    <x v="0"/>
    <n v="0"/>
    <n v="0"/>
  </r>
  <r>
    <n v="93"/>
    <s v="Med A"/>
    <d v="2012-08-17T00:00:00"/>
    <x v="1"/>
    <n v="20000"/>
    <x v="0"/>
    <n v="0"/>
    <n v="0"/>
  </r>
  <r>
    <n v="93"/>
    <s v="Med A"/>
    <d v="2012-08-22T00:00:00"/>
    <x v="1"/>
    <n v="20000"/>
    <x v="0"/>
    <n v="0"/>
    <n v="0"/>
  </r>
  <r>
    <n v="93"/>
    <s v="Med A"/>
    <d v="2012-08-29T00:00:00"/>
    <x v="1"/>
    <n v="20000"/>
    <x v="0"/>
    <n v="0"/>
    <n v="0"/>
  </r>
  <r>
    <n v="94"/>
    <s v="Med A"/>
    <d v="2012-07-02T00:00:00"/>
    <x v="0"/>
    <n v="4200"/>
    <x v="0"/>
    <n v="0"/>
    <n v="0"/>
  </r>
  <r>
    <n v="94"/>
    <s v="Med A"/>
    <d v="2012-07-06T00:00:00"/>
    <x v="0"/>
    <n v="4200"/>
    <x v="0"/>
    <n v="0"/>
    <n v="0"/>
  </r>
  <r>
    <n v="94"/>
    <s v="Med A"/>
    <d v="2012-07-11T00:00:00"/>
    <x v="0"/>
    <n v="4800"/>
    <x v="0"/>
    <n v="0"/>
    <n v="0"/>
  </r>
  <r>
    <n v="94"/>
    <s v="Med A"/>
    <d v="2012-07-13T00:00:00"/>
    <x v="0"/>
    <n v="4800"/>
    <x v="0"/>
    <n v="0"/>
    <n v="0"/>
  </r>
  <r>
    <n v="94"/>
    <s v="Med A"/>
    <d v="2012-07-16T00:00:00"/>
    <x v="0"/>
    <n v="4800"/>
    <x v="0"/>
    <n v="0"/>
    <n v="0"/>
  </r>
  <r>
    <n v="94"/>
    <s v="Med A"/>
    <d v="2012-07-18T00:00:00"/>
    <x v="0"/>
    <n v="4800"/>
    <x v="0"/>
    <n v="0"/>
    <n v="0"/>
  </r>
  <r>
    <n v="94"/>
    <s v="Med A"/>
    <d v="2012-07-20T00:00:00"/>
    <x v="0"/>
    <n v="5800"/>
    <x v="0"/>
    <n v="0"/>
    <n v="0"/>
  </r>
  <r>
    <n v="94"/>
    <s v="Med A"/>
    <d v="2012-07-23T00:00:00"/>
    <x v="0"/>
    <n v="5800"/>
    <x v="0"/>
    <n v="0"/>
    <n v="0"/>
  </r>
  <r>
    <n v="94"/>
    <s v="Med A"/>
    <d v="2012-07-25T00:00:00"/>
    <x v="0"/>
    <n v="5800"/>
    <x v="0"/>
    <n v="0"/>
    <n v="0"/>
  </r>
  <r>
    <n v="94"/>
    <s v="Med A"/>
    <d v="2012-07-27T00:00:00"/>
    <x v="0"/>
    <n v="5800"/>
    <x v="0"/>
    <n v="0"/>
    <n v="0"/>
  </r>
  <r>
    <n v="94"/>
    <s v="Med A"/>
    <d v="2012-07-30T00:00:00"/>
    <x v="0"/>
    <n v="5800"/>
    <x v="0"/>
    <n v="0"/>
    <n v="0"/>
  </r>
  <r>
    <n v="94"/>
    <s v="Med A"/>
    <d v="2012-08-01T00:00:00"/>
    <x v="1"/>
    <n v="5800"/>
    <x v="0"/>
    <n v="0"/>
    <n v="0"/>
  </r>
  <r>
    <n v="94"/>
    <s v="Med A"/>
    <d v="2012-08-03T00:00:00"/>
    <x v="1"/>
    <n v="6400"/>
    <x v="0"/>
    <n v="0"/>
    <n v="0"/>
  </r>
  <r>
    <n v="94"/>
    <s v="Med A"/>
    <d v="2012-08-06T00:00:00"/>
    <x v="1"/>
    <n v="6400"/>
    <x v="0"/>
    <n v="0"/>
    <n v="0"/>
  </r>
  <r>
    <n v="94"/>
    <s v="Med A"/>
    <d v="2012-08-08T00:00:00"/>
    <x v="1"/>
    <n v="6400"/>
    <x v="0"/>
    <n v="0"/>
    <n v="0"/>
  </r>
  <r>
    <n v="94"/>
    <s v="Med A"/>
    <d v="2012-08-10T00:00:00"/>
    <x v="1"/>
    <n v="6400"/>
    <x v="0"/>
    <n v="0"/>
    <n v="0"/>
  </r>
  <r>
    <n v="94"/>
    <s v="Med A"/>
    <d v="2012-08-13T00:00:00"/>
    <x v="1"/>
    <n v="6400"/>
    <x v="0"/>
    <n v="0"/>
    <n v="0"/>
  </r>
  <r>
    <n v="94"/>
    <s v="Med A"/>
    <d v="2012-08-15T00:00:00"/>
    <x v="1"/>
    <n v="6400"/>
    <x v="0"/>
    <n v="0"/>
    <n v="0"/>
  </r>
  <r>
    <n v="94"/>
    <s v="Med A"/>
    <d v="2012-08-17T00:00:00"/>
    <x v="1"/>
    <n v="6400"/>
    <x v="0"/>
    <n v="0"/>
    <n v="0"/>
  </r>
  <r>
    <n v="94"/>
    <s v="Med A"/>
    <d v="2012-08-20T00:00:00"/>
    <x v="1"/>
    <n v="6400"/>
    <x v="0"/>
    <n v="0"/>
    <n v="0"/>
  </r>
  <r>
    <n v="94"/>
    <s v="Med A"/>
    <d v="2012-08-22T00:00:00"/>
    <x v="1"/>
    <n v="6400"/>
    <x v="0"/>
    <n v="0"/>
    <n v="0"/>
  </r>
  <r>
    <n v="94"/>
    <s v="Med A"/>
    <d v="2012-08-24T00:00:00"/>
    <x v="1"/>
    <n v="6400"/>
    <x v="0"/>
    <n v="0"/>
    <n v="0"/>
  </r>
  <r>
    <n v="94"/>
    <s v="Med A"/>
    <d v="2012-08-27T00:00:00"/>
    <x v="1"/>
    <n v="6400"/>
    <x v="0"/>
    <n v="0"/>
    <n v="0"/>
  </r>
  <r>
    <n v="94"/>
    <s v="Med A"/>
    <d v="2012-08-29T00:00:00"/>
    <x v="1"/>
    <n v="6400"/>
    <x v="0"/>
    <n v="0"/>
    <n v="0"/>
  </r>
  <r>
    <n v="94"/>
    <s v="Med A"/>
    <d v="2012-08-31T00:00:00"/>
    <x v="1"/>
    <n v="6400"/>
    <x v="0"/>
    <n v="0"/>
    <n v="0"/>
  </r>
  <r>
    <n v="94"/>
    <s v="Med A"/>
    <d v="2012-09-03T00:00:00"/>
    <x v="2"/>
    <n v="6400"/>
    <x v="0"/>
    <n v="0"/>
    <n v="0"/>
  </r>
  <r>
    <n v="94"/>
    <s v="Med A"/>
    <d v="2012-09-05T00:00:00"/>
    <x v="2"/>
    <n v="6400"/>
    <x v="0"/>
    <n v="0"/>
    <n v="0"/>
  </r>
  <r>
    <n v="94"/>
    <s v="Med B"/>
    <d v="2012-09-12T00:00:00"/>
    <x v="2"/>
    <n v="10"/>
    <x v="1"/>
    <n v="0"/>
    <n v="0"/>
  </r>
  <r>
    <n v="94"/>
    <s v="Med B"/>
    <d v="2012-11-14T00:00:00"/>
    <x v="4"/>
    <n v="1"/>
    <x v="0"/>
    <n v="0"/>
    <n v="19.285714285714285"/>
  </r>
  <r>
    <n v="95"/>
    <s v="Med A"/>
    <d v="2012-08-04T00:00:00"/>
    <x v="1"/>
    <n v="3000"/>
    <x v="0"/>
    <n v="0"/>
    <n v="0"/>
  </r>
  <r>
    <n v="95"/>
    <s v="Med A"/>
    <d v="2012-08-07T00:00:00"/>
    <x v="1"/>
    <n v="3000"/>
    <x v="0"/>
    <n v="0"/>
    <n v="0"/>
  </r>
  <r>
    <n v="95"/>
    <s v="Med A"/>
    <d v="2012-08-09T00:00:00"/>
    <x v="1"/>
    <n v="3000"/>
    <x v="0"/>
    <n v="0"/>
    <n v="0"/>
  </r>
  <r>
    <n v="95"/>
    <s v="Med A"/>
    <d v="2012-08-11T00:00:00"/>
    <x v="1"/>
    <n v="3000"/>
    <x v="0"/>
    <n v="0"/>
    <n v="0"/>
  </r>
  <r>
    <n v="95"/>
    <s v="Med A"/>
    <d v="2012-08-14T00:00:00"/>
    <x v="1"/>
    <n v="3000"/>
    <x v="0"/>
    <n v="0"/>
    <n v="0"/>
  </r>
  <r>
    <n v="95"/>
    <s v="Med A"/>
    <d v="2012-08-16T00:00:00"/>
    <x v="1"/>
    <n v="3000"/>
    <x v="0"/>
    <n v="0"/>
    <n v="0"/>
  </r>
  <r>
    <n v="95"/>
    <s v="Med A"/>
    <d v="2012-08-18T00:00:00"/>
    <x v="1"/>
    <n v="3600"/>
    <x v="0"/>
    <n v="0"/>
    <n v="0"/>
  </r>
  <r>
    <n v="95"/>
    <s v="Med A"/>
    <d v="2012-08-21T00:00:00"/>
    <x v="1"/>
    <n v="3600"/>
    <x v="0"/>
    <n v="0"/>
    <n v="0"/>
  </r>
  <r>
    <n v="95"/>
    <s v="Med A"/>
    <d v="2012-08-23T00:00:00"/>
    <x v="1"/>
    <n v="3600"/>
    <x v="0"/>
    <n v="0"/>
    <n v="0"/>
  </r>
  <r>
    <n v="96"/>
    <s v="Med A"/>
    <d v="2012-07-07T00:00:00"/>
    <x v="0"/>
    <n v="1200"/>
    <x v="0"/>
    <n v="0"/>
    <n v="0"/>
  </r>
  <r>
    <n v="96"/>
    <s v="Med A"/>
    <d v="2012-07-10T00:00:00"/>
    <x v="0"/>
    <n v="1200"/>
    <x v="0"/>
    <n v="0"/>
    <n v="0"/>
  </r>
  <r>
    <n v="96"/>
    <s v="Med A"/>
    <d v="2012-07-12T00:00:00"/>
    <x v="0"/>
    <n v="1200"/>
    <x v="0"/>
    <n v="0"/>
    <n v="0"/>
  </r>
  <r>
    <n v="96"/>
    <s v="Med A"/>
    <d v="2012-07-14T00:00:00"/>
    <x v="0"/>
    <n v="1200"/>
    <x v="0"/>
    <n v="0"/>
    <n v="0"/>
  </r>
  <r>
    <n v="96"/>
    <s v="Med A"/>
    <d v="2012-07-17T00:00:00"/>
    <x v="0"/>
    <n v="1200"/>
    <x v="0"/>
    <n v="0"/>
    <n v="0"/>
  </r>
  <r>
    <n v="96"/>
    <s v="Med A"/>
    <d v="2012-07-19T00:00:00"/>
    <x v="0"/>
    <n v="1200"/>
    <x v="0"/>
    <n v="0"/>
    <n v="0"/>
  </r>
  <r>
    <n v="96"/>
    <s v="Med A"/>
    <d v="2012-07-21T00:00:00"/>
    <x v="0"/>
    <n v="1200"/>
    <x v="0"/>
    <n v="0"/>
    <n v="0"/>
  </r>
  <r>
    <n v="96"/>
    <s v="Med A"/>
    <d v="2012-07-24T00:00:00"/>
    <x v="0"/>
    <n v="1200"/>
    <x v="0"/>
    <n v="0"/>
    <n v="0"/>
  </r>
  <r>
    <n v="96"/>
    <s v="Med A"/>
    <d v="2012-07-26T00:00:00"/>
    <x v="0"/>
    <n v="1200"/>
    <x v="0"/>
    <n v="0"/>
    <n v="0"/>
  </r>
  <r>
    <n v="96"/>
    <s v="Med A"/>
    <d v="2012-07-28T00:00:00"/>
    <x v="0"/>
    <n v="1200"/>
    <x v="0"/>
    <n v="0"/>
    <n v="0"/>
  </r>
  <r>
    <n v="96"/>
    <s v="Med A"/>
    <d v="2012-07-31T00:00:00"/>
    <x v="0"/>
    <n v="1200"/>
    <x v="0"/>
    <n v="0"/>
    <n v="0"/>
  </r>
  <r>
    <n v="96"/>
    <s v="Med A"/>
    <d v="2012-08-02T00:00:00"/>
    <x v="1"/>
    <n v="1200"/>
    <x v="0"/>
    <n v="0"/>
    <n v="0"/>
  </r>
  <r>
    <n v="96"/>
    <s v="Med A"/>
    <d v="2012-08-04T00:00:00"/>
    <x v="1"/>
    <n v="1200"/>
    <x v="0"/>
    <n v="0"/>
    <n v="0"/>
  </r>
  <r>
    <n v="96"/>
    <s v="Med A"/>
    <d v="2012-08-07T00:00:00"/>
    <x v="1"/>
    <n v="1200"/>
    <x v="0"/>
    <n v="0"/>
    <n v="0"/>
  </r>
  <r>
    <n v="96"/>
    <s v="Med A"/>
    <d v="2012-08-09T00:00:00"/>
    <x v="1"/>
    <n v="1200"/>
    <x v="0"/>
    <n v="0"/>
    <n v="0"/>
  </r>
  <r>
    <n v="96"/>
    <s v="Med A"/>
    <d v="2012-08-11T00:00:00"/>
    <x v="1"/>
    <n v="1200"/>
    <x v="0"/>
    <n v="0"/>
    <n v="0"/>
  </r>
  <r>
    <n v="96"/>
    <s v="Med A"/>
    <d v="2012-08-14T00:00:00"/>
    <x v="1"/>
    <n v="1200"/>
    <x v="0"/>
    <n v="0"/>
    <n v="0"/>
  </r>
  <r>
    <n v="96"/>
    <s v="Med A"/>
    <d v="2012-08-16T00:00:00"/>
    <x v="1"/>
    <n v="1200"/>
    <x v="0"/>
    <n v="0"/>
    <n v="0"/>
  </r>
  <r>
    <n v="96"/>
    <s v="Med A"/>
    <d v="2012-08-18T00:00:00"/>
    <x v="1"/>
    <n v="1700"/>
    <x v="0"/>
    <n v="0"/>
    <n v="0"/>
  </r>
  <r>
    <n v="96"/>
    <s v="Med A"/>
    <d v="2012-08-21T00:00:00"/>
    <x v="1"/>
    <n v="1700"/>
    <x v="0"/>
    <n v="0"/>
    <n v="0"/>
  </r>
  <r>
    <n v="96"/>
    <s v="Med A"/>
    <d v="2012-08-23T00:00:00"/>
    <x v="1"/>
    <n v="1700"/>
    <x v="0"/>
    <n v="0"/>
    <n v="0"/>
  </r>
  <r>
    <n v="96"/>
    <s v="Med A"/>
    <d v="2012-08-25T00:00:00"/>
    <x v="1"/>
    <n v="1700"/>
    <x v="0"/>
    <n v="0"/>
    <n v="0"/>
  </r>
  <r>
    <n v="96"/>
    <s v="Med A"/>
    <d v="2012-08-28T00:00:00"/>
    <x v="1"/>
    <n v="1700"/>
    <x v="0"/>
    <n v="0"/>
    <n v="0"/>
  </r>
  <r>
    <n v="96"/>
    <s v="Med A"/>
    <d v="2012-08-30T00:00:00"/>
    <x v="1"/>
    <n v="1700"/>
    <x v="0"/>
    <n v="0"/>
    <n v="0"/>
  </r>
  <r>
    <n v="96"/>
    <s v="Med A"/>
    <d v="2012-09-01T00:00:00"/>
    <x v="2"/>
    <n v="1700"/>
    <x v="0"/>
    <n v="0"/>
    <n v="0"/>
  </r>
  <r>
    <n v="96"/>
    <s v="Med A"/>
    <d v="2012-09-04T00:00:00"/>
    <x v="2"/>
    <n v="1700"/>
    <x v="0"/>
    <n v="0"/>
    <n v="0"/>
  </r>
  <r>
    <n v="96"/>
    <s v="Med A"/>
    <d v="2012-09-06T00:00:00"/>
    <x v="2"/>
    <n v="1700"/>
    <x v="0"/>
    <n v="0"/>
    <n v="0"/>
  </r>
  <r>
    <n v="96"/>
    <s v="Med B"/>
    <d v="2012-09-13T00:00:00"/>
    <x v="2"/>
    <n v="4"/>
    <x v="1"/>
    <n v="0"/>
    <n v="0"/>
  </r>
  <r>
    <n v="96"/>
    <s v="Med B"/>
    <d v="2012-11-10T00:00:00"/>
    <x v="4"/>
    <n v="1"/>
    <x v="0"/>
    <n v="0"/>
    <n v="18"/>
  </r>
  <r>
    <n v="96"/>
    <s v="Med B"/>
    <d v="2012-11-15T00:00:00"/>
    <x v="4"/>
    <n v="1"/>
    <x v="0"/>
    <n v="0"/>
    <n v="18.714285714285715"/>
  </r>
  <r>
    <n v="97"/>
    <s v="Med A"/>
    <d v="2012-08-03T00:00:00"/>
    <x v="1"/>
    <n v="1400"/>
    <x v="0"/>
    <n v="0"/>
    <n v="0"/>
  </r>
  <r>
    <n v="97"/>
    <s v="Med A"/>
    <d v="2012-08-10T00:00:00"/>
    <x v="1"/>
    <n v="1400"/>
    <x v="0"/>
    <n v="0"/>
    <n v="0"/>
  </r>
  <r>
    <n v="97"/>
    <s v="Med A"/>
    <d v="2012-08-18T00:00:00"/>
    <x v="1"/>
    <n v="1400"/>
    <x v="0"/>
    <n v="0"/>
    <n v="0"/>
  </r>
  <r>
    <n v="97"/>
    <s v="Med A"/>
    <d v="2012-08-31T00:00:00"/>
    <x v="1"/>
    <n v="1000"/>
    <x v="0"/>
    <n v="0"/>
    <n v="0"/>
  </r>
  <r>
    <n v="97"/>
    <s v="Med A"/>
    <d v="2012-09-03T00:00:00"/>
    <x v="2"/>
    <n v="1000"/>
    <x v="0"/>
    <n v="0"/>
    <n v="0"/>
  </r>
  <r>
    <n v="97"/>
    <s v="Med A"/>
    <d v="2012-09-05T00:00:00"/>
    <x v="2"/>
    <n v="1000"/>
    <x v="0"/>
    <n v="0"/>
    <n v="0"/>
  </r>
  <r>
    <n v="97"/>
    <s v="Med B"/>
    <d v="2012-09-12T00:00:00"/>
    <x v="2"/>
    <n v="3"/>
    <x v="1"/>
    <n v="0"/>
    <n v="0"/>
  </r>
  <r>
    <n v="97"/>
    <s v="Med B"/>
    <d v="2012-10-10T00:00:00"/>
    <x v="3"/>
    <n v="3"/>
    <x v="0"/>
    <n v="0"/>
    <n v="0"/>
  </r>
  <r>
    <n v="98"/>
    <s v="Med A"/>
    <d v="2012-07-05T00:00:00"/>
    <x v="0"/>
    <n v="20000"/>
    <x v="0"/>
    <n v="0"/>
    <n v="0"/>
  </r>
  <r>
    <n v="98"/>
    <s v="Med A"/>
    <d v="2012-07-07T00:00:00"/>
    <x v="0"/>
    <n v="20000"/>
    <x v="0"/>
    <n v="0"/>
    <n v="0"/>
  </r>
  <r>
    <n v="98"/>
    <s v="Med A"/>
    <d v="2012-07-10T00:00:00"/>
    <x v="0"/>
    <n v="20000"/>
    <x v="0"/>
    <n v="0"/>
    <n v="0"/>
  </r>
  <r>
    <n v="98"/>
    <s v="Med A"/>
    <d v="2012-07-12T00:00:00"/>
    <x v="0"/>
    <n v="20000"/>
    <x v="0"/>
    <n v="0"/>
    <n v="0"/>
  </r>
  <r>
    <n v="98"/>
    <s v="Med A"/>
    <d v="2012-07-14T00:00:00"/>
    <x v="0"/>
    <n v="20000"/>
    <x v="0"/>
    <n v="0"/>
    <n v="0"/>
  </r>
  <r>
    <n v="98"/>
    <s v="Med A"/>
    <d v="2012-07-18T00:00:00"/>
    <x v="0"/>
    <n v="20000"/>
    <x v="0"/>
    <n v="0"/>
    <n v="0"/>
  </r>
  <r>
    <n v="98"/>
    <s v="Med A"/>
    <d v="2012-07-19T00:00:00"/>
    <x v="0"/>
    <n v="20000"/>
    <x v="0"/>
    <n v="0"/>
    <n v="0"/>
  </r>
  <r>
    <n v="98"/>
    <s v="Med A"/>
    <d v="2012-07-21T00:00:00"/>
    <x v="0"/>
    <n v="20000"/>
    <x v="0"/>
    <n v="0"/>
    <n v="0"/>
  </r>
  <r>
    <n v="98"/>
    <s v="Med A"/>
    <d v="2012-07-25T00:00:00"/>
    <x v="0"/>
    <n v="20000"/>
    <x v="0"/>
    <n v="0"/>
    <n v="0"/>
  </r>
  <r>
    <n v="98"/>
    <s v="Med A"/>
    <d v="2012-07-28T00:00:00"/>
    <x v="0"/>
    <n v="20000"/>
    <x v="0"/>
    <n v="0"/>
    <n v="0"/>
  </r>
  <r>
    <n v="98"/>
    <s v="Med A"/>
    <d v="2012-08-02T00:00:00"/>
    <x v="1"/>
    <n v="20000"/>
    <x v="0"/>
    <n v="0"/>
    <n v="0"/>
  </r>
  <r>
    <n v="98"/>
    <s v="Med A"/>
    <d v="2012-08-04T00:00:00"/>
    <x v="1"/>
    <n v="20000"/>
    <x v="0"/>
    <n v="0"/>
    <n v="0"/>
  </r>
  <r>
    <n v="98"/>
    <s v="Med A"/>
    <d v="2012-08-07T00:00:00"/>
    <x v="1"/>
    <n v="20000"/>
    <x v="0"/>
    <n v="0"/>
    <n v="0"/>
  </r>
  <r>
    <n v="98"/>
    <s v="Med A"/>
    <d v="2012-08-09T00:00:00"/>
    <x v="1"/>
    <n v="20000"/>
    <x v="0"/>
    <n v="0"/>
    <n v="0"/>
  </r>
  <r>
    <n v="98"/>
    <s v="Med A"/>
    <d v="2012-08-11T00:00:00"/>
    <x v="1"/>
    <n v="20000"/>
    <x v="0"/>
    <n v="0"/>
    <n v="0"/>
  </r>
  <r>
    <n v="98"/>
    <s v="Med A"/>
    <d v="2012-08-14T00:00:00"/>
    <x v="1"/>
    <n v="20000"/>
    <x v="0"/>
    <n v="0"/>
    <n v="0"/>
  </r>
  <r>
    <n v="98"/>
    <s v="Med A"/>
    <d v="2012-08-16T00:00:00"/>
    <x v="1"/>
    <n v="20000"/>
    <x v="0"/>
    <n v="0"/>
    <n v="0"/>
  </r>
  <r>
    <n v="98"/>
    <s v="Med A"/>
    <d v="2012-08-18T00:00:00"/>
    <x v="1"/>
    <n v="16000"/>
    <x v="0"/>
    <n v="0"/>
    <n v="0"/>
  </r>
  <r>
    <n v="98"/>
    <s v="Med A"/>
    <d v="2012-08-21T00:00:00"/>
    <x v="1"/>
    <n v="16000"/>
    <x v="0"/>
    <n v="0"/>
    <n v="0"/>
  </r>
  <r>
    <n v="98"/>
    <s v="Med A"/>
    <d v="2012-08-23T00:00:00"/>
    <x v="1"/>
    <n v="16000"/>
    <x v="0"/>
    <n v="0"/>
    <n v="0"/>
  </r>
  <r>
    <n v="98"/>
    <s v="Med A"/>
    <d v="2012-08-28T00:00:00"/>
    <x v="1"/>
    <n v="16000"/>
    <x v="0"/>
    <n v="0"/>
    <n v="0"/>
  </r>
  <r>
    <n v="98"/>
    <s v="Med A"/>
    <d v="2012-08-30T00:00:00"/>
    <x v="1"/>
    <n v="16000"/>
    <x v="0"/>
    <n v="0"/>
    <n v="0"/>
  </r>
  <r>
    <n v="98"/>
    <s v="Med A"/>
    <d v="2012-09-01T00:00:00"/>
    <x v="2"/>
    <n v="16000"/>
    <x v="0"/>
    <n v="0"/>
    <n v="0"/>
  </r>
  <r>
    <n v="98"/>
    <s v="Med A"/>
    <d v="2012-09-06T00:00:00"/>
    <x v="2"/>
    <n v="16000"/>
    <x v="0"/>
    <n v="0"/>
    <n v="0"/>
  </r>
  <r>
    <n v="98"/>
    <s v="Med B"/>
    <d v="2012-09-27T00:00:00"/>
    <x v="2"/>
    <n v="3"/>
    <x v="1"/>
    <n v="0"/>
    <n v="0"/>
  </r>
  <r>
    <n v="98"/>
    <s v="Med B"/>
    <d v="2012-10-11T00:00:00"/>
    <x v="3"/>
    <n v="3"/>
    <x v="0"/>
    <n v="0"/>
    <n v="0"/>
  </r>
  <r>
    <n v="98"/>
    <s v="Med B"/>
    <d v="2012-11-15T00:00:00"/>
    <x v="4"/>
    <n v="5"/>
    <x v="0"/>
    <n v="0"/>
    <n v="0"/>
  </r>
  <r>
    <n v="99"/>
    <s v="Med A"/>
    <d v="2012-07-02T00:00:00"/>
    <x v="0"/>
    <n v="2800"/>
    <x v="0"/>
    <n v="0"/>
    <n v="0"/>
  </r>
  <r>
    <n v="99"/>
    <s v="Med A"/>
    <d v="2012-07-04T00:00:00"/>
    <x v="0"/>
    <n v="2800"/>
    <x v="0"/>
    <n v="0"/>
    <n v="0"/>
  </r>
  <r>
    <n v="99"/>
    <s v="Med A"/>
    <d v="2012-07-06T00:00:00"/>
    <x v="0"/>
    <n v="3100"/>
    <x v="0"/>
    <n v="0"/>
    <n v="0"/>
  </r>
  <r>
    <n v="99"/>
    <s v="Med A"/>
    <d v="2012-07-09T00:00:00"/>
    <x v="0"/>
    <n v="3100"/>
    <x v="0"/>
    <n v="0"/>
    <n v="0"/>
  </r>
  <r>
    <n v="99"/>
    <s v="Med A"/>
    <d v="2012-07-11T00:00:00"/>
    <x v="0"/>
    <n v="3100"/>
    <x v="0"/>
    <n v="0"/>
    <n v="0"/>
  </r>
  <r>
    <n v="99"/>
    <s v="Med A"/>
    <d v="2012-07-13T00:00:00"/>
    <x v="0"/>
    <n v="3100"/>
    <x v="0"/>
    <n v="0"/>
    <n v="0"/>
  </r>
  <r>
    <n v="99"/>
    <s v="Med A"/>
    <d v="2012-07-16T00:00:00"/>
    <x v="0"/>
    <n v="3100"/>
    <x v="0"/>
    <n v="0"/>
    <n v="0"/>
  </r>
  <r>
    <n v="99"/>
    <s v="Med A"/>
    <d v="2012-07-18T00:00:00"/>
    <x v="0"/>
    <n v="3100"/>
    <x v="0"/>
    <n v="0"/>
    <n v="0"/>
  </r>
  <r>
    <n v="99"/>
    <s v="Med A"/>
    <d v="2012-07-20T00:00:00"/>
    <x v="0"/>
    <n v="3500"/>
    <x v="0"/>
    <n v="0"/>
    <n v="0"/>
  </r>
  <r>
    <n v="99"/>
    <s v="Med A"/>
    <d v="2012-07-23T00:00:00"/>
    <x v="0"/>
    <n v="3500"/>
    <x v="0"/>
    <n v="0"/>
    <n v="0"/>
  </r>
  <r>
    <n v="99"/>
    <s v="Med A"/>
    <d v="2012-07-25T00:00:00"/>
    <x v="0"/>
    <n v="3500"/>
    <x v="0"/>
    <n v="0"/>
    <n v="0"/>
  </r>
  <r>
    <n v="99"/>
    <s v="Med A"/>
    <d v="2012-07-27T00:00:00"/>
    <x v="0"/>
    <n v="3500"/>
    <x v="0"/>
    <n v="0"/>
    <n v="0"/>
  </r>
  <r>
    <n v="99"/>
    <s v="Med A"/>
    <d v="2012-07-30T00:00:00"/>
    <x v="0"/>
    <n v="3500"/>
    <x v="0"/>
    <n v="0"/>
    <n v="0"/>
  </r>
  <r>
    <n v="99"/>
    <s v="Med A"/>
    <d v="2012-08-01T00:00:00"/>
    <x v="1"/>
    <n v="3500"/>
    <x v="0"/>
    <n v="0"/>
    <n v="0"/>
  </r>
  <r>
    <n v="99"/>
    <s v="Med A"/>
    <d v="2012-08-03T00:00:00"/>
    <x v="1"/>
    <n v="3500"/>
    <x v="0"/>
    <n v="0"/>
    <n v="0"/>
  </r>
  <r>
    <n v="99"/>
    <s v="Med A"/>
    <d v="2012-08-06T00:00:00"/>
    <x v="1"/>
    <n v="3500"/>
    <x v="0"/>
    <n v="0"/>
    <n v="0"/>
  </r>
  <r>
    <n v="99"/>
    <s v="Med A"/>
    <d v="2012-08-08T00:00:00"/>
    <x v="1"/>
    <n v="3500"/>
    <x v="0"/>
    <n v="0"/>
    <n v="0"/>
  </r>
  <r>
    <n v="99"/>
    <s v="Med A"/>
    <d v="2012-08-10T00:00:00"/>
    <x v="1"/>
    <n v="3500"/>
    <x v="0"/>
    <n v="0"/>
    <n v="0"/>
  </r>
  <r>
    <n v="99"/>
    <s v="Med A"/>
    <d v="2012-08-13T00:00:00"/>
    <x v="1"/>
    <n v="3500"/>
    <x v="0"/>
    <n v="0"/>
    <n v="0"/>
  </r>
  <r>
    <n v="99"/>
    <s v="Med A"/>
    <d v="2012-08-15T00:00:00"/>
    <x v="1"/>
    <n v="3500"/>
    <x v="0"/>
    <n v="0"/>
    <n v="0"/>
  </r>
  <r>
    <n v="99"/>
    <s v="Med A"/>
    <d v="2012-08-17T00:00:00"/>
    <x v="1"/>
    <n v="3500"/>
    <x v="0"/>
    <n v="0"/>
    <n v="0"/>
  </r>
  <r>
    <n v="99"/>
    <s v="Med A"/>
    <d v="2012-08-20T00:00:00"/>
    <x v="1"/>
    <n v="3500"/>
    <x v="0"/>
    <n v="0"/>
    <n v="0"/>
  </r>
  <r>
    <n v="99"/>
    <s v="Med A"/>
    <d v="2012-08-22T00:00:00"/>
    <x v="1"/>
    <n v="3500"/>
    <x v="0"/>
    <n v="0"/>
    <n v="0"/>
  </r>
  <r>
    <n v="99"/>
    <s v="Med A"/>
    <d v="2012-08-24T00:00:00"/>
    <x v="1"/>
    <n v="3500"/>
    <x v="0"/>
    <n v="0"/>
    <n v="0"/>
  </r>
  <r>
    <n v="99"/>
    <s v="Med A"/>
    <d v="2012-08-27T00:00:00"/>
    <x v="1"/>
    <n v="3500"/>
    <x v="0"/>
    <n v="0"/>
    <n v="0"/>
  </r>
  <r>
    <n v="99"/>
    <s v="Med A"/>
    <d v="2012-08-29T00:00:00"/>
    <x v="1"/>
    <n v="3500"/>
    <x v="0"/>
    <n v="0"/>
    <n v="0"/>
  </r>
  <r>
    <n v="99"/>
    <s v="Med A"/>
    <d v="2012-08-31T00:00:00"/>
    <x v="1"/>
    <n v="3500"/>
    <x v="0"/>
    <n v="0"/>
    <n v="0"/>
  </r>
  <r>
    <n v="99"/>
    <s v="Med A"/>
    <d v="2012-09-03T00:00:00"/>
    <x v="2"/>
    <n v="3500"/>
    <x v="0"/>
    <n v="0"/>
    <n v="0"/>
  </r>
  <r>
    <n v="99"/>
    <s v="Med A"/>
    <d v="2012-09-05T00:00:00"/>
    <x v="2"/>
    <n v="3500"/>
    <x v="0"/>
    <n v="0"/>
    <n v="0"/>
  </r>
  <r>
    <n v="99"/>
    <s v="Med B"/>
    <d v="2012-09-12T00:00:00"/>
    <x v="2"/>
    <n v="6"/>
    <x v="1"/>
    <n v="0"/>
    <n v="0"/>
  </r>
  <r>
    <n v="99"/>
    <s v="Med B"/>
    <d v="2012-10-10T00:00:00"/>
    <x v="3"/>
    <n v="6"/>
    <x v="0"/>
    <n v="0"/>
    <n v="0"/>
  </r>
  <r>
    <n v="100"/>
    <s v="Med A"/>
    <d v="2012-07-03T00:00:00"/>
    <x v="0"/>
    <n v="2500"/>
    <x v="0"/>
    <n v="0"/>
    <n v="0"/>
  </r>
  <r>
    <n v="100"/>
    <s v="Med A"/>
    <d v="2012-07-05T00:00:00"/>
    <x v="0"/>
    <n v="2500"/>
    <x v="0"/>
    <n v="0"/>
    <n v="0"/>
  </r>
  <r>
    <n v="100"/>
    <s v="Med A"/>
    <d v="2012-07-07T00:00:00"/>
    <x v="0"/>
    <n v="2500"/>
    <x v="0"/>
    <n v="0"/>
    <n v="0"/>
  </r>
  <r>
    <n v="100"/>
    <s v="Med A"/>
    <d v="2012-07-10T00:00:00"/>
    <x v="0"/>
    <n v="2500"/>
    <x v="0"/>
    <n v="0"/>
    <n v="0"/>
  </r>
  <r>
    <n v="100"/>
    <s v="Med A"/>
    <d v="2012-07-12T00:00:00"/>
    <x v="0"/>
    <n v="2500"/>
    <x v="0"/>
    <n v="0"/>
    <n v="0"/>
  </r>
  <r>
    <n v="100"/>
    <s v="Med A"/>
    <d v="2012-07-14T00:00:00"/>
    <x v="0"/>
    <n v="2500"/>
    <x v="0"/>
    <n v="0"/>
    <n v="0"/>
  </r>
  <r>
    <n v="100"/>
    <s v="Med A"/>
    <d v="2012-07-17T00:00:00"/>
    <x v="0"/>
    <n v="2500"/>
    <x v="0"/>
    <n v="0"/>
    <n v="0"/>
  </r>
  <r>
    <n v="100"/>
    <s v="Med A"/>
    <d v="2012-07-19T00:00:00"/>
    <x v="0"/>
    <n v="2500"/>
    <x v="0"/>
    <n v="0"/>
    <n v="0"/>
  </r>
  <r>
    <n v="100"/>
    <s v="Med A"/>
    <d v="2012-07-21T00:00:00"/>
    <x v="0"/>
    <n v="2500"/>
    <x v="0"/>
    <n v="0"/>
    <n v="0"/>
  </r>
  <r>
    <n v="100"/>
    <s v="Med A"/>
    <d v="2012-07-31T00:00:00"/>
    <x v="0"/>
    <n v="2500"/>
    <x v="0"/>
    <n v="0"/>
    <n v="0"/>
  </r>
  <r>
    <n v="100"/>
    <s v="Med A"/>
    <d v="2012-08-02T00:00:00"/>
    <x v="1"/>
    <n v="2500"/>
    <x v="0"/>
    <n v="0"/>
    <n v="0"/>
  </r>
  <r>
    <n v="100"/>
    <s v="Med A"/>
    <d v="2012-08-07T00:00:00"/>
    <x v="1"/>
    <n v="2500"/>
    <x v="0"/>
    <n v="0"/>
    <n v="0"/>
  </r>
  <r>
    <n v="100"/>
    <s v="Med A"/>
    <d v="2012-08-09T00:00:00"/>
    <x v="1"/>
    <n v="2500"/>
    <x v="0"/>
    <n v="0"/>
    <n v="0"/>
  </r>
  <r>
    <n v="100"/>
    <s v="Med A"/>
    <d v="2012-08-11T00:00:00"/>
    <x v="1"/>
    <n v="3300"/>
    <x v="0"/>
    <n v="0"/>
    <n v="0"/>
  </r>
  <r>
    <n v="100"/>
    <s v="Med A"/>
    <d v="2012-08-14T00:00:00"/>
    <x v="1"/>
    <n v="3300"/>
    <x v="0"/>
    <n v="0"/>
    <n v="0"/>
  </r>
  <r>
    <n v="100"/>
    <s v="Med A"/>
    <d v="2012-08-16T00:00:00"/>
    <x v="1"/>
    <n v="3300"/>
    <x v="0"/>
    <n v="0"/>
    <n v="0"/>
  </r>
  <r>
    <n v="100"/>
    <s v="Med A"/>
    <d v="2012-08-21T00:00:00"/>
    <x v="1"/>
    <n v="3300"/>
    <x v="0"/>
    <n v="0"/>
    <n v="0"/>
  </r>
  <r>
    <n v="100"/>
    <s v="Med A"/>
    <d v="2012-08-25T00:00:00"/>
    <x v="1"/>
    <n v="3300"/>
    <x v="0"/>
    <n v="0"/>
    <n v="0"/>
  </r>
  <r>
    <n v="100"/>
    <s v="Med A"/>
    <d v="2012-08-28T00:00:00"/>
    <x v="1"/>
    <n v="3300"/>
    <x v="0"/>
    <n v="0"/>
    <n v="0"/>
  </r>
  <r>
    <n v="100"/>
    <s v="Med A"/>
    <d v="2012-09-01T00:00:00"/>
    <x v="2"/>
    <n v="3300"/>
    <x v="0"/>
    <n v="0"/>
    <n v="0"/>
  </r>
  <r>
    <n v="100"/>
    <s v="Med A"/>
    <d v="2012-09-04T00:00:00"/>
    <x v="2"/>
    <n v="3300"/>
    <x v="0"/>
    <n v="0"/>
    <n v="0"/>
  </r>
  <r>
    <n v="100"/>
    <s v="Med A"/>
    <d v="2012-09-06T00:00:00"/>
    <x v="2"/>
    <n v="4300"/>
    <x v="0"/>
    <n v="0"/>
    <n v="0"/>
  </r>
  <r>
    <n v="100"/>
    <s v="Med B"/>
    <d v="2012-09-13T00:00:00"/>
    <x v="2"/>
    <n v="6"/>
    <x v="1"/>
    <n v="0"/>
    <n v="0"/>
  </r>
  <r>
    <n v="100"/>
    <s v="Med B"/>
    <d v="2012-10-11T00:00:00"/>
    <x v="3"/>
    <n v="6"/>
    <x v="0"/>
    <n v="0"/>
    <n v="0"/>
  </r>
  <r>
    <n v="100"/>
    <s v="Med B"/>
    <d v="2012-11-15T00:00:00"/>
    <x v="4"/>
    <n v="5"/>
    <x v="0"/>
    <n v="0"/>
    <n v="0"/>
  </r>
  <r>
    <n v="101"/>
    <s v="Med A"/>
    <d v="2012-07-03T00:00:00"/>
    <x v="0"/>
    <n v="700"/>
    <x v="0"/>
    <n v="0"/>
    <n v="0"/>
  </r>
  <r>
    <n v="101"/>
    <s v="Med A"/>
    <d v="2012-07-06T00:00:00"/>
    <x v="0"/>
    <n v="800"/>
    <x v="0"/>
    <n v="0"/>
    <n v="0"/>
  </r>
  <r>
    <n v="101"/>
    <s v="Med A"/>
    <d v="2012-07-10T00:00:00"/>
    <x v="0"/>
    <n v="800"/>
    <x v="0"/>
    <n v="0"/>
    <n v="0"/>
  </r>
  <r>
    <n v="101"/>
    <s v="Med A"/>
    <d v="2012-07-13T00:00:00"/>
    <x v="0"/>
    <n v="800"/>
    <x v="0"/>
    <n v="0"/>
    <n v="0"/>
  </r>
  <r>
    <n v="101"/>
    <s v="Med A"/>
    <d v="2012-07-17T00:00:00"/>
    <x v="0"/>
    <n v="800"/>
    <x v="0"/>
    <n v="0"/>
    <n v="0"/>
  </r>
  <r>
    <n v="101"/>
    <s v="Med A"/>
    <d v="2012-07-20T00:00:00"/>
    <x v="0"/>
    <n v="900"/>
    <x v="0"/>
    <n v="0"/>
    <n v="0"/>
  </r>
  <r>
    <n v="101"/>
    <s v="Med A"/>
    <d v="2012-07-24T00:00:00"/>
    <x v="0"/>
    <n v="900"/>
    <x v="0"/>
    <n v="0"/>
    <n v="0"/>
  </r>
  <r>
    <n v="101"/>
    <s v="Med A"/>
    <d v="2012-07-28T00:00:00"/>
    <x v="0"/>
    <n v="900"/>
    <x v="0"/>
    <n v="0"/>
    <n v="0"/>
  </r>
  <r>
    <n v="101"/>
    <s v="Med A"/>
    <d v="2012-07-31T00:00:00"/>
    <x v="0"/>
    <n v="900"/>
    <x v="0"/>
    <n v="0"/>
    <n v="0"/>
  </r>
  <r>
    <n v="101"/>
    <s v="Med A"/>
    <d v="2012-08-03T00:00:00"/>
    <x v="1"/>
    <n v="900"/>
    <x v="0"/>
    <n v="0"/>
    <n v="0"/>
  </r>
  <r>
    <n v="101"/>
    <s v="Med A"/>
    <d v="2012-08-07T00:00:00"/>
    <x v="1"/>
    <n v="900"/>
    <x v="0"/>
    <n v="0"/>
    <n v="0"/>
  </r>
  <r>
    <n v="101"/>
    <s v="Med A"/>
    <d v="2012-08-10T00:00:00"/>
    <x v="1"/>
    <n v="900"/>
    <x v="0"/>
    <n v="0"/>
    <n v="0"/>
  </r>
  <r>
    <n v="101"/>
    <s v="Med A"/>
    <d v="2012-08-14T00:00:00"/>
    <x v="1"/>
    <n v="900"/>
    <x v="0"/>
    <n v="0"/>
    <n v="0"/>
  </r>
  <r>
    <n v="101"/>
    <s v="Med A"/>
    <d v="2012-08-17T00:00:00"/>
    <x v="1"/>
    <n v="1200"/>
    <x v="0"/>
    <n v="0"/>
    <n v="0"/>
  </r>
  <r>
    <n v="101"/>
    <s v="Med A"/>
    <d v="2012-08-21T00:00:00"/>
    <x v="1"/>
    <n v="1200"/>
    <x v="0"/>
    <n v="0"/>
    <n v="0"/>
  </r>
  <r>
    <n v="101"/>
    <s v="Med A"/>
    <d v="2012-08-25T00:00:00"/>
    <x v="1"/>
    <n v="1200"/>
    <x v="0"/>
    <n v="0"/>
    <n v="0"/>
  </r>
  <r>
    <n v="101"/>
    <s v="Med A"/>
    <d v="2012-08-28T00:00:00"/>
    <x v="1"/>
    <n v="1200"/>
    <x v="0"/>
    <n v="0"/>
    <n v="0"/>
  </r>
  <r>
    <n v="101"/>
    <s v="Med A"/>
    <d v="2012-09-01T00:00:00"/>
    <x v="2"/>
    <n v="2400"/>
    <x v="0"/>
    <n v="0"/>
    <n v="0"/>
  </r>
  <r>
    <n v="101"/>
    <s v="Med A"/>
    <d v="2012-09-04T00:00:00"/>
    <x v="2"/>
    <n v="2400"/>
    <x v="0"/>
    <n v="0"/>
    <n v="0"/>
  </r>
  <r>
    <n v="101"/>
    <s v="Med B"/>
    <d v="2012-09-14T00:00:00"/>
    <x v="2"/>
    <n v="4"/>
    <x v="1"/>
    <n v="0"/>
    <n v="0"/>
  </r>
  <r>
    <n v="101"/>
    <s v="Med B"/>
    <d v="2012-10-13T00:00:00"/>
    <x v="3"/>
    <n v="3"/>
    <x v="0"/>
    <n v="0"/>
    <n v="0"/>
  </r>
  <r>
    <n v="101"/>
    <s v="Med B"/>
    <d v="2012-11-16T00:00:00"/>
    <x v="4"/>
    <n v="3"/>
    <x v="0"/>
    <n v="0"/>
    <n v="0"/>
  </r>
  <r>
    <n v="102"/>
    <s v="Med A"/>
    <d v="2012-11-30T00:00:00"/>
    <x v="4"/>
    <n v="4900"/>
    <x v="0"/>
    <n v="0"/>
    <n v="0"/>
  </r>
  <r>
    <n v="103"/>
    <s v="Med A"/>
    <d v="2012-07-02T00:00:00"/>
    <x v="0"/>
    <n v="400"/>
    <x v="0"/>
    <n v="0"/>
    <n v="0"/>
  </r>
  <r>
    <n v="103"/>
    <s v="Med A"/>
    <d v="2012-07-04T00:00:00"/>
    <x v="0"/>
    <n v="400"/>
    <x v="0"/>
    <n v="0"/>
    <n v="0"/>
  </r>
  <r>
    <n v="104"/>
    <s v="Med A"/>
    <d v="2012-07-03T00:00:00"/>
    <x v="0"/>
    <n v="1000"/>
    <x v="0"/>
    <n v="0"/>
    <n v="0"/>
  </r>
  <r>
    <n v="104"/>
    <s v="Med A"/>
    <d v="2012-07-05T00:00:00"/>
    <x v="0"/>
    <n v="1000"/>
    <x v="0"/>
    <n v="0"/>
    <n v="0"/>
  </r>
  <r>
    <n v="104"/>
    <s v="Med A"/>
    <d v="2012-07-07T00:00:00"/>
    <x v="0"/>
    <n v="1000"/>
    <x v="0"/>
    <n v="0"/>
    <n v="0"/>
  </r>
  <r>
    <n v="104"/>
    <s v="Med A"/>
    <d v="2012-07-10T00:00:00"/>
    <x v="0"/>
    <n v="1000"/>
    <x v="0"/>
    <n v="0"/>
    <n v="0"/>
  </r>
  <r>
    <n v="104"/>
    <s v="Med A"/>
    <d v="2012-07-12T00:00:00"/>
    <x v="0"/>
    <n v="1000"/>
    <x v="0"/>
    <n v="0"/>
    <n v="0"/>
  </r>
  <r>
    <n v="104"/>
    <s v="Med A"/>
    <d v="2012-07-14T00:00:00"/>
    <x v="0"/>
    <n v="1000"/>
    <x v="0"/>
    <n v="0"/>
    <n v="0"/>
  </r>
  <r>
    <n v="104"/>
    <s v="Med A"/>
    <d v="2012-07-17T00:00:00"/>
    <x v="0"/>
    <n v="1000"/>
    <x v="0"/>
    <n v="0"/>
    <n v="0"/>
  </r>
  <r>
    <n v="104"/>
    <s v="Med A"/>
    <d v="2012-07-19T00:00:00"/>
    <x v="0"/>
    <n v="1000"/>
    <x v="0"/>
    <n v="0"/>
    <n v="0"/>
  </r>
  <r>
    <n v="104"/>
    <s v="Med A"/>
    <d v="2012-07-21T00:00:00"/>
    <x v="0"/>
    <n v="1000"/>
    <x v="0"/>
    <n v="0"/>
    <n v="0"/>
  </r>
  <r>
    <n v="104"/>
    <s v="Med A"/>
    <d v="2012-07-24T00:00:00"/>
    <x v="0"/>
    <n v="1000"/>
    <x v="0"/>
    <n v="0"/>
    <n v="0"/>
  </r>
  <r>
    <n v="104"/>
    <s v="Med A"/>
    <d v="2012-07-26T00:00:00"/>
    <x v="0"/>
    <n v="1000"/>
    <x v="0"/>
    <n v="0"/>
    <n v="0"/>
  </r>
  <r>
    <n v="104"/>
    <s v="Med A"/>
    <d v="2012-07-28T00:00:00"/>
    <x v="0"/>
    <n v="1000"/>
    <x v="0"/>
    <n v="0"/>
    <n v="0"/>
  </r>
  <r>
    <n v="104"/>
    <s v="Med A"/>
    <d v="2012-07-31T00:00:00"/>
    <x v="0"/>
    <n v="1000"/>
    <x v="0"/>
    <n v="0"/>
    <n v="0"/>
  </r>
  <r>
    <n v="104"/>
    <s v="Med A"/>
    <d v="2012-08-02T00:00:00"/>
    <x v="1"/>
    <n v="1000"/>
    <x v="0"/>
    <n v="0"/>
    <n v="0"/>
  </r>
  <r>
    <n v="104"/>
    <s v="Med A"/>
    <d v="2012-08-18T00:00:00"/>
    <x v="1"/>
    <n v="1000"/>
    <x v="0"/>
    <n v="0"/>
    <n v="0"/>
  </r>
  <r>
    <n v="104"/>
    <s v="Med A"/>
    <d v="2012-08-21T00:00:00"/>
    <x v="1"/>
    <n v="1000"/>
    <x v="0"/>
    <n v="0"/>
    <n v="0"/>
  </r>
  <r>
    <n v="104"/>
    <s v="Med A"/>
    <d v="2012-08-23T00:00:00"/>
    <x v="1"/>
    <n v="1000"/>
    <x v="0"/>
    <n v="0"/>
    <n v="0"/>
  </r>
  <r>
    <n v="104"/>
    <s v="Med A"/>
    <d v="2012-08-25T00:00:00"/>
    <x v="1"/>
    <n v="1000"/>
    <x v="0"/>
    <n v="0"/>
    <n v="0"/>
  </r>
  <r>
    <n v="104"/>
    <s v="Med A"/>
    <d v="2012-08-28T00:00:00"/>
    <x v="1"/>
    <n v="1000"/>
    <x v="0"/>
    <n v="0"/>
    <n v="0"/>
  </r>
  <r>
    <n v="104"/>
    <s v="Med A"/>
    <d v="2012-08-30T00:00:00"/>
    <x v="1"/>
    <n v="1000"/>
    <x v="0"/>
    <n v="0"/>
    <n v="0"/>
  </r>
  <r>
    <n v="104"/>
    <s v="Med A"/>
    <d v="2012-09-01T00:00:00"/>
    <x v="2"/>
    <n v="1000"/>
    <x v="0"/>
    <n v="0"/>
    <n v="0"/>
  </r>
  <r>
    <n v="104"/>
    <s v="Med A"/>
    <d v="2012-09-04T00:00:00"/>
    <x v="2"/>
    <n v="1000"/>
    <x v="0"/>
    <n v="0"/>
    <n v="0"/>
  </r>
  <r>
    <n v="104"/>
    <s v="Med A"/>
    <d v="2012-09-06T00:00:00"/>
    <x v="2"/>
    <n v="1200"/>
    <x v="0"/>
    <n v="0"/>
    <n v="0"/>
  </r>
  <r>
    <n v="104"/>
    <s v="Med B"/>
    <d v="2012-09-13T00:00:00"/>
    <x v="2"/>
    <n v="3"/>
    <x v="1"/>
    <n v="0"/>
    <n v="0"/>
  </r>
  <r>
    <n v="104"/>
    <s v="Med B"/>
    <d v="2012-10-11T00:00:00"/>
    <x v="3"/>
    <n v="2"/>
    <x v="0"/>
    <n v="0"/>
    <n v="0"/>
  </r>
  <r>
    <n v="105"/>
    <s v="Med A"/>
    <d v="2012-08-06T00:00:00"/>
    <x v="1"/>
    <n v="7300"/>
    <x v="0"/>
    <n v="0"/>
    <n v="0"/>
  </r>
  <r>
    <n v="105"/>
    <s v="Med A"/>
    <d v="2012-08-08T00:00:00"/>
    <x v="1"/>
    <n v="7300"/>
    <x v="0"/>
    <n v="0"/>
    <n v="0"/>
  </r>
  <r>
    <n v="105"/>
    <s v="Med A"/>
    <d v="2012-08-10T00:00:00"/>
    <x v="1"/>
    <n v="7300"/>
    <x v="0"/>
    <n v="0"/>
    <n v="0"/>
  </r>
  <r>
    <n v="105"/>
    <s v="Med A"/>
    <d v="2012-08-13T00:00:00"/>
    <x v="1"/>
    <n v="7300"/>
    <x v="0"/>
    <n v="0"/>
    <n v="0"/>
  </r>
  <r>
    <n v="105"/>
    <s v="Med A"/>
    <d v="2012-08-15T00:00:00"/>
    <x v="1"/>
    <n v="7300"/>
    <x v="0"/>
    <n v="0"/>
    <n v="0"/>
  </r>
  <r>
    <n v="105"/>
    <s v="Med A"/>
    <d v="2012-08-29T00:00:00"/>
    <x v="1"/>
    <n v="7300"/>
    <x v="0"/>
    <n v="0"/>
    <n v="0"/>
  </r>
  <r>
    <n v="105"/>
    <s v="Med A"/>
    <d v="2012-08-31T00:00:00"/>
    <x v="1"/>
    <n v="7300"/>
    <x v="0"/>
    <n v="0"/>
    <n v="0"/>
  </r>
  <r>
    <n v="105"/>
    <s v="Med A"/>
    <d v="2012-09-03T00:00:00"/>
    <x v="2"/>
    <n v="7300"/>
    <x v="0"/>
    <n v="0"/>
    <n v="0"/>
  </r>
  <r>
    <n v="105"/>
    <s v="Med A"/>
    <d v="2012-09-05T00:00:00"/>
    <x v="2"/>
    <n v="7300"/>
    <x v="0"/>
    <n v="0"/>
    <n v="0"/>
  </r>
  <r>
    <n v="105"/>
    <s v="Med B"/>
    <d v="2012-09-12T00:00:00"/>
    <x v="2"/>
    <n v="10"/>
    <x v="1"/>
    <n v="0"/>
    <n v="0"/>
  </r>
  <r>
    <n v="105"/>
    <s v="Med B"/>
    <d v="2012-11-10T00:00:00"/>
    <x v="4"/>
    <n v="13"/>
    <x v="0"/>
    <n v="0"/>
    <n v="0"/>
  </r>
  <r>
    <n v="105"/>
    <s v="Med B"/>
    <d v="2012-11-15T00:00:00"/>
    <x v="4"/>
    <n v="13"/>
    <x v="0"/>
    <n v="0"/>
    <n v="0"/>
  </r>
  <r>
    <n v="106"/>
    <s v="Med A"/>
    <d v="2012-07-02T00:00:00"/>
    <x v="0"/>
    <n v="5000"/>
    <x v="0"/>
    <n v="0"/>
    <n v="0"/>
  </r>
  <r>
    <n v="106"/>
    <s v="Med A"/>
    <d v="2012-07-04T00:00:00"/>
    <x v="0"/>
    <n v="5000"/>
    <x v="0"/>
    <n v="0"/>
    <n v="0"/>
  </r>
  <r>
    <n v="106"/>
    <s v="Med A"/>
    <d v="2012-07-06T00:00:00"/>
    <x v="0"/>
    <n v="5000"/>
    <x v="0"/>
    <n v="0"/>
    <n v="0"/>
  </r>
  <r>
    <n v="106"/>
    <s v="Med A"/>
    <d v="2012-07-09T00:00:00"/>
    <x v="0"/>
    <n v="5000"/>
    <x v="0"/>
    <n v="0"/>
    <n v="0"/>
  </r>
  <r>
    <n v="106"/>
    <s v="Med A"/>
    <d v="2012-07-11T00:00:00"/>
    <x v="0"/>
    <n v="5000"/>
    <x v="0"/>
    <n v="0"/>
    <n v="0"/>
  </r>
  <r>
    <n v="106"/>
    <s v="Med A"/>
    <d v="2012-07-13T00:00:00"/>
    <x v="0"/>
    <n v="5000"/>
    <x v="0"/>
    <n v="0"/>
    <n v="0"/>
  </r>
  <r>
    <n v="106"/>
    <s v="Med A"/>
    <d v="2012-07-16T00:00:00"/>
    <x v="0"/>
    <n v="5000"/>
    <x v="0"/>
    <n v="0"/>
    <n v="0"/>
  </r>
  <r>
    <n v="106"/>
    <s v="Med A"/>
    <d v="2012-07-18T00:00:00"/>
    <x v="0"/>
    <n v="5000"/>
    <x v="0"/>
    <n v="0"/>
    <n v="0"/>
  </r>
  <r>
    <n v="106"/>
    <s v="Med A"/>
    <d v="2012-07-20T00:00:00"/>
    <x v="0"/>
    <n v="5500"/>
    <x v="0"/>
    <n v="0"/>
    <n v="0"/>
  </r>
  <r>
    <n v="106"/>
    <s v="Med A"/>
    <d v="2012-07-23T00:00:00"/>
    <x v="0"/>
    <n v="5500"/>
    <x v="0"/>
    <n v="0"/>
    <n v="0"/>
  </r>
  <r>
    <n v="106"/>
    <s v="Med A"/>
    <d v="2012-07-25T00:00:00"/>
    <x v="0"/>
    <n v="5500"/>
    <x v="0"/>
    <n v="0"/>
    <n v="0"/>
  </r>
  <r>
    <n v="106"/>
    <s v="Med A"/>
    <d v="2012-07-27T00:00:00"/>
    <x v="0"/>
    <n v="5500"/>
    <x v="0"/>
    <n v="0"/>
    <n v="0"/>
  </r>
  <r>
    <n v="106"/>
    <s v="Med A"/>
    <d v="2012-07-30T00:00:00"/>
    <x v="0"/>
    <n v="5500"/>
    <x v="0"/>
    <n v="0"/>
    <n v="0"/>
  </r>
  <r>
    <n v="106"/>
    <s v="Med A"/>
    <d v="2012-08-02T00:00:00"/>
    <x v="1"/>
    <n v="5500"/>
    <x v="0"/>
    <n v="0"/>
    <n v="0"/>
  </r>
  <r>
    <n v="106"/>
    <s v="Med A"/>
    <d v="2012-08-04T00:00:00"/>
    <x v="1"/>
    <n v="7200"/>
    <x v="0"/>
    <n v="0"/>
    <n v="0"/>
  </r>
  <r>
    <n v="106"/>
    <s v="Med A"/>
    <d v="2012-08-07T00:00:00"/>
    <x v="1"/>
    <n v="7200"/>
    <x v="0"/>
    <n v="0"/>
    <n v="0"/>
  </r>
  <r>
    <n v="106"/>
    <s v="Med A"/>
    <d v="2012-08-09T00:00:00"/>
    <x v="1"/>
    <n v="7200"/>
    <x v="0"/>
    <n v="0"/>
    <n v="0"/>
  </r>
  <r>
    <n v="106"/>
    <s v="Med A"/>
    <d v="2012-08-11T00:00:00"/>
    <x v="1"/>
    <n v="7200"/>
    <x v="0"/>
    <n v="0"/>
    <n v="0"/>
  </r>
  <r>
    <n v="106"/>
    <s v="Med A"/>
    <d v="2012-08-14T00:00:00"/>
    <x v="1"/>
    <n v="7200"/>
    <x v="0"/>
    <n v="0"/>
    <n v="0"/>
  </r>
  <r>
    <n v="106"/>
    <s v="Med A"/>
    <d v="2012-08-16T00:00:00"/>
    <x v="1"/>
    <n v="7200"/>
    <x v="0"/>
    <n v="0"/>
    <n v="0"/>
  </r>
  <r>
    <n v="106"/>
    <s v="Med A"/>
    <d v="2012-08-18T00:00:00"/>
    <x v="1"/>
    <n v="8000"/>
    <x v="0"/>
    <n v="0"/>
    <n v="0"/>
  </r>
  <r>
    <n v="106"/>
    <s v="Med A"/>
    <d v="2012-08-21T00:00:00"/>
    <x v="1"/>
    <n v="8000"/>
    <x v="0"/>
    <n v="0"/>
    <n v="0"/>
  </r>
  <r>
    <n v="106"/>
    <s v="Med A"/>
    <d v="2012-08-23T00:00:00"/>
    <x v="1"/>
    <n v="8000"/>
    <x v="0"/>
    <n v="0"/>
    <n v="0"/>
  </r>
  <r>
    <n v="106"/>
    <s v="Med A"/>
    <d v="2012-08-25T00:00:00"/>
    <x v="1"/>
    <n v="8000"/>
    <x v="0"/>
    <n v="0"/>
    <n v="0"/>
  </r>
  <r>
    <n v="106"/>
    <s v="Med A"/>
    <d v="2012-08-28T00:00:00"/>
    <x v="1"/>
    <n v="8000"/>
    <x v="0"/>
    <n v="0"/>
    <n v="0"/>
  </r>
  <r>
    <n v="106"/>
    <s v="Med A"/>
    <d v="2012-08-30T00:00:00"/>
    <x v="1"/>
    <n v="8000"/>
    <x v="0"/>
    <n v="0"/>
    <n v="0"/>
  </r>
  <r>
    <n v="106"/>
    <s v="Med A"/>
    <d v="2012-09-01T00:00:00"/>
    <x v="2"/>
    <n v="8000"/>
    <x v="0"/>
    <n v="0"/>
    <n v="0"/>
  </r>
  <r>
    <n v="106"/>
    <s v="Med A"/>
    <d v="2012-09-04T00:00:00"/>
    <x v="2"/>
    <n v="8000"/>
    <x v="0"/>
    <n v="0"/>
    <n v="0"/>
  </r>
  <r>
    <n v="106"/>
    <s v="Med A"/>
    <d v="2012-09-06T00:00:00"/>
    <x v="2"/>
    <n v="8000"/>
    <x v="0"/>
    <n v="0"/>
    <n v="0"/>
  </r>
  <r>
    <n v="106"/>
    <s v="Med B"/>
    <d v="2012-09-13T00:00:00"/>
    <x v="2"/>
    <n v="13"/>
    <x v="1"/>
    <n v="0"/>
    <n v="0"/>
  </r>
  <r>
    <n v="106"/>
    <s v="Med B"/>
    <d v="2012-10-11T00:00:00"/>
    <x v="3"/>
    <n v="13"/>
    <x v="0"/>
    <n v="0"/>
    <n v="0"/>
  </r>
  <r>
    <n v="106"/>
    <s v="Med B"/>
    <d v="2012-11-15T00:00:00"/>
    <x v="4"/>
    <n v="13"/>
    <x v="0"/>
    <n v="0"/>
    <n v="0"/>
  </r>
  <r>
    <n v="107"/>
    <s v="Med A"/>
    <d v="2012-07-07T00:00:00"/>
    <x v="0"/>
    <n v="4400"/>
    <x v="0"/>
    <n v="0"/>
    <n v="0"/>
  </r>
  <r>
    <n v="108"/>
    <s v="Med A"/>
    <d v="2012-07-03T00:00:00"/>
    <x v="0"/>
    <n v="4300"/>
    <x v="0"/>
    <n v="0"/>
    <n v="0"/>
  </r>
  <r>
    <n v="108"/>
    <s v="Med A"/>
    <d v="2012-07-05T00:00:00"/>
    <x v="0"/>
    <n v="4300"/>
    <x v="0"/>
    <n v="0"/>
    <n v="0"/>
  </r>
  <r>
    <n v="108"/>
    <s v="Med A"/>
    <d v="2012-07-07T00:00:00"/>
    <x v="0"/>
    <n v="4300"/>
    <x v="0"/>
    <n v="0"/>
    <n v="0"/>
  </r>
  <r>
    <n v="108"/>
    <s v="Med A"/>
    <d v="2012-07-10T00:00:00"/>
    <x v="0"/>
    <n v="4300"/>
    <x v="0"/>
    <n v="0"/>
    <n v="0"/>
  </r>
  <r>
    <n v="108"/>
    <s v="Med A"/>
    <d v="2012-07-12T00:00:00"/>
    <x v="0"/>
    <n v="4300"/>
    <x v="0"/>
    <n v="0"/>
    <n v="0"/>
  </r>
  <r>
    <n v="108"/>
    <s v="Med A"/>
    <d v="2012-07-14T00:00:00"/>
    <x v="0"/>
    <n v="4300"/>
    <x v="0"/>
    <n v="0"/>
    <n v="0"/>
  </r>
  <r>
    <n v="108"/>
    <s v="Med A"/>
    <d v="2012-07-17T00:00:00"/>
    <x v="0"/>
    <n v="4300"/>
    <x v="0"/>
    <n v="0"/>
    <n v="0"/>
  </r>
  <r>
    <n v="108"/>
    <s v="Med A"/>
    <d v="2012-07-19T00:00:00"/>
    <x v="0"/>
    <n v="4300"/>
    <x v="0"/>
    <n v="0"/>
    <n v="0"/>
  </r>
  <r>
    <n v="108"/>
    <s v="Med A"/>
    <d v="2012-07-21T00:00:00"/>
    <x v="0"/>
    <n v="3900"/>
    <x v="0"/>
    <n v="0"/>
    <n v="0"/>
  </r>
  <r>
    <n v="108"/>
    <s v="Med A"/>
    <d v="2012-07-24T00:00:00"/>
    <x v="0"/>
    <n v="3900"/>
    <x v="0"/>
    <n v="0"/>
    <n v="0"/>
  </r>
  <r>
    <n v="108"/>
    <s v="Med A"/>
    <d v="2012-07-26T00:00:00"/>
    <x v="0"/>
    <n v="3900"/>
    <x v="0"/>
    <n v="0"/>
    <n v="0"/>
  </r>
  <r>
    <n v="108"/>
    <s v="Med A"/>
    <d v="2012-07-28T00:00:00"/>
    <x v="0"/>
    <n v="3900"/>
    <x v="0"/>
    <n v="0"/>
    <n v="0"/>
  </r>
  <r>
    <n v="108"/>
    <s v="Med A"/>
    <d v="2012-08-01T00:00:00"/>
    <x v="1"/>
    <n v="3900"/>
    <x v="0"/>
    <n v="0"/>
    <n v="0"/>
  </r>
  <r>
    <n v="108"/>
    <s v="Med A"/>
    <d v="2012-08-02T00:00:00"/>
    <x v="1"/>
    <n v="3900"/>
    <x v="0"/>
    <n v="0"/>
    <n v="0"/>
  </r>
  <r>
    <n v="108"/>
    <s v="Med A"/>
    <d v="2012-08-18T00:00:00"/>
    <x v="1"/>
    <n v="3200"/>
    <x v="0"/>
    <n v="0"/>
    <n v="0"/>
  </r>
  <r>
    <n v="108"/>
    <s v="Med A"/>
    <d v="2012-08-21T00:00:00"/>
    <x v="1"/>
    <n v="3200"/>
    <x v="0"/>
    <n v="0"/>
    <n v="0"/>
  </r>
  <r>
    <n v="108"/>
    <s v="Med A"/>
    <d v="2012-08-23T00:00:00"/>
    <x v="1"/>
    <n v="3200"/>
    <x v="0"/>
    <n v="0"/>
    <n v="0"/>
  </r>
  <r>
    <n v="108"/>
    <s v="Med B"/>
    <d v="2012-10-11T00:00:00"/>
    <x v="3"/>
    <n v="1"/>
    <x v="1"/>
    <n v="0"/>
    <n v="14.285714285714286"/>
  </r>
  <r>
    <n v="108"/>
    <s v="Med B"/>
    <d v="2012-12-01T00:00:00"/>
    <x v="5"/>
    <n v="1"/>
    <x v="0"/>
    <n v="0"/>
    <n v="21.571428571428573"/>
  </r>
  <r>
    <n v="109"/>
    <s v="Med A"/>
    <d v="2012-07-02T00:00:00"/>
    <x v="0"/>
    <n v="200"/>
    <x v="0"/>
    <n v="0"/>
    <n v="0"/>
  </r>
  <r>
    <n v="109"/>
    <s v="Med A"/>
    <d v="2012-07-04T00:00:00"/>
    <x v="0"/>
    <n v="200"/>
    <x v="0"/>
    <n v="0"/>
    <n v="0"/>
  </r>
  <r>
    <n v="109"/>
    <s v="Med B"/>
    <d v="2012-09-26T00:00:00"/>
    <x v="2"/>
    <n v="1"/>
    <x v="1"/>
    <n v="0"/>
    <n v="12.285714285714286"/>
  </r>
  <r>
    <n v="109"/>
    <s v="Med B"/>
    <d v="2012-10-10T00:00:00"/>
    <x v="3"/>
    <n v="2"/>
    <x v="0"/>
    <n v="0"/>
    <n v="0"/>
  </r>
  <r>
    <n v="109"/>
    <s v="Med B"/>
    <d v="2012-11-14T00:00:00"/>
    <x v="4"/>
    <n v="3"/>
    <x v="0"/>
    <n v="0"/>
    <n v="0"/>
  </r>
  <r>
    <n v="110"/>
    <s v="Med A"/>
    <d v="2012-07-03T00:00:00"/>
    <x v="0"/>
    <n v="4900"/>
    <x v="0"/>
    <n v="0"/>
    <n v="0"/>
  </r>
  <r>
    <n v="110"/>
    <s v="Med A"/>
    <d v="2012-07-05T00:00:00"/>
    <x v="0"/>
    <n v="4900"/>
    <x v="0"/>
    <n v="0"/>
    <n v="0"/>
  </r>
  <r>
    <n v="110"/>
    <s v="Med A"/>
    <d v="2012-07-07T00:00:00"/>
    <x v="0"/>
    <n v="4900"/>
    <x v="0"/>
    <n v="0"/>
    <n v="0"/>
  </r>
  <r>
    <n v="110"/>
    <s v="Med A"/>
    <d v="2012-07-10T00:00:00"/>
    <x v="0"/>
    <n v="4900"/>
    <x v="0"/>
    <n v="0"/>
    <n v="0"/>
  </r>
  <r>
    <n v="110"/>
    <s v="Med A"/>
    <d v="2012-07-12T00:00:00"/>
    <x v="0"/>
    <n v="4900"/>
    <x v="0"/>
    <n v="0"/>
    <n v="0"/>
  </r>
  <r>
    <n v="110"/>
    <s v="Med A"/>
    <d v="2012-07-14T00:00:00"/>
    <x v="0"/>
    <n v="4900"/>
    <x v="0"/>
    <n v="0"/>
    <n v="0"/>
  </r>
  <r>
    <n v="110"/>
    <s v="Med A"/>
    <d v="2012-07-17T00:00:00"/>
    <x v="0"/>
    <n v="4900"/>
    <x v="0"/>
    <n v="0"/>
    <n v="0"/>
  </r>
  <r>
    <n v="110"/>
    <s v="Med A"/>
    <d v="2012-07-19T00:00:00"/>
    <x v="0"/>
    <n v="4900"/>
    <x v="0"/>
    <n v="0"/>
    <n v="0"/>
  </r>
  <r>
    <n v="110"/>
    <s v="Med A"/>
    <d v="2012-07-21T00:00:00"/>
    <x v="0"/>
    <n v="4900"/>
    <x v="0"/>
    <n v="0"/>
    <n v="0"/>
  </r>
  <r>
    <n v="110"/>
    <s v="Med A"/>
    <d v="2012-07-24T00:00:00"/>
    <x v="0"/>
    <n v="4900"/>
    <x v="0"/>
    <n v="0"/>
    <n v="0"/>
  </r>
  <r>
    <n v="110"/>
    <s v="Med A"/>
    <d v="2012-07-26T00:00:00"/>
    <x v="0"/>
    <n v="4900"/>
    <x v="0"/>
    <n v="0"/>
    <n v="0"/>
  </r>
  <r>
    <n v="110"/>
    <s v="Med A"/>
    <d v="2012-07-28T00:00:00"/>
    <x v="0"/>
    <n v="4900"/>
    <x v="0"/>
    <n v="0"/>
    <n v="0"/>
  </r>
  <r>
    <n v="110"/>
    <s v="Med A"/>
    <d v="2012-07-31T00:00:00"/>
    <x v="0"/>
    <n v="4900"/>
    <x v="0"/>
    <n v="0"/>
    <n v="0"/>
  </r>
  <r>
    <n v="110"/>
    <s v="Med A"/>
    <d v="2012-08-02T00:00:00"/>
    <x v="1"/>
    <n v="4900"/>
    <x v="0"/>
    <n v="0"/>
    <n v="0"/>
  </r>
  <r>
    <n v="110"/>
    <s v="Med A"/>
    <d v="2012-08-04T00:00:00"/>
    <x v="1"/>
    <n v="5400"/>
    <x v="0"/>
    <n v="0"/>
    <n v="0"/>
  </r>
  <r>
    <n v="110"/>
    <s v="Med A"/>
    <d v="2012-08-07T00:00:00"/>
    <x v="1"/>
    <n v="5400"/>
    <x v="0"/>
    <n v="0"/>
    <n v="0"/>
  </r>
  <r>
    <n v="110"/>
    <s v="Med A"/>
    <d v="2012-08-09T00:00:00"/>
    <x v="1"/>
    <n v="5400"/>
    <x v="0"/>
    <n v="0"/>
    <n v="0"/>
  </r>
  <r>
    <n v="110"/>
    <s v="Med A"/>
    <d v="2012-08-11T00:00:00"/>
    <x v="1"/>
    <n v="5400"/>
    <x v="0"/>
    <n v="0"/>
    <n v="0"/>
  </r>
  <r>
    <n v="110"/>
    <s v="Med A"/>
    <d v="2012-08-14T00:00:00"/>
    <x v="1"/>
    <n v="5400"/>
    <x v="0"/>
    <n v="0"/>
    <n v="0"/>
  </r>
  <r>
    <n v="110"/>
    <s v="Med A"/>
    <d v="2012-08-16T00:00:00"/>
    <x v="1"/>
    <n v="5400"/>
    <x v="0"/>
    <n v="0"/>
    <n v="0"/>
  </r>
  <r>
    <n v="110"/>
    <s v="Med A"/>
    <d v="2012-08-18T00:00:00"/>
    <x v="1"/>
    <n v="5400"/>
    <x v="0"/>
    <n v="0"/>
    <n v="0"/>
  </r>
  <r>
    <n v="110"/>
    <s v="Med A"/>
    <d v="2012-08-21T00:00:00"/>
    <x v="1"/>
    <n v="5400"/>
    <x v="0"/>
    <n v="0"/>
    <n v="0"/>
  </r>
  <r>
    <n v="110"/>
    <s v="Med A"/>
    <d v="2012-08-23T00:00:00"/>
    <x v="1"/>
    <n v="5400"/>
    <x v="0"/>
    <n v="0"/>
    <n v="0"/>
  </r>
  <r>
    <n v="110"/>
    <s v="Med A"/>
    <d v="2012-08-25T00:00:00"/>
    <x v="1"/>
    <n v="5400"/>
    <x v="0"/>
    <n v="0"/>
    <n v="0"/>
  </r>
  <r>
    <n v="110"/>
    <s v="Med A"/>
    <d v="2012-08-28T00:00:00"/>
    <x v="1"/>
    <n v="5400"/>
    <x v="0"/>
    <n v="0"/>
    <n v="0"/>
  </r>
  <r>
    <n v="110"/>
    <s v="Med A"/>
    <d v="2012-08-30T00:00:00"/>
    <x v="1"/>
    <n v="5400"/>
    <x v="0"/>
    <n v="0"/>
    <n v="0"/>
  </r>
  <r>
    <n v="110"/>
    <s v="Med A"/>
    <d v="2012-09-01T00:00:00"/>
    <x v="2"/>
    <n v="5400"/>
    <x v="0"/>
    <n v="0"/>
    <n v="0"/>
  </r>
  <r>
    <n v="110"/>
    <s v="Med A"/>
    <d v="2012-09-04T00:00:00"/>
    <x v="2"/>
    <n v="5400"/>
    <x v="0"/>
    <n v="0"/>
    <n v="0"/>
  </r>
  <r>
    <n v="110"/>
    <s v="Med A"/>
    <d v="2012-09-06T00:00:00"/>
    <x v="2"/>
    <n v="5400"/>
    <x v="0"/>
    <n v="0"/>
    <n v="0"/>
  </r>
  <r>
    <n v="110"/>
    <s v="Med B"/>
    <d v="2012-09-13T00:00:00"/>
    <x v="2"/>
    <n v="8"/>
    <x v="1"/>
    <n v="0"/>
    <n v="0"/>
  </r>
  <r>
    <n v="110"/>
    <s v="Med B"/>
    <d v="2012-10-11T00:00:00"/>
    <x v="3"/>
    <n v="8"/>
    <x v="0"/>
    <n v="0"/>
    <n v="0"/>
  </r>
  <r>
    <n v="110"/>
    <s v="Med B"/>
    <d v="2012-11-21T00:00:00"/>
    <x v="4"/>
    <n v="10"/>
    <x v="0"/>
    <n v="0"/>
    <n v="0"/>
  </r>
  <r>
    <n v="111"/>
    <s v="Med A"/>
    <d v="2012-07-03T00:00:00"/>
    <x v="0"/>
    <n v="700"/>
    <x v="0"/>
    <n v="0"/>
    <n v="0"/>
  </r>
  <r>
    <n v="111"/>
    <s v="Med A"/>
    <d v="2012-07-05T00:00:00"/>
    <x v="0"/>
    <n v="700"/>
    <x v="0"/>
    <n v="0"/>
    <n v="0"/>
  </r>
  <r>
    <n v="111"/>
    <s v="Med A"/>
    <d v="2012-07-07T00:00:00"/>
    <x v="0"/>
    <n v="700"/>
    <x v="0"/>
    <n v="0"/>
    <n v="0"/>
  </r>
  <r>
    <n v="111"/>
    <s v="Med A"/>
    <d v="2012-07-10T00:00:00"/>
    <x v="0"/>
    <n v="700"/>
    <x v="0"/>
    <n v="0"/>
    <n v="0"/>
  </r>
  <r>
    <n v="111"/>
    <s v="Med A"/>
    <d v="2012-07-12T00:00:00"/>
    <x v="0"/>
    <n v="700"/>
    <x v="0"/>
    <n v="0"/>
    <n v="0"/>
  </r>
  <r>
    <n v="111"/>
    <s v="Med A"/>
    <d v="2012-07-14T00:00:00"/>
    <x v="0"/>
    <n v="700"/>
    <x v="0"/>
    <n v="0"/>
    <n v="0"/>
  </r>
  <r>
    <n v="111"/>
    <s v="Med A"/>
    <d v="2012-07-17T00:00:00"/>
    <x v="0"/>
    <n v="700"/>
    <x v="0"/>
    <n v="0"/>
    <n v="0"/>
  </r>
  <r>
    <n v="111"/>
    <s v="Med A"/>
    <d v="2012-07-19T00:00:00"/>
    <x v="0"/>
    <n v="700"/>
    <x v="0"/>
    <n v="0"/>
    <n v="0"/>
  </r>
  <r>
    <n v="111"/>
    <s v="Med A"/>
    <d v="2012-08-09T00:00:00"/>
    <x v="1"/>
    <n v="500"/>
    <x v="0"/>
    <n v="0"/>
    <n v="0"/>
  </r>
  <r>
    <n v="111"/>
    <s v="Med A"/>
    <d v="2012-08-11T00:00:00"/>
    <x v="1"/>
    <n v="500"/>
    <x v="0"/>
    <n v="0"/>
    <n v="0"/>
  </r>
  <r>
    <n v="111"/>
    <s v="Med A"/>
    <d v="2012-08-14T00:00:00"/>
    <x v="1"/>
    <n v="500"/>
    <x v="0"/>
    <n v="0"/>
    <n v="0"/>
  </r>
  <r>
    <n v="111"/>
    <s v="Med A"/>
    <d v="2012-08-16T00:00:00"/>
    <x v="1"/>
    <n v="500"/>
    <x v="0"/>
    <n v="0"/>
    <n v="0"/>
  </r>
  <r>
    <n v="111"/>
    <s v="Med A"/>
    <d v="2012-08-18T00:00:00"/>
    <x v="1"/>
    <n v="500"/>
    <x v="0"/>
    <n v="0"/>
    <n v="0"/>
  </r>
  <r>
    <n v="111"/>
    <s v="Med A"/>
    <d v="2012-08-21T00:00:00"/>
    <x v="1"/>
    <n v="500"/>
    <x v="0"/>
    <n v="0"/>
    <n v="0"/>
  </r>
  <r>
    <n v="111"/>
    <s v="Med A"/>
    <d v="2012-08-23T00:00:00"/>
    <x v="1"/>
    <n v="500"/>
    <x v="0"/>
    <n v="0"/>
    <n v="0"/>
  </r>
  <r>
    <n v="111"/>
    <s v="Med A"/>
    <d v="2012-08-25T00:00:00"/>
    <x v="1"/>
    <n v="500"/>
    <x v="0"/>
    <n v="0"/>
    <n v="0"/>
  </r>
  <r>
    <n v="111"/>
    <s v="Med A"/>
    <d v="2012-08-28T00:00:00"/>
    <x v="1"/>
    <n v="500"/>
    <x v="0"/>
    <n v="0"/>
    <n v="0"/>
  </r>
  <r>
    <n v="111"/>
    <s v="Med A"/>
    <d v="2012-08-30T00:00:00"/>
    <x v="1"/>
    <n v="500"/>
    <x v="0"/>
    <n v="0"/>
    <n v="0"/>
  </r>
  <r>
    <n v="111"/>
    <s v="Med A"/>
    <d v="2012-09-01T00:00:00"/>
    <x v="2"/>
    <n v="500"/>
    <x v="0"/>
    <n v="0"/>
    <n v="0"/>
  </r>
  <r>
    <n v="111"/>
    <s v="Med A"/>
    <d v="2012-09-04T00:00:00"/>
    <x v="2"/>
    <n v="500"/>
    <x v="0"/>
    <n v="0"/>
    <n v="0"/>
  </r>
  <r>
    <n v="111"/>
    <s v="Med A"/>
    <d v="2012-09-06T00:00:00"/>
    <x v="2"/>
    <n v="500"/>
    <x v="0"/>
    <n v="0"/>
    <n v="0"/>
  </r>
  <r>
    <n v="111"/>
    <s v="Med B"/>
    <d v="2012-10-11T00:00:00"/>
    <x v="3"/>
    <n v="4"/>
    <x v="1"/>
    <n v="0"/>
    <n v="0"/>
  </r>
  <r>
    <n v="111"/>
    <s v="Med B"/>
    <d v="2012-11-15T00:00:00"/>
    <x v="4"/>
    <n v="3"/>
    <x v="0"/>
    <n v="0"/>
    <n v="0"/>
  </r>
  <r>
    <n v="112"/>
    <s v="Med A"/>
    <d v="2012-07-02T00:00:00"/>
    <x v="0"/>
    <n v="3500"/>
    <x v="0"/>
    <n v="0"/>
    <n v="0"/>
  </r>
  <r>
    <n v="112"/>
    <s v="Med A"/>
    <d v="2012-07-04T00:00:00"/>
    <x v="0"/>
    <n v="3500"/>
    <x v="0"/>
    <n v="0"/>
    <n v="0"/>
  </r>
  <r>
    <n v="112"/>
    <s v="Med A"/>
    <d v="2012-07-06T00:00:00"/>
    <x v="0"/>
    <n v="3500"/>
    <x v="0"/>
    <n v="0"/>
    <n v="0"/>
  </r>
  <r>
    <n v="112"/>
    <s v="Med A"/>
    <d v="2012-07-09T00:00:00"/>
    <x v="0"/>
    <n v="3500"/>
    <x v="0"/>
    <n v="0"/>
    <n v="0"/>
  </r>
  <r>
    <n v="112"/>
    <s v="Med A"/>
    <d v="2012-07-11T00:00:00"/>
    <x v="0"/>
    <n v="3500"/>
    <x v="0"/>
    <n v="0"/>
    <n v="0"/>
  </r>
  <r>
    <n v="112"/>
    <s v="Med A"/>
    <d v="2012-07-13T00:00:00"/>
    <x v="0"/>
    <n v="3500"/>
    <x v="0"/>
    <n v="0"/>
    <n v="0"/>
  </r>
  <r>
    <n v="112"/>
    <s v="Med A"/>
    <d v="2012-07-16T00:00:00"/>
    <x v="0"/>
    <n v="3500"/>
    <x v="0"/>
    <n v="0"/>
    <n v="0"/>
  </r>
  <r>
    <n v="112"/>
    <s v="Med A"/>
    <d v="2012-07-18T00:00:00"/>
    <x v="0"/>
    <n v="3500"/>
    <x v="0"/>
    <n v="0"/>
    <n v="0"/>
  </r>
  <r>
    <n v="112"/>
    <s v="Med A"/>
    <d v="2012-07-20T00:00:00"/>
    <x v="0"/>
    <n v="3500"/>
    <x v="0"/>
    <n v="0"/>
    <n v="0"/>
  </r>
  <r>
    <n v="112"/>
    <s v="Med A"/>
    <d v="2012-07-23T00:00:00"/>
    <x v="0"/>
    <n v="3500"/>
    <x v="0"/>
    <n v="0"/>
    <n v="0"/>
  </r>
  <r>
    <n v="112"/>
    <s v="Med A"/>
    <d v="2012-07-25T00:00:00"/>
    <x v="0"/>
    <n v="3500"/>
    <x v="0"/>
    <n v="0"/>
    <n v="0"/>
  </r>
  <r>
    <n v="112"/>
    <s v="Med A"/>
    <d v="2012-07-27T00:00:00"/>
    <x v="0"/>
    <n v="3500"/>
    <x v="0"/>
    <n v="0"/>
    <n v="0"/>
  </r>
  <r>
    <n v="112"/>
    <s v="Med A"/>
    <d v="2012-07-30T00:00:00"/>
    <x v="0"/>
    <n v="3500"/>
    <x v="0"/>
    <n v="0"/>
    <n v="0"/>
  </r>
  <r>
    <n v="112"/>
    <s v="Med A"/>
    <d v="2012-08-01T00:00:00"/>
    <x v="1"/>
    <n v="3500"/>
    <x v="0"/>
    <n v="0"/>
    <n v="0"/>
  </r>
  <r>
    <n v="112"/>
    <s v="Med A"/>
    <d v="2012-08-20T00:00:00"/>
    <x v="1"/>
    <n v="2500"/>
    <x v="0"/>
    <n v="0"/>
    <n v="0"/>
  </r>
  <r>
    <n v="112"/>
    <s v="Med A"/>
    <d v="2012-08-22T00:00:00"/>
    <x v="1"/>
    <n v="2500"/>
    <x v="0"/>
    <n v="0"/>
    <n v="0"/>
  </r>
  <r>
    <n v="112"/>
    <s v="Med A"/>
    <d v="2012-08-24T00:00:00"/>
    <x v="1"/>
    <n v="2500"/>
    <x v="0"/>
    <n v="0"/>
    <n v="0"/>
  </r>
  <r>
    <n v="112"/>
    <s v="Med A"/>
    <d v="2012-08-27T00:00:00"/>
    <x v="1"/>
    <n v="2500"/>
    <x v="0"/>
    <n v="0"/>
    <n v="0"/>
  </r>
  <r>
    <n v="112"/>
    <s v="Med A"/>
    <d v="2012-08-29T00:00:00"/>
    <x v="1"/>
    <n v="2500"/>
    <x v="0"/>
    <n v="0"/>
    <n v="0"/>
  </r>
  <r>
    <n v="112"/>
    <s v="Med A"/>
    <d v="2012-08-31T00:00:00"/>
    <x v="1"/>
    <n v="2500"/>
    <x v="0"/>
    <n v="0"/>
    <n v="0"/>
  </r>
  <r>
    <n v="112"/>
    <s v="Med A"/>
    <d v="2012-09-03T00:00:00"/>
    <x v="2"/>
    <n v="2500"/>
    <x v="0"/>
    <n v="0"/>
    <n v="0"/>
  </r>
  <r>
    <n v="112"/>
    <s v="Med A"/>
    <d v="2012-09-05T00:00:00"/>
    <x v="2"/>
    <n v="2500"/>
    <x v="0"/>
    <n v="0"/>
    <n v="0"/>
  </r>
  <r>
    <n v="112"/>
    <s v="Med B"/>
    <d v="2012-09-12T00:00:00"/>
    <x v="2"/>
    <n v="5"/>
    <x v="1"/>
    <n v="0"/>
    <n v="0"/>
  </r>
  <r>
    <n v="112"/>
    <s v="Med B"/>
    <d v="2012-11-14T00:00:00"/>
    <x v="4"/>
    <n v="2"/>
    <x v="0"/>
    <n v="0"/>
    <n v="0"/>
  </r>
  <r>
    <n v="113"/>
    <s v="Med A"/>
    <d v="2012-07-07T00:00:00"/>
    <x v="0"/>
    <n v="8000"/>
    <x v="0"/>
    <n v="0"/>
    <n v="0"/>
  </r>
  <r>
    <n v="113"/>
    <s v="Med A"/>
    <d v="2012-07-10T00:00:00"/>
    <x v="0"/>
    <n v="8000"/>
    <x v="0"/>
    <n v="0"/>
    <n v="0"/>
  </r>
  <r>
    <n v="113"/>
    <s v="Med A"/>
    <d v="2012-07-12T00:00:00"/>
    <x v="0"/>
    <n v="8000"/>
    <x v="0"/>
    <n v="0"/>
    <n v="0"/>
  </r>
  <r>
    <n v="113"/>
    <s v="Med A"/>
    <d v="2012-07-14T00:00:00"/>
    <x v="0"/>
    <n v="8000"/>
    <x v="0"/>
    <n v="0"/>
    <n v="0"/>
  </r>
  <r>
    <n v="113"/>
    <s v="Med A"/>
    <d v="2012-07-17T00:00:00"/>
    <x v="0"/>
    <n v="8000"/>
    <x v="0"/>
    <n v="0"/>
    <n v="0"/>
  </r>
  <r>
    <n v="113"/>
    <s v="Med A"/>
    <d v="2012-07-19T00:00:00"/>
    <x v="0"/>
    <n v="8000"/>
    <x v="0"/>
    <n v="0"/>
    <n v="0"/>
  </r>
  <r>
    <n v="113"/>
    <s v="Med A"/>
    <d v="2012-07-21T00:00:00"/>
    <x v="0"/>
    <n v="8000"/>
    <x v="0"/>
    <n v="0"/>
    <n v="0"/>
  </r>
  <r>
    <n v="113"/>
    <s v="Med A"/>
    <d v="2012-07-24T00:00:00"/>
    <x v="0"/>
    <n v="8000"/>
    <x v="0"/>
    <n v="0"/>
    <n v="0"/>
  </r>
  <r>
    <n v="113"/>
    <s v="Med A"/>
    <d v="2012-07-26T00:00:00"/>
    <x v="0"/>
    <n v="8000"/>
    <x v="0"/>
    <n v="0"/>
    <n v="0"/>
  </r>
  <r>
    <n v="113"/>
    <s v="Med A"/>
    <d v="2012-07-28T00:00:00"/>
    <x v="0"/>
    <n v="8000"/>
    <x v="0"/>
    <n v="0"/>
    <n v="0"/>
  </r>
  <r>
    <n v="113"/>
    <s v="Med A"/>
    <d v="2012-07-31T00:00:00"/>
    <x v="0"/>
    <n v="8000"/>
    <x v="0"/>
    <n v="0"/>
    <n v="0"/>
  </r>
  <r>
    <n v="113"/>
    <s v="Med A"/>
    <d v="2012-08-02T00:00:00"/>
    <x v="1"/>
    <n v="8000"/>
    <x v="0"/>
    <n v="0"/>
    <n v="0"/>
  </r>
  <r>
    <n v="113"/>
    <s v="Med A"/>
    <d v="2012-08-04T00:00:00"/>
    <x v="1"/>
    <n v="8000"/>
    <x v="0"/>
    <n v="0"/>
    <n v="0"/>
  </r>
  <r>
    <n v="113"/>
    <s v="Med A"/>
    <d v="2012-08-07T00:00:00"/>
    <x v="1"/>
    <n v="8000"/>
    <x v="0"/>
    <n v="0"/>
    <n v="0"/>
  </r>
  <r>
    <n v="113"/>
    <s v="Med A"/>
    <d v="2012-08-09T00:00:00"/>
    <x v="1"/>
    <n v="8000"/>
    <x v="0"/>
    <n v="0"/>
    <n v="0"/>
  </r>
  <r>
    <n v="113"/>
    <s v="Med A"/>
    <d v="2012-08-11T00:00:00"/>
    <x v="1"/>
    <n v="8000"/>
    <x v="0"/>
    <n v="0"/>
    <n v="0"/>
  </r>
  <r>
    <n v="113"/>
    <s v="Med A"/>
    <d v="2012-08-14T00:00:00"/>
    <x v="1"/>
    <n v="8000"/>
    <x v="0"/>
    <n v="0"/>
    <n v="0"/>
  </r>
  <r>
    <n v="113"/>
    <s v="Med A"/>
    <d v="2012-08-16T00:00:00"/>
    <x v="1"/>
    <n v="8000"/>
    <x v="0"/>
    <n v="0"/>
    <n v="0"/>
  </r>
  <r>
    <n v="113"/>
    <s v="Med A"/>
    <d v="2012-08-18T00:00:00"/>
    <x v="1"/>
    <n v="9600"/>
    <x v="0"/>
    <n v="0"/>
    <n v="0"/>
  </r>
  <r>
    <n v="113"/>
    <s v="Med A"/>
    <d v="2012-08-21T00:00:00"/>
    <x v="1"/>
    <n v="9600"/>
    <x v="0"/>
    <n v="0"/>
    <n v="0"/>
  </r>
  <r>
    <n v="113"/>
    <s v="Med A"/>
    <d v="2012-08-23T00:00:00"/>
    <x v="1"/>
    <n v="9600"/>
    <x v="0"/>
    <n v="0"/>
    <n v="0"/>
  </r>
  <r>
    <n v="113"/>
    <s v="Med A"/>
    <d v="2012-08-25T00:00:00"/>
    <x v="1"/>
    <n v="9600"/>
    <x v="0"/>
    <n v="0"/>
    <n v="0"/>
  </r>
  <r>
    <n v="113"/>
    <s v="Med A"/>
    <d v="2012-08-28T00:00:00"/>
    <x v="1"/>
    <n v="9600"/>
    <x v="0"/>
    <n v="0"/>
    <n v="0"/>
  </r>
  <r>
    <n v="113"/>
    <s v="Med A"/>
    <d v="2012-08-30T00:00:00"/>
    <x v="1"/>
    <n v="9600"/>
    <x v="0"/>
    <n v="0"/>
    <n v="0"/>
  </r>
  <r>
    <n v="113"/>
    <s v="Med A"/>
    <d v="2012-09-01T00:00:00"/>
    <x v="2"/>
    <n v="9600"/>
    <x v="0"/>
    <n v="0"/>
    <n v="0"/>
  </r>
  <r>
    <n v="113"/>
    <s v="Med A"/>
    <d v="2012-09-04T00:00:00"/>
    <x v="2"/>
    <n v="9600"/>
    <x v="0"/>
    <n v="0"/>
    <n v="0"/>
  </r>
  <r>
    <n v="113"/>
    <s v="Med A"/>
    <d v="2012-09-06T00:00:00"/>
    <x v="2"/>
    <n v="9600"/>
    <x v="0"/>
    <n v="0"/>
    <n v="0"/>
  </r>
  <r>
    <n v="113"/>
    <s v="Med B"/>
    <d v="2012-09-13T00:00:00"/>
    <x v="2"/>
    <n v="10"/>
    <x v="1"/>
    <n v="0"/>
    <n v="0"/>
  </r>
  <r>
    <n v="113"/>
    <s v="Med B"/>
    <d v="2012-10-11T00:00:00"/>
    <x v="3"/>
    <n v="10"/>
    <x v="0"/>
    <n v="0"/>
    <n v="0"/>
  </r>
  <r>
    <n v="113"/>
    <s v="Med B"/>
    <d v="2012-11-15T00:00:00"/>
    <x v="4"/>
    <n v="10"/>
    <x v="0"/>
    <n v="0"/>
    <n v="0"/>
  </r>
  <r>
    <n v="114"/>
    <s v="Med A"/>
    <d v="2012-07-03T00:00:00"/>
    <x v="0"/>
    <n v="3700"/>
    <x v="0"/>
    <n v="0"/>
    <n v="0"/>
  </r>
  <r>
    <n v="114"/>
    <s v="Med A"/>
    <d v="2012-07-05T00:00:00"/>
    <x v="0"/>
    <n v="3700"/>
    <x v="0"/>
    <n v="0"/>
    <n v="0"/>
  </r>
  <r>
    <n v="114"/>
    <s v="Med A"/>
    <d v="2012-07-07T00:00:00"/>
    <x v="0"/>
    <n v="3700"/>
    <x v="0"/>
    <n v="0"/>
    <n v="0"/>
  </r>
  <r>
    <n v="114"/>
    <s v="Med A"/>
    <d v="2012-07-10T00:00:00"/>
    <x v="0"/>
    <n v="3700"/>
    <x v="0"/>
    <n v="0"/>
    <n v="0"/>
  </r>
  <r>
    <n v="114"/>
    <s v="Med A"/>
    <d v="2012-07-12T00:00:00"/>
    <x v="0"/>
    <n v="3700"/>
    <x v="0"/>
    <n v="0"/>
    <n v="0"/>
  </r>
  <r>
    <n v="114"/>
    <s v="Med A"/>
    <d v="2012-07-14T00:00:00"/>
    <x v="0"/>
    <n v="3700"/>
    <x v="0"/>
    <n v="0"/>
    <n v="0"/>
  </r>
  <r>
    <n v="114"/>
    <s v="Med A"/>
    <d v="2012-07-17T00:00:00"/>
    <x v="0"/>
    <n v="3700"/>
    <x v="0"/>
    <n v="0"/>
    <n v="0"/>
  </r>
  <r>
    <n v="114"/>
    <s v="Med A"/>
    <d v="2012-07-19T00:00:00"/>
    <x v="0"/>
    <n v="3700"/>
    <x v="0"/>
    <n v="0"/>
    <n v="0"/>
  </r>
  <r>
    <n v="114"/>
    <s v="Med A"/>
    <d v="2012-07-21T00:00:00"/>
    <x v="0"/>
    <n v="3700"/>
    <x v="0"/>
    <n v="0"/>
    <n v="0"/>
  </r>
  <r>
    <n v="114"/>
    <s v="Med A"/>
    <d v="2012-07-24T00:00:00"/>
    <x v="0"/>
    <n v="3700"/>
    <x v="0"/>
    <n v="0"/>
    <n v="0"/>
  </r>
  <r>
    <n v="114"/>
    <s v="Med A"/>
    <d v="2012-07-26T00:00:00"/>
    <x v="0"/>
    <n v="3700"/>
    <x v="0"/>
    <n v="0"/>
    <n v="0"/>
  </r>
  <r>
    <n v="114"/>
    <s v="Med A"/>
    <d v="2012-07-28T00:00:00"/>
    <x v="0"/>
    <n v="3700"/>
    <x v="0"/>
    <n v="0"/>
    <n v="0"/>
  </r>
  <r>
    <n v="114"/>
    <s v="Med A"/>
    <d v="2012-07-31T00:00:00"/>
    <x v="0"/>
    <n v="3700"/>
    <x v="0"/>
    <n v="0"/>
    <n v="0"/>
  </r>
  <r>
    <n v="114"/>
    <s v="Med A"/>
    <d v="2012-08-02T00:00:00"/>
    <x v="1"/>
    <n v="3700"/>
    <x v="0"/>
    <n v="0"/>
    <n v="0"/>
  </r>
  <r>
    <n v="114"/>
    <s v="Med A"/>
    <d v="2012-08-04T00:00:00"/>
    <x v="1"/>
    <n v="3700"/>
    <x v="0"/>
    <n v="0"/>
    <n v="0"/>
  </r>
  <r>
    <n v="114"/>
    <s v="Med A"/>
    <d v="2012-08-07T00:00:00"/>
    <x v="1"/>
    <n v="3700"/>
    <x v="0"/>
    <n v="0"/>
    <n v="0"/>
  </r>
  <r>
    <n v="114"/>
    <s v="Med A"/>
    <d v="2012-08-09T00:00:00"/>
    <x v="1"/>
    <n v="3700"/>
    <x v="0"/>
    <n v="0"/>
    <n v="0"/>
  </r>
  <r>
    <n v="114"/>
    <s v="Med A"/>
    <d v="2012-08-11T00:00:00"/>
    <x v="1"/>
    <n v="3700"/>
    <x v="0"/>
    <n v="0"/>
    <n v="0"/>
  </r>
  <r>
    <n v="114"/>
    <s v="Med A"/>
    <d v="2012-08-14T00:00:00"/>
    <x v="1"/>
    <n v="3700"/>
    <x v="0"/>
    <n v="0"/>
    <n v="0"/>
  </r>
  <r>
    <n v="114"/>
    <s v="Med A"/>
    <d v="2012-08-18T00:00:00"/>
    <x v="1"/>
    <n v="3700"/>
    <x v="0"/>
    <n v="0"/>
    <n v="0"/>
  </r>
  <r>
    <n v="114"/>
    <s v="Med A"/>
    <d v="2012-08-21T00:00:00"/>
    <x v="1"/>
    <n v="3700"/>
    <x v="0"/>
    <n v="0"/>
    <n v="0"/>
  </r>
  <r>
    <n v="114"/>
    <s v="Med A"/>
    <d v="2012-08-23T00:00:00"/>
    <x v="1"/>
    <n v="5600"/>
    <x v="0"/>
    <n v="0"/>
    <n v="0"/>
  </r>
  <r>
    <n v="114"/>
    <s v="Med A"/>
    <d v="2012-08-25T00:00:00"/>
    <x v="1"/>
    <n v="5600"/>
    <x v="0"/>
    <n v="0"/>
    <n v="0"/>
  </r>
  <r>
    <n v="114"/>
    <s v="Med A"/>
    <d v="2012-08-30T00:00:00"/>
    <x v="1"/>
    <n v="5600"/>
    <x v="0"/>
    <n v="0"/>
    <n v="0"/>
  </r>
  <r>
    <n v="114"/>
    <s v="Med A"/>
    <d v="2012-09-01T00:00:00"/>
    <x v="2"/>
    <n v="5600"/>
    <x v="0"/>
    <n v="0"/>
    <n v="0"/>
  </r>
  <r>
    <n v="114"/>
    <s v="Med A"/>
    <d v="2012-09-04T00:00:00"/>
    <x v="2"/>
    <n v="5600"/>
    <x v="0"/>
    <n v="0"/>
    <n v="0"/>
  </r>
  <r>
    <n v="114"/>
    <s v="Med A"/>
    <d v="2012-09-06T00:00:00"/>
    <x v="2"/>
    <n v="5600"/>
    <x v="0"/>
    <n v="0"/>
    <n v="0"/>
  </r>
  <r>
    <n v="114"/>
    <s v="Med B"/>
    <d v="2012-09-14T00:00:00"/>
    <x v="2"/>
    <n v="8"/>
    <x v="1"/>
    <n v="0"/>
    <n v="0"/>
  </r>
  <r>
    <n v="114"/>
    <s v="Med B"/>
    <d v="2012-10-11T00:00:00"/>
    <x v="3"/>
    <n v="8"/>
    <x v="0"/>
    <n v="0"/>
    <n v="0"/>
  </r>
  <r>
    <n v="114"/>
    <s v="Med B"/>
    <d v="2012-11-15T00:00:00"/>
    <x v="4"/>
    <n v="8"/>
    <x v="0"/>
    <n v="0"/>
    <n v="0"/>
  </r>
  <r>
    <n v="115"/>
    <s v="Med A"/>
    <d v="2012-07-02T00:00:00"/>
    <x v="0"/>
    <n v="5800"/>
    <x v="0"/>
    <n v="0"/>
    <n v="0"/>
  </r>
  <r>
    <n v="115"/>
    <s v="Med A"/>
    <d v="2012-07-04T00:00:00"/>
    <x v="0"/>
    <n v="5800"/>
    <x v="0"/>
    <n v="0"/>
    <n v="0"/>
  </r>
  <r>
    <n v="115"/>
    <s v="Med A"/>
    <d v="2012-07-06T00:00:00"/>
    <x v="0"/>
    <n v="5800"/>
    <x v="0"/>
    <n v="0"/>
    <n v="0"/>
  </r>
  <r>
    <n v="115"/>
    <s v="Med A"/>
    <d v="2012-07-09T00:00:00"/>
    <x v="0"/>
    <n v="5800"/>
    <x v="0"/>
    <n v="0"/>
    <n v="0"/>
  </r>
  <r>
    <n v="115"/>
    <s v="Med A"/>
    <d v="2012-07-11T00:00:00"/>
    <x v="0"/>
    <n v="5800"/>
    <x v="0"/>
    <n v="0"/>
    <n v="0"/>
  </r>
  <r>
    <n v="115"/>
    <s v="Med A"/>
    <d v="2012-07-13T00:00:00"/>
    <x v="0"/>
    <n v="5800"/>
    <x v="0"/>
    <n v="0"/>
    <n v="0"/>
  </r>
  <r>
    <n v="116"/>
    <s v="Med A"/>
    <d v="2012-07-02T00:00:00"/>
    <x v="0"/>
    <n v="2900"/>
    <x v="0"/>
    <n v="0"/>
    <n v="0"/>
  </r>
  <r>
    <n v="116"/>
    <s v="Med A"/>
    <d v="2012-07-04T00:00:00"/>
    <x v="0"/>
    <n v="2900"/>
    <x v="0"/>
    <n v="0"/>
    <n v="0"/>
  </r>
  <r>
    <n v="116"/>
    <s v="Med A"/>
    <d v="2012-07-06T00:00:00"/>
    <x v="0"/>
    <n v="2900"/>
    <x v="0"/>
    <n v="0"/>
    <n v="0"/>
  </r>
  <r>
    <n v="116"/>
    <s v="Med A"/>
    <d v="2012-07-09T00:00:00"/>
    <x v="0"/>
    <n v="2900"/>
    <x v="0"/>
    <n v="0"/>
    <n v="0"/>
  </r>
  <r>
    <n v="116"/>
    <s v="Med A"/>
    <d v="2012-07-11T00:00:00"/>
    <x v="0"/>
    <n v="2900"/>
    <x v="0"/>
    <n v="0"/>
    <n v="0"/>
  </r>
  <r>
    <n v="116"/>
    <s v="Med A"/>
    <d v="2012-07-16T00:00:00"/>
    <x v="0"/>
    <n v="2900"/>
    <x v="0"/>
    <n v="0"/>
    <n v="0"/>
  </r>
  <r>
    <n v="116"/>
    <s v="Med A"/>
    <d v="2012-07-18T00:00:00"/>
    <x v="0"/>
    <n v="2900"/>
    <x v="0"/>
    <n v="0"/>
    <n v="0"/>
  </r>
  <r>
    <n v="116"/>
    <s v="Med A"/>
    <d v="2012-07-20T00:00:00"/>
    <x v="0"/>
    <n v="3200"/>
    <x v="0"/>
    <n v="0"/>
    <n v="0"/>
  </r>
  <r>
    <n v="116"/>
    <s v="Med A"/>
    <d v="2012-07-25T00:00:00"/>
    <x v="0"/>
    <n v="3200"/>
    <x v="0"/>
    <n v="0"/>
    <n v="0"/>
  </r>
  <r>
    <n v="116"/>
    <s v="Med A"/>
    <d v="2012-07-27T00:00:00"/>
    <x v="0"/>
    <n v="3200"/>
    <x v="0"/>
    <n v="0"/>
    <n v="0"/>
  </r>
  <r>
    <n v="116"/>
    <s v="Med A"/>
    <d v="2012-07-30T00:00:00"/>
    <x v="0"/>
    <n v="3200"/>
    <x v="0"/>
    <n v="0"/>
    <n v="0"/>
  </r>
  <r>
    <n v="116"/>
    <s v="Med A"/>
    <d v="2012-08-01T00:00:00"/>
    <x v="1"/>
    <n v="3200"/>
    <x v="0"/>
    <n v="0"/>
    <n v="0"/>
  </r>
  <r>
    <n v="116"/>
    <s v="Med A"/>
    <d v="2012-08-03T00:00:00"/>
    <x v="1"/>
    <n v="3200"/>
    <x v="0"/>
    <n v="0"/>
    <n v="0"/>
  </r>
  <r>
    <n v="116"/>
    <s v="Med A"/>
    <d v="2012-08-06T00:00:00"/>
    <x v="1"/>
    <n v="3200"/>
    <x v="0"/>
    <n v="0"/>
    <n v="0"/>
  </r>
  <r>
    <n v="116"/>
    <s v="Med A"/>
    <d v="2012-08-08T00:00:00"/>
    <x v="1"/>
    <n v="3200"/>
    <x v="0"/>
    <n v="0"/>
    <n v="0"/>
  </r>
  <r>
    <n v="116"/>
    <s v="Med A"/>
    <d v="2012-08-10T00:00:00"/>
    <x v="1"/>
    <n v="3200"/>
    <x v="0"/>
    <n v="0"/>
    <n v="0"/>
  </r>
  <r>
    <n v="116"/>
    <s v="Med A"/>
    <d v="2012-08-13T00:00:00"/>
    <x v="1"/>
    <n v="3200"/>
    <x v="0"/>
    <n v="0"/>
    <n v="0"/>
  </r>
  <r>
    <n v="116"/>
    <s v="Med A"/>
    <d v="2012-08-15T00:00:00"/>
    <x v="1"/>
    <n v="3200"/>
    <x v="0"/>
    <n v="0"/>
    <n v="0"/>
  </r>
  <r>
    <n v="116"/>
    <s v="Med A"/>
    <d v="2012-09-03T00:00:00"/>
    <x v="2"/>
    <n v="2600"/>
    <x v="0"/>
    <n v="0"/>
    <n v="0"/>
  </r>
  <r>
    <n v="116"/>
    <s v="Med B"/>
    <d v="2012-09-12T00:00:00"/>
    <x v="2"/>
    <n v="5"/>
    <x v="1"/>
    <n v="0"/>
    <n v="0"/>
  </r>
  <r>
    <n v="116"/>
    <s v="Med B"/>
    <d v="2012-11-14T00:00:00"/>
    <x v="4"/>
    <n v="8"/>
    <x v="0"/>
    <n v="0"/>
    <n v="0"/>
  </r>
  <r>
    <n v="117"/>
    <s v="Med A"/>
    <d v="2012-07-02T00:00:00"/>
    <x v="0"/>
    <n v="8800"/>
    <x v="0"/>
    <n v="0"/>
    <n v="0"/>
  </r>
  <r>
    <n v="117"/>
    <s v="Med A"/>
    <d v="2012-07-04T00:00:00"/>
    <x v="0"/>
    <n v="8800"/>
    <x v="0"/>
    <n v="0"/>
    <n v="0"/>
  </r>
  <r>
    <n v="117"/>
    <s v="Med A"/>
    <d v="2012-07-06T00:00:00"/>
    <x v="0"/>
    <n v="9700"/>
    <x v="0"/>
    <n v="0"/>
    <n v="0"/>
  </r>
  <r>
    <n v="117"/>
    <s v="Med A"/>
    <d v="2012-07-09T00:00:00"/>
    <x v="0"/>
    <n v="9700"/>
    <x v="0"/>
    <n v="0"/>
    <n v="0"/>
  </r>
  <r>
    <n v="117"/>
    <s v="Med A"/>
    <d v="2012-07-11T00:00:00"/>
    <x v="0"/>
    <n v="9700"/>
    <x v="0"/>
    <n v="0"/>
    <n v="0"/>
  </r>
  <r>
    <n v="117"/>
    <s v="Med A"/>
    <d v="2012-07-13T00:00:00"/>
    <x v="0"/>
    <n v="9700"/>
    <x v="0"/>
    <n v="0"/>
    <n v="0"/>
  </r>
  <r>
    <n v="117"/>
    <s v="Med A"/>
    <d v="2012-07-16T00:00:00"/>
    <x v="0"/>
    <n v="9700"/>
    <x v="0"/>
    <n v="0"/>
    <n v="0"/>
  </r>
  <r>
    <n v="117"/>
    <s v="Med A"/>
    <d v="2012-07-18T00:00:00"/>
    <x v="0"/>
    <n v="9700"/>
    <x v="0"/>
    <n v="0"/>
    <n v="0"/>
  </r>
  <r>
    <n v="117"/>
    <s v="Med A"/>
    <d v="2012-07-20T00:00:00"/>
    <x v="0"/>
    <n v="10700"/>
    <x v="0"/>
    <n v="0"/>
    <n v="0"/>
  </r>
  <r>
    <n v="117"/>
    <s v="Med A"/>
    <d v="2012-07-23T00:00:00"/>
    <x v="0"/>
    <n v="10700"/>
    <x v="0"/>
    <n v="0"/>
    <n v="0"/>
  </r>
  <r>
    <n v="117"/>
    <s v="Med A"/>
    <d v="2012-07-27T00:00:00"/>
    <x v="0"/>
    <n v="10700"/>
    <x v="0"/>
    <n v="0"/>
    <n v="0"/>
  </r>
  <r>
    <n v="117"/>
    <s v="Med A"/>
    <d v="2012-07-30T00:00:00"/>
    <x v="0"/>
    <n v="10700"/>
    <x v="0"/>
    <n v="0"/>
    <n v="0"/>
  </r>
  <r>
    <n v="117"/>
    <s v="Med A"/>
    <d v="2012-08-01T00:00:00"/>
    <x v="1"/>
    <n v="10700"/>
    <x v="0"/>
    <n v="0"/>
    <n v="0"/>
  </r>
  <r>
    <n v="117"/>
    <s v="Med A"/>
    <d v="2012-08-03T00:00:00"/>
    <x v="1"/>
    <n v="20000"/>
    <x v="0"/>
    <n v="0"/>
    <n v="0"/>
  </r>
  <r>
    <n v="117"/>
    <s v="Med A"/>
    <d v="2012-08-06T00:00:00"/>
    <x v="1"/>
    <n v="20000"/>
    <x v="0"/>
    <n v="0"/>
    <n v="0"/>
  </r>
  <r>
    <n v="117"/>
    <s v="Med A"/>
    <d v="2012-08-08T00:00:00"/>
    <x v="1"/>
    <n v="20000"/>
    <x v="0"/>
    <n v="0"/>
    <n v="0"/>
  </r>
  <r>
    <n v="117"/>
    <s v="Med A"/>
    <d v="2012-08-10T00:00:00"/>
    <x v="1"/>
    <n v="20000"/>
    <x v="0"/>
    <n v="0"/>
    <n v="0"/>
  </r>
  <r>
    <n v="117"/>
    <s v="Med A"/>
    <d v="2012-08-13T00:00:00"/>
    <x v="1"/>
    <n v="20000"/>
    <x v="0"/>
    <n v="0"/>
    <n v="0"/>
  </r>
  <r>
    <n v="117"/>
    <s v="Med A"/>
    <d v="2012-08-15T00:00:00"/>
    <x v="1"/>
    <n v="20000"/>
    <x v="0"/>
    <n v="0"/>
    <n v="0"/>
  </r>
  <r>
    <n v="117"/>
    <s v="Med A"/>
    <d v="2012-08-17T00:00:00"/>
    <x v="1"/>
    <n v="20000"/>
    <x v="0"/>
    <n v="0"/>
    <n v="0"/>
  </r>
  <r>
    <n v="117"/>
    <s v="Med A"/>
    <d v="2012-08-20T00:00:00"/>
    <x v="1"/>
    <n v="20000"/>
    <x v="0"/>
    <n v="0"/>
    <n v="0"/>
  </r>
  <r>
    <n v="117"/>
    <s v="Med A"/>
    <d v="2012-08-22T00:00:00"/>
    <x v="1"/>
    <n v="20000"/>
    <x v="0"/>
    <n v="0"/>
    <n v="0"/>
  </r>
  <r>
    <n v="117"/>
    <s v="Med A"/>
    <d v="2012-08-24T00:00:00"/>
    <x v="1"/>
    <n v="20000"/>
    <x v="0"/>
    <n v="0"/>
    <n v="0"/>
  </r>
  <r>
    <n v="117"/>
    <s v="Med A"/>
    <d v="2012-08-27T00:00:00"/>
    <x v="1"/>
    <n v="20000"/>
    <x v="0"/>
    <n v="0"/>
    <n v="0"/>
  </r>
  <r>
    <n v="117"/>
    <s v="Med A"/>
    <d v="2012-08-29T00:00:00"/>
    <x v="1"/>
    <n v="20000"/>
    <x v="0"/>
    <n v="0"/>
    <n v="0"/>
  </r>
  <r>
    <n v="117"/>
    <s v="Med A"/>
    <d v="2012-08-31T00:00:00"/>
    <x v="1"/>
    <n v="20000"/>
    <x v="0"/>
    <n v="0"/>
    <n v="0"/>
  </r>
  <r>
    <n v="117"/>
    <s v="Med A"/>
    <d v="2012-09-03T00:00:00"/>
    <x v="2"/>
    <n v="20000"/>
    <x v="0"/>
    <n v="0"/>
    <n v="0"/>
  </r>
  <r>
    <n v="117"/>
    <s v="Med A"/>
    <d v="2012-09-05T00:00:00"/>
    <x v="2"/>
    <n v="20000"/>
    <x v="0"/>
    <n v="0"/>
    <n v="0"/>
  </r>
  <r>
    <n v="117"/>
    <s v="Med B"/>
    <d v="2012-09-12T00:00:00"/>
    <x v="2"/>
    <n v="20"/>
    <x v="1"/>
    <n v="0"/>
    <n v="0"/>
  </r>
  <r>
    <n v="117"/>
    <s v="Med B"/>
    <d v="2012-11-28T00:00:00"/>
    <x v="4"/>
    <n v="3"/>
    <x v="0"/>
    <n v="0"/>
    <n v="0"/>
  </r>
  <r>
    <n v="118"/>
    <s v="Med A"/>
    <d v="2012-07-03T00:00:00"/>
    <x v="0"/>
    <n v="1000"/>
    <x v="0"/>
    <n v="0"/>
    <n v="0"/>
  </r>
  <r>
    <n v="118"/>
    <s v="Med A"/>
    <d v="2012-07-05T00:00:00"/>
    <x v="0"/>
    <n v="1000"/>
    <x v="0"/>
    <n v="0"/>
    <n v="0"/>
  </r>
  <r>
    <n v="118"/>
    <s v="Med A"/>
    <d v="2012-07-10T00:00:00"/>
    <x v="0"/>
    <n v="1000"/>
    <x v="0"/>
    <n v="0"/>
    <n v="0"/>
  </r>
  <r>
    <n v="118"/>
    <s v="Med A"/>
    <d v="2012-07-12T00:00:00"/>
    <x v="0"/>
    <n v="1000"/>
    <x v="0"/>
    <n v="0"/>
    <n v="0"/>
  </r>
  <r>
    <n v="118"/>
    <s v="Med A"/>
    <d v="2012-07-17T00:00:00"/>
    <x v="0"/>
    <n v="1000"/>
    <x v="0"/>
    <n v="0"/>
    <n v="0"/>
  </r>
  <r>
    <n v="118"/>
    <s v="Med A"/>
    <d v="2012-07-19T00:00:00"/>
    <x v="0"/>
    <n v="1000"/>
    <x v="0"/>
    <n v="0"/>
    <n v="0"/>
  </r>
  <r>
    <n v="118"/>
    <s v="Med A"/>
    <d v="2012-07-24T00:00:00"/>
    <x v="0"/>
    <n v="1000"/>
    <x v="0"/>
    <n v="0"/>
    <n v="0"/>
  </r>
  <r>
    <n v="118"/>
    <s v="Med A"/>
    <d v="2012-07-26T00:00:00"/>
    <x v="0"/>
    <n v="1000"/>
    <x v="0"/>
    <n v="0"/>
    <n v="0"/>
  </r>
  <r>
    <n v="118"/>
    <s v="Med A"/>
    <d v="2012-07-31T00:00:00"/>
    <x v="0"/>
    <n v="1000"/>
    <x v="0"/>
    <n v="0"/>
    <n v="0"/>
  </r>
  <r>
    <n v="118"/>
    <s v="Med A"/>
    <d v="2012-08-02T00:00:00"/>
    <x v="1"/>
    <n v="1000"/>
    <x v="0"/>
    <n v="0"/>
    <n v="0"/>
  </r>
  <r>
    <n v="118"/>
    <s v="Med A"/>
    <d v="2012-08-07T00:00:00"/>
    <x v="1"/>
    <n v="1000"/>
    <x v="0"/>
    <n v="0"/>
    <n v="0"/>
  </r>
  <r>
    <n v="118"/>
    <s v="Med A"/>
    <d v="2012-08-09T00:00:00"/>
    <x v="1"/>
    <n v="1000"/>
    <x v="0"/>
    <n v="0"/>
    <n v="0"/>
  </r>
  <r>
    <n v="118"/>
    <s v="Med A"/>
    <d v="2012-08-14T00:00:00"/>
    <x v="1"/>
    <n v="1000"/>
    <x v="0"/>
    <n v="0"/>
    <n v="0"/>
  </r>
  <r>
    <n v="118"/>
    <s v="Med A"/>
    <d v="2012-08-16T00:00:00"/>
    <x v="1"/>
    <n v="1000"/>
    <x v="0"/>
    <n v="0"/>
    <n v="0"/>
  </r>
  <r>
    <n v="118"/>
    <s v="Med A"/>
    <d v="2012-09-06T00:00:00"/>
    <x v="2"/>
    <n v="800"/>
    <x v="0"/>
    <n v="0"/>
    <n v="0"/>
  </r>
  <r>
    <n v="118"/>
    <s v="Med B"/>
    <d v="2012-09-13T00:00:00"/>
    <x v="2"/>
    <n v="2"/>
    <x v="1"/>
    <n v="0"/>
    <n v="0"/>
  </r>
  <r>
    <n v="119"/>
    <s v="Med A"/>
    <d v="2012-07-03T00:00:00"/>
    <x v="0"/>
    <n v="2400"/>
    <x v="0"/>
    <n v="0"/>
    <n v="0"/>
  </r>
  <r>
    <n v="119"/>
    <s v="Med A"/>
    <d v="2012-07-05T00:00:00"/>
    <x v="0"/>
    <n v="2400"/>
    <x v="0"/>
    <n v="0"/>
    <n v="0"/>
  </r>
  <r>
    <n v="119"/>
    <s v="Med A"/>
    <d v="2012-07-07T00:00:00"/>
    <x v="0"/>
    <n v="2400"/>
    <x v="0"/>
    <n v="0"/>
    <n v="0"/>
  </r>
  <r>
    <n v="119"/>
    <s v="Med A"/>
    <d v="2012-07-12T00:00:00"/>
    <x v="0"/>
    <n v="2400"/>
    <x v="0"/>
    <n v="0"/>
    <n v="0"/>
  </r>
  <r>
    <n v="119"/>
    <s v="Med A"/>
    <d v="2012-07-14T00:00:00"/>
    <x v="0"/>
    <n v="2400"/>
    <x v="0"/>
    <n v="0"/>
    <n v="0"/>
  </r>
  <r>
    <n v="119"/>
    <s v="Med A"/>
    <d v="2012-07-19T00:00:00"/>
    <x v="0"/>
    <n v="2400"/>
    <x v="0"/>
    <n v="0"/>
    <n v="0"/>
  </r>
  <r>
    <n v="119"/>
    <s v="Med A"/>
    <d v="2012-07-21T00:00:00"/>
    <x v="0"/>
    <n v="2900"/>
    <x v="0"/>
    <n v="0"/>
    <n v="0"/>
  </r>
  <r>
    <n v="119"/>
    <s v="Med A"/>
    <d v="2012-07-25T00:00:00"/>
    <x v="0"/>
    <n v="2900"/>
    <x v="0"/>
    <n v="0"/>
    <n v="0"/>
  </r>
  <r>
    <n v="119"/>
    <s v="Med A"/>
    <d v="2012-07-26T00:00:00"/>
    <x v="0"/>
    <n v="2900"/>
    <x v="0"/>
    <n v="0"/>
    <n v="0"/>
  </r>
  <r>
    <n v="119"/>
    <s v="Med A"/>
    <d v="2012-07-28T00:00:00"/>
    <x v="0"/>
    <n v="2900"/>
    <x v="0"/>
    <n v="0"/>
    <n v="0"/>
  </r>
  <r>
    <n v="119"/>
    <s v="Med A"/>
    <d v="2012-07-31T00:00:00"/>
    <x v="0"/>
    <n v="2900"/>
    <x v="0"/>
    <n v="0"/>
    <n v="0"/>
  </r>
  <r>
    <n v="119"/>
    <s v="Med A"/>
    <d v="2012-08-02T00:00:00"/>
    <x v="1"/>
    <n v="2900"/>
    <x v="0"/>
    <n v="0"/>
    <n v="0"/>
  </r>
  <r>
    <n v="119"/>
    <s v="Med A"/>
    <d v="2012-08-07T00:00:00"/>
    <x v="1"/>
    <n v="3500"/>
    <x v="0"/>
    <n v="0"/>
    <n v="0"/>
  </r>
  <r>
    <n v="119"/>
    <s v="Med A"/>
    <d v="2012-08-09T00:00:00"/>
    <x v="1"/>
    <n v="3500"/>
    <x v="0"/>
    <n v="0"/>
    <n v="0"/>
  </r>
  <r>
    <n v="119"/>
    <s v="Med A"/>
    <d v="2012-08-11T00:00:00"/>
    <x v="1"/>
    <n v="3500"/>
    <x v="0"/>
    <n v="0"/>
    <n v="0"/>
  </r>
  <r>
    <n v="119"/>
    <s v="Med A"/>
    <d v="2012-08-14T00:00:00"/>
    <x v="1"/>
    <n v="3500"/>
    <x v="0"/>
    <n v="0"/>
    <n v="0"/>
  </r>
  <r>
    <n v="119"/>
    <s v="Med A"/>
    <d v="2012-08-16T00:00:00"/>
    <x v="1"/>
    <n v="3500"/>
    <x v="0"/>
    <n v="0"/>
    <n v="0"/>
  </r>
  <r>
    <n v="119"/>
    <s v="Med A"/>
    <d v="2012-08-18T00:00:00"/>
    <x v="1"/>
    <n v="4200"/>
    <x v="0"/>
    <n v="0"/>
    <n v="0"/>
  </r>
  <r>
    <n v="119"/>
    <s v="Med A"/>
    <d v="2012-08-21T00:00:00"/>
    <x v="1"/>
    <n v="4200"/>
    <x v="0"/>
    <n v="0"/>
    <n v="0"/>
  </r>
  <r>
    <n v="119"/>
    <s v="Med A"/>
    <d v="2012-08-23T00:00:00"/>
    <x v="1"/>
    <n v="4200"/>
    <x v="0"/>
    <n v="0"/>
    <n v="0"/>
  </r>
  <r>
    <n v="119"/>
    <s v="Med A"/>
    <d v="2012-08-25T00:00:00"/>
    <x v="1"/>
    <n v="4200"/>
    <x v="0"/>
    <n v="0"/>
    <n v="0"/>
  </r>
  <r>
    <n v="119"/>
    <s v="Med A"/>
    <d v="2012-08-28T00:00:00"/>
    <x v="1"/>
    <n v="4200"/>
    <x v="0"/>
    <n v="0"/>
    <n v="0"/>
  </r>
  <r>
    <n v="119"/>
    <s v="Med A"/>
    <d v="2012-08-30T00:00:00"/>
    <x v="1"/>
    <n v="4200"/>
    <x v="0"/>
    <n v="0"/>
    <n v="0"/>
  </r>
  <r>
    <n v="119"/>
    <s v="Med A"/>
    <d v="2012-09-04T00:00:00"/>
    <x v="2"/>
    <n v="4200"/>
    <x v="0"/>
    <n v="0"/>
    <n v="0"/>
  </r>
  <r>
    <n v="119"/>
    <s v="Med A"/>
    <d v="2012-09-06T00:00:00"/>
    <x v="2"/>
    <n v="4200"/>
    <x v="0"/>
    <n v="0"/>
    <n v="0"/>
  </r>
  <r>
    <n v="119"/>
    <s v="Med B"/>
    <d v="2012-09-13T00:00:00"/>
    <x v="2"/>
    <n v="8"/>
    <x v="1"/>
    <n v="0"/>
    <n v="0"/>
  </r>
  <r>
    <n v="119"/>
    <s v="Med B"/>
    <d v="2012-10-11T00:00:00"/>
    <x v="3"/>
    <n v="8"/>
    <x v="0"/>
    <n v="0"/>
    <n v="0"/>
  </r>
  <r>
    <n v="119"/>
    <s v="Med B"/>
    <d v="2012-11-29T00:00:00"/>
    <x v="4"/>
    <n v="4"/>
    <x v="0"/>
    <n v="0"/>
    <n v="0"/>
  </r>
  <r>
    <n v="120"/>
    <s v="Med B"/>
    <d v="2012-10-10T00:00:00"/>
    <x v="3"/>
    <n v="6"/>
    <x v="0"/>
    <n v="1"/>
    <n v="0"/>
  </r>
  <r>
    <n v="120"/>
    <s v="Med B"/>
    <d v="2012-11-28T00:00:00"/>
    <x v="4"/>
    <n v="8"/>
    <x v="0"/>
    <n v="1"/>
    <n v="0"/>
  </r>
  <r>
    <n v="121"/>
    <s v="Med A"/>
    <d v="2012-07-06T00:00:00"/>
    <x v="0"/>
    <n v="3500"/>
    <x v="0"/>
    <n v="0"/>
    <n v="0"/>
  </r>
  <r>
    <n v="121"/>
    <s v="Med A"/>
    <d v="2012-07-09T00:00:00"/>
    <x v="0"/>
    <n v="3500"/>
    <x v="0"/>
    <n v="0"/>
    <n v="0"/>
  </r>
  <r>
    <n v="121"/>
    <s v="Med A"/>
    <d v="2012-07-13T00:00:00"/>
    <x v="0"/>
    <n v="3500"/>
    <x v="0"/>
    <n v="0"/>
    <n v="0"/>
  </r>
  <r>
    <n v="121"/>
    <s v="Med A"/>
    <d v="2012-07-16T00:00:00"/>
    <x v="0"/>
    <n v="3500"/>
    <x v="0"/>
    <n v="0"/>
    <n v="0"/>
  </r>
  <r>
    <n v="121"/>
    <s v="Med A"/>
    <d v="2012-07-20T00:00:00"/>
    <x v="0"/>
    <n v="3500"/>
    <x v="0"/>
    <n v="0"/>
    <n v="0"/>
  </r>
  <r>
    <n v="121"/>
    <s v="Med A"/>
    <d v="2012-07-23T00:00:00"/>
    <x v="0"/>
    <n v="3500"/>
    <x v="0"/>
    <n v="0"/>
    <n v="0"/>
  </r>
  <r>
    <n v="121"/>
    <s v="Med A"/>
    <d v="2012-07-25T00:00:00"/>
    <x v="0"/>
    <n v="3500"/>
    <x v="0"/>
    <n v="0"/>
    <n v="0"/>
  </r>
  <r>
    <n v="121"/>
    <s v="Med A"/>
    <d v="2012-07-27T00:00:00"/>
    <x v="0"/>
    <n v="3500"/>
    <x v="0"/>
    <n v="0"/>
    <n v="0"/>
  </r>
  <r>
    <n v="121"/>
    <s v="Med A"/>
    <d v="2012-07-30T00:00:00"/>
    <x v="0"/>
    <n v="3500"/>
    <x v="0"/>
    <n v="0"/>
    <n v="0"/>
  </r>
  <r>
    <n v="121"/>
    <s v="Med A"/>
    <d v="2012-08-01T00:00:00"/>
    <x v="1"/>
    <n v="3500"/>
    <x v="0"/>
    <n v="0"/>
    <n v="0"/>
  </r>
  <r>
    <n v="121"/>
    <s v="Med A"/>
    <d v="2012-08-04T00:00:00"/>
    <x v="1"/>
    <n v="3500"/>
    <x v="0"/>
    <n v="0"/>
    <n v="0"/>
  </r>
  <r>
    <n v="121"/>
    <s v="Med B"/>
    <d v="2012-10-12T00:00:00"/>
    <x v="3"/>
    <n v="5"/>
    <x v="1"/>
    <n v="0"/>
    <n v="0"/>
  </r>
  <r>
    <n v="122"/>
    <s v="Med A"/>
    <d v="2012-07-11T00:00:00"/>
    <x v="0"/>
    <n v="20000"/>
    <x v="0"/>
    <n v="0"/>
    <n v="0"/>
  </r>
  <r>
    <n v="122"/>
    <s v="Med A"/>
    <d v="2012-07-13T00:00:00"/>
    <x v="0"/>
    <n v="20000"/>
    <x v="0"/>
    <n v="0"/>
    <n v="0"/>
  </r>
  <r>
    <n v="122"/>
    <s v="Med A"/>
    <d v="2012-07-16T00:00:00"/>
    <x v="0"/>
    <n v="20000"/>
    <x v="0"/>
    <n v="0"/>
    <n v="0"/>
  </r>
  <r>
    <n v="122"/>
    <s v="Med A"/>
    <d v="2012-07-18T00:00:00"/>
    <x v="0"/>
    <n v="20000"/>
    <x v="0"/>
    <n v="0"/>
    <n v="0"/>
  </r>
  <r>
    <n v="122"/>
    <s v="Med A"/>
    <d v="2012-07-20T00:00:00"/>
    <x v="0"/>
    <n v="20000"/>
    <x v="0"/>
    <n v="0"/>
    <n v="0"/>
  </r>
  <r>
    <n v="122"/>
    <s v="Med A"/>
    <d v="2012-07-23T00:00:00"/>
    <x v="0"/>
    <n v="20000"/>
    <x v="0"/>
    <n v="0"/>
    <n v="0"/>
  </r>
  <r>
    <n v="122"/>
    <s v="Med A"/>
    <d v="2012-07-25T00:00:00"/>
    <x v="0"/>
    <n v="20000"/>
    <x v="0"/>
    <n v="0"/>
    <n v="0"/>
  </r>
  <r>
    <n v="122"/>
    <s v="Med A"/>
    <d v="2012-07-27T00:00:00"/>
    <x v="0"/>
    <n v="20000"/>
    <x v="0"/>
    <n v="0"/>
    <n v="0"/>
  </r>
  <r>
    <n v="122"/>
    <s v="Med A"/>
    <d v="2012-07-30T00:00:00"/>
    <x v="0"/>
    <n v="20000"/>
    <x v="0"/>
    <n v="0"/>
    <n v="0"/>
  </r>
  <r>
    <n v="122"/>
    <s v="Med A"/>
    <d v="2012-08-01T00:00:00"/>
    <x v="1"/>
    <n v="20000"/>
    <x v="0"/>
    <n v="0"/>
    <n v="0"/>
  </r>
  <r>
    <n v="122"/>
    <s v="Med A"/>
    <d v="2012-09-05T00:00:00"/>
    <x v="2"/>
    <n v="18000"/>
    <x v="0"/>
    <n v="0"/>
    <n v="0"/>
  </r>
  <r>
    <n v="122"/>
    <s v="Med B"/>
    <d v="2012-09-12T00:00:00"/>
    <x v="2"/>
    <n v="16"/>
    <x v="1"/>
    <n v="0"/>
    <n v="0"/>
  </r>
  <r>
    <n v="122"/>
    <s v="Med B"/>
    <d v="2012-11-14T00:00:00"/>
    <x v="4"/>
    <n v="1"/>
    <x v="0"/>
    <n v="0"/>
    <n v="18"/>
  </r>
  <r>
    <n v="123"/>
    <s v="Med B"/>
    <d v="2012-09-18T00:00:00"/>
    <x v="2"/>
    <n v="4"/>
    <x v="0"/>
    <n v="1"/>
    <n v="0"/>
  </r>
  <r>
    <n v="123"/>
    <s v="Med B"/>
    <d v="2012-11-10T00:00:00"/>
    <x v="4"/>
    <n v="1"/>
    <x v="0"/>
    <n v="1"/>
    <n v="0"/>
  </r>
  <r>
    <n v="123"/>
    <s v="Med B"/>
    <d v="2012-11-15T00:00:00"/>
    <x v="4"/>
    <n v="1"/>
    <x v="0"/>
    <n v="1"/>
    <n v="0"/>
  </r>
  <r>
    <n v="124"/>
    <s v="Med A"/>
    <d v="2012-07-31T00:00:00"/>
    <x v="0"/>
    <n v="6000"/>
    <x v="0"/>
    <n v="0"/>
    <n v="0"/>
  </r>
  <r>
    <n v="125"/>
    <s v="Med A"/>
    <d v="2012-07-03T00:00:00"/>
    <x v="0"/>
    <n v="4300"/>
    <x v="0"/>
    <n v="0"/>
    <n v="0"/>
  </r>
  <r>
    <n v="125"/>
    <s v="Med A"/>
    <d v="2012-07-05T00:00:00"/>
    <x v="0"/>
    <n v="4300"/>
    <x v="0"/>
    <n v="0"/>
    <n v="0"/>
  </r>
  <r>
    <n v="125"/>
    <s v="Med A"/>
    <d v="2012-07-10T00:00:00"/>
    <x v="0"/>
    <n v="4300"/>
    <x v="0"/>
    <n v="0"/>
    <n v="0"/>
  </r>
  <r>
    <n v="125"/>
    <s v="Med A"/>
    <d v="2012-07-12T00:00:00"/>
    <x v="0"/>
    <n v="4300"/>
    <x v="0"/>
    <n v="0"/>
    <n v="0"/>
  </r>
  <r>
    <n v="125"/>
    <s v="Med A"/>
    <d v="2012-07-14T00:00:00"/>
    <x v="0"/>
    <n v="4300"/>
    <x v="0"/>
    <n v="0"/>
    <n v="0"/>
  </r>
  <r>
    <n v="125"/>
    <s v="Med A"/>
    <d v="2012-07-17T00:00:00"/>
    <x v="0"/>
    <n v="4300"/>
    <x v="0"/>
    <n v="0"/>
    <n v="0"/>
  </r>
  <r>
    <n v="125"/>
    <s v="Med A"/>
    <d v="2012-07-19T00:00:00"/>
    <x v="0"/>
    <n v="4300"/>
    <x v="0"/>
    <n v="0"/>
    <n v="0"/>
  </r>
  <r>
    <n v="125"/>
    <s v="Med A"/>
    <d v="2012-07-21T00:00:00"/>
    <x v="0"/>
    <n v="4300"/>
    <x v="0"/>
    <n v="0"/>
    <n v="0"/>
  </r>
  <r>
    <n v="125"/>
    <s v="Med A"/>
    <d v="2012-07-24T00:00:00"/>
    <x v="0"/>
    <n v="5200"/>
    <x v="0"/>
    <n v="0"/>
    <n v="0"/>
  </r>
  <r>
    <n v="125"/>
    <s v="Med A"/>
    <d v="2012-07-26T00:00:00"/>
    <x v="0"/>
    <n v="5200"/>
    <x v="0"/>
    <n v="0"/>
    <n v="0"/>
  </r>
  <r>
    <n v="125"/>
    <s v="Med A"/>
    <d v="2012-07-28T00:00:00"/>
    <x v="0"/>
    <n v="5200"/>
    <x v="0"/>
    <n v="0"/>
    <n v="0"/>
  </r>
  <r>
    <n v="125"/>
    <s v="Med A"/>
    <d v="2012-07-31T00:00:00"/>
    <x v="0"/>
    <n v="5200"/>
    <x v="0"/>
    <n v="0"/>
    <n v="0"/>
  </r>
  <r>
    <n v="125"/>
    <s v="Med A"/>
    <d v="2012-08-02T00:00:00"/>
    <x v="1"/>
    <n v="5200"/>
    <x v="0"/>
    <n v="0"/>
    <n v="0"/>
  </r>
  <r>
    <n v="125"/>
    <s v="Med A"/>
    <d v="2012-08-04T00:00:00"/>
    <x v="1"/>
    <n v="7500"/>
    <x v="0"/>
    <n v="0"/>
    <n v="0"/>
  </r>
  <r>
    <n v="125"/>
    <s v="Med A"/>
    <d v="2012-08-07T00:00:00"/>
    <x v="1"/>
    <n v="7500"/>
    <x v="0"/>
    <n v="0"/>
    <n v="0"/>
  </r>
  <r>
    <n v="125"/>
    <s v="Med A"/>
    <d v="2012-08-09T00:00:00"/>
    <x v="1"/>
    <n v="7500"/>
    <x v="0"/>
    <n v="0"/>
    <n v="0"/>
  </r>
  <r>
    <n v="125"/>
    <s v="Med A"/>
    <d v="2012-08-11T00:00:00"/>
    <x v="1"/>
    <n v="7500"/>
    <x v="0"/>
    <n v="0"/>
    <n v="0"/>
  </r>
  <r>
    <n v="125"/>
    <s v="Med A"/>
    <d v="2012-08-14T00:00:00"/>
    <x v="1"/>
    <n v="7500"/>
    <x v="0"/>
    <n v="0"/>
    <n v="0"/>
  </r>
  <r>
    <n v="125"/>
    <s v="Med A"/>
    <d v="2012-08-16T00:00:00"/>
    <x v="1"/>
    <n v="7500"/>
    <x v="0"/>
    <n v="0"/>
    <n v="0"/>
  </r>
  <r>
    <n v="125"/>
    <s v="Med A"/>
    <d v="2012-08-21T00:00:00"/>
    <x v="1"/>
    <n v="7500"/>
    <x v="0"/>
    <n v="0"/>
    <n v="0"/>
  </r>
  <r>
    <n v="125"/>
    <s v="Med A"/>
    <d v="2012-08-23T00:00:00"/>
    <x v="1"/>
    <n v="7500"/>
    <x v="0"/>
    <n v="0"/>
    <n v="0"/>
  </r>
  <r>
    <n v="125"/>
    <s v="Med A"/>
    <d v="2012-08-28T00:00:00"/>
    <x v="1"/>
    <n v="7500"/>
    <x v="0"/>
    <n v="0"/>
    <n v="0"/>
  </r>
  <r>
    <n v="125"/>
    <s v="Med A"/>
    <d v="2012-08-30T00:00:00"/>
    <x v="1"/>
    <n v="7500"/>
    <x v="0"/>
    <n v="0"/>
    <n v="0"/>
  </r>
  <r>
    <n v="125"/>
    <s v="Med A"/>
    <d v="2012-09-01T00:00:00"/>
    <x v="2"/>
    <n v="7500"/>
    <x v="0"/>
    <n v="0"/>
    <n v="0"/>
  </r>
  <r>
    <n v="125"/>
    <s v="Med A"/>
    <d v="2012-09-04T00:00:00"/>
    <x v="2"/>
    <n v="7500"/>
    <x v="0"/>
    <n v="0"/>
    <n v="0"/>
  </r>
  <r>
    <n v="125"/>
    <s v="Med A"/>
    <d v="2012-09-06T00:00:00"/>
    <x v="2"/>
    <n v="9800"/>
    <x v="0"/>
    <n v="0"/>
    <n v="0"/>
  </r>
  <r>
    <n v="125"/>
    <s v="Med B"/>
    <d v="2012-09-13T00:00:00"/>
    <x v="2"/>
    <n v="10"/>
    <x v="1"/>
    <n v="0"/>
    <n v="0"/>
  </r>
  <r>
    <n v="125"/>
    <s v="Med B"/>
    <d v="2012-10-11T00:00:00"/>
    <x v="3"/>
    <n v="13"/>
    <x v="0"/>
    <n v="0"/>
    <n v="0"/>
  </r>
  <r>
    <n v="125"/>
    <s v="Med B"/>
    <d v="2012-11-15T00:00:00"/>
    <x v="4"/>
    <n v="13"/>
    <x v="0"/>
    <n v="0"/>
    <n v="0"/>
  </r>
  <r>
    <n v="126"/>
    <s v="Med A"/>
    <d v="2012-07-06T00:00:00"/>
    <x v="0"/>
    <n v="7500"/>
    <x v="0"/>
    <n v="0"/>
    <n v="0"/>
  </r>
  <r>
    <n v="126"/>
    <s v="Med A"/>
    <d v="2012-07-09T00:00:00"/>
    <x v="0"/>
    <n v="7500"/>
    <x v="0"/>
    <n v="0"/>
    <n v="0"/>
  </r>
  <r>
    <n v="126"/>
    <s v="Med A"/>
    <d v="2012-07-11T00:00:00"/>
    <x v="0"/>
    <n v="7500"/>
    <x v="0"/>
    <n v="0"/>
    <n v="0"/>
  </r>
  <r>
    <n v="126"/>
    <s v="Med A"/>
    <d v="2012-07-13T00:00:00"/>
    <x v="0"/>
    <n v="7500"/>
    <x v="0"/>
    <n v="0"/>
    <n v="0"/>
  </r>
  <r>
    <n v="126"/>
    <s v="Med A"/>
    <d v="2012-07-16T00:00:00"/>
    <x v="0"/>
    <n v="7500"/>
    <x v="0"/>
    <n v="0"/>
    <n v="0"/>
  </r>
  <r>
    <n v="126"/>
    <s v="Med A"/>
    <d v="2012-07-18T00:00:00"/>
    <x v="0"/>
    <n v="7500"/>
    <x v="0"/>
    <n v="0"/>
    <n v="0"/>
  </r>
  <r>
    <n v="126"/>
    <s v="Med A"/>
    <d v="2012-07-20T00:00:00"/>
    <x v="0"/>
    <n v="7500"/>
    <x v="0"/>
    <n v="0"/>
    <n v="0"/>
  </r>
  <r>
    <n v="126"/>
    <s v="Med A"/>
    <d v="2012-07-23T00:00:00"/>
    <x v="0"/>
    <n v="7500"/>
    <x v="0"/>
    <n v="0"/>
    <n v="0"/>
  </r>
  <r>
    <n v="126"/>
    <s v="Med A"/>
    <d v="2012-07-25T00:00:00"/>
    <x v="0"/>
    <n v="7500"/>
    <x v="0"/>
    <n v="0"/>
    <n v="0"/>
  </r>
  <r>
    <n v="126"/>
    <s v="Med A"/>
    <d v="2012-07-27T00:00:00"/>
    <x v="0"/>
    <n v="7500"/>
    <x v="0"/>
    <n v="0"/>
    <n v="0"/>
  </r>
  <r>
    <n v="126"/>
    <s v="Med A"/>
    <d v="2012-07-30T00:00:00"/>
    <x v="0"/>
    <n v="7500"/>
    <x v="0"/>
    <n v="0"/>
    <n v="0"/>
  </r>
  <r>
    <n v="126"/>
    <s v="Med A"/>
    <d v="2012-08-01T00:00:00"/>
    <x v="1"/>
    <n v="7500"/>
    <x v="0"/>
    <n v="0"/>
    <n v="0"/>
  </r>
  <r>
    <n v="126"/>
    <s v="Med A"/>
    <d v="2012-08-03T00:00:00"/>
    <x v="1"/>
    <n v="7500"/>
    <x v="0"/>
    <n v="0"/>
    <n v="0"/>
  </r>
  <r>
    <n v="126"/>
    <s v="Med A"/>
    <d v="2012-08-06T00:00:00"/>
    <x v="1"/>
    <n v="7500"/>
    <x v="0"/>
    <n v="0"/>
    <n v="0"/>
  </r>
  <r>
    <n v="126"/>
    <s v="Med A"/>
    <d v="2012-08-08T00:00:00"/>
    <x v="1"/>
    <n v="7500"/>
    <x v="0"/>
    <n v="0"/>
    <n v="0"/>
  </r>
  <r>
    <n v="126"/>
    <s v="Med A"/>
    <d v="2012-08-10T00:00:00"/>
    <x v="1"/>
    <n v="7500"/>
    <x v="0"/>
    <n v="0"/>
    <n v="0"/>
  </r>
  <r>
    <n v="126"/>
    <s v="Med A"/>
    <d v="2012-08-13T00:00:00"/>
    <x v="1"/>
    <n v="7500"/>
    <x v="0"/>
    <n v="0"/>
    <n v="0"/>
  </r>
  <r>
    <n v="126"/>
    <s v="Med A"/>
    <d v="2012-08-15T00:00:00"/>
    <x v="1"/>
    <n v="7500"/>
    <x v="0"/>
    <n v="0"/>
    <n v="0"/>
  </r>
  <r>
    <n v="126"/>
    <s v="Med A"/>
    <d v="2012-09-03T00:00:00"/>
    <x v="2"/>
    <n v="6800"/>
    <x v="0"/>
    <n v="0"/>
    <n v="0"/>
  </r>
  <r>
    <n v="126"/>
    <s v="Med A"/>
    <d v="2012-09-05T00:00:00"/>
    <x v="2"/>
    <n v="6800"/>
    <x v="0"/>
    <n v="0"/>
    <n v="0"/>
  </r>
  <r>
    <n v="126"/>
    <s v="Med B"/>
    <d v="2012-09-12T00:00:00"/>
    <x v="2"/>
    <n v="10"/>
    <x v="1"/>
    <n v="0"/>
    <n v="0"/>
  </r>
  <r>
    <n v="126"/>
    <s v="Med B"/>
    <d v="2012-11-14T00:00:00"/>
    <x v="4"/>
    <n v="2"/>
    <x v="0"/>
    <n v="0"/>
    <n v="0"/>
  </r>
  <r>
    <n v="127"/>
    <s v="Med B"/>
    <d v="2012-11-23T00:00:00"/>
    <x v="4"/>
    <n v="5"/>
    <x v="0"/>
    <n v="1"/>
    <n v="0"/>
  </r>
  <r>
    <n v="128"/>
    <s v="Med A"/>
    <d v="2012-07-03T00:00:00"/>
    <x v="0"/>
    <n v="1500"/>
    <x v="0"/>
    <n v="0"/>
    <n v="0"/>
  </r>
  <r>
    <n v="128"/>
    <s v="Med A"/>
    <d v="2012-07-05T00:00:00"/>
    <x v="0"/>
    <n v="1500"/>
    <x v="0"/>
    <n v="0"/>
    <n v="0"/>
  </r>
  <r>
    <n v="128"/>
    <s v="Med A"/>
    <d v="2012-07-07T00:00:00"/>
    <x v="0"/>
    <n v="1500"/>
    <x v="0"/>
    <n v="0"/>
    <n v="0"/>
  </r>
  <r>
    <n v="128"/>
    <s v="Med A"/>
    <d v="2012-07-10T00:00:00"/>
    <x v="0"/>
    <n v="1500"/>
    <x v="0"/>
    <n v="0"/>
    <n v="0"/>
  </r>
  <r>
    <n v="128"/>
    <s v="Med A"/>
    <d v="2012-07-12T00:00:00"/>
    <x v="0"/>
    <n v="1500"/>
    <x v="0"/>
    <n v="0"/>
    <n v="0"/>
  </r>
  <r>
    <n v="128"/>
    <s v="Med A"/>
    <d v="2012-07-14T00:00:00"/>
    <x v="0"/>
    <n v="1500"/>
    <x v="0"/>
    <n v="0"/>
    <n v="0"/>
  </r>
  <r>
    <n v="128"/>
    <s v="Med A"/>
    <d v="2012-07-17T00:00:00"/>
    <x v="0"/>
    <n v="1500"/>
    <x v="0"/>
    <n v="0"/>
    <n v="0"/>
  </r>
  <r>
    <n v="128"/>
    <s v="Med A"/>
    <d v="2012-07-19T00:00:00"/>
    <x v="0"/>
    <n v="1500"/>
    <x v="0"/>
    <n v="0"/>
    <n v="0"/>
  </r>
  <r>
    <n v="128"/>
    <s v="Med A"/>
    <d v="2012-07-21T00:00:00"/>
    <x v="0"/>
    <n v="2300"/>
    <x v="0"/>
    <n v="0"/>
    <n v="0"/>
  </r>
  <r>
    <n v="128"/>
    <s v="Med A"/>
    <d v="2012-07-24T00:00:00"/>
    <x v="0"/>
    <n v="2300"/>
    <x v="0"/>
    <n v="0"/>
    <n v="0"/>
  </r>
  <r>
    <n v="128"/>
    <s v="Med A"/>
    <d v="2012-07-26T00:00:00"/>
    <x v="0"/>
    <n v="2300"/>
    <x v="0"/>
    <n v="0"/>
    <n v="0"/>
  </r>
  <r>
    <n v="128"/>
    <s v="Med A"/>
    <d v="2012-07-28T00:00:00"/>
    <x v="0"/>
    <n v="2300"/>
    <x v="0"/>
    <n v="0"/>
    <n v="0"/>
  </r>
  <r>
    <n v="128"/>
    <s v="Med A"/>
    <d v="2012-07-31T00:00:00"/>
    <x v="0"/>
    <n v="2300"/>
    <x v="0"/>
    <n v="0"/>
    <n v="0"/>
  </r>
  <r>
    <n v="128"/>
    <s v="Med A"/>
    <d v="2012-08-02T00:00:00"/>
    <x v="1"/>
    <n v="2300"/>
    <x v="0"/>
    <n v="0"/>
    <n v="0"/>
  </r>
  <r>
    <n v="128"/>
    <s v="Med A"/>
    <d v="2012-08-07T00:00:00"/>
    <x v="1"/>
    <n v="2300"/>
    <x v="0"/>
    <n v="0"/>
    <n v="0"/>
  </r>
  <r>
    <n v="128"/>
    <s v="Med A"/>
    <d v="2012-08-09T00:00:00"/>
    <x v="1"/>
    <n v="2300"/>
    <x v="0"/>
    <n v="0"/>
    <n v="0"/>
  </r>
  <r>
    <n v="128"/>
    <s v="Med A"/>
    <d v="2012-08-11T00:00:00"/>
    <x v="1"/>
    <n v="2300"/>
    <x v="0"/>
    <n v="0"/>
    <n v="0"/>
  </r>
  <r>
    <n v="128"/>
    <s v="Med A"/>
    <d v="2012-08-14T00:00:00"/>
    <x v="1"/>
    <n v="2300"/>
    <x v="0"/>
    <n v="0"/>
    <n v="0"/>
  </r>
  <r>
    <n v="128"/>
    <s v="Med A"/>
    <d v="2012-08-16T00:00:00"/>
    <x v="1"/>
    <n v="2300"/>
    <x v="0"/>
    <n v="0"/>
    <n v="0"/>
  </r>
  <r>
    <n v="128"/>
    <s v="Med A"/>
    <d v="2012-08-18T00:00:00"/>
    <x v="1"/>
    <n v="2300"/>
    <x v="0"/>
    <n v="0"/>
    <n v="0"/>
  </r>
  <r>
    <n v="128"/>
    <s v="Med A"/>
    <d v="2012-08-21T00:00:00"/>
    <x v="1"/>
    <n v="2300"/>
    <x v="0"/>
    <n v="0"/>
    <n v="0"/>
  </r>
  <r>
    <n v="128"/>
    <s v="Med A"/>
    <d v="2012-08-23T00:00:00"/>
    <x v="1"/>
    <n v="2300"/>
    <x v="0"/>
    <n v="0"/>
    <n v="0"/>
  </r>
  <r>
    <n v="128"/>
    <s v="Med A"/>
    <d v="2012-08-25T00:00:00"/>
    <x v="1"/>
    <n v="2300"/>
    <x v="0"/>
    <n v="0"/>
    <n v="0"/>
  </r>
  <r>
    <n v="128"/>
    <s v="Med A"/>
    <d v="2012-08-28T00:00:00"/>
    <x v="1"/>
    <n v="2300"/>
    <x v="0"/>
    <n v="0"/>
    <n v="0"/>
  </r>
  <r>
    <n v="128"/>
    <s v="Med A"/>
    <d v="2012-08-30T00:00:00"/>
    <x v="1"/>
    <n v="2300"/>
    <x v="0"/>
    <n v="0"/>
    <n v="0"/>
  </r>
  <r>
    <n v="128"/>
    <s v="Med A"/>
    <d v="2012-09-01T00:00:00"/>
    <x v="2"/>
    <n v="2300"/>
    <x v="0"/>
    <n v="0"/>
    <n v="0"/>
  </r>
  <r>
    <n v="128"/>
    <s v="Med A"/>
    <d v="2012-09-04T00:00:00"/>
    <x v="2"/>
    <n v="2300"/>
    <x v="0"/>
    <n v="0"/>
    <n v="0"/>
  </r>
  <r>
    <n v="128"/>
    <s v="Med B"/>
    <d v="2012-09-25T00:00:00"/>
    <x v="2"/>
    <n v="1"/>
    <x v="1"/>
    <n v="0"/>
    <n v="12"/>
  </r>
  <r>
    <n v="128"/>
    <s v="Med B"/>
    <d v="2012-10-11T00:00:00"/>
    <x v="3"/>
    <n v="1"/>
    <x v="0"/>
    <n v="0"/>
    <n v="14.285714285714286"/>
  </r>
  <r>
    <n v="128"/>
    <s v="Med B"/>
    <d v="2012-11-15T00:00:00"/>
    <x v="4"/>
    <n v="2"/>
    <x v="0"/>
    <n v="0"/>
    <n v="0"/>
  </r>
  <r>
    <n v="129"/>
    <s v="Med A"/>
    <d v="2012-07-03T00:00:00"/>
    <x v="0"/>
    <n v="4000"/>
    <x v="0"/>
    <n v="0"/>
    <n v="0"/>
  </r>
  <r>
    <n v="129"/>
    <s v="Med A"/>
    <d v="2012-07-05T00:00:00"/>
    <x v="0"/>
    <n v="4000"/>
    <x v="0"/>
    <n v="0"/>
    <n v="0"/>
  </r>
  <r>
    <n v="129"/>
    <s v="Med A"/>
    <d v="2012-08-18T00:00:00"/>
    <x v="1"/>
    <n v="5200"/>
    <x v="0"/>
    <n v="0"/>
    <n v="0"/>
  </r>
  <r>
    <n v="129"/>
    <s v="Med A"/>
    <d v="2012-08-20T00:00:00"/>
    <x v="1"/>
    <n v="5200"/>
    <x v="0"/>
    <n v="0"/>
    <n v="0"/>
  </r>
  <r>
    <n v="129"/>
    <s v="Med A"/>
    <d v="2012-08-23T00:00:00"/>
    <x v="1"/>
    <n v="5200"/>
    <x v="0"/>
    <n v="0"/>
    <n v="0"/>
  </r>
  <r>
    <n v="129"/>
    <s v="Med A"/>
    <d v="2012-08-25T00:00:00"/>
    <x v="1"/>
    <n v="5200"/>
    <x v="0"/>
    <n v="0"/>
    <n v="0"/>
  </r>
  <r>
    <n v="129"/>
    <s v="Med A"/>
    <d v="2012-08-27T00:00:00"/>
    <x v="1"/>
    <n v="5200"/>
    <x v="0"/>
    <n v="0"/>
    <n v="0"/>
  </r>
  <r>
    <n v="129"/>
    <s v="Med A"/>
    <d v="2012-08-30T00:00:00"/>
    <x v="1"/>
    <n v="5200"/>
    <x v="0"/>
    <n v="0"/>
    <n v="0"/>
  </r>
  <r>
    <n v="129"/>
    <s v="Med A"/>
    <d v="2012-09-04T00:00:00"/>
    <x v="2"/>
    <n v="5200"/>
    <x v="0"/>
    <n v="0"/>
    <n v="0"/>
  </r>
  <r>
    <n v="129"/>
    <s v="Med A"/>
    <d v="2012-09-06T00:00:00"/>
    <x v="2"/>
    <n v="6500"/>
    <x v="0"/>
    <n v="0"/>
    <n v="0"/>
  </r>
  <r>
    <n v="129"/>
    <s v="Med B"/>
    <d v="2012-09-13T00:00:00"/>
    <x v="2"/>
    <n v="10"/>
    <x v="1"/>
    <n v="0"/>
    <n v="0"/>
  </r>
  <r>
    <m/>
    <m/>
    <m/>
    <x v="6"/>
    <m/>
    <x v="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4">
  <r>
    <x v="0"/>
    <s v="Med A"/>
    <d v="2012-07-02T00:00:00"/>
    <x v="0"/>
    <n v="1500"/>
    <x v="0"/>
    <n v="0"/>
    <n v="0"/>
    <n v="0"/>
    <n v="0"/>
  </r>
  <r>
    <x v="0"/>
    <s v="Med A"/>
    <d v="2012-07-06T00:00:00"/>
    <x v="0"/>
    <n v="1500"/>
    <x v="0"/>
    <n v="0"/>
    <n v="0"/>
    <n v="0"/>
    <n v="0"/>
  </r>
  <r>
    <x v="0"/>
    <s v="Med A"/>
    <d v="2012-07-09T00:00:00"/>
    <x v="0"/>
    <n v="1500"/>
    <x v="0"/>
    <n v="0"/>
    <n v="0"/>
    <n v="0"/>
    <n v="0"/>
  </r>
  <r>
    <x v="0"/>
    <s v="Med A"/>
    <d v="2012-07-11T00:00:00"/>
    <x v="0"/>
    <n v="1500"/>
    <x v="0"/>
    <n v="0"/>
    <n v="0"/>
    <n v="0"/>
    <n v="0"/>
  </r>
  <r>
    <x v="0"/>
    <s v="Med A"/>
    <d v="2012-07-13T00:00:00"/>
    <x v="0"/>
    <n v="1500"/>
    <x v="0"/>
    <n v="0"/>
    <n v="0"/>
    <n v="0"/>
    <n v="0"/>
  </r>
  <r>
    <x v="0"/>
    <s v="Med A"/>
    <d v="2012-07-16T00:00:00"/>
    <x v="0"/>
    <n v="1500"/>
    <x v="0"/>
    <n v="0"/>
    <n v="0"/>
    <n v="0"/>
    <n v="0"/>
  </r>
  <r>
    <x v="0"/>
    <s v="Med A"/>
    <d v="2012-07-20T00:00:00"/>
    <x v="0"/>
    <n v="1500"/>
    <x v="0"/>
    <n v="0"/>
    <n v="0"/>
    <n v="0"/>
    <n v="0"/>
  </r>
  <r>
    <x v="0"/>
    <s v="Med A"/>
    <d v="2012-07-23T00:00:00"/>
    <x v="0"/>
    <n v="1500"/>
    <x v="0"/>
    <n v="0"/>
    <n v="0"/>
    <n v="0"/>
    <n v="0"/>
  </r>
  <r>
    <x v="0"/>
    <s v="Med A"/>
    <d v="2012-07-25T00:00:00"/>
    <x v="0"/>
    <n v="1700"/>
    <x v="0"/>
    <n v="0"/>
    <n v="0"/>
    <n v="0"/>
    <n v="0"/>
  </r>
  <r>
    <x v="0"/>
    <s v="Med A"/>
    <d v="2012-07-27T00:00:00"/>
    <x v="0"/>
    <n v="1700"/>
    <x v="0"/>
    <n v="0"/>
    <n v="0"/>
    <n v="0"/>
    <n v="0"/>
  </r>
  <r>
    <x v="0"/>
    <s v="Med A"/>
    <d v="2012-07-30T00:00:00"/>
    <x v="0"/>
    <n v="1700"/>
    <x v="0"/>
    <n v="0"/>
    <n v="0"/>
    <n v="0"/>
    <n v="0"/>
  </r>
  <r>
    <x v="0"/>
    <s v="Med A"/>
    <d v="2012-08-01T00:00:00"/>
    <x v="1"/>
    <n v="1700"/>
    <x v="0"/>
    <n v="0"/>
    <n v="0"/>
    <n v="0"/>
    <n v="0"/>
  </r>
  <r>
    <x v="0"/>
    <s v="Med A"/>
    <d v="2012-08-03T00:00:00"/>
    <x v="1"/>
    <n v="1700"/>
    <x v="0"/>
    <n v="0"/>
    <n v="0"/>
    <n v="0"/>
    <n v="0"/>
  </r>
  <r>
    <x v="0"/>
    <s v="Med A"/>
    <d v="2012-08-06T00:00:00"/>
    <x v="1"/>
    <n v="1700"/>
    <x v="0"/>
    <n v="0"/>
    <n v="0"/>
    <n v="0"/>
    <n v="0"/>
  </r>
  <r>
    <x v="0"/>
    <s v="Med A"/>
    <d v="2012-08-08T00:00:00"/>
    <x v="1"/>
    <n v="1700"/>
    <x v="0"/>
    <n v="0"/>
    <n v="0"/>
    <n v="0"/>
    <n v="0"/>
  </r>
  <r>
    <x v="0"/>
    <s v="Med A"/>
    <d v="2012-08-10T00:00:00"/>
    <x v="1"/>
    <n v="1700"/>
    <x v="0"/>
    <n v="0"/>
    <n v="0"/>
    <n v="0"/>
    <n v="0"/>
  </r>
  <r>
    <x v="0"/>
    <s v="Med A"/>
    <d v="2012-08-13T00:00:00"/>
    <x v="1"/>
    <n v="1700"/>
    <x v="0"/>
    <n v="0"/>
    <n v="0"/>
    <n v="0"/>
    <n v="0"/>
  </r>
  <r>
    <x v="0"/>
    <s v="Med A"/>
    <d v="2012-08-17T00:00:00"/>
    <x v="1"/>
    <n v="1700"/>
    <x v="0"/>
    <n v="0"/>
    <n v="0"/>
    <n v="0"/>
    <n v="0"/>
  </r>
  <r>
    <x v="0"/>
    <s v="Med A"/>
    <d v="2012-08-20T00:00:00"/>
    <x v="1"/>
    <n v="1700"/>
    <x v="0"/>
    <n v="0"/>
    <n v="0"/>
    <n v="0"/>
    <n v="0"/>
  </r>
  <r>
    <x v="0"/>
    <s v="Med A"/>
    <d v="2012-08-22T00:00:00"/>
    <x v="1"/>
    <n v="1700"/>
    <x v="0"/>
    <n v="0"/>
    <n v="0"/>
    <n v="0"/>
    <n v="0"/>
  </r>
  <r>
    <x v="0"/>
    <s v="Med A"/>
    <d v="2012-08-24T00:00:00"/>
    <x v="1"/>
    <n v="1900"/>
    <x v="0"/>
    <n v="0"/>
    <n v="0"/>
    <n v="0"/>
    <n v="0"/>
  </r>
  <r>
    <x v="0"/>
    <s v="Med A"/>
    <d v="2012-08-27T00:00:00"/>
    <x v="1"/>
    <n v="1900"/>
    <x v="0"/>
    <n v="0"/>
    <n v="0"/>
    <n v="0"/>
    <n v="0"/>
  </r>
  <r>
    <x v="0"/>
    <s v="Med A"/>
    <d v="2012-08-29T00:00:00"/>
    <x v="1"/>
    <n v="1900"/>
    <x v="0"/>
    <n v="0"/>
    <n v="0"/>
    <n v="0"/>
    <n v="0"/>
  </r>
  <r>
    <x v="0"/>
    <s v="Med A"/>
    <d v="2012-08-31T00:00:00"/>
    <x v="1"/>
    <n v="1900"/>
    <x v="0"/>
    <n v="0"/>
    <n v="0"/>
    <n v="0"/>
    <n v="0"/>
  </r>
  <r>
    <x v="0"/>
    <s v="Med A"/>
    <d v="2012-09-03T00:00:00"/>
    <x v="2"/>
    <n v="1900"/>
    <x v="0"/>
    <n v="0"/>
    <n v="0"/>
    <n v="0"/>
    <n v="0"/>
  </r>
  <r>
    <x v="0"/>
    <s v="Med A"/>
    <d v="2012-09-05T00:00:00"/>
    <x v="2"/>
    <n v="1900"/>
    <x v="0"/>
    <n v="0"/>
    <n v="0"/>
    <n v="0"/>
    <n v="0"/>
  </r>
  <r>
    <x v="0"/>
    <s v="Med B"/>
    <d v="2012-09-12T00:00:00"/>
    <x v="2"/>
    <n v="4"/>
    <x v="1"/>
    <n v="0"/>
    <n v="0"/>
    <n v="43800"/>
    <n v="0"/>
  </r>
  <r>
    <x v="0"/>
    <s v="Med B"/>
    <d v="2012-10-17T00:00:00"/>
    <x v="3"/>
    <n v="3"/>
    <x v="0"/>
    <n v="0"/>
    <n v="0"/>
    <n v="0"/>
    <n v="0"/>
  </r>
  <r>
    <x v="0"/>
    <s v="Med B"/>
    <d v="2012-11-28T00:00:00"/>
    <x v="4"/>
    <n v="1"/>
    <x v="0"/>
    <n v="0"/>
    <n v="21.285714285714285"/>
    <n v="0"/>
    <n v="8"/>
  </r>
  <r>
    <x v="1"/>
    <s v="Med A"/>
    <d v="2012-07-03T00:00:00"/>
    <x v="0"/>
    <n v="1100"/>
    <x v="0"/>
    <n v="0"/>
    <n v="0"/>
    <n v="0"/>
    <n v="0"/>
  </r>
  <r>
    <x v="1"/>
    <s v="Med A"/>
    <d v="2012-07-05T00:00:00"/>
    <x v="0"/>
    <n v="1100"/>
    <x v="0"/>
    <n v="0"/>
    <n v="0"/>
    <n v="0"/>
    <n v="0"/>
  </r>
  <r>
    <x v="1"/>
    <s v="Med A"/>
    <d v="2012-07-06T00:00:00"/>
    <x v="0"/>
    <n v="1300"/>
    <x v="0"/>
    <n v="0"/>
    <n v="0"/>
    <n v="0"/>
    <n v="0"/>
  </r>
  <r>
    <x v="1"/>
    <s v="Med A"/>
    <d v="2012-07-07T00:00:00"/>
    <x v="0"/>
    <n v="1300"/>
    <x v="0"/>
    <n v="0"/>
    <n v="0"/>
    <n v="0"/>
    <n v="0"/>
  </r>
  <r>
    <x v="1"/>
    <s v="Med A"/>
    <d v="2012-07-10T00:00:00"/>
    <x v="0"/>
    <n v="1300"/>
    <x v="0"/>
    <n v="0"/>
    <n v="0"/>
    <n v="0"/>
    <n v="0"/>
  </r>
  <r>
    <x v="1"/>
    <s v="Med A"/>
    <d v="2012-07-12T00:00:00"/>
    <x v="0"/>
    <n v="1300"/>
    <x v="0"/>
    <n v="0"/>
    <n v="0"/>
    <n v="0"/>
    <n v="0"/>
  </r>
  <r>
    <x v="1"/>
    <s v="Med A"/>
    <d v="2012-07-14T00:00:00"/>
    <x v="0"/>
    <n v="1300"/>
    <x v="0"/>
    <n v="0"/>
    <n v="0"/>
    <n v="0"/>
    <n v="0"/>
  </r>
  <r>
    <x v="1"/>
    <s v="Med A"/>
    <d v="2012-07-17T00:00:00"/>
    <x v="0"/>
    <n v="1300"/>
    <x v="0"/>
    <n v="0"/>
    <n v="0"/>
    <n v="0"/>
    <n v="0"/>
  </r>
  <r>
    <x v="1"/>
    <s v="Med A"/>
    <d v="2012-07-19T00:00:00"/>
    <x v="0"/>
    <n v="1300"/>
    <x v="0"/>
    <n v="0"/>
    <n v="0"/>
    <n v="0"/>
    <n v="0"/>
  </r>
  <r>
    <x v="1"/>
    <s v="Med A"/>
    <d v="2012-07-21T00:00:00"/>
    <x v="0"/>
    <n v="1300"/>
    <x v="0"/>
    <n v="0"/>
    <n v="0"/>
    <n v="0"/>
    <n v="0"/>
  </r>
  <r>
    <x v="1"/>
    <s v="Med A"/>
    <d v="2012-07-24T00:00:00"/>
    <x v="0"/>
    <n v="1300"/>
    <x v="0"/>
    <n v="0"/>
    <n v="0"/>
    <n v="0"/>
    <n v="0"/>
  </r>
  <r>
    <x v="1"/>
    <s v="Med A"/>
    <d v="2012-07-26T00:00:00"/>
    <x v="0"/>
    <n v="1300"/>
    <x v="0"/>
    <n v="0"/>
    <n v="0"/>
    <n v="0"/>
    <n v="0"/>
  </r>
  <r>
    <x v="1"/>
    <s v="Med A"/>
    <d v="2012-07-28T00:00:00"/>
    <x v="0"/>
    <n v="1300"/>
    <x v="0"/>
    <n v="0"/>
    <n v="0"/>
    <n v="0"/>
    <n v="0"/>
  </r>
  <r>
    <x v="1"/>
    <s v="Med A"/>
    <d v="2012-07-31T00:00:00"/>
    <x v="0"/>
    <n v="1300"/>
    <x v="0"/>
    <n v="0"/>
    <n v="0"/>
    <n v="0"/>
    <n v="0"/>
  </r>
  <r>
    <x v="1"/>
    <s v="Med A"/>
    <d v="2012-08-02T00:00:00"/>
    <x v="1"/>
    <n v="1300"/>
    <x v="0"/>
    <n v="0"/>
    <n v="0"/>
    <n v="0"/>
    <n v="0"/>
  </r>
  <r>
    <x v="1"/>
    <s v="Med A"/>
    <d v="2012-08-04T00:00:00"/>
    <x v="1"/>
    <n v="1300"/>
    <x v="0"/>
    <n v="0"/>
    <n v="0"/>
    <n v="0"/>
    <n v="0"/>
  </r>
  <r>
    <x v="1"/>
    <s v="Med A"/>
    <d v="2012-08-07T00:00:00"/>
    <x v="1"/>
    <n v="1300"/>
    <x v="0"/>
    <n v="0"/>
    <n v="0"/>
    <n v="0"/>
    <n v="0"/>
  </r>
  <r>
    <x v="1"/>
    <s v="Med A"/>
    <d v="2012-08-09T00:00:00"/>
    <x v="1"/>
    <n v="1300"/>
    <x v="0"/>
    <n v="0"/>
    <n v="0"/>
    <n v="0"/>
    <n v="0"/>
  </r>
  <r>
    <x v="1"/>
    <s v="Med A"/>
    <d v="2012-08-10T00:00:00"/>
    <x v="1"/>
    <n v="1300"/>
    <x v="0"/>
    <n v="0"/>
    <n v="0"/>
    <n v="0"/>
    <n v="0"/>
  </r>
  <r>
    <x v="1"/>
    <s v="Med A"/>
    <d v="2012-08-14T00:00:00"/>
    <x v="1"/>
    <n v="1300"/>
    <x v="0"/>
    <n v="0"/>
    <n v="0"/>
    <n v="0"/>
    <n v="0"/>
  </r>
  <r>
    <x v="1"/>
    <s v="Med A"/>
    <d v="2012-08-18T00:00:00"/>
    <x v="1"/>
    <n v="1300"/>
    <x v="0"/>
    <n v="0"/>
    <n v="0"/>
    <n v="0"/>
    <n v="0"/>
  </r>
  <r>
    <x v="1"/>
    <s v="Med B"/>
    <d v="2012-09-13T00:00:00"/>
    <x v="2"/>
    <n v="3"/>
    <x v="1"/>
    <n v="0"/>
    <n v="0"/>
    <n v="26900"/>
    <n v="3"/>
  </r>
  <r>
    <x v="2"/>
    <s v="Med A"/>
    <d v="2012-07-02T00:00:00"/>
    <x v="0"/>
    <n v="100"/>
    <x v="0"/>
    <n v="0"/>
    <n v="0"/>
    <n v="0"/>
    <n v="0"/>
  </r>
  <r>
    <x v="2"/>
    <s v="Med A"/>
    <d v="2012-07-04T00:00:00"/>
    <x v="0"/>
    <n v="100"/>
    <x v="0"/>
    <n v="0"/>
    <n v="0"/>
    <n v="0"/>
    <n v="0"/>
  </r>
  <r>
    <x v="3"/>
    <s v="Med A"/>
    <d v="2012-07-02T00:00:00"/>
    <x v="0"/>
    <n v="1200"/>
    <x v="0"/>
    <n v="0"/>
    <n v="0"/>
    <n v="0"/>
    <n v="0"/>
  </r>
  <r>
    <x v="3"/>
    <s v="Med A"/>
    <d v="2012-07-04T00:00:00"/>
    <x v="0"/>
    <n v="1200"/>
    <x v="0"/>
    <n v="0"/>
    <n v="0"/>
    <n v="0"/>
    <n v="0"/>
  </r>
  <r>
    <x v="3"/>
    <s v="Med A"/>
    <d v="2012-07-06T00:00:00"/>
    <x v="0"/>
    <n v="1200"/>
    <x v="0"/>
    <n v="0"/>
    <n v="0"/>
    <n v="0"/>
    <n v="0"/>
  </r>
  <r>
    <x v="3"/>
    <s v="Med A"/>
    <d v="2012-07-09T00:00:00"/>
    <x v="0"/>
    <n v="1200"/>
    <x v="0"/>
    <n v="0"/>
    <n v="0"/>
    <n v="0"/>
    <n v="0"/>
  </r>
  <r>
    <x v="3"/>
    <s v="Med A"/>
    <d v="2012-07-11T00:00:00"/>
    <x v="0"/>
    <n v="1200"/>
    <x v="0"/>
    <n v="0"/>
    <n v="0"/>
    <n v="0"/>
    <n v="0"/>
  </r>
  <r>
    <x v="3"/>
    <s v="Med A"/>
    <d v="2012-07-13T00:00:00"/>
    <x v="0"/>
    <n v="1200"/>
    <x v="0"/>
    <n v="0"/>
    <n v="0"/>
    <n v="0"/>
    <n v="0"/>
  </r>
  <r>
    <x v="3"/>
    <s v="Med A"/>
    <d v="2012-07-16T00:00:00"/>
    <x v="0"/>
    <n v="1200"/>
    <x v="0"/>
    <n v="0"/>
    <n v="0"/>
    <n v="0"/>
    <n v="0"/>
  </r>
  <r>
    <x v="3"/>
    <s v="Med A"/>
    <d v="2012-07-18T00:00:00"/>
    <x v="0"/>
    <n v="1200"/>
    <x v="0"/>
    <n v="0"/>
    <n v="0"/>
    <n v="0"/>
    <n v="0"/>
  </r>
  <r>
    <x v="3"/>
    <s v="Med A"/>
    <d v="2012-07-20T00:00:00"/>
    <x v="0"/>
    <n v="1200"/>
    <x v="0"/>
    <n v="0"/>
    <n v="0"/>
    <n v="0"/>
    <n v="0"/>
  </r>
  <r>
    <x v="3"/>
    <s v="Med A"/>
    <d v="2012-07-23T00:00:00"/>
    <x v="0"/>
    <n v="1200"/>
    <x v="0"/>
    <n v="0"/>
    <n v="0"/>
    <n v="0"/>
    <n v="0"/>
  </r>
  <r>
    <x v="3"/>
    <s v="Med A"/>
    <d v="2012-07-25T00:00:00"/>
    <x v="0"/>
    <n v="1200"/>
    <x v="0"/>
    <n v="0"/>
    <n v="0"/>
    <n v="0"/>
    <n v="0"/>
  </r>
  <r>
    <x v="3"/>
    <s v="Med A"/>
    <d v="2012-07-27T00:00:00"/>
    <x v="0"/>
    <n v="1200"/>
    <x v="0"/>
    <n v="0"/>
    <n v="0"/>
    <n v="0"/>
    <n v="0"/>
  </r>
  <r>
    <x v="3"/>
    <s v="Med A"/>
    <d v="2012-07-30T00:00:00"/>
    <x v="0"/>
    <n v="1200"/>
    <x v="0"/>
    <n v="0"/>
    <n v="0"/>
    <n v="0"/>
    <n v="0"/>
  </r>
  <r>
    <x v="3"/>
    <s v="Med A"/>
    <d v="2012-08-01T00:00:00"/>
    <x v="1"/>
    <n v="1200"/>
    <x v="0"/>
    <n v="0"/>
    <n v="0"/>
    <n v="0"/>
    <n v="0"/>
  </r>
  <r>
    <x v="3"/>
    <s v="Med A"/>
    <d v="2012-08-03T00:00:00"/>
    <x v="1"/>
    <n v="1200"/>
    <x v="0"/>
    <n v="0"/>
    <n v="0"/>
    <n v="0"/>
    <n v="0"/>
  </r>
  <r>
    <x v="3"/>
    <s v="Med A"/>
    <d v="2012-08-06T00:00:00"/>
    <x v="1"/>
    <n v="1300"/>
    <x v="0"/>
    <n v="0"/>
    <n v="0"/>
    <n v="0"/>
    <n v="0"/>
  </r>
  <r>
    <x v="3"/>
    <s v="Med A"/>
    <d v="2012-08-08T00:00:00"/>
    <x v="1"/>
    <n v="1300"/>
    <x v="0"/>
    <n v="0"/>
    <n v="0"/>
    <n v="0"/>
    <n v="0"/>
  </r>
  <r>
    <x v="3"/>
    <s v="Med A"/>
    <d v="2012-08-10T00:00:00"/>
    <x v="1"/>
    <n v="1300"/>
    <x v="0"/>
    <n v="0"/>
    <n v="0"/>
    <n v="0"/>
    <n v="0"/>
  </r>
  <r>
    <x v="3"/>
    <s v="Med A"/>
    <d v="2012-08-13T00:00:00"/>
    <x v="1"/>
    <n v="1300"/>
    <x v="0"/>
    <n v="0"/>
    <n v="0"/>
    <n v="0"/>
    <n v="0"/>
  </r>
  <r>
    <x v="3"/>
    <s v="Med A"/>
    <d v="2012-08-15T00:00:00"/>
    <x v="1"/>
    <n v="1300"/>
    <x v="0"/>
    <n v="0"/>
    <n v="0"/>
    <n v="0"/>
    <n v="0"/>
  </r>
  <r>
    <x v="3"/>
    <s v="Med A"/>
    <d v="2012-08-17T00:00:00"/>
    <x v="1"/>
    <n v="1300"/>
    <x v="0"/>
    <n v="0"/>
    <n v="0"/>
    <n v="0"/>
    <n v="0"/>
  </r>
  <r>
    <x v="3"/>
    <s v="Med A"/>
    <d v="2012-08-21T00:00:00"/>
    <x v="1"/>
    <n v="1300"/>
    <x v="0"/>
    <n v="0"/>
    <n v="0"/>
    <n v="0"/>
    <n v="0"/>
  </r>
  <r>
    <x v="3"/>
    <s v="Med A"/>
    <d v="2012-08-22T00:00:00"/>
    <x v="1"/>
    <n v="1300"/>
    <x v="0"/>
    <n v="0"/>
    <n v="0"/>
    <n v="0"/>
    <n v="0"/>
  </r>
  <r>
    <x v="3"/>
    <s v="Med A"/>
    <d v="2012-08-24T00:00:00"/>
    <x v="1"/>
    <n v="1300"/>
    <x v="0"/>
    <n v="0"/>
    <n v="0"/>
    <n v="0"/>
    <n v="0"/>
  </r>
  <r>
    <x v="3"/>
    <s v="Med A"/>
    <d v="2012-08-27T00:00:00"/>
    <x v="1"/>
    <n v="1300"/>
    <x v="0"/>
    <n v="0"/>
    <n v="0"/>
    <n v="0"/>
    <n v="0"/>
  </r>
  <r>
    <x v="3"/>
    <s v="Med A"/>
    <d v="2012-08-29T00:00:00"/>
    <x v="1"/>
    <n v="1300"/>
    <x v="0"/>
    <n v="0"/>
    <n v="0"/>
    <n v="0"/>
    <n v="0"/>
  </r>
  <r>
    <x v="3"/>
    <s v="Med A"/>
    <d v="2012-08-31T00:00:00"/>
    <x v="1"/>
    <n v="1300"/>
    <x v="0"/>
    <n v="0"/>
    <n v="0"/>
    <n v="0"/>
    <n v="0"/>
  </r>
  <r>
    <x v="3"/>
    <s v="Med A"/>
    <d v="2012-09-03T00:00:00"/>
    <x v="2"/>
    <n v="1300"/>
    <x v="0"/>
    <n v="0"/>
    <n v="0"/>
    <n v="0"/>
    <n v="0"/>
  </r>
  <r>
    <x v="3"/>
    <s v="Med A"/>
    <d v="2012-09-05T00:00:00"/>
    <x v="2"/>
    <n v="1300"/>
    <x v="0"/>
    <n v="0"/>
    <n v="0"/>
    <n v="0"/>
    <n v="0"/>
  </r>
  <r>
    <x v="3"/>
    <s v="Med B"/>
    <d v="2012-09-12T00:00:00"/>
    <x v="2"/>
    <n v="3"/>
    <x v="1"/>
    <n v="0"/>
    <n v="0"/>
    <n v="36200"/>
    <n v="0"/>
  </r>
  <r>
    <x v="3"/>
    <s v="Med B"/>
    <d v="2012-11-14T00:00:00"/>
    <x v="4"/>
    <n v="1"/>
    <x v="0"/>
    <n v="0"/>
    <n v="19.285714285714285"/>
    <n v="0"/>
    <n v="4"/>
  </r>
  <r>
    <x v="4"/>
    <s v="Med A"/>
    <d v="2012-07-06T00:00:00"/>
    <x v="0"/>
    <n v="5700"/>
    <x v="0"/>
    <n v="0"/>
    <n v="0"/>
    <n v="0"/>
    <n v="0"/>
  </r>
  <r>
    <x v="4"/>
    <s v="Med A"/>
    <d v="2012-07-09T00:00:00"/>
    <x v="0"/>
    <n v="5700"/>
    <x v="0"/>
    <n v="0"/>
    <n v="0"/>
    <n v="0"/>
    <n v="0"/>
  </r>
  <r>
    <x v="4"/>
    <s v="Med A"/>
    <d v="2012-07-11T00:00:00"/>
    <x v="0"/>
    <n v="5700"/>
    <x v="0"/>
    <n v="0"/>
    <n v="0"/>
    <n v="0"/>
    <n v="0"/>
  </r>
  <r>
    <x v="4"/>
    <s v="Med A"/>
    <d v="2012-07-13T00:00:00"/>
    <x v="0"/>
    <n v="5700"/>
    <x v="0"/>
    <n v="0"/>
    <n v="0"/>
    <n v="0"/>
    <n v="0"/>
  </r>
  <r>
    <x v="4"/>
    <s v="Med A"/>
    <d v="2012-07-16T00:00:00"/>
    <x v="0"/>
    <n v="5700"/>
    <x v="0"/>
    <n v="0"/>
    <n v="0"/>
    <n v="0"/>
    <n v="0"/>
  </r>
  <r>
    <x v="4"/>
    <s v="Med A"/>
    <d v="2012-07-18T00:00:00"/>
    <x v="0"/>
    <n v="5700"/>
    <x v="0"/>
    <n v="0"/>
    <n v="0"/>
    <n v="0"/>
    <n v="0"/>
  </r>
  <r>
    <x v="4"/>
    <s v="Med A"/>
    <d v="2012-07-20T00:00:00"/>
    <x v="0"/>
    <n v="5700"/>
    <x v="0"/>
    <n v="0"/>
    <n v="0"/>
    <n v="0"/>
    <n v="0"/>
  </r>
  <r>
    <x v="4"/>
    <s v="Med A"/>
    <d v="2012-07-23T00:00:00"/>
    <x v="0"/>
    <n v="5700"/>
    <x v="0"/>
    <n v="0"/>
    <n v="0"/>
    <n v="0"/>
    <n v="0"/>
  </r>
  <r>
    <x v="4"/>
    <s v="Med A"/>
    <d v="2012-07-25T00:00:00"/>
    <x v="0"/>
    <n v="5700"/>
    <x v="0"/>
    <n v="0"/>
    <n v="0"/>
    <n v="0"/>
    <n v="0"/>
  </r>
  <r>
    <x v="4"/>
    <s v="Med A"/>
    <d v="2012-07-27T00:00:00"/>
    <x v="0"/>
    <n v="5700"/>
    <x v="0"/>
    <n v="0"/>
    <n v="0"/>
    <n v="0"/>
    <n v="0"/>
  </r>
  <r>
    <x v="4"/>
    <s v="Med A"/>
    <d v="2012-08-01T00:00:00"/>
    <x v="1"/>
    <n v="5700"/>
    <x v="0"/>
    <n v="0"/>
    <n v="0"/>
    <n v="0"/>
    <n v="0"/>
  </r>
  <r>
    <x v="4"/>
    <s v="Med A"/>
    <d v="2012-08-03T00:00:00"/>
    <x v="1"/>
    <n v="5700"/>
    <x v="0"/>
    <n v="0"/>
    <n v="0"/>
    <n v="0"/>
    <n v="0"/>
  </r>
  <r>
    <x v="4"/>
    <s v="Med A"/>
    <d v="2012-08-06T00:00:00"/>
    <x v="1"/>
    <n v="5700"/>
    <x v="0"/>
    <n v="0"/>
    <n v="0"/>
    <n v="0"/>
    <n v="0"/>
  </r>
  <r>
    <x v="4"/>
    <s v="Med A"/>
    <d v="2012-08-08T00:00:00"/>
    <x v="1"/>
    <n v="5700"/>
    <x v="0"/>
    <n v="0"/>
    <n v="0"/>
    <n v="0"/>
    <n v="0"/>
  </r>
  <r>
    <x v="4"/>
    <s v="Med A"/>
    <d v="2012-08-10T00:00:00"/>
    <x v="1"/>
    <n v="5700"/>
    <x v="0"/>
    <n v="0"/>
    <n v="0"/>
    <n v="0"/>
    <n v="0"/>
  </r>
  <r>
    <x v="4"/>
    <s v="Med A"/>
    <d v="2012-08-13T00:00:00"/>
    <x v="1"/>
    <n v="5700"/>
    <x v="0"/>
    <n v="0"/>
    <n v="0"/>
    <n v="0"/>
    <n v="0"/>
  </r>
  <r>
    <x v="4"/>
    <s v="Med A"/>
    <d v="2012-08-15T00:00:00"/>
    <x v="1"/>
    <n v="5700"/>
    <x v="0"/>
    <n v="0"/>
    <n v="0"/>
    <n v="0"/>
    <n v="0"/>
  </r>
  <r>
    <x v="4"/>
    <s v="Med B"/>
    <d v="2012-09-12T00:00:00"/>
    <x v="2"/>
    <n v="8"/>
    <x v="1"/>
    <n v="0"/>
    <n v="0"/>
    <n v="96900"/>
    <n v="0"/>
  </r>
  <r>
    <x v="4"/>
    <s v="Med B"/>
    <d v="2012-10-17T00:00:00"/>
    <x v="3"/>
    <n v="8"/>
    <x v="0"/>
    <n v="0"/>
    <n v="0"/>
    <n v="0"/>
    <n v="0"/>
  </r>
  <r>
    <x v="4"/>
    <s v="Med B"/>
    <d v="2012-11-14T00:00:00"/>
    <x v="4"/>
    <n v="8"/>
    <x v="0"/>
    <n v="0"/>
    <n v="0"/>
    <n v="0"/>
    <n v="24"/>
  </r>
  <r>
    <x v="5"/>
    <s v="Med A"/>
    <d v="2012-12-03T00:00:00"/>
    <x v="5"/>
    <n v="3800"/>
    <x v="0"/>
    <n v="0"/>
    <n v="0"/>
    <n v="0"/>
    <n v="0"/>
  </r>
  <r>
    <x v="6"/>
    <s v="Med A"/>
    <d v="2012-07-03T00:00:00"/>
    <x v="0"/>
    <n v="6400"/>
    <x v="0"/>
    <n v="0"/>
    <n v="0"/>
    <n v="0"/>
    <n v="0"/>
  </r>
  <r>
    <x v="6"/>
    <s v="Med A"/>
    <d v="2012-07-07T00:00:00"/>
    <x v="0"/>
    <n v="6400"/>
    <x v="0"/>
    <n v="0"/>
    <n v="0"/>
    <n v="0"/>
    <n v="0"/>
  </r>
  <r>
    <x v="6"/>
    <s v="Med A"/>
    <d v="2012-07-10T00:00:00"/>
    <x v="0"/>
    <n v="6400"/>
    <x v="0"/>
    <n v="0"/>
    <n v="0"/>
    <n v="0"/>
    <n v="0"/>
  </r>
  <r>
    <x v="6"/>
    <s v="Med A"/>
    <d v="2012-07-12T00:00:00"/>
    <x v="0"/>
    <n v="6400"/>
    <x v="0"/>
    <n v="0"/>
    <n v="0"/>
    <n v="0"/>
    <n v="0"/>
  </r>
  <r>
    <x v="6"/>
    <s v="Med A"/>
    <d v="2012-07-14T00:00:00"/>
    <x v="0"/>
    <n v="6400"/>
    <x v="0"/>
    <n v="0"/>
    <n v="0"/>
    <n v="0"/>
    <n v="0"/>
  </r>
  <r>
    <x v="6"/>
    <s v="Med A"/>
    <d v="2012-07-17T00:00:00"/>
    <x v="0"/>
    <n v="6400"/>
    <x v="0"/>
    <n v="0"/>
    <n v="0"/>
    <n v="0"/>
    <n v="0"/>
  </r>
  <r>
    <x v="6"/>
    <s v="Med A"/>
    <d v="2012-07-19T00:00:00"/>
    <x v="0"/>
    <n v="6400"/>
    <x v="0"/>
    <n v="0"/>
    <n v="0"/>
    <n v="0"/>
    <n v="0"/>
  </r>
  <r>
    <x v="7"/>
    <s v="Med A"/>
    <d v="2012-07-03T00:00:00"/>
    <x v="0"/>
    <n v="2000"/>
    <x v="0"/>
    <n v="0"/>
    <n v="0"/>
    <n v="0"/>
    <n v="0"/>
  </r>
  <r>
    <x v="7"/>
    <s v="Med A"/>
    <d v="2012-07-05T00:00:00"/>
    <x v="0"/>
    <n v="2000"/>
    <x v="0"/>
    <n v="0"/>
    <n v="0"/>
    <n v="0"/>
    <n v="0"/>
  </r>
  <r>
    <x v="7"/>
    <s v="Med A"/>
    <d v="2012-07-07T00:00:00"/>
    <x v="0"/>
    <n v="2000"/>
    <x v="0"/>
    <n v="0"/>
    <n v="0"/>
    <n v="0"/>
    <n v="0"/>
  </r>
  <r>
    <x v="7"/>
    <s v="Med A"/>
    <d v="2012-07-10T00:00:00"/>
    <x v="0"/>
    <n v="2000"/>
    <x v="0"/>
    <n v="0"/>
    <n v="0"/>
    <n v="0"/>
    <n v="0"/>
  </r>
  <r>
    <x v="7"/>
    <s v="Med A"/>
    <d v="2012-07-12T00:00:00"/>
    <x v="0"/>
    <n v="2000"/>
    <x v="0"/>
    <n v="0"/>
    <n v="0"/>
    <n v="0"/>
    <n v="0"/>
  </r>
  <r>
    <x v="7"/>
    <s v="Med A"/>
    <d v="2012-07-14T00:00:00"/>
    <x v="0"/>
    <n v="2000"/>
    <x v="0"/>
    <n v="0"/>
    <n v="0"/>
    <n v="0"/>
    <n v="0"/>
  </r>
  <r>
    <x v="7"/>
    <s v="Med A"/>
    <d v="2012-07-17T00:00:00"/>
    <x v="0"/>
    <n v="2000"/>
    <x v="0"/>
    <n v="0"/>
    <n v="0"/>
    <n v="0"/>
    <n v="0"/>
  </r>
  <r>
    <x v="7"/>
    <s v="Med A"/>
    <d v="2012-07-19T00:00:00"/>
    <x v="0"/>
    <n v="2000"/>
    <x v="0"/>
    <n v="0"/>
    <n v="0"/>
    <n v="0"/>
    <n v="0"/>
  </r>
  <r>
    <x v="7"/>
    <s v="Med A"/>
    <d v="2012-07-21T00:00:00"/>
    <x v="0"/>
    <n v="2000"/>
    <x v="0"/>
    <n v="0"/>
    <n v="0"/>
    <n v="0"/>
    <n v="0"/>
  </r>
  <r>
    <x v="7"/>
    <s v="Med A"/>
    <d v="2012-07-24T00:00:00"/>
    <x v="0"/>
    <n v="2000"/>
    <x v="0"/>
    <n v="0"/>
    <n v="0"/>
    <n v="0"/>
    <n v="0"/>
  </r>
  <r>
    <x v="7"/>
    <s v="Med A"/>
    <d v="2012-07-26T00:00:00"/>
    <x v="0"/>
    <n v="2000"/>
    <x v="0"/>
    <n v="0"/>
    <n v="0"/>
    <n v="0"/>
    <n v="0"/>
  </r>
  <r>
    <x v="7"/>
    <s v="Med A"/>
    <d v="2012-07-28T00:00:00"/>
    <x v="0"/>
    <n v="2000"/>
    <x v="0"/>
    <n v="0"/>
    <n v="0"/>
    <n v="0"/>
    <n v="0"/>
  </r>
  <r>
    <x v="7"/>
    <s v="Med A"/>
    <d v="2012-07-31T00:00:00"/>
    <x v="0"/>
    <n v="2000"/>
    <x v="0"/>
    <n v="0"/>
    <n v="0"/>
    <n v="0"/>
    <n v="0"/>
  </r>
  <r>
    <x v="7"/>
    <s v="Med A"/>
    <d v="2012-08-02T00:00:00"/>
    <x v="1"/>
    <n v="2000"/>
    <x v="0"/>
    <n v="0"/>
    <n v="0"/>
    <n v="0"/>
    <n v="0"/>
  </r>
  <r>
    <x v="7"/>
    <s v="Med A"/>
    <d v="2012-08-04T00:00:00"/>
    <x v="1"/>
    <n v="2000"/>
    <x v="0"/>
    <n v="0"/>
    <n v="0"/>
    <n v="0"/>
    <n v="0"/>
  </r>
  <r>
    <x v="7"/>
    <s v="Med A"/>
    <d v="2012-08-07T00:00:00"/>
    <x v="1"/>
    <n v="2000"/>
    <x v="0"/>
    <n v="0"/>
    <n v="0"/>
    <n v="0"/>
    <n v="0"/>
  </r>
  <r>
    <x v="7"/>
    <s v="Med A"/>
    <d v="2012-08-09T00:00:00"/>
    <x v="1"/>
    <n v="2000"/>
    <x v="0"/>
    <n v="0"/>
    <n v="0"/>
    <n v="0"/>
    <n v="0"/>
  </r>
  <r>
    <x v="7"/>
    <s v="Med A"/>
    <d v="2012-08-11T00:00:00"/>
    <x v="1"/>
    <n v="2000"/>
    <x v="0"/>
    <n v="0"/>
    <n v="0"/>
    <n v="0"/>
    <n v="0"/>
  </r>
  <r>
    <x v="7"/>
    <s v="Med A"/>
    <d v="2012-08-14T00:00:00"/>
    <x v="1"/>
    <n v="2000"/>
    <x v="0"/>
    <n v="0"/>
    <n v="0"/>
    <n v="0"/>
    <n v="0"/>
  </r>
  <r>
    <x v="7"/>
    <s v="Med A"/>
    <d v="2012-08-16T00:00:00"/>
    <x v="1"/>
    <n v="2000"/>
    <x v="0"/>
    <n v="0"/>
    <n v="0"/>
    <n v="0"/>
    <n v="0"/>
  </r>
  <r>
    <x v="7"/>
    <s v="Med A"/>
    <d v="2012-08-18T00:00:00"/>
    <x v="1"/>
    <n v="2400"/>
    <x v="0"/>
    <n v="0"/>
    <n v="0"/>
    <n v="0"/>
    <n v="0"/>
  </r>
  <r>
    <x v="7"/>
    <s v="Med A"/>
    <d v="2012-08-21T00:00:00"/>
    <x v="1"/>
    <n v="2400"/>
    <x v="0"/>
    <n v="0"/>
    <n v="0"/>
    <n v="0"/>
    <n v="0"/>
  </r>
  <r>
    <x v="7"/>
    <s v="Med A"/>
    <d v="2012-08-23T00:00:00"/>
    <x v="1"/>
    <n v="2400"/>
    <x v="0"/>
    <n v="0"/>
    <n v="0"/>
    <n v="0"/>
    <n v="0"/>
  </r>
  <r>
    <x v="7"/>
    <s v="Med A"/>
    <d v="2012-08-25T00:00:00"/>
    <x v="1"/>
    <n v="2400"/>
    <x v="0"/>
    <n v="0"/>
    <n v="0"/>
    <n v="0"/>
    <n v="0"/>
  </r>
  <r>
    <x v="7"/>
    <s v="Med A"/>
    <d v="2012-08-28T00:00:00"/>
    <x v="1"/>
    <n v="2400"/>
    <x v="0"/>
    <n v="0"/>
    <n v="0"/>
    <n v="0"/>
    <n v="0"/>
  </r>
  <r>
    <x v="7"/>
    <s v="Med A"/>
    <d v="2012-08-30T00:00:00"/>
    <x v="1"/>
    <n v="2400"/>
    <x v="0"/>
    <n v="0"/>
    <n v="0"/>
    <n v="0"/>
    <n v="0"/>
  </r>
  <r>
    <x v="7"/>
    <s v="Med A"/>
    <d v="2012-09-01T00:00:00"/>
    <x v="2"/>
    <n v="2400"/>
    <x v="0"/>
    <n v="0"/>
    <n v="0"/>
    <n v="0"/>
    <n v="0"/>
  </r>
  <r>
    <x v="7"/>
    <s v="Med A"/>
    <d v="2012-09-04T00:00:00"/>
    <x v="2"/>
    <n v="2400"/>
    <x v="0"/>
    <n v="0"/>
    <n v="0"/>
    <n v="0"/>
    <n v="0"/>
  </r>
  <r>
    <x v="7"/>
    <s v="Med A"/>
    <d v="2012-09-06T00:00:00"/>
    <x v="2"/>
    <n v="2900"/>
    <x v="0"/>
    <n v="0"/>
    <n v="0"/>
    <n v="0"/>
    <n v="0"/>
  </r>
  <r>
    <x v="7"/>
    <s v="Med B"/>
    <d v="2012-09-13T00:00:00"/>
    <x v="2"/>
    <n v="5"/>
    <x v="1"/>
    <n v="0"/>
    <n v="0"/>
    <n v="62100"/>
    <n v="0"/>
  </r>
  <r>
    <x v="7"/>
    <s v="Med B"/>
    <d v="2012-10-11T00:00:00"/>
    <x v="3"/>
    <n v="4"/>
    <x v="0"/>
    <n v="0"/>
    <n v="0"/>
    <n v="0"/>
    <n v="0"/>
  </r>
  <r>
    <x v="7"/>
    <s v="Med B"/>
    <d v="2012-11-15T00:00:00"/>
    <x v="4"/>
    <n v="4"/>
    <x v="0"/>
    <n v="0"/>
    <n v="0"/>
    <n v="0"/>
    <n v="13"/>
  </r>
  <r>
    <x v="8"/>
    <s v="Med A"/>
    <d v="2012-07-03T00:00:00"/>
    <x v="0"/>
    <n v="4000"/>
    <x v="0"/>
    <n v="0"/>
    <n v="0"/>
    <n v="0"/>
    <n v="0"/>
  </r>
  <r>
    <x v="8"/>
    <s v="Med A"/>
    <d v="2012-07-05T00:00:00"/>
    <x v="0"/>
    <n v="4000"/>
    <x v="0"/>
    <n v="0"/>
    <n v="0"/>
    <n v="0"/>
    <n v="0"/>
  </r>
  <r>
    <x v="8"/>
    <s v="Med A"/>
    <d v="2012-07-07T00:00:00"/>
    <x v="0"/>
    <n v="3200"/>
    <x v="0"/>
    <n v="0"/>
    <n v="0"/>
    <n v="0"/>
    <n v="0"/>
  </r>
  <r>
    <x v="8"/>
    <s v="Med A"/>
    <d v="2012-07-10T00:00:00"/>
    <x v="0"/>
    <n v="3200"/>
    <x v="0"/>
    <n v="0"/>
    <n v="0"/>
    <n v="0"/>
    <n v="0"/>
  </r>
  <r>
    <x v="8"/>
    <s v="Med A"/>
    <d v="2012-07-12T00:00:00"/>
    <x v="0"/>
    <n v="3200"/>
    <x v="0"/>
    <n v="0"/>
    <n v="0"/>
    <n v="0"/>
    <n v="0"/>
  </r>
  <r>
    <x v="8"/>
    <s v="Med A"/>
    <d v="2012-07-14T00:00:00"/>
    <x v="0"/>
    <n v="3200"/>
    <x v="0"/>
    <n v="0"/>
    <n v="0"/>
    <n v="0"/>
    <n v="0"/>
  </r>
  <r>
    <x v="8"/>
    <s v="Med A"/>
    <d v="2012-07-17T00:00:00"/>
    <x v="0"/>
    <n v="3200"/>
    <x v="0"/>
    <n v="0"/>
    <n v="0"/>
    <n v="0"/>
    <n v="0"/>
  </r>
  <r>
    <x v="8"/>
    <s v="Med A"/>
    <d v="2012-07-19T00:00:00"/>
    <x v="0"/>
    <n v="3200"/>
    <x v="0"/>
    <n v="0"/>
    <n v="0"/>
    <n v="0"/>
    <n v="0"/>
  </r>
  <r>
    <x v="8"/>
    <s v="Med A"/>
    <d v="2012-08-18T00:00:00"/>
    <x v="1"/>
    <n v="4500"/>
    <x v="0"/>
    <n v="0"/>
    <n v="0"/>
    <n v="0"/>
    <n v="0"/>
  </r>
  <r>
    <x v="8"/>
    <s v="Med A"/>
    <d v="2012-08-21T00:00:00"/>
    <x v="1"/>
    <n v="4500"/>
    <x v="0"/>
    <n v="0"/>
    <n v="0"/>
    <n v="0"/>
    <n v="0"/>
  </r>
  <r>
    <x v="8"/>
    <s v="Med A"/>
    <d v="2012-08-23T00:00:00"/>
    <x v="1"/>
    <n v="4500"/>
    <x v="0"/>
    <n v="0"/>
    <n v="0"/>
    <n v="0"/>
    <n v="0"/>
  </r>
  <r>
    <x v="8"/>
    <s v="Med A"/>
    <d v="2012-08-25T00:00:00"/>
    <x v="1"/>
    <n v="4500"/>
    <x v="0"/>
    <n v="0"/>
    <n v="0"/>
    <n v="0"/>
    <n v="0"/>
  </r>
  <r>
    <x v="8"/>
    <s v="Med A"/>
    <d v="2012-08-28T00:00:00"/>
    <x v="1"/>
    <n v="4500"/>
    <x v="0"/>
    <n v="0"/>
    <n v="0"/>
    <n v="0"/>
    <n v="0"/>
  </r>
  <r>
    <x v="8"/>
    <s v="Med A"/>
    <d v="2012-08-30T00:00:00"/>
    <x v="1"/>
    <n v="4500"/>
    <x v="0"/>
    <n v="0"/>
    <n v="0"/>
    <n v="0"/>
    <n v="0"/>
  </r>
  <r>
    <x v="8"/>
    <s v="Med A"/>
    <d v="2012-09-01T00:00:00"/>
    <x v="2"/>
    <n v="4500"/>
    <x v="0"/>
    <n v="0"/>
    <n v="0"/>
    <n v="0"/>
    <n v="0"/>
  </r>
  <r>
    <x v="8"/>
    <s v="Med A"/>
    <d v="2012-09-04T00:00:00"/>
    <x v="2"/>
    <n v="4500"/>
    <x v="0"/>
    <n v="0"/>
    <n v="0"/>
    <n v="0"/>
    <n v="0"/>
  </r>
  <r>
    <x v="8"/>
    <s v="Med A"/>
    <d v="2012-09-06T00:00:00"/>
    <x v="2"/>
    <n v="4500"/>
    <x v="0"/>
    <n v="0"/>
    <n v="0"/>
    <n v="0"/>
    <n v="0"/>
  </r>
  <r>
    <x v="8"/>
    <s v="Med B"/>
    <d v="2012-09-13T00:00:00"/>
    <x v="2"/>
    <n v="8"/>
    <x v="1"/>
    <n v="0"/>
    <n v="0"/>
    <n v="67700"/>
    <n v="0"/>
  </r>
  <r>
    <x v="8"/>
    <s v="Med B"/>
    <d v="2012-10-11T00:00:00"/>
    <x v="3"/>
    <n v="6"/>
    <x v="0"/>
    <n v="0"/>
    <n v="0"/>
    <n v="0"/>
    <n v="0"/>
  </r>
  <r>
    <x v="8"/>
    <s v="Med B"/>
    <d v="2012-11-15T00:00:00"/>
    <x v="4"/>
    <n v="6"/>
    <x v="0"/>
    <n v="0"/>
    <n v="0"/>
    <n v="0"/>
    <n v="20"/>
  </r>
  <r>
    <x v="9"/>
    <s v="Med A"/>
    <d v="2012-09-01T00:00:00"/>
    <x v="2"/>
    <n v="3600"/>
    <x v="0"/>
    <n v="0"/>
    <n v="0"/>
    <n v="0"/>
    <n v="0"/>
  </r>
  <r>
    <x v="9"/>
    <s v="Med A"/>
    <d v="2012-09-04T00:00:00"/>
    <x v="2"/>
    <n v="3600"/>
    <x v="0"/>
    <n v="0"/>
    <n v="0"/>
    <n v="0"/>
    <n v="0"/>
  </r>
  <r>
    <x v="9"/>
    <s v="Med A"/>
    <d v="2012-09-06T00:00:00"/>
    <x v="2"/>
    <n v="4700"/>
    <x v="0"/>
    <n v="0"/>
    <n v="0"/>
    <n v="0"/>
    <n v="0"/>
  </r>
  <r>
    <x v="9"/>
    <s v="Med B"/>
    <d v="2012-09-13T00:00:00"/>
    <x v="2"/>
    <n v="8"/>
    <x v="1"/>
    <n v="0"/>
    <n v="0"/>
    <n v="11900"/>
    <n v="0"/>
  </r>
  <r>
    <x v="9"/>
    <s v="Med B"/>
    <d v="2012-10-11T00:00:00"/>
    <x v="3"/>
    <n v="8"/>
    <x v="0"/>
    <n v="0"/>
    <n v="0"/>
    <n v="0"/>
    <n v="0"/>
  </r>
  <r>
    <x v="9"/>
    <s v="Med B"/>
    <d v="2012-11-15T00:00:00"/>
    <x v="4"/>
    <n v="8"/>
    <x v="0"/>
    <n v="0"/>
    <n v="0"/>
    <n v="0"/>
    <n v="24"/>
  </r>
  <r>
    <x v="10"/>
    <s v="Med B"/>
    <d v="2012-11-26T00:00:00"/>
    <x v="4"/>
    <n v="2"/>
    <x v="0"/>
    <n v="1"/>
    <n v="0"/>
    <n v="0"/>
    <n v="2"/>
  </r>
  <r>
    <x v="11"/>
    <s v="Med A"/>
    <d v="2012-07-02T00:00:00"/>
    <x v="0"/>
    <n v="4000"/>
    <x v="0"/>
    <n v="0"/>
    <n v="0"/>
    <n v="0"/>
    <n v="0"/>
  </r>
  <r>
    <x v="11"/>
    <s v="Med A"/>
    <d v="2012-07-06T00:00:00"/>
    <x v="0"/>
    <n v="4000"/>
    <x v="0"/>
    <n v="0"/>
    <n v="0"/>
    <n v="0"/>
    <n v="0"/>
  </r>
  <r>
    <x v="11"/>
    <s v="Med A"/>
    <d v="2012-07-10T00:00:00"/>
    <x v="0"/>
    <n v="4000"/>
    <x v="0"/>
    <n v="0"/>
    <n v="0"/>
    <n v="0"/>
    <n v="0"/>
  </r>
  <r>
    <x v="11"/>
    <s v="Med A"/>
    <d v="2012-07-11T00:00:00"/>
    <x v="0"/>
    <n v="4000"/>
    <x v="0"/>
    <n v="0"/>
    <n v="0"/>
    <n v="0"/>
    <n v="0"/>
  </r>
  <r>
    <x v="11"/>
    <s v="Med A"/>
    <d v="2012-07-16T00:00:00"/>
    <x v="0"/>
    <n v="4000"/>
    <x v="0"/>
    <n v="0"/>
    <n v="0"/>
    <n v="0"/>
    <n v="0"/>
  </r>
  <r>
    <x v="11"/>
    <s v="Med A"/>
    <d v="2012-07-20T00:00:00"/>
    <x v="0"/>
    <n v="4000"/>
    <x v="0"/>
    <n v="0"/>
    <n v="0"/>
    <n v="0"/>
    <n v="0"/>
  </r>
  <r>
    <x v="11"/>
    <s v="Med A"/>
    <d v="2012-07-23T00:00:00"/>
    <x v="0"/>
    <n v="4000"/>
    <x v="0"/>
    <n v="0"/>
    <n v="0"/>
    <n v="0"/>
    <n v="0"/>
  </r>
  <r>
    <x v="11"/>
    <s v="Med A"/>
    <d v="2012-07-25T00:00:00"/>
    <x v="0"/>
    <n v="4800"/>
    <x v="0"/>
    <n v="0"/>
    <n v="0"/>
    <n v="0"/>
    <n v="0"/>
  </r>
  <r>
    <x v="11"/>
    <s v="Med A"/>
    <d v="2012-07-27T00:00:00"/>
    <x v="0"/>
    <n v="4800"/>
    <x v="0"/>
    <n v="0"/>
    <n v="0"/>
    <n v="0"/>
    <n v="0"/>
  </r>
  <r>
    <x v="11"/>
    <s v="Med A"/>
    <d v="2012-07-30T00:00:00"/>
    <x v="0"/>
    <n v="4800"/>
    <x v="0"/>
    <n v="0"/>
    <n v="0"/>
    <n v="0"/>
    <n v="0"/>
  </r>
  <r>
    <x v="11"/>
    <s v="Med A"/>
    <d v="2012-08-03T00:00:00"/>
    <x v="1"/>
    <n v="4800"/>
    <x v="0"/>
    <n v="0"/>
    <n v="0"/>
    <n v="0"/>
    <n v="0"/>
  </r>
  <r>
    <x v="11"/>
    <s v="Med A"/>
    <d v="2012-08-06T00:00:00"/>
    <x v="1"/>
    <n v="6200"/>
    <x v="0"/>
    <n v="0"/>
    <n v="0"/>
    <n v="0"/>
    <n v="0"/>
  </r>
  <r>
    <x v="11"/>
    <s v="Med A"/>
    <d v="2012-08-28T00:00:00"/>
    <x v="1"/>
    <n v="5800"/>
    <x v="0"/>
    <n v="0"/>
    <n v="0"/>
    <n v="0"/>
    <n v="0"/>
  </r>
  <r>
    <x v="11"/>
    <s v="Med A"/>
    <d v="2012-08-29T00:00:00"/>
    <x v="1"/>
    <n v="5800"/>
    <x v="0"/>
    <n v="0"/>
    <n v="0"/>
    <n v="0"/>
    <n v="0"/>
  </r>
  <r>
    <x v="11"/>
    <s v="Med A"/>
    <d v="2012-08-31T00:00:00"/>
    <x v="1"/>
    <n v="7800"/>
    <x v="0"/>
    <n v="0"/>
    <n v="0"/>
    <n v="0"/>
    <n v="0"/>
  </r>
  <r>
    <x v="11"/>
    <s v="Med A"/>
    <d v="2012-09-03T00:00:00"/>
    <x v="2"/>
    <n v="7800"/>
    <x v="0"/>
    <n v="0"/>
    <n v="0"/>
    <n v="0"/>
    <n v="0"/>
  </r>
  <r>
    <x v="11"/>
    <s v="Med A"/>
    <d v="2012-09-05T00:00:00"/>
    <x v="2"/>
    <n v="7800"/>
    <x v="0"/>
    <n v="0"/>
    <n v="0"/>
    <n v="0"/>
    <n v="0"/>
  </r>
  <r>
    <x v="11"/>
    <s v="Med B"/>
    <d v="2012-09-12T00:00:00"/>
    <x v="2"/>
    <n v="10"/>
    <x v="1"/>
    <n v="0"/>
    <n v="0"/>
    <n v="88400"/>
    <n v="0"/>
  </r>
  <r>
    <x v="11"/>
    <s v="Med B"/>
    <d v="2012-10-10T00:00:00"/>
    <x v="3"/>
    <n v="10"/>
    <x v="0"/>
    <n v="0"/>
    <n v="0"/>
    <n v="0"/>
    <n v="20"/>
  </r>
  <r>
    <x v="12"/>
    <s v="Med A"/>
    <d v="2012-11-23T00:00:00"/>
    <x v="4"/>
    <n v="20000"/>
    <x v="0"/>
    <n v="0"/>
    <n v="0"/>
    <n v="0"/>
    <n v="0"/>
  </r>
  <r>
    <x v="12"/>
    <s v="Med A"/>
    <d v="2012-11-26T00:00:00"/>
    <x v="4"/>
    <n v="20000"/>
    <x v="0"/>
    <n v="0"/>
    <n v="0"/>
    <n v="0"/>
    <n v="0"/>
  </r>
  <r>
    <x v="13"/>
    <s v="Med A"/>
    <d v="2012-07-02T00:00:00"/>
    <x v="0"/>
    <n v="300"/>
    <x v="0"/>
    <n v="0"/>
    <n v="0"/>
    <n v="0"/>
    <n v="0"/>
  </r>
  <r>
    <x v="13"/>
    <s v="Med A"/>
    <d v="2012-07-09T00:00:00"/>
    <x v="0"/>
    <n v="300"/>
    <x v="0"/>
    <n v="0"/>
    <n v="0"/>
    <n v="0"/>
    <n v="0"/>
  </r>
  <r>
    <x v="13"/>
    <s v="Med A"/>
    <d v="2012-07-16T00:00:00"/>
    <x v="0"/>
    <n v="300"/>
    <x v="0"/>
    <n v="0"/>
    <n v="0"/>
    <n v="0"/>
    <n v="0"/>
  </r>
  <r>
    <x v="13"/>
    <s v="Med A"/>
    <d v="2012-07-23T00:00:00"/>
    <x v="0"/>
    <n v="300"/>
    <x v="0"/>
    <n v="0"/>
    <n v="0"/>
    <n v="0"/>
    <n v="0"/>
  </r>
  <r>
    <x v="13"/>
    <s v="Med A"/>
    <d v="2012-07-30T00:00:00"/>
    <x v="0"/>
    <n v="300"/>
    <x v="0"/>
    <n v="0"/>
    <n v="0"/>
    <n v="0"/>
    <n v="0"/>
  </r>
  <r>
    <x v="13"/>
    <s v="Med A"/>
    <d v="2012-08-06T00:00:00"/>
    <x v="1"/>
    <n v="300"/>
    <x v="0"/>
    <n v="0"/>
    <n v="0"/>
    <n v="0"/>
    <n v="0"/>
  </r>
  <r>
    <x v="13"/>
    <s v="Med A"/>
    <d v="2012-08-13T00:00:00"/>
    <x v="1"/>
    <n v="300"/>
    <x v="0"/>
    <n v="0"/>
    <n v="0"/>
    <n v="0"/>
    <n v="0"/>
  </r>
  <r>
    <x v="13"/>
    <s v="Med A"/>
    <d v="2012-08-20T00:00:00"/>
    <x v="1"/>
    <n v="300"/>
    <x v="0"/>
    <n v="0"/>
    <n v="0"/>
    <n v="0"/>
    <n v="0"/>
  </r>
  <r>
    <x v="13"/>
    <s v="Med A"/>
    <d v="2012-08-27T00:00:00"/>
    <x v="1"/>
    <n v="300"/>
    <x v="0"/>
    <n v="0"/>
    <n v="0"/>
    <n v="0"/>
    <n v="0"/>
  </r>
  <r>
    <x v="13"/>
    <s v="Med A"/>
    <d v="2012-09-03T00:00:00"/>
    <x v="2"/>
    <n v="300"/>
    <x v="0"/>
    <n v="0"/>
    <n v="0"/>
    <n v="0"/>
    <n v="0"/>
  </r>
  <r>
    <x v="14"/>
    <s v="Med A"/>
    <d v="2012-07-06T00:00:00"/>
    <x v="0"/>
    <n v="1400"/>
    <x v="0"/>
    <n v="0"/>
    <n v="0"/>
    <n v="0"/>
    <n v="0"/>
  </r>
  <r>
    <x v="14"/>
    <s v="Med A"/>
    <d v="2012-07-09T00:00:00"/>
    <x v="0"/>
    <n v="1400"/>
    <x v="0"/>
    <n v="0"/>
    <n v="0"/>
    <n v="0"/>
    <n v="0"/>
  </r>
  <r>
    <x v="14"/>
    <s v="Med A"/>
    <d v="2012-07-11T00:00:00"/>
    <x v="0"/>
    <n v="1400"/>
    <x v="0"/>
    <n v="0"/>
    <n v="0"/>
    <n v="0"/>
    <n v="0"/>
  </r>
  <r>
    <x v="14"/>
    <s v="Med A"/>
    <d v="2012-07-13T00:00:00"/>
    <x v="0"/>
    <n v="1400"/>
    <x v="0"/>
    <n v="0"/>
    <n v="0"/>
    <n v="0"/>
    <n v="0"/>
  </r>
  <r>
    <x v="14"/>
    <s v="Med A"/>
    <d v="2012-07-16T00:00:00"/>
    <x v="0"/>
    <n v="1400"/>
    <x v="0"/>
    <n v="0"/>
    <n v="0"/>
    <n v="0"/>
    <n v="0"/>
  </r>
  <r>
    <x v="14"/>
    <s v="Med A"/>
    <d v="2012-07-18T00:00:00"/>
    <x v="0"/>
    <n v="1400"/>
    <x v="0"/>
    <n v="0"/>
    <n v="0"/>
    <n v="0"/>
    <n v="0"/>
  </r>
  <r>
    <x v="14"/>
    <s v="Med A"/>
    <d v="2012-07-20T00:00:00"/>
    <x v="0"/>
    <n v="1400"/>
    <x v="0"/>
    <n v="0"/>
    <n v="0"/>
    <n v="0"/>
    <n v="0"/>
  </r>
  <r>
    <x v="14"/>
    <s v="Med A"/>
    <d v="2012-07-23T00:00:00"/>
    <x v="0"/>
    <n v="1400"/>
    <x v="0"/>
    <n v="0"/>
    <n v="0"/>
    <n v="0"/>
    <n v="0"/>
  </r>
  <r>
    <x v="14"/>
    <s v="Med A"/>
    <d v="2012-07-25T00:00:00"/>
    <x v="0"/>
    <n v="1400"/>
    <x v="0"/>
    <n v="0"/>
    <n v="0"/>
    <n v="0"/>
    <n v="0"/>
  </r>
  <r>
    <x v="14"/>
    <s v="Med A"/>
    <d v="2012-07-27T00:00:00"/>
    <x v="0"/>
    <n v="1400"/>
    <x v="0"/>
    <n v="0"/>
    <n v="0"/>
    <n v="0"/>
    <n v="0"/>
  </r>
  <r>
    <x v="14"/>
    <s v="Med A"/>
    <d v="2012-07-31T00:00:00"/>
    <x v="0"/>
    <n v="1400"/>
    <x v="0"/>
    <n v="0"/>
    <n v="0"/>
    <n v="0"/>
    <n v="0"/>
  </r>
  <r>
    <x v="14"/>
    <s v="Med A"/>
    <d v="2012-08-01T00:00:00"/>
    <x v="1"/>
    <n v="1400"/>
    <x v="0"/>
    <n v="0"/>
    <n v="0"/>
    <n v="0"/>
    <n v="0"/>
  </r>
  <r>
    <x v="14"/>
    <s v="Med A"/>
    <d v="2012-09-03T00:00:00"/>
    <x v="2"/>
    <n v="1000"/>
    <x v="0"/>
    <n v="0"/>
    <n v="0"/>
    <n v="0"/>
    <n v="0"/>
  </r>
  <r>
    <x v="14"/>
    <s v="Med A"/>
    <d v="2012-09-05T00:00:00"/>
    <x v="2"/>
    <n v="1000"/>
    <x v="0"/>
    <n v="0"/>
    <n v="0"/>
    <n v="0"/>
    <n v="0"/>
  </r>
  <r>
    <x v="14"/>
    <s v="Med B"/>
    <d v="2012-09-12T00:00:00"/>
    <x v="2"/>
    <n v="3"/>
    <x v="1"/>
    <n v="0"/>
    <n v="0"/>
    <n v="18800"/>
    <n v="0"/>
  </r>
  <r>
    <x v="14"/>
    <s v="Med B"/>
    <d v="2012-11-14T00:00:00"/>
    <x v="4"/>
    <n v="1"/>
    <x v="0"/>
    <n v="0"/>
    <n v="18.714285714285715"/>
    <n v="0"/>
    <n v="4"/>
  </r>
  <r>
    <x v="15"/>
    <s v="Med A"/>
    <d v="2012-07-03T00:00:00"/>
    <x v="0"/>
    <n v="5000"/>
    <x v="0"/>
    <n v="0"/>
    <n v="0"/>
    <n v="0"/>
    <n v="0"/>
  </r>
  <r>
    <x v="15"/>
    <s v="Med A"/>
    <d v="2012-07-05T00:00:00"/>
    <x v="0"/>
    <n v="5000"/>
    <x v="0"/>
    <n v="0"/>
    <n v="0"/>
    <n v="0"/>
    <n v="0"/>
  </r>
  <r>
    <x v="15"/>
    <s v="Med A"/>
    <d v="2012-07-07T00:00:00"/>
    <x v="0"/>
    <n v="5000"/>
    <x v="0"/>
    <n v="0"/>
    <n v="0"/>
    <n v="0"/>
    <n v="0"/>
  </r>
  <r>
    <x v="15"/>
    <s v="Med A"/>
    <d v="2012-07-10T00:00:00"/>
    <x v="0"/>
    <n v="5000"/>
    <x v="0"/>
    <n v="0"/>
    <n v="0"/>
    <n v="0"/>
    <n v="0"/>
  </r>
  <r>
    <x v="15"/>
    <s v="Med A"/>
    <d v="2012-07-12T00:00:00"/>
    <x v="0"/>
    <n v="5000"/>
    <x v="0"/>
    <n v="0"/>
    <n v="0"/>
    <n v="0"/>
    <n v="0"/>
  </r>
  <r>
    <x v="15"/>
    <s v="Med A"/>
    <d v="2012-07-14T00:00:00"/>
    <x v="0"/>
    <n v="5000"/>
    <x v="0"/>
    <n v="0"/>
    <n v="0"/>
    <n v="0"/>
    <n v="0"/>
  </r>
  <r>
    <x v="15"/>
    <s v="Med A"/>
    <d v="2012-07-19T00:00:00"/>
    <x v="0"/>
    <n v="5000"/>
    <x v="0"/>
    <n v="0"/>
    <n v="0"/>
    <n v="0"/>
    <n v="0"/>
  </r>
  <r>
    <x v="15"/>
    <s v="Med A"/>
    <d v="2012-07-21T00:00:00"/>
    <x v="0"/>
    <n v="4500"/>
    <x v="0"/>
    <n v="0"/>
    <n v="0"/>
    <n v="0"/>
    <n v="0"/>
  </r>
  <r>
    <x v="15"/>
    <s v="Med A"/>
    <d v="2012-07-24T00:00:00"/>
    <x v="0"/>
    <n v="4500"/>
    <x v="0"/>
    <n v="0"/>
    <n v="0"/>
    <n v="0"/>
    <n v="0"/>
  </r>
  <r>
    <x v="15"/>
    <s v="Med A"/>
    <d v="2012-07-26T00:00:00"/>
    <x v="0"/>
    <n v="4500"/>
    <x v="0"/>
    <n v="0"/>
    <n v="0"/>
    <n v="0"/>
    <n v="0"/>
  </r>
  <r>
    <x v="15"/>
    <s v="Med A"/>
    <d v="2012-07-28T00:00:00"/>
    <x v="0"/>
    <n v="4500"/>
    <x v="0"/>
    <n v="0"/>
    <n v="0"/>
    <n v="0"/>
    <n v="0"/>
  </r>
  <r>
    <x v="15"/>
    <s v="Med A"/>
    <d v="2012-07-31T00:00:00"/>
    <x v="0"/>
    <n v="4500"/>
    <x v="0"/>
    <n v="0"/>
    <n v="0"/>
    <n v="0"/>
    <n v="0"/>
  </r>
  <r>
    <x v="15"/>
    <s v="Med A"/>
    <d v="2012-08-02T00:00:00"/>
    <x v="1"/>
    <n v="4500"/>
    <x v="0"/>
    <n v="0"/>
    <n v="0"/>
    <n v="0"/>
    <n v="0"/>
  </r>
  <r>
    <x v="15"/>
    <s v="Med A"/>
    <d v="2012-08-04T00:00:00"/>
    <x v="1"/>
    <n v="4500"/>
    <x v="0"/>
    <n v="0"/>
    <n v="0"/>
    <n v="0"/>
    <n v="0"/>
  </r>
  <r>
    <x v="15"/>
    <s v="Med A"/>
    <d v="2012-08-07T00:00:00"/>
    <x v="1"/>
    <n v="4500"/>
    <x v="0"/>
    <n v="0"/>
    <n v="0"/>
    <n v="0"/>
    <n v="0"/>
  </r>
  <r>
    <x v="15"/>
    <s v="Med A"/>
    <d v="2012-08-09T00:00:00"/>
    <x v="1"/>
    <n v="4500"/>
    <x v="0"/>
    <n v="0"/>
    <n v="0"/>
    <n v="0"/>
    <n v="0"/>
  </r>
  <r>
    <x v="15"/>
    <s v="Med A"/>
    <d v="2012-08-11T00:00:00"/>
    <x v="1"/>
    <n v="4500"/>
    <x v="0"/>
    <n v="0"/>
    <n v="0"/>
    <n v="0"/>
    <n v="0"/>
  </r>
  <r>
    <x v="15"/>
    <s v="Med A"/>
    <d v="2012-08-14T00:00:00"/>
    <x v="1"/>
    <n v="4500"/>
    <x v="0"/>
    <n v="0"/>
    <n v="0"/>
    <n v="0"/>
    <n v="0"/>
  </r>
  <r>
    <x v="15"/>
    <s v="Med A"/>
    <d v="2012-08-16T00:00:00"/>
    <x v="1"/>
    <n v="4500"/>
    <x v="0"/>
    <n v="0"/>
    <n v="0"/>
    <n v="0"/>
    <n v="0"/>
  </r>
  <r>
    <x v="15"/>
    <s v="Med A"/>
    <d v="2012-08-18T00:00:00"/>
    <x v="1"/>
    <n v="5900"/>
    <x v="0"/>
    <n v="0"/>
    <n v="0"/>
    <n v="0"/>
    <n v="0"/>
  </r>
  <r>
    <x v="15"/>
    <s v="Med A"/>
    <d v="2012-08-21T00:00:00"/>
    <x v="1"/>
    <n v="5900"/>
    <x v="0"/>
    <n v="0"/>
    <n v="0"/>
    <n v="0"/>
    <n v="0"/>
  </r>
  <r>
    <x v="15"/>
    <s v="Med A"/>
    <d v="2012-08-23T00:00:00"/>
    <x v="1"/>
    <n v="5900"/>
    <x v="0"/>
    <n v="0"/>
    <n v="0"/>
    <n v="0"/>
    <n v="0"/>
  </r>
  <r>
    <x v="15"/>
    <s v="Med A"/>
    <d v="2012-08-25T00:00:00"/>
    <x v="1"/>
    <n v="5900"/>
    <x v="0"/>
    <n v="0"/>
    <n v="0"/>
    <n v="0"/>
    <n v="0"/>
  </r>
  <r>
    <x v="15"/>
    <s v="Med A"/>
    <d v="2012-08-28T00:00:00"/>
    <x v="1"/>
    <n v="5900"/>
    <x v="0"/>
    <n v="0"/>
    <n v="0"/>
    <n v="0"/>
    <n v="0"/>
  </r>
  <r>
    <x v="15"/>
    <s v="Med A"/>
    <d v="2012-08-30T00:00:00"/>
    <x v="1"/>
    <n v="5900"/>
    <x v="0"/>
    <n v="0"/>
    <n v="0"/>
    <n v="0"/>
    <n v="0"/>
  </r>
  <r>
    <x v="15"/>
    <s v="Med A"/>
    <d v="2012-09-01T00:00:00"/>
    <x v="2"/>
    <n v="5900"/>
    <x v="0"/>
    <n v="0"/>
    <n v="0"/>
    <n v="0"/>
    <n v="0"/>
  </r>
  <r>
    <x v="15"/>
    <s v="Med A"/>
    <d v="2012-09-04T00:00:00"/>
    <x v="2"/>
    <n v="5900"/>
    <x v="0"/>
    <n v="0"/>
    <n v="0"/>
    <n v="0"/>
    <n v="0"/>
  </r>
  <r>
    <x v="15"/>
    <s v="Med A"/>
    <d v="2012-09-06T00:00:00"/>
    <x v="2"/>
    <n v="5900"/>
    <x v="0"/>
    <n v="0"/>
    <n v="0"/>
    <n v="0"/>
    <n v="0"/>
  </r>
  <r>
    <x v="15"/>
    <s v="Med B"/>
    <d v="2012-09-13T00:00:00"/>
    <x v="2"/>
    <n v="8"/>
    <x v="1"/>
    <n v="0"/>
    <n v="0"/>
    <n v="142100"/>
    <n v="0"/>
  </r>
  <r>
    <x v="15"/>
    <s v="Med B"/>
    <d v="2012-11-10T00:00:00"/>
    <x v="4"/>
    <n v="2"/>
    <x v="0"/>
    <n v="0"/>
    <n v="0"/>
    <n v="0"/>
    <n v="10"/>
  </r>
  <r>
    <x v="16"/>
    <s v="Med A"/>
    <d v="2012-07-03T00:00:00"/>
    <x v="0"/>
    <n v="800"/>
    <x v="0"/>
    <n v="0"/>
    <n v="0"/>
    <n v="0"/>
    <n v="0"/>
  </r>
  <r>
    <x v="16"/>
    <s v="Med A"/>
    <d v="2012-07-05T00:00:00"/>
    <x v="0"/>
    <n v="800"/>
    <x v="0"/>
    <n v="0"/>
    <n v="0"/>
    <n v="0"/>
    <n v="0"/>
  </r>
  <r>
    <x v="16"/>
    <s v="Med A"/>
    <d v="2012-07-10T00:00:00"/>
    <x v="0"/>
    <n v="900"/>
    <x v="0"/>
    <n v="0"/>
    <n v="0"/>
    <n v="0"/>
    <n v="0"/>
  </r>
  <r>
    <x v="16"/>
    <s v="Med A"/>
    <d v="2012-07-12T00:00:00"/>
    <x v="0"/>
    <n v="900"/>
    <x v="0"/>
    <n v="0"/>
    <n v="0"/>
    <n v="0"/>
    <n v="0"/>
  </r>
  <r>
    <x v="16"/>
    <s v="Med A"/>
    <d v="2012-08-02T00:00:00"/>
    <x v="1"/>
    <n v="5000"/>
    <x v="0"/>
    <n v="0"/>
    <n v="0"/>
    <n v="0"/>
    <n v="0"/>
  </r>
  <r>
    <x v="16"/>
    <s v="Med A"/>
    <d v="2012-08-04T00:00:00"/>
    <x v="1"/>
    <n v="5000"/>
    <x v="0"/>
    <n v="0"/>
    <n v="0"/>
    <n v="0"/>
    <n v="0"/>
  </r>
  <r>
    <x v="16"/>
    <s v="Med A"/>
    <d v="2012-08-07T00:00:00"/>
    <x v="1"/>
    <n v="5000"/>
    <x v="0"/>
    <n v="0"/>
    <n v="0"/>
    <n v="0"/>
    <n v="0"/>
  </r>
  <r>
    <x v="16"/>
    <s v="Med A"/>
    <d v="2012-08-28T00:00:00"/>
    <x v="1"/>
    <n v="3200"/>
    <x v="0"/>
    <n v="0"/>
    <n v="0"/>
    <n v="0"/>
    <n v="0"/>
  </r>
  <r>
    <x v="16"/>
    <s v="Med A"/>
    <d v="2012-08-30T00:00:00"/>
    <x v="1"/>
    <n v="3200"/>
    <x v="0"/>
    <n v="0"/>
    <n v="0"/>
    <n v="0"/>
    <n v="0"/>
  </r>
  <r>
    <x v="16"/>
    <s v="Med A"/>
    <d v="2012-09-01T00:00:00"/>
    <x v="2"/>
    <n v="3200"/>
    <x v="0"/>
    <n v="0"/>
    <n v="0"/>
    <n v="0"/>
    <n v="0"/>
  </r>
  <r>
    <x v="16"/>
    <s v="Med A"/>
    <d v="2012-09-04T00:00:00"/>
    <x v="2"/>
    <n v="3200"/>
    <x v="0"/>
    <n v="0"/>
    <n v="0"/>
    <n v="0"/>
    <n v="0"/>
  </r>
  <r>
    <x v="16"/>
    <s v="Med A"/>
    <d v="2012-09-06T00:00:00"/>
    <x v="2"/>
    <n v="3200"/>
    <x v="0"/>
    <n v="0"/>
    <n v="0"/>
    <n v="0"/>
    <n v="0"/>
  </r>
  <r>
    <x v="16"/>
    <s v="Med B"/>
    <d v="2012-09-13T00:00:00"/>
    <x v="2"/>
    <n v="6"/>
    <x v="1"/>
    <n v="0"/>
    <n v="0"/>
    <n v="34400"/>
    <n v="0"/>
  </r>
  <r>
    <x v="16"/>
    <s v="Med B"/>
    <d v="2012-10-11T00:00:00"/>
    <x v="3"/>
    <n v="5"/>
    <x v="0"/>
    <n v="0"/>
    <n v="0"/>
    <n v="0"/>
    <n v="0"/>
  </r>
  <r>
    <x v="16"/>
    <s v="Med B"/>
    <d v="2012-11-15T00:00:00"/>
    <x v="4"/>
    <n v="16"/>
    <x v="0"/>
    <n v="0"/>
    <n v="0"/>
    <n v="0"/>
    <n v="27"/>
  </r>
  <r>
    <x v="17"/>
    <s v="Med A"/>
    <d v="2012-07-06T00:00:00"/>
    <x v="0"/>
    <n v="3300"/>
    <x v="0"/>
    <n v="0"/>
    <n v="0"/>
    <n v="0"/>
    <n v="0"/>
  </r>
  <r>
    <x v="17"/>
    <s v="Med A"/>
    <d v="2012-07-09T00:00:00"/>
    <x v="0"/>
    <n v="3300"/>
    <x v="0"/>
    <n v="0"/>
    <n v="0"/>
    <n v="0"/>
    <n v="0"/>
  </r>
  <r>
    <x v="17"/>
    <s v="Med A"/>
    <d v="2012-07-11T00:00:00"/>
    <x v="0"/>
    <n v="3300"/>
    <x v="0"/>
    <n v="0"/>
    <n v="0"/>
    <n v="0"/>
    <n v="0"/>
  </r>
  <r>
    <x v="17"/>
    <s v="Med A"/>
    <d v="2012-07-13T00:00:00"/>
    <x v="0"/>
    <n v="3300"/>
    <x v="0"/>
    <n v="0"/>
    <n v="0"/>
    <n v="0"/>
    <n v="0"/>
  </r>
  <r>
    <x v="17"/>
    <s v="Med A"/>
    <d v="2012-07-16T00:00:00"/>
    <x v="0"/>
    <n v="3300"/>
    <x v="0"/>
    <n v="0"/>
    <n v="0"/>
    <n v="0"/>
    <n v="0"/>
  </r>
  <r>
    <x v="17"/>
    <s v="Med A"/>
    <d v="2012-07-18T00:00:00"/>
    <x v="0"/>
    <n v="3300"/>
    <x v="0"/>
    <n v="0"/>
    <n v="0"/>
    <n v="0"/>
    <n v="0"/>
  </r>
  <r>
    <x v="17"/>
    <s v="Med A"/>
    <d v="2012-07-20T00:00:00"/>
    <x v="0"/>
    <n v="4300"/>
    <x v="0"/>
    <n v="0"/>
    <n v="0"/>
    <n v="0"/>
    <n v="0"/>
  </r>
  <r>
    <x v="17"/>
    <s v="Med A"/>
    <d v="2012-07-23T00:00:00"/>
    <x v="0"/>
    <n v="4300"/>
    <x v="0"/>
    <n v="0"/>
    <n v="0"/>
    <n v="0"/>
    <n v="0"/>
  </r>
  <r>
    <x v="17"/>
    <s v="Med A"/>
    <d v="2012-07-25T00:00:00"/>
    <x v="0"/>
    <n v="4300"/>
    <x v="0"/>
    <n v="0"/>
    <n v="0"/>
    <n v="0"/>
    <n v="0"/>
  </r>
  <r>
    <x v="17"/>
    <s v="Med A"/>
    <d v="2012-07-27T00:00:00"/>
    <x v="0"/>
    <n v="4300"/>
    <x v="0"/>
    <n v="0"/>
    <n v="0"/>
    <n v="0"/>
    <n v="0"/>
  </r>
  <r>
    <x v="17"/>
    <s v="Med A"/>
    <d v="2012-07-30T00:00:00"/>
    <x v="0"/>
    <n v="4300"/>
    <x v="0"/>
    <n v="0"/>
    <n v="0"/>
    <n v="0"/>
    <n v="0"/>
  </r>
  <r>
    <x v="17"/>
    <s v="Med A"/>
    <d v="2012-08-01T00:00:00"/>
    <x v="1"/>
    <n v="4300"/>
    <x v="0"/>
    <n v="0"/>
    <n v="0"/>
    <n v="0"/>
    <n v="0"/>
  </r>
  <r>
    <x v="17"/>
    <s v="Med A"/>
    <d v="2012-08-03T00:00:00"/>
    <x v="1"/>
    <n v="4300"/>
    <x v="0"/>
    <n v="0"/>
    <n v="0"/>
    <n v="0"/>
    <n v="0"/>
  </r>
  <r>
    <x v="17"/>
    <s v="Med A"/>
    <d v="2012-08-06T00:00:00"/>
    <x v="1"/>
    <n v="4800"/>
    <x v="0"/>
    <n v="0"/>
    <n v="0"/>
    <n v="0"/>
    <n v="0"/>
  </r>
  <r>
    <x v="17"/>
    <s v="Med A"/>
    <d v="2012-08-08T00:00:00"/>
    <x v="1"/>
    <n v="4800"/>
    <x v="0"/>
    <n v="0"/>
    <n v="0"/>
    <n v="0"/>
    <n v="0"/>
  </r>
  <r>
    <x v="17"/>
    <s v="Med A"/>
    <d v="2012-08-10T00:00:00"/>
    <x v="1"/>
    <n v="4800"/>
    <x v="0"/>
    <n v="0"/>
    <n v="0"/>
    <n v="0"/>
    <n v="0"/>
  </r>
  <r>
    <x v="17"/>
    <s v="Med A"/>
    <d v="2012-08-13T00:00:00"/>
    <x v="1"/>
    <n v="4800"/>
    <x v="0"/>
    <n v="0"/>
    <n v="0"/>
    <n v="0"/>
    <n v="0"/>
  </r>
  <r>
    <x v="17"/>
    <s v="Med A"/>
    <d v="2012-08-15T00:00:00"/>
    <x v="1"/>
    <n v="4800"/>
    <x v="0"/>
    <n v="0"/>
    <n v="0"/>
    <n v="0"/>
    <n v="0"/>
  </r>
  <r>
    <x v="17"/>
    <s v="Med A"/>
    <d v="2012-08-17T00:00:00"/>
    <x v="1"/>
    <n v="4800"/>
    <x v="0"/>
    <n v="0"/>
    <n v="0"/>
    <n v="0"/>
    <n v="0"/>
  </r>
  <r>
    <x v="17"/>
    <s v="Med A"/>
    <d v="2012-08-20T00:00:00"/>
    <x v="1"/>
    <n v="5800"/>
    <x v="0"/>
    <n v="0"/>
    <n v="0"/>
    <n v="0"/>
    <n v="0"/>
  </r>
  <r>
    <x v="17"/>
    <s v="Med A"/>
    <d v="2012-08-22T00:00:00"/>
    <x v="1"/>
    <n v="5800"/>
    <x v="0"/>
    <n v="0"/>
    <n v="0"/>
    <n v="0"/>
    <n v="0"/>
  </r>
  <r>
    <x v="17"/>
    <s v="Med A"/>
    <d v="2012-08-24T00:00:00"/>
    <x v="1"/>
    <n v="5800"/>
    <x v="0"/>
    <n v="0"/>
    <n v="0"/>
    <n v="0"/>
    <n v="0"/>
  </r>
  <r>
    <x v="17"/>
    <s v="Med A"/>
    <d v="2012-08-27T00:00:00"/>
    <x v="1"/>
    <n v="5800"/>
    <x v="0"/>
    <n v="0"/>
    <n v="0"/>
    <n v="0"/>
    <n v="0"/>
  </r>
  <r>
    <x v="17"/>
    <s v="Med A"/>
    <d v="2012-08-29T00:00:00"/>
    <x v="1"/>
    <n v="5800"/>
    <x v="0"/>
    <n v="0"/>
    <n v="0"/>
    <n v="0"/>
    <n v="0"/>
  </r>
  <r>
    <x v="17"/>
    <s v="Med A"/>
    <d v="2012-08-31T00:00:00"/>
    <x v="1"/>
    <n v="5800"/>
    <x v="0"/>
    <n v="0"/>
    <n v="0"/>
    <n v="0"/>
    <n v="0"/>
  </r>
  <r>
    <x v="17"/>
    <s v="Med A"/>
    <d v="2012-09-03T00:00:00"/>
    <x v="2"/>
    <n v="5800"/>
    <x v="0"/>
    <n v="0"/>
    <n v="0"/>
    <n v="0"/>
    <n v="0"/>
  </r>
  <r>
    <x v="17"/>
    <s v="Med A"/>
    <d v="2012-09-05T00:00:00"/>
    <x v="2"/>
    <n v="5800"/>
    <x v="0"/>
    <n v="0"/>
    <n v="0"/>
    <n v="0"/>
    <n v="0"/>
  </r>
  <r>
    <x v="17"/>
    <s v="Med B"/>
    <d v="2012-09-21T00:00:00"/>
    <x v="2"/>
    <n v="8"/>
    <x v="1"/>
    <n v="0"/>
    <n v="0"/>
    <n v="125100"/>
    <n v="0"/>
  </r>
  <r>
    <x v="17"/>
    <s v="Med B"/>
    <d v="2012-10-10T00:00:00"/>
    <x v="3"/>
    <n v="8"/>
    <x v="0"/>
    <n v="0"/>
    <n v="0"/>
    <n v="0"/>
    <n v="0"/>
  </r>
  <r>
    <x v="17"/>
    <s v="Med B"/>
    <d v="2012-11-15T00:00:00"/>
    <x v="4"/>
    <n v="8"/>
    <x v="0"/>
    <n v="0"/>
    <n v="0"/>
    <n v="0"/>
    <n v="24"/>
  </r>
  <r>
    <x v="18"/>
    <s v="Med A"/>
    <d v="2012-07-02T00:00:00"/>
    <x v="0"/>
    <n v="1700"/>
    <x v="0"/>
    <n v="0"/>
    <n v="0"/>
    <n v="0"/>
    <n v="0"/>
  </r>
  <r>
    <x v="18"/>
    <s v="Med A"/>
    <d v="2012-07-04T00:00:00"/>
    <x v="0"/>
    <n v="1700"/>
    <x v="0"/>
    <n v="0"/>
    <n v="0"/>
    <n v="0"/>
    <n v="0"/>
  </r>
  <r>
    <x v="18"/>
    <s v="Med A"/>
    <d v="2012-07-06T00:00:00"/>
    <x v="0"/>
    <n v="1700"/>
    <x v="0"/>
    <n v="0"/>
    <n v="0"/>
    <n v="0"/>
    <n v="0"/>
  </r>
  <r>
    <x v="18"/>
    <s v="Med A"/>
    <d v="2012-07-09T00:00:00"/>
    <x v="0"/>
    <n v="1700"/>
    <x v="0"/>
    <n v="0"/>
    <n v="0"/>
    <n v="0"/>
    <n v="0"/>
  </r>
  <r>
    <x v="18"/>
    <s v="Med A"/>
    <d v="2012-07-11T00:00:00"/>
    <x v="0"/>
    <n v="1700"/>
    <x v="0"/>
    <n v="0"/>
    <n v="0"/>
    <n v="0"/>
    <n v="0"/>
  </r>
  <r>
    <x v="18"/>
    <s v="Med A"/>
    <d v="2012-07-13T00:00:00"/>
    <x v="0"/>
    <n v="1700"/>
    <x v="0"/>
    <n v="0"/>
    <n v="0"/>
    <n v="0"/>
    <n v="0"/>
  </r>
  <r>
    <x v="18"/>
    <s v="Med A"/>
    <d v="2012-07-16T00:00:00"/>
    <x v="0"/>
    <n v="1700"/>
    <x v="0"/>
    <n v="0"/>
    <n v="0"/>
    <n v="0"/>
    <n v="0"/>
  </r>
  <r>
    <x v="18"/>
    <s v="Med A"/>
    <d v="2012-07-18T00:00:00"/>
    <x v="0"/>
    <n v="1700"/>
    <x v="0"/>
    <n v="0"/>
    <n v="0"/>
    <n v="0"/>
    <n v="0"/>
  </r>
  <r>
    <x v="18"/>
    <s v="Med A"/>
    <d v="2012-07-20T00:00:00"/>
    <x v="0"/>
    <n v="1700"/>
    <x v="0"/>
    <n v="0"/>
    <n v="0"/>
    <n v="0"/>
    <n v="0"/>
  </r>
  <r>
    <x v="18"/>
    <s v="Med A"/>
    <d v="2012-07-23T00:00:00"/>
    <x v="0"/>
    <n v="1700"/>
    <x v="0"/>
    <n v="0"/>
    <n v="0"/>
    <n v="0"/>
    <n v="0"/>
  </r>
  <r>
    <x v="18"/>
    <s v="Med A"/>
    <d v="2012-07-25T00:00:00"/>
    <x v="0"/>
    <n v="1700"/>
    <x v="0"/>
    <n v="0"/>
    <n v="0"/>
    <n v="0"/>
    <n v="0"/>
  </r>
  <r>
    <x v="18"/>
    <s v="Med A"/>
    <d v="2012-07-27T00:00:00"/>
    <x v="0"/>
    <n v="1700"/>
    <x v="0"/>
    <n v="0"/>
    <n v="0"/>
    <n v="0"/>
    <n v="0"/>
  </r>
  <r>
    <x v="18"/>
    <s v="Med A"/>
    <d v="2012-07-30T00:00:00"/>
    <x v="0"/>
    <n v="1700"/>
    <x v="0"/>
    <n v="0"/>
    <n v="0"/>
    <n v="0"/>
    <n v="0"/>
  </r>
  <r>
    <x v="18"/>
    <s v="Med A"/>
    <d v="2012-08-01T00:00:00"/>
    <x v="1"/>
    <n v="1700"/>
    <x v="0"/>
    <n v="0"/>
    <n v="0"/>
    <n v="0"/>
    <n v="0"/>
  </r>
  <r>
    <x v="18"/>
    <s v="Med A"/>
    <d v="2012-08-03T00:00:00"/>
    <x v="1"/>
    <n v="1700"/>
    <x v="0"/>
    <n v="0"/>
    <n v="0"/>
    <n v="0"/>
    <n v="0"/>
  </r>
  <r>
    <x v="18"/>
    <s v="Med A"/>
    <d v="2012-08-06T00:00:00"/>
    <x v="1"/>
    <n v="1700"/>
    <x v="0"/>
    <n v="0"/>
    <n v="0"/>
    <n v="0"/>
    <n v="0"/>
  </r>
  <r>
    <x v="18"/>
    <s v="Med A"/>
    <d v="2012-08-08T00:00:00"/>
    <x v="1"/>
    <n v="1700"/>
    <x v="0"/>
    <n v="0"/>
    <n v="0"/>
    <n v="0"/>
    <n v="0"/>
  </r>
  <r>
    <x v="18"/>
    <s v="Med A"/>
    <d v="2012-08-10T00:00:00"/>
    <x v="1"/>
    <n v="1700"/>
    <x v="0"/>
    <n v="0"/>
    <n v="0"/>
    <n v="0"/>
    <n v="0"/>
  </r>
  <r>
    <x v="18"/>
    <s v="Med A"/>
    <d v="2012-08-13T00:00:00"/>
    <x v="1"/>
    <n v="1700"/>
    <x v="0"/>
    <n v="0"/>
    <n v="0"/>
    <n v="0"/>
    <n v="0"/>
  </r>
  <r>
    <x v="18"/>
    <s v="Med A"/>
    <d v="2012-08-15T00:00:00"/>
    <x v="1"/>
    <n v="1700"/>
    <x v="0"/>
    <n v="0"/>
    <n v="0"/>
    <n v="0"/>
    <n v="0"/>
  </r>
  <r>
    <x v="18"/>
    <s v="Med A"/>
    <d v="2012-08-17T00:00:00"/>
    <x v="1"/>
    <n v="1700"/>
    <x v="0"/>
    <n v="0"/>
    <n v="0"/>
    <n v="0"/>
    <n v="0"/>
  </r>
  <r>
    <x v="18"/>
    <s v="Med A"/>
    <d v="2012-08-20T00:00:00"/>
    <x v="1"/>
    <n v="1700"/>
    <x v="0"/>
    <n v="0"/>
    <n v="0"/>
    <n v="0"/>
    <n v="0"/>
  </r>
  <r>
    <x v="18"/>
    <s v="Med A"/>
    <d v="2012-08-22T00:00:00"/>
    <x v="1"/>
    <n v="1700"/>
    <x v="0"/>
    <n v="0"/>
    <n v="0"/>
    <n v="0"/>
    <n v="0"/>
  </r>
  <r>
    <x v="18"/>
    <s v="Med A"/>
    <d v="2012-08-24T00:00:00"/>
    <x v="1"/>
    <n v="1700"/>
    <x v="0"/>
    <n v="0"/>
    <n v="0"/>
    <n v="0"/>
    <n v="0"/>
  </r>
  <r>
    <x v="18"/>
    <s v="Med A"/>
    <d v="2012-08-27T00:00:00"/>
    <x v="1"/>
    <n v="1700"/>
    <x v="0"/>
    <n v="0"/>
    <n v="0"/>
    <n v="0"/>
    <n v="0"/>
  </r>
  <r>
    <x v="18"/>
    <s v="Med A"/>
    <d v="2012-08-29T00:00:00"/>
    <x v="1"/>
    <n v="1700"/>
    <x v="0"/>
    <n v="0"/>
    <n v="0"/>
    <n v="0"/>
    <n v="0"/>
  </r>
  <r>
    <x v="18"/>
    <s v="Med A"/>
    <d v="2012-08-31T00:00:00"/>
    <x v="1"/>
    <n v="1700"/>
    <x v="0"/>
    <n v="0"/>
    <n v="0"/>
    <n v="0"/>
    <n v="0"/>
  </r>
  <r>
    <x v="18"/>
    <s v="Med A"/>
    <d v="2012-09-03T00:00:00"/>
    <x v="2"/>
    <n v="1700"/>
    <x v="0"/>
    <n v="0"/>
    <n v="0"/>
    <n v="0"/>
    <n v="0"/>
  </r>
  <r>
    <x v="18"/>
    <s v="Med A"/>
    <d v="2012-09-05T00:00:00"/>
    <x v="2"/>
    <n v="1700"/>
    <x v="0"/>
    <n v="0"/>
    <n v="0"/>
    <n v="0"/>
    <n v="0"/>
  </r>
  <r>
    <x v="18"/>
    <s v="Med B"/>
    <d v="2012-09-12T00:00:00"/>
    <x v="2"/>
    <n v="4"/>
    <x v="1"/>
    <n v="0"/>
    <n v="0"/>
    <n v="49300"/>
    <n v="0"/>
  </r>
  <r>
    <x v="18"/>
    <s v="Med B"/>
    <d v="2012-10-10T00:00:00"/>
    <x v="3"/>
    <n v="3"/>
    <x v="0"/>
    <n v="0"/>
    <n v="0"/>
    <n v="0"/>
    <n v="0"/>
  </r>
  <r>
    <x v="18"/>
    <s v="Med B"/>
    <d v="2012-11-14T00:00:00"/>
    <x v="4"/>
    <n v="5"/>
    <x v="0"/>
    <n v="0"/>
    <n v="0"/>
    <n v="0"/>
    <n v="12"/>
  </r>
  <r>
    <x v="19"/>
    <s v="Med A"/>
    <d v="2012-07-02T00:00:00"/>
    <x v="0"/>
    <n v="3400"/>
    <x v="0"/>
    <n v="0"/>
    <n v="0"/>
    <n v="0"/>
    <n v="0"/>
  </r>
  <r>
    <x v="19"/>
    <s v="Med A"/>
    <d v="2012-07-04T00:00:00"/>
    <x v="0"/>
    <n v="3400"/>
    <x v="0"/>
    <n v="0"/>
    <n v="0"/>
    <n v="0"/>
    <n v="0"/>
  </r>
  <r>
    <x v="19"/>
    <s v="Med A"/>
    <d v="2012-07-06T00:00:00"/>
    <x v="0"/>
    <n v="3400"/>
    <x v="0"/>
    <n v="0"/>
    <n v="0"/>
    <n v="0"/>
    <n v="0"/>
  </r>
  <r>
    <x v="19"/>
    <s v="Med A"/>
    <d v="2012-07-09T00:00:00"/>
    <x v="0"/>
    <n v="3400"/>
    <x v="0"/>
    <n v="0"/>
    <n v="0"/>
    <n v="0"/>
    <n v="0"/>
  </r>
  <r>
    <x v="19"/>
    <s v="Med A"/>
    <d v="2012-07-11T00:00:00"/>
    <x v="0"/>
    <n v="3400"/>
    <x v="0"/>
    <n v="0"/>
    <n v="0"/>
    <n v="0"/>
    <n v="0"/>
  </r>
  <r>
    <x v="19"/>
    <s v="Med A"/>
    <d v="2012-07-13T00:00:00"/>
    <x v="0"/>
    <n v="3400"/>
    <x v="0"/>
    <n v="0"/>
    <n v="0"/>
    <n v="0"/>
    <n v="0"/>
  </r>
  <r>
    <x v="19"/>
    <s v="Med A"/>
    <d v="2012-07-16T00:00:00"/>
    <x v="0"/>
    <n v="3400"/>
    <x v="0"/>
    <n v="0"/>
    <n v="0"/>
    <n v="0"/>
    <n v="0"/>
  </r>
  <r>
    <x v="19"/>
    <s v="Med A"/>
    <d v="2012-07-18T00:00:00"/>
    <x v="0"/>
    <n v="3400"/>
    <x v="0"/>
    <n v="0"/>
    <n v="0"/>
    <n v="0"/>
    <n v="0"/>
  </r>
  <r>
    <x v="19"/>
    <s v="Med A"/>
    <d v="2012-07-20T00:00:00"/>
    <x v="0"/>
    <n v="4100"/>
    <x v="0"/>
    <n v="0"/>
    <n v="0"/>
    <n v="0"/>
    <n v="0"/>
  </r>
  <r>
    <x v="19"/>
    <s v="Med A"/>
    <d v="2012-07-23T00:00:00"/>
    <x v="0"/>
    <n v="4100"/>
    <x v="0"/>
    <n v="0"/>
    <n v="0"/>
    <n v="0"/>
    <n v="0"/>
  </r>
  <r>
    <x v="19"/>
    <s v="Med A"/>
    <d v="2012-07-25T00:00:00"/>
    <x v="0"/>
    <n v="4100"/>
    <x v="0"/>
    <n v="0"/>
    <n v="0"/>
    <n v="0"/>
    <n v="0"/>
  </r>
  <r>
    <x v="19"/>
    <s v="Med A"/>
    <d v="2012-07-27T00:00:00"/>
    <x v="0"/>
    <n v="4100"/>
    <x v="0"/>
    <n v="0"/>
    <n v="0"/>
    <n v="0"/>
    <n v="0"/>
  </r>
  <r>
    <x v="19"/>
    <s v="Med A"/>
    <d v="2012-07-30T00:00:00"/>
    <x v="0"/>
    <n v="4100"/>
    <x v="0"/>
    <n v="0"/>
    <n v="0"/>
    <n v="0"/>
    <n v="0"/>
  </r>
  <r>
    <x v="19"/>
    <s v="Med A"/>
    <d v="2012-08-01T00:00:00"/>
    <x v="1"/>
    <n v="4100"/>
    <x v="0"/>
    <n v="0"/>
    <n v="0"/>
    <n v="0"/>
    <n v="0"/>
  </r>
  <r>
    <x v="19"/>
    <s v="Med A"/>
    <d v="2012-08-03T00:00:00"/>
    <x v="1"/>
    <n v="4600"/>
    <x v="0"/>
    <n v="0"/>
    <n v="0"/>
    <n v="0"/>
    <n v="0"/>
  </r>
  <r>
    <x v="19"/>
    <s v="Med A"/>
    <d v="2012-08-06T00:00:00"/>
    <x v="1"/>
    <n v="4600"/>
    <x v="0"/>
    <n v="0"/>
    <n v="0"/>
    <n v="0"/>
    <n v="0"/>
  </r>
  <r>
    <x v="19"/>
    <s v="Med A"/>
    <d v="2012-08-08T00:00:00"/>
    <x v="1"/>
    <n v="4600"/>
    <x v="0"/>
    <n v="0"/>
    <n v="0"/>
    <n v="0"/>
    <n v="0"/>
  </r>
  <r>
    <x v="19"/>
    <s v="Med A"/>
    <d v="2012-08-10T00:00:00"/>
    <x v="1"/>
    <n v="4600"/>
    <x v="0"/>
    <n v="0"/>
    <n v="0"/>
    <n v="0"/>
    <n v="0"/>
  </r>
  <r>
    <x v="19"/>
    <s v="Med A"/>
    <d v="2012-08-13T00:00:00"/>
    <x v="1"/>
    <n v="4600"/>
    <x v="0"/>
    <n v="0"/>
    <n v="0"/>
    <n v="0"/>
    <n v="0"/>
  </r>
  <r>
    <x v="19"/>
    <s v="Med A"/>
    <d v="2012-08-15T00:00:00"/>
    <x v="1"/>
    <n v="4600"/>
    <x v="0"/>
    <n v="0"/>
    <n v="0"/>
    <n v="0"/>
    <n v="0"/>
  </r>
  <r>
    <x v="19"/>
    <s v="Med A"/>
    <d v="2012-08-17T00:00:00"/>
    <x v="1"/>
    <n v="4600"/>
    <x v="0"/>
    <n v="0"/>
    <n v="0"/>
    <n v="0"/>
    <n v="0"/>
  </r>
  <r>
    <x v="19"/>
    <s v="Med A"/>
    <d v="2012-08-20T00:00:00"/>
    <x v="1"/>
    <n v="5600"/>
    <x v="0"/>
    <n v="0"/>
    <n v="0"/>
    <n v="0"/>
    <n v="0"/>
  </r>
  <r>
    <x v="19"/>
    <s v="Med A"/>
    <d v="2012-08-22T00:00:00"/>
    <x v="1"/>
    <n v="5600"/>
    <x v="0"/>
    <n v="0"/>
    <n v="0"/>
    <n v="0"/>
    <n v="0"/>
  </r>
  <r>
    <x v="19"/>
    <s v="Med A"/>
    <d v="2012-08-24T00:00:00"/>
    <x v="1"/>
    <n v="5600"/>
    <x v="0"/>
    <n v="0"/>
    <n v="0"/>
    <n v="0"/>
    <n v="0"/>
  </r>
  <r>
    <x v="19"/>
    <s v="Med A"/>
    <d v="2012-08-27T00:00:00"/>
    <x v="1"/>
    <n v="5600"/>
    <x v="0"/>
    <n v="0"/>
    <n v="0"/>
    <n v="0"/>
    <n v="0"/>
  </r>
  <r>
    <x v="19"/>
    <s v="Med A"/>
    <d v="2012-08-29T00:00:00"/>
    <x v="1"/>
    <n v="5600"/>
    <x v="0"/>
    <n v="0"/>
    <n v="0"/>
    <n v="0"/>
    <n v="0"/>
  </r>
  <r>
    <x v="19"/>
    <s v="Med A"/>
    <d v="2012-08-31T00:00:00"/>
    <x v="1"/>
    <n v="5600"/>
    <x v="0"/>
    <n v="0"/>
    <n v="0"/>
    <n v="0"/>
    <n v="0"/>
  </r>
  <r>
    <x v="19"/>
    <s v="Med A"/>
    <d v="2012-09-03T00:00:00"/>
    <x v="2"/>
    <n v="5600"/>
    <x v="0"/>
    <n v="0"/>
    <n v="0"/>
    <n v="0"/>
    <n v="0"/>
  </r>
  <r>
    <x v="19"/>
    <s v="Med A"/>
    <d v="2012-09-05T00:00:00"/>
    <x v="2"/>
    <n v="5600"/>
    <x v="0"/>
    <n v="0"/>
    <n v="0"/>
    <n v="0"/>
    <n v="0"/>
  </r>
  <r>
    <x v="19"/>
    <s v="Med B"/>
    <d v="2012-09-12T00:00:00"/>
    <x v="2"/>
    <n v="8"/>
    <x v="1"/>
    <n v="0"/>
    <n v="0"/>
    <n v="128800"/>
    <n v="0"/>
  </r>
  <r>
    <x v="19"/>
    <s v="Med B"/>
    <d v="2012-11-14T00:00:00"/>
    <x v="4"/>
    <n v="2"/>
    <x v="0"/>
    <n v="0"/>
    <n v="0"/>
    <n v="0"/>
    <n v="10"/>
  </r>
  <r>
    <x v="20"/>
    <s v="Med A"/>
    <d v="2012-07-02T00:00:00"/>
    <x v="0"/>
    <n v="1900"/>
    <x v="0"/>
    <n v="0"/>
    <n v="0"/>
    <n v="0"/>
    <n v="0"/>
  </r>
  <r>
    <x v="20"/>
    <s v="Med A"/>
    <d v="2012-07-04T00:00:00"/>
    <x v="0"/>
    <n v="1900"/>
    <x v="0"/>
    <n v="0"/>
    <n v="0"/>
    <n v="0"/>
    <n v="0"/>
  </r>
  <r>
    <x v="20"/>
    <s v="Med A"/>
    <d v="2012-07-06T00:00:00"/>
    <x v="0"/>
    <n v="1900"/>
    <x v="0"/>
    <n v="0"/>
    <n v="0"/>
    <n v="0"/>
    <n v="0"/>
  </r>
  <r>
    <x v="20"/>
    <s v="Med A"/>
    <d v="2012-07-09T00:00:00"/>
    <x v="0"/>
    <n v="1900"/>
    <x v="0"/>
    <n v="0"/>
    <n v="0"/>
    <n v="0"/>
    <n v="0"/>
  </r>
  <r>
    <x v="20"/>
    <s v="Med A"/>
    <d v="2012-07-11T00:00:00"/>
    <x v="0"/>
    <n v="1900"/>
    <x v="0"/>
    <n v="0"/>
    <n v="0"/>
    <n v="0"/>
    <n v="0"/>
  </r>
  <r>
    <x v="20"/>
    <s v="Med A"/>
    <d v="2012-07-13T00:00:00"/>
    <x v="0"/>
    <n v="1900"/>
    <x v="0"/>
    <n v="0"/>
    <n v="0"/>
    <n v="0"/>
    <n v="0"/>
  </r>
  <r>
    <x v="20"/>
    <s v="Med A"/>
    <d v="2012-07-16T00:00:00"/>
    <x v="0"/>
    <n v="1900"/>
    <x v="0"/>
    <n v="0"/>
    <n v="0"/>
    <n v="0"/>
    <n v="0"/>
  </r>
  <r>
    <x v="20"/>
    <s v="Med A"/>
    <d v="2012-07-18T00:00:00"/>
    <x v="0"/>
    <n v="1900"/>
    <x v="0"/>
    <n v="0"/>
    <n v="0"/>
    <n v="0"/>
    <n v="0"/>
  </r>
  <r>
    <x v="20"/>
    <s v="Med A"/>
    <d v="2012-07-20T00:00:00"/>
    <x v="0"/>
    <n v="2500"/>
    <x v="0"/>
    <n v="0"/>
    <n v="0"/>
    <n v="0"/>
    <n v="0"/>
  </r>
  <r>
    <x v="20"/>
    <s v="Med A"/>
    <d v="2012-07-23T00:00:00"/>
    <x v="0"/>
    <n v="2500"/>
    <x v="0"/>
    <n v="0"/>
    <n v="0"/>
    <n v="0"/>
    <n v="0"/>
  </r>
  <r>
    <x v="20"/>
    <s v="Med A"/>
    <d v="2012-07-27T00:00:00"/>
    <x v="0"/>
    <n v="2500"/>
    <x v="0"/>
    <n v="0"/>
    <n v="0"/>
    <n v="0"/>
    <n v="0"/>
  </r>
  <r>
    <x v="20"/>
    <s v="Med A"/>
    <d v="2012-07-30T00:00:00"/>
    <x v="0"/>
    <n v="2500"/>
    <x v="0"/>
    <n v="0"/>
    <n v="0"/>
    <n v="0"/>
    <n v="0"/>
  </r>
  <r>
    <x v="20"/>
    <s v="Med A"/>
    <d v="2012-08-01T00:00:00"/>
    <x v="1"/>
    <n v="2500"/>
    <x v="0"/>
    <n v="0"/>
    <n v="0"/>
    <n v="0"/>
    <n v="0"/>
  </r>
  <r>
    <x v="20"/>
    <s v="Med A"/>
    <d v="2012-08-06T00:00:00"/>
    <x v="1"/>
    <n v="2500"/>
    <x v="0"/>
    <n v="0"/>
    <n v="0"/>
    <n v="0"/>
    <n v="0"/>
  </r>
  <r>
    <x v="20"/>
    <s v="Med A"/>
    <d v="2012-08-08T00:00:00"/>
    <x v="1"/>
    <n v="2500"/>
    <x v="0"/>
    <n v="0"/>
    <n v="0"/>
    <n v="0"/>
    <n v="0"/>
  </r>
  <r>
    <x v="20"/>
    <s v="Med A"/>
    <d v="2012-08-10T00:00:00"/>
    <x v="1"/>
    <n v="2500"/>
    <x v="0"/>
    <n v="0"/>
    <n v="0"/>
    <n v="0"/>
    <n v="0"/>
  </r>
  <r>
    <x v="20"/>
    <s v="Med A"/>
    <d v="2012-08-13T00:00:00"/>
    <x v="1"/>
    <n v="2500"/>
    <x v="0"/>
    <n v="0"/>
    <n v="0"/>
    <n v="0"/>
    <n v="0"/>
  </r>
  <r>
    <x v="20"/>
    <s v="Med A"/>
    <d v="2012-08-15T00:00:00"/>
    <x v="1"/>
    <n v="2500"/>
    <x v="0"/>
    <n v="0"/>
    <n v="0"/>
    <n v="0"/>
    <n v="0"/>
  </r>
  <r>
    <x v="20"/>
    <s v="Med A"/>
    <d v="2012-08-17T00:00:00"/>
    <x v="1"/>
    <n v="3300"/>
    <x v="0"/>
    <n v="0"/>
    <n v="0"/>
    <n v="0"/>
    <n v="0"/>
  </r>
  <r>
    <x v="20"/>
    <s v="Med A"/>
    <d v="2012-08-20T00:00:00"/>
    <x v="1"/>
    <n v="3300"/>
    <x v="0"/>
    <n v="0"/>
    <n v="0"/>
    <n v="0"/>
    <n v="0"/>
  </r>
  <r>
    <x v="20"/>
    <s v="Med A"/>
    <d v="2012-08-22T00:00:00"/>
    <x v="1"/>
    <n v="3300"/>
    <x v="0"/>
    <n v="0"/>
    <n v="0"/>
    <n v="0"/>
    <n v="0"/>
  </r>
  <r>
    <x v="20"/>
    <s v="Med A"/>
    <d v="2012-08-24T00:00:00"/>
    <x v="1"/>
    <n v="3300"/>
    <x v="0"/>
    <n v="0"/>
    <n v="0"/>
    <n v="0"/>
    <n v="0"/>
  </r>
  <r>
    <x v="20"/>
    <s v="Med A"/>
    <d v="2012-08-27T00:00:00"/>
    <x v="1"/>
    <n v="3300"/>
    <x v="0"/>
    <n v="0"/>
    <n v="0"/>
    <n v="0"/>
    <n v="0"/>
  </r>
  <r>
    <x v="20"/>
    <s v="Med A"/>
    <d v="2012-08-29T00:00:00"/>
    <x v="1"/>
    <n v="3300"/>
    <x v="0"/>
    <n v="0"/>
    <n v="0"/>
    <n v="0"/>
    <n v="0"/>
  </r>
  <r>
    <x v="20"/>
    <s v="Med A"/>
    <d v="2012-09-03T00:00:00"/>
    <x v="2"/>
    <n v="3300"/>
    <x v="0"/>
    <n v="0"/>
    <n v="0"/>
    <n v="0"/>
    <n v="0"/>
  </r>
  <r>
    <x v="20"/>
    <s v="Med A"/>
    <d v="2012-09-05T00:00:00"/>
    <x v="2"/>
    <n v="3300"/>
    <x v="0"/>
    <n v="0"/>
    <n v="0"/>
    <n v="0"/>
    <n v="0"/>
  </r>
  <r>
    <x v="20"/>
    <s v="Med B"/>
    <d v="2012-09-12T00:00:00"/>
    <x v="2"/>
    <n v="6"/>
    <x v="1"/>
    <n v="0"/>
    <n v="0"/>
    <n v="66600"/>
    <n v="0"/>
  </r>
  <r>
    <x v="20"/>
    <s v="Med B"/>
    <d v="2012-10-10T00:00:00"/>
    <x v="3"/>
    <n v="6"/>
    <x v="0"/>
    <n v="0"/>
    <n v="0"/>
    <n v="0"/>
    <n v="12"/>
  </r>
  <r>
    <x v="21"/>
    <s v="Med A"/>
    <d v="2012-07-02T00:00:00"/>
    <x v="0"/>
    <n v="8000"/>
    <x v="0"/>
    <n v="0"/>
    <n v="0"/>
    <n v="0"/>
    <n v="0"/>
  </r>
  <r>
    <x v="21"/>
    <s v="Med A"/>
    <d v="2012-07-04T00:00:00"/>
    <x v="0"/>
    <n v="8000"/>
    <x v="0"/>
    <n v="0"/>
    <n v="0"/>
    <n v="0"/>
    <n v="0"/>
  </r>
  <r>
    <x v="21"/>
    <s v="Med A"/>
    <d v="2012-07-23T00:00:00"/>
    <x v="0"/>
    <n v="5600"/>
    <x v="0"/>
    <n v="0"/>
    <n v="0"/>
    <n v="0"/>
    <n v="0"/>
  </r>
  <r>
    <x v="21"/>
    <s v="Med A"/>
    <d v="2012-07-25T00:00:00"/>
    <x v="0"/>
    <n v="5600"/>
    <x v="0"/>
    <n v="0"/>
    <n v="0"/>
    <n v="0"/>
    <n v="0"/>
  </r>
  <r>
    <x v="21"/>
    <s v="Med A"/>
    <d v="2012-07-27T00:00:00"/>
    <x v="0"/>
    <n v="5600"/>
    <x v="0"/>
    <n v="0"/>
    <n v="0"/>
    <n v="0"/>
    <n v="0"/>
  </r>
  <r>
    <x v="21"/>
    <s v="Med A"/>
    <d v="2012-07-30T00:00:00"/>
    <x v="0"/>
    <n v="5600"/>
    <x v="0"/>
    <n v="0"/>
    <n v="0"/>
    <n v="0"/>
    <n v="0"/>
  </r>
  <r>
    <x v="21"/>
    <s v="Med A"/>
    <d v="2012-08-01T00:00:00"/>
    <x v="1"/>
    <n v="5600"/>
    <x v="0"/>
    <n v="0"/>
    <n v="0"/>
    <n v="0"/>
    <n v="0"/>
  </r>
  <r>
    <x v="21"/>
    <s v="Med A"/>
    <d v="2012-08-03T00:00:00"/>
    <x v="1"/>
    <n v="7300"/>
    <x v="0"/>
    <n v="0"/>
    <n v="0"/>
    <n v="0"/>
    <n v="0"/>
  </r>
  <r>
    <x v="21"/>
    <s v="Med A"/>
    <d v="2012-08-06T00:00:00"/>
    <x v="1"/>
    <n v="7300"/>
    <x v="0"/>
    <n v="0"/>
    <n v="0"/>
    <n v="0"/>
    <n v="0"/>
  </r>
  <r>
    <x v="21"/>
    <s v="Med A"/>
    <d v="2012-08-08T00:00:00"/>
    <x v="1"/>
    <n v="7300"/>
    <x v="0"/>
    <n v="0"/>
    <n v="0"/>
    <n v="0"/>
    <n v="0"/>
  </r>
  <r>
    <x v="21"/>
    <s v="Med A"/>
    <d v="2012-08-10T00:00:00"/>
    <x v="1"/>
    <n v="7300"/>
    <x v="0"/>
    <n v="0"/>
    <n v="0"/>
    <n v="0"/>
    <n v="0"/>
  </r>
  <r>
    <x v="21"/>
    <s v="Med A"/>
    <d v="2012-08-13T00:00:00"/>
    <x v="1"/>
    <n v="7300"/>
    <x v="0"/>
    <n v="0"/>
    <n v="0"/>
    <n v="0"/>
    <n v="0"/>
  </r>
  <r>
    <x v="21"/>
    <s v="Med A"/>
    <d v="2012-08-15T00:00:00"/>
    <x v="1"/>
    <n v="7300"/>
    <x v="0"/>
    <n v="0"/>
    <n v="0"/>
    <n v="0"/>
    <n v="0"/>
  </r>
  <r>
    <x v="21"/>
    <s v="Med A"/>
    <d v="2012-08-17T00:00:00"/>
    <x v="1"/>
    <n v="7300"/>
    <x v="0"/>
    <n v="0"/>
    <n v="0"/>
    <n v="0"/>
    <n v="0"/>
  </r>
  <r>
    <x v="21"/>
    <s v="Med A"/>
    <d v="2012-08-20T00:00:00"/>
    <x v="1"/>
    <n v="7300"/>
    <x v="0"/>
    <n v="0"/>
    <n v="0"/>
    <n v="0"/>
    <n v="0"/>
  </r>
  <r>
    <x v="21"/>
    <s v="Med A"/>
    <d v="2012-08-22T00:00:00"/>
    <x v="1"/>
    <n v="7300"/>
    <x v="0"/>
    <n v="0"/>
    <n v="0"/>
    <n v="0"/>
    <n v="0"/>
  </r>
  <r>
    <x v="21"/>
    <s v="Med A"/>
    <d v="2012-08-24T00:00:00"/>
    <x v="1"/>
    <n v="7300"/>
    <x v="0"/>
    <n v="0"/>
    <n v="0"/>
    <n v="0"/>
    <n v="0"/>
  </r>
  <r>
    <x v="21"/>
    <s v="Med A"/>
    <d v="2012-08-27T00:00:00"/>
    <x v="1"/>
    <n v="7300"/>
    <x v="0"/>
    <n v="0"/>
    <n v="0"/>
    <n v="0"/>
    <n v="0"/>
  </r>
  <r>
    <x v="21"/>
    <s v="Med A"/>
    <d v="2012-08-29T00:00:00"/>
    <x v="1"/>
    <n v="7300"/>
    <x v="0"/>
    <n v="0"/>
    <n v="0"/>
    <n v="0"/>
    <n v="0"/>
  </r>
  <r>
    <x v="21"/>
    <s v="Med A"/>
    <d v="2012-09-03T00:00:00"/>
    <x v="2"/>
    <n v="7300"/>
    <x v="0"/>
    <n v="0"/>
    <n v="0"/>
    <n v="0"/>
    <n v="0"/>
  </r>
  <r>
    <x v="21"/>
    <s v="Med A"/>
    <d v="2012-09-05T00:00:00"/>
    <x v="2"/>
    <n v="7300"/>
    <x v="0"/>
    <n v="0"/>
    <n v="0"/>
    <n v="0"/>
    <n v="0"/>
  </r>
  <r>
    <x v="21"/>
    <s v="Med B"/>
    <d v="2012-10-10T00:00:00"/>
    <x v="3"/>
    <n v="2"/>
    <x v="1"/>
    <n v="0"/>
    <n v="0"/>
    <n v="146200"/>
    <n v="0"/>
  </r>
  <r>
    <x v="21"/>
    <s v="Med B"/>
    <d v="2012-11-14T00:00:00"/>
    <x v="4"/>
    <n v="4"/>
    <x v="0"/>
    <n v="0"/>
    <n v="0"/>
    <n v="0"/>
    <n v="6"/>
  </r>
  <r>
    <x v="22"/>
    <s v="Med A"/>
    <d v="2012-07-12T00:00:00"/>
    <x v="0"/>
    <n v="7000"/>
    <x v="0"/>
    <n v="0"/>
    <n v="0"/>
    <n v="0"/>
    <n v="0"/>
  </r>
  <r>
    <x v="22"/>
    <s v="Med A"/>
    <d v="2012-07-14T00:00:00"/>
    <x v="0"/>
    <n v="7000"/>
    <x v="0"/>
    <n v="0"/>
    <n v="0"/>
    <n v="0"/>
    <n v="0"/>
  </r>
  <r>
    <x v="22"/>
    <s v="Med A"/>
    <d v="2012-07-19T00:00:00"/>
    <x v="0"/>
    <n v="7000"/>
    <x v="0"/>
    <n v="0"/>
    <n v="0"/>
    <n v="0"/>
    <n v="0"/>
  </r>
  <r>
    <x v="22"/>
    <s v="Med A"/>
    <d v="2012-07-21T00:00:00"/>
    <x v="0"/>
    <n v="9100"/>
    <x v="0"/>
    <n v="0"/>
    <n v="0"/>
    <n v="0"/>
    <n v="0"/>
  </r>
  <r>
    <x v="22"/>
    <s v="Med A"/>
    <d v="2012-07-24T00:00:00"/>
    <x v="0"/>
    <n v="9100"/>
    <x v="0"/>
    <n v="0"/>
    <n v="0"/>
    <n v="0"/>
    <n v="0"/>
  </r>
  <r>
    <x v="22"/>
    <s v="Med A"/>
    <d v="2012-07-28T00:00:00"/>
    <x v="0"/>
    <n v="9100"/>
    <x v="0"/>
    <n v="0"/>
    <n v="0"/>
    <n v="0"/>
    <n v="0"/>
  </r>
  <r>
    <x v="22"/>
    <s v="Med A"/>
    <d v="2012-07-31T00:00:00"/>
    <x v="0"/>
    <n v="9100"/>
    <x v="0"/>
    <n v="0"/>
    <n v="0"/>
    <n v="0"/>
    <n v="0"/>
  </r>
  <r>
    <x v="22"/>
    <s v="Med A"/>
    <d v="2012-08-03T00:00:00"/>
    <x v="1"/>
    <n v="9100"/>
    <x v="0"/>
    <n v="0"/>
    <n v="0"/>
    <n v="0"/>
    <n v="0"/>
  </r>
  <r>
    <x v="22"/>
    <s v="Med A"/>
    <d v="2012-08-07T00:00:00"/>
    <x v="1"/>
    <n v="9100"/>
    <x v="0"/>
    <n v="0"/>
    <n v="0"/>
    <n v="0"/>
    <n v="0"/>
  </r>
  <r>
    <x v="22"/>
    <s v="Med A"/>
    <d v="2012-08-11T00:00:00"/>
    <x v="1"/>
    <n v="11400"/>
    <x v="0"/>
    <n v="0"/>
    <n v="0"/>
    <n v="0"/>
    <n v="0"/>
  </r>
  <r>
    <x v="22"/>
    <s v="Med A"/>
    <d v="2012-08-15T00:00:00"/>
    <x v="1"/>
    <n v="11400"/>
    <x v="0"/>
    <n v="0"/>
    <n v="0"/>
    <n v="0"/>
    <n v="0"/>
  </r>
  <r>
    <x v="22"/>
    <s v="Med A"/>
    <d v="2012-08-21T00:00:00"/>
    <x v="1"/>
    <n v="11400"/>
    <x v="0"/>
    <n v="0"/>
    <n v="0"/>
    <n v="0"/>
    <n v="0"/>
  </r>
  <r>
    <x v="23"/>
    <s v="Med B"/>
    <d v="2012-09-25T00:00:00"/>
    <x v="2"/>
    <n v="3"/>
    <x v="0"/>
    <n v="1"/>
    <n v="0"/>
    <n v="0"/>
    <n v="0"/>
  </r>
  <r>
    <x v="23"/>
    <s v="Med B"/>
    <d v="2012-10-06T00:00:00"/>
    <x v="3"/>
    <n v="5"/>
    <x v="0"/>
    <n v="1"/>
    <n v="0"/>
    <n v="0"/>
    <n v="8"/>
  </r>
  <r>
    <x v="24"/>
    <s v="Med A"/>
    <d v="2012-08-27T00:00:00"/>
    <x v="1"/>
    <n v="3000"/>
    <x v="0"/>
    <n v="0"/>
    <n v="0"/>
    <n v="0"/>
    <n v="0"/>
  </r>
  <r>
    <x v="24"/>
    <s v="Med A"/>
    <d v="2012-08-29T00:00:00"/>
    <x v="1"/>
    <n v="3000"/>
    <x v="0"/>
    <n v="0"/>
    <n v="0"/>
    <n v="0"/>
    <n v="0"/>
  </r>
  <r>
    <x v="24"/>
    <s v="Med A"/>
    <d v="2012-08-31T00:00:00"/>
    <x v="1"/>
    <n v="3000"/>
    <x v="0"/>
    <n v="0"/>
    <n v="0"/>
    <n v="0"/>
    <n v="0"/>
  </r>
  <r>
    <x v="24"/>
    <s v="Med A"/>
    <d v="2012-09-03T00:00:00"/>
    <x v="2"/>
    <n v="3000"/>
    <x v="0"/>
    <n v="0"/>
    <n v="0"/>
    <n v="0"/>
    <n v="0"/>
  </r>
  <r>
    <x v="24"/>
    <s v="Med A"/>
    <d v="2012-09-05T00:00:00"/>
    <x v="2"/>
    <n v="3000"/>
    <x v="0"/>
    <n v="0"/>
    <n v="0"/>
    <n v="0"/>
    <n v="0"/>
  </r>
  <r>
    <x v="24"/>
    <s v="Med B"/>
    <d v="2012-09-12T00:00:00"/>
    <x v="2"/>
    <n v="6"/>
    <x v="1"/>
    <n v="0"/>
    <n v="0"/>
    <n v="15000"/>
    <n v="0"/>
  </r>
  <r>
    <x v="24"/>
    <s v="Med B"/>
    <d v="2012-10-12T00:00:00"/>
    <x v="3"/>
    <n v="6"/>
    <x v="0"/>
    <n v="0"/>
    <n v="0"/>
    <n v="0"/>
    <n v="0"/>
  </r>
  <r>
    <x v="24"/>
    <s v="Med B"/>
    <d v="2012-11-14T00:00:00"/>
    <x v="4"/>
    <n v="6"/>
    <x v="0"/>
    <n v="0"/>
    <n v="0"/>
    <n v="0"/>
    <n v="18"/>
  </r>
  <r>
    <x v="25"/>
    <s v="Med A"/>
    <d v="2012-08-06T00:00:00"/>
    <x v="1"/>
    <n v="13800"/>
    <x v="0"/>
    <n v="0"/>
    <n v="0"/>
    <n v="0"/>
    <n v="0"/>
  </r>
  <r>
    <x v="26"/>
    <s v="Med A"/>
    <d v="2012-11-20T00:00:00"/>
    <x v="4"/>
    <n v="1200"/>
    <x v="0"/>
    <n v="0"/>
    <n v="0"/>
    <n v="0"/>
    <n v="0"/>
  </r>
  <r>
    <x v="26"/>
    <s v="Med A"/>
    <d v="2012-11-23T00:00:00"/>
    <x v="4"/>
    <n v="1200"/>
    <x v="0"/>
    <n v="0"/>
    <n v="0"/>
    <n v="0"/>
    <n v="0"/>
  </r>
  <r>
    <x v="27"/>
    <s v="Med A"/>
    <d v="2012-07-09T00:00:00"/>
    <x v="0"/>
    <n v="5500"/>
    <x v="0"/>
    <n v="0"/>
    <n v="0"/>
    <n v="0"/>
    <n v="0"/>
  </r>
  <r>
    <x v="27"/>
    <s v="Med A"/>
    <d v="2012-07-11T00:00:00"/>
    <x v="0"/>
    <n v="5500"/>
    <x v="0"/>
    <n v="0"/>
    <n v="0"/>
    <n v="0"/>
    <n v="0"/>
  </r>
  <r>
    <x v="27"/>
    <s v="Med A"/>
    <d v="2012-07-13T00:00:00"/>
    <x v="0"/>
    <n v="5500"/>
    <x v="0"/>
    <n v="0"/>
    <n v="0"/>
    <n v="0"/>
    <n v="0"/>
  </r>
  <r>
    <x v="27"/>
    <s v="Med A"/>
    <d v="2012-07-16T00:00:00"/>
    <x v="0"/>
    <n v="5500"/>
    <x v="0"/>
    <n v="0"/>
    <n v="0"/>
    <n v="0"/>
    <n v="0"/>
  </r>
  <r>
    <x v="27"/>
    <s v="Med A"/>
    <d v="2012-07-18T00:00:00"/>
    <x v="0"/>
    <n v="5500"/>
    <x v="0"/>
    <n v="0"/>
    <n v="0"/>
    <n v="0"/>
    <n v="0"/>
  </r>
  <r>
    <x v="27"/>
    <s v="Med A"/>
    <d v="2012-07-20T00:00:00"/>
    <x v="0"/>
    <n v="5500"/>
    <x v="0"/>
    <n v="0"/>
    <n v="0"/>
    <n v="0"/>
    <n v="0"/>
  </r>
  <r>
    <x v="27"/>
    <s v="Med A"/>
    <d v="2012-07-23T00:00:00"/>
    <x v="0"/>
    <n v="5500"/>
    <x v="0"/>
    <n v="0"/>
    <n v="0"/>
    <n v="0"/>
    <n v="0"/>
  </r>
  <r>
    <x v="27"/>
    <s v="Med A"/>
    <d v="2012-07-25T00:00:00"/>
    <x v="0"/>
    <n v="5500"/>
    <x v="0"/>
    <n v="0"/>
    <n v="0"/>
    <n v="0"/>
    <n v="0"/>
  </r>
  <r>
    <x v="27"/>
    <s v="Med A"/>
    <d v="2012-07-27T00:00:00"/>
    <x v="0"/>
    <n v="5500"/>
    <x v="0"/>
    <n v="0"/>
    <n v="0"/>
    <n v="0"/>
    <n v="0"/>
  </r>
  <r>
    <x v="27"/>
    <s v="Med A"/>
    <d v="2012-07-30T00:00:00"/>
    <x v="0"/>
    <n v="5500"/>
    <x v="0"/>
    <n v="0"/>
    <n v="0"/>
    <n v="0"/>
    <n v="0"/>
  </r>
  <r>
    <x v="27"/>
    <s v="Med A"/>
    <d v="2012-08-01T00:00:00"/>
    <x v="1"/>
    <n v="5500"/>
    <x v="0"/>
    <n v="0"/>
    <n v="0"/>
    <n v="0"/>
    <n v="0"/>
  </r>
  <r>
    <x v="27"/>
    <s v="Med A"/>
    <d v="2012-08-03T00:00:00"/>
    <x v="1"/>
    <n v="5000"/>
    <x v="0"/>
    <n v="0"/>
    <n v="0"/>
    <n v="0"/>
    <n v="0"/>
  </r>
  <r>
    <x v="27"/>
    <s v="Med A"/>
    <d v="2012-08-06T00:00:00"/>
    <x v="1"/>
    <n v="5000"/>
    <x v="0"/>
    <n v="0"/>
    <n v="0"/>
    <n v="0"/>
    <n v="0"/>
  </r>
  <r>
    <x v="27"/>
    <s v="Med A"/>
    <d v="2012-08-08T00:00:00"/>
    <x v="1"/>
    <n v="5000"/>
    <x v="0"/>
    <n v="0"/>
    <n v="0"/>
    <n v="0"/>
    <n v="0"/>
  </r>
  <r>
    <x v="27"/>
    <s v="Med A"/>
    <d v="2012-08-10T00:00:00"/>
    <x v="1"/>
    <n v="5000"/>
    <x v="0"/>
    <n v="0"/>
    <n v="0"/>
    <n v="0"/>
    <n v="0"/>
  </r>
  <r>
    <x v="27"/>
    <s v="Med A"/>
    <d v="2012-08-13T00:00:00"/>
    <x v="1"/>
    <n v="5000"/>
    <x v="0"/>
    <n v="0"/>
    <n v="0"/>
    <n v="0"/>
    <n v="0"/>
  </r>
  <r>
    <x v="27"/>
    <s v="Med A"/>
    <d v="2012-08-15T00:00:00"/>
    <x v="1"/>
    <n v="5000"/>
    <x v="0"/>
    <n v="0"/>
    <n v="0"/>
    <n v="0"/>
    <n v="0"/>
  </r>
  <r>
    <x v="27"/>
    <s v="Med A"/>
    <d v="2012-08-17T00:00:00"/>
    <x v="1"/>
    <n v="5000"/>
    <x v="0"/>
    <n v="0"/>
    <n v="0"/>
    <n v="0"/>
    <n v="0"/>
  </r>
  <r>
    <x v="27"/>
    <s v="Med B"/>
    <d v="2012-09-12T00:00:00"/>
    <x v="2"/>
    <n v="6"/>
    <x v="1"/>
    <n v="0"/>
    <n v="0"/>
    <n v="95500"/>
    <n v="0"/>
  </r>
  <r>
    <x v="27"/>
    <s v="Med B"/>
    <d v="2012-11-14T00:00:00"/>
    <x v="4"/>
    <n v="2"/>
    <x v="0"/>
    <n v="0"/>
    <n v="0"/>
    <n v="0"/>
    <n v="8"/>
  </r>
  <r>
    <x v="28"/>
    <s v="Med A"/>
    <d v="2012-07-03T00:00:00"/>
    <x v="0"/>
    <n v="4800"/>
    <x v="0"/>
    <n v="0"/>
    <n v="0"/>
    <n v="0"/>
    <n v="0"/>
  </r>
  <r>
    <x v="28"/>
    <s v="Med A"/>
    <d v="2012-07-05T00:00:00"/>
    <x v="0"/>
    <n v="4800"/>
    <x v="0"/>
    <n v="0"/>
    <n v="0"/>
    <n v="0"/>
    <n v="0"/>
  </r>
  <r>
    <x v="28"/>
    <s v="Med A"/>
    <d v="2012-07-21T00:00:00"/>
    <x v="0"/>
    <n v="4400"/>
    <x v="0"/>
    <n v="0"/>
    <n v="0"/>
    <n v="0"/>
    <n v="0"/>
  </r>
  <r>
    <x v="28"/>
    <s v="Med A"/>
    <d v="2012-07-26T00:00:00"/>
    <x v="0"/>
    <n v="4400"/>
    <x v="0"/>
    <n v="0"/>
    <n v="0"/>
    <n v="0"/>
    <n v="0"/>
  </r>
  <r>
    <x v="28"/>
    <s v="Med A"/>
    <d v="2012-07-28T00:00:00"/>
    <x v="0"/>
    <n v="4400"/>
    <x v="0"/>
    <n v="0"/>
    <n v="0"/>
    <n v="0"/>
    <n v="0"/>
  </r>
  <r>
    <x v="28"/>
    <s v="Med A"/>
    <d v="2012-07-31T00:00:00"/>
    <x v="0"/>
    <n v="4400"/>
    <x v="0"/>
    <n v="0"/>
    <n v="0"/>
    <n v="0"/>
    <n v="0"/>
  </r>
  <r>
    <x v="28"/>
    <s v="Med A"/>
    <d v="2012-08-02T00:00:00"/>
    <x v="1"/>
    <n v="4400"/>
    <x v="0"/>
    <n v="0"/>
    <n v="0"/>
    <n v="0"/>
    <n v="0"/>
  </r>
  <r>
    <x v="28"/>
    <s v="Med A"/>
    <d v="2012-08-18T00:00:00"/>
    <x v="1"/>
    <n v="4400"/>
    <x v="0"/>
    <n v="0"/>
    <n v="0"/>
    <n v="0"/>
    <n v="0"/>
  </r>
  <r>
    <x v="28"/>
    <s v="Med A"/>
    <d v="2012-08-21T00:00:00"/>
    <x v="1"/>
    <n v="4400"/>
    <x v="0"/>
    <n v="0"/>
    <n v="0"/>
    <n v="0"/>
    <n v="0"/>
  </r>
  <r>
    <x v="28"/>
    <s v="Med A"/>
    <d v="2012-08-23T00:00:00"/>
    <x v="1"/>
    <n v="4400"/>
    <x v="0"/>
    <n v="0"/>
    <n v="0"/>
    <n v="0"/>
    <n v="0"/>
  </r>
  <r>
    <x v="28"/>
    <s v="Med A"/>
    <d v="2012-08-25T00:00:00"/>
    <x v="1"/>
    <n v="4400"/>
    <x v="0"/>
    <n v="0"/>
    <n v="0"/>
    <n v="0"/>
    <n v="0"/>
  </r>
  <r>
    <x v="28"/>
    <s v="Med A"/>
    <d v="2012-09-01T00:00:00"/>
    <x v="2"/>
    <n v="4400"/>
    <x v="0"/>
    <n v="0"/>
    <n v="0"/>
    <n v="0"/>
    <n v="0"/>
  </r>
  <r>
    <x v="28"/>
    <s v="Med A"/>
    <d v="2012-09-04T00:00:00"/>
    <x v="2"/>
    <n v="4400"/>
    <x v="0"/>
    <n v="0"/>
    <n v="0"/>
    <n v="0"/>
    <n v="0"/>
  </r>
  <r>
    <x v="28"/>
    <s v="Med B"/>
    <d v="2012-09-13T00:00:00"/>
    <x v="2"/>
    <n v="8"/>
    <x v="1"/>
    <n v="0"/>
    <n v="0"/>
    <n v="58000"/>
    <n v="0"/>
  </r>
  <r>
    <x v="28"/>
    <s v="Med B"/>
    <d v="2012-11-17T00:00:00"/>
    <x v="4"/>
    <n v="10"/>
    <x v="0"/>
    <n v="0"/>
    <n v="0"/>
    <n v="0"/>
    <n v="18"/>
  </r>
  <r>
    <x v="29"/>
    <s v="Med A"/>
    <d v="2012-07-02T00:00:00"/>
    <x v="0"/>
    <n v="900"/>
    <x v="0"/>
    <n v="0"/>
    <n v="0"/>
    <n v="0"/>
    <n v="0"/>
  </r>
  <r>
    <x v="29"/>
    <s v="Med A"/>
    <d v="2012-07-04T00:00:00"/>
    <x v="0"/>
    <n v="900"/>
    <x v="0"/>
    <n v="0"/>
    <n v="0"/>
    <n v="0"/>
    <n v="0"/>
  </r>
  <r>
    <x v="29"/>
    <s v="Med A"/>
    <d v="2012-07-11T00:00:00"/>
    <x v="0"/>
    <n v="900"/>
    <x v="0"/>
    <n v="0"/>
    <n v="0"/>
    <n v="0"/>
    <n v="0"/>
  </r>
  <r>
    <x v="29"/>
    <s v="Med A"/>
    <d v="2012-07-13T00:00:00"/>
    <x v="0"/>
    <n v="900"/>
    <x v="0"/>
    <n v="0"/>
    <n v="0"/>
    <n v="0"/>
    <n v="0"/>
  </r>
  <r>
    <x v="29"/>
    <s v="Med A"/>
    <d v="2012-07-16T00:00:00"/>
    <x v="0"/>
    <n v="900"/>
    <x v="0"/>
    <n v="0"/>
    <n v="0"/>
    <n v="0"/>
    <n v="0"/>
  </r>
  <r>
    <x v="29"/>
    <s v="Med A"/>
    <d v="2012-07-18T00:00:00"/>
    <x v="0"/>
    <n v="900"/>
    <x v="0"/>
    <n v="0"/>
    <n v="0"/>
    <n v="0"/>
    <n v="0"/>
  </r>
  <r>
    <x v="29"/>
    <s v="Med A"/>
    <d v="2012-07-27T00:00:00"/>
    <x v="0"/>
    <n v="800"/>
    <x v="0"/>
    <n v="0"/>
    <n v="0"/>
    <n v="0"/>
    <n v="0"/>
  </r>
  <r>
    <x v="29"/>
    <s v="Med A"/>
    <d v="2012-07-28T00:00:00"/>
    <x v="0"/>
    <n v="800"/>
    <x v="0"/>
    <n v="0"/>
    <n v="0"/>
    <n v="0"/>
    <n v="0"/>
  </r>
  <r>
    <x v="29"/>
    <s v="Med A"/>
    <d v="2012-07-30T00:00:00"/>
    <x v="0"/>
    <n v="800"/>
    <x v="0"/>
    <n v="0"/>
    <n v="0"/>
    <n v="0"/>
    <n v="0"/>
  </r>
  <r>
    <x v="29"/>
    <s v="Med A"/>
    <d v="2012-08-01T00:00:00"/>
    <x v="1"/>
    <n v="800"/>
    <x v="0"/>
    <n v="0"/>
    <n v="0"/>
    <n v="0"/>
    <n v="0"/>
  </r>
  <r>
    <x v="29"/>
    <s v="Med A"/>
    <d v="2012-08-03T00:00:00"/>
    <x v="1"/>
    <n v="800"/>
    <x v="0"/>
    <n v="0"/>
    <n v="0"/>
    <n v="0"/>
    <n v="0"/>
  </r>
  <r>
    <x v="29"/>
    <s v="Med A"/>
    <d v="2012-08-06T00:00:00"/>
    <x v="1"/>
    <n v="800"/>
    <x v="0"/>
    <n v="0"/>
    <n v="0"/>
    <n v="0"/>
    <n v="0"/>
  </r>
  <r>
    <x v="29"/>
    <s v="Med A"/>
    <d v="2012-08-08T00:00:00"/>
    <x v="1"/>
    <n v="800"/>
    <x v="0"/>
    <n v="0"/>
    <n v="0"/>
    <n v="0"/>
    <n v="0"/>
  </r>
  <r>
    <x v="29"/>
    <s v="Med A"/>
    <d v="2012-08-10T00:00:00"/>
    <x v="1"/>
    <n v="800"/>
    <x v="0"/>
    <n v="0"/>
    <n v="0"/>
    <n v="0"/>
    <n v="0"/>
  </r>
  <r>
    <x v="29"/>
    <s v="Med A"/>
    <d v="2012-08-13T00:00:00"/>
    <x v="1"/>
    <n v="800"/>
    <x v="0"/>
    <n v="0"/>
    <n v="0"/>
    <n v="0"/>
    <n v="0"/>
  </r>
  <r>
    <x v="29"/>
    <s v="Med A"/>
    <d v="2012-08-15T00:00:00"/>
    <x v="1"/>
    <n v="800"/>
    <x v="0"/>
    <n v="0"/>
    <n v="0"/>
    <n v="0"/>
    <n v="0"/>
  </r>
  <r>
    <x v="29"/>
    <s v="Med A"/>
    <d v="2012-08-24T00:00:00"/>
    <x v="1"/>
    <n v="800"/>
    <x v="0"/>
    <n v="0"/>
    <n v="0"/>
    <n v="0"/>
    <n v="0"/>
  </r>
  <r>
    <x v="29"/>
    <s v="Med A"/>
    <d v="2012-08-27T00:00:00"/>
    <x v="1"/>
    <n v="800"/>
    <x v="0"/>
    <n v="0"/>
    <n v="0"/>
    <n v="0"/>
    <n v="0"/>
  </r>
  <r>
    <x v="29"/>
    <s v="Med A"/>
    <d v="2012-08-29T00:00:00"/>
    <x v="1"/>
    <n v="800"/>
    <x v="0"/>
    <n v="0"/>
    <n v="0"/>
    <n v="0"/>
    <n v="0"/>
  </r>
  <r>
    <x v="29"/>
    <s v="Med A"/>
    <d v="2012-08-31T00:00:00"/>
    <x v="1"/>
    <n v="800"/>
    <x v="0"/>
    <n v="0"/>
    <n v="0"/>
    <n v="0"/>
    <n v="0"/>
  </r>
  <r>
    <x v="29"/>
    <s v="Med A"/>
    <d v="2012-09-03T00:00:00"/>
    <x v="2"/>
    <n v="800"/>
    <x v="0"/>
    <n v="0"/>
    <n v="0"/>
    <n v="0"/>
    <n v="0"/>
  </r>
  <r>
    <x v="29"/>
    <s v="Med A"/>
    <d v="2012-09-04T00:00:00"/>
    <x v="2"/>
    <n v="800"/>
    <x v="0"/>
    <n v="0"/>
    <n v="0"/>
    <n v="0"/>
    <n v="0"/>
  </r>
  <r>
    <x v="29"/>
    <s v="Med A"/>
    <d v="2012-09-06T00:00:00"/>
    <x v="2"/>
    <n v="800"/>
    <x v="0"/>
    <n v="0"/>
    <n v="0"/>
    <n v="0"/>
    <n v="0"/>
  </r>
  <r>
    <x v="29"/>
    <s v="Med B"/>
    <d v="2012-09-13T00:00:00"/>
    <x v="2"/>
    <n v="2"/>
    <x v="1"/>
    <n v="0"/>
    <n v="0"/>
    <n v="19000"/>
    <n v="0"/>
  </r>
  <r>
    <x v="29"/>
    <s v="Med B"/>
    <d v="2012-10-18T00:00:00"/>
    <x v="3"/>
    <n v="3"/>
    <x v="0"/>
    <n v="0"/>
    <n v="0"/>
    <n v="0"/>
    <n v="5"/>
  </r>
  <r>
    <x v="30"/>
    <s v="Med A"/>
    <d v="2012-07-07T00:00:00"/>
    <x v="0"/>
    <n v="10100"/>
    <x v="0"/>
    <n v="0"/>
    <n v="0"/>
    <n v="0"/>
    <n v="0"/>
  </r>
  <r>
    <x v="30"/>
    <s v="Med A"/>
    <d v="2012-07-12T00:00:00"/>
    <x v="0"/>
    <n v="12100"/>
    <x v="0"/>
    <n v="0"/>
    <n v="0"/>
    <n v="0"/>
    <n v="0"/>
  </r>
  <r>
    <x v="30"/>
    <s v="Med A"/>
    <d v="2012-07-14T00:00:00"/>
    <x v="0"/>
    <n v="12100"/>
    <x v="0"/>
    <n v="0"/>
    <n v="0"/>
    <n v="0"/>
    <n v="0"/>
  </r>
  <r>
    <x v="30"/>
    <s v="Med A"/>
    <d v="2012-07-19T00:00:00"/>
    <x v="0"/>
    <n v="12100"/>
    <x v="0"/>
    <n v="0"/>
    <n v="0"/>
    <n v="0"/>
    <n v="0"/>
  </r>
  <r>
    <x v="30"/>
    <s v="Med A"/>
    <d v="2012-07-21T00:00:00"/>
    <x v="0"/>
    <n v="12100"/>
    <x v="0"/>
    <n v="0"/>
    <n v="0"/>
    <n v="0"/>
    <n v="0"/>
  </r>
  <r>
    <x v="30"/>
    <s v="Med A"/>
    <d v="2012-07-26T00:00:00"/>
    <x v="0"/>
    <n v="12100"/>
    <x v="0"/>
    <n v="0"/>
    <n v="0"/>
    <n v="0"/>
    <n v="0"/>
  </r>
  <r>
    <x v="30"/>
    <s v="Med A"/>
    <d v="2012-07-28T00:00:00"/>
    <x v="0"/>
    <n v="12100"/>
    <x v="0"/>
    <n v="0"/>
    <n v="0"/>
    <n v="0"/>
    <n v="0"/>
  </r>
  <r>
    <x v="30"/>
    <s v="Med A"/>
    <d v="2012-07-31T00:00:00"/>
    <x v="0"/>
    <n v="12100"/>
    <x v="0"/>
    <n v="0"/>
    <n v="0"/>
    <n v="0"/>
    <n v="0"/>
  </r>
  <r>
    <x v="30"/>
    <s v="Med A"/>
    <d v="2012-08-04T00:00:00"/>
    <x v="1"/>
    <n v="12100"/>
    <x v="0"/>
    <n v="0"/>
    <n v="0"/>
    <n v="0"/>
    <n v="0"/>
  </r>
  <r>
    <x v="30"/>
    <s v="Med B"/>
    <d v="2012-09-15T00:00:00"/>
    <x v="2"/>
    <n v="13"/>
    <x v="1"/>
    <n v="0"/>
    <n v="0"/>
    <n v="106900"/>
    <n v="0"/>
  </r>
  <r>
    <x v="30"/>
    <s v="Med B"/>
    <d v="2012-10-11T00:00:00"/>
    <x v="3"/>
    <n v="13"/>
    <x v="0"/>
    <n v="0"/>
    <n v="0"/>
    <n v="0"/>
    <n v="0"/>
  </r>
  <r>
    <x v="30"/>
    <s v="Med B"/>
    <d v="2012-11-15T00:00:00"/>
    <x v="4"/>
    <n v="13"/>
    <x v="0"/>
    <n v="0"/>
    <n v="0"/>
    <n v="0"/>
    <n v="39"/>
  </r>
  <r>
    <x v="31"/>
    <s v="Med A"/>
    <d v="2012-11-20T00:00:00"/>
    <x v="4"/>
    <n v="14000"/>
    <x v="0"/>
    <n v="0"/>
    <n v="0"/>
    <n v="0"/>
    <n v="0"/>
  </r>
  <r>
    <x v="31"/>
    <s v="Med A"/>
    <d v="2012-11-23T00:00:00"/>
    <x v="4"/>
    <n v="14000"/>
    <x v="0"/>
    <n v="0"/>
    <n v="0"/>
    <n v="0"/>
    <n v="0"/>
  </r>
  <r>
    <x v="32"/>
    <s v="Med A"/>
    <d v="2012-07-03T00:00:00"/>
    <x v="0"/>
    <n v="6000"/>
    <x v="0"/>
    <n v="0"/>
    <n v="0"/>
    <n v="0"/>
    <n v="0"/>
  </r>
  <r>
    <x v="32"/>
    <s v="Med A"/>
    <d v="2012-07-05T00:00:00"/>
    <x v="0"/>
    <n v="6000"/>
    <x v="0"/>
    <n v="0"/>
    <n v="0"/>
    <n v="0"/>
    <n v="0"/>
  </r>
  <r>
    <x v="32"/>
    <s v="Med A"/>
    <d v="2012-07-07T00:00:00"/>
    <x v="0"/>
    <n v="6000"/>
    <x v="0"/>
    <n v="0"/>
    <n v="0"/>
    <n v="0"/>
    <n v="0"/>
  </r>
  <r>
    <x v="32"/>
    <s v="Med A"/>
    <d v="2012-07-10T00:00:00"/>
    <x v="0"/>
    <n v="6000"/>
    <x v="0"/>
    <n v="0"/>
    <n v="0"/>
    <n v="0"/>
    <n v="0"/>
  </r>
  <r>
    <x v="32"/>
    <s v="Med A"/>
    <d v="2012-07-12T00:00:00"/>
    <x v="0"/>
    <n v="6000"/>
    <x v="0"/>
    <n v="0"/>
    <n v="0"/>
    <n v="0"/>
    <n v="0"/>
  </r>
  <r>
    <x v="32"/>
    <s v="Med A"/>
    <d v="2012-07-14T00:00:00"/>
    <x v="0"/>
    <n v="6000"/>
    <x v="0"/>
    <n v="0"/>
    <n v="0"/>
    <n v="0"/>
    <n v="0"/>
  </r>
  <r>
    <x v="32"/>
    <s v="Med A"/>
    <d v="2012-07-17T00:00:00"/>
    <x v="0"/>
    <n v="6000"/>
    <x v="0"/>
    <n v="0"/>
    <n v="0"/>
    <n v="0"/>
    <n v="0"/>
  </r>
  <r>
    <x v="32"/>
    <s v="Med A"/>
    <d v="2012-07-19T00:00:00"/>
    <x v="0"/>
    <n v="6000"/>
    <x v="0"/>
    <n v="0"/>
    <n v="0"/>
    <n v="0"/>
    <n v="0"/>
  </r>
  <r>
    <x v="32"/>
    <s v="Med A"/>
    <d v="2012-08-18T00:00:00"/>
    <x v="1"/>
    <n v="6000"/>
    <x v="0"/>
    <n v="0"/>
    <n v="0"/>
    <n v="0"/>
    <n v="0"/>
  </r>
  <r>
    <x v="32"/>
    <s v="Med A"/>
    <d v="2012-08-21T00:00:00"/>
    <x v="1"/>
    <n v="6000"/>
    <x v="0"/>
    <n v="0"/>
    <n v="0"/>
    <n v="0"/>
    <n v="0"/>
  </r>
  <r>
    <x v="32"/>
    <s v="Med A"/>
    <d v="2012-08-23T00:00:00"/>
    <x v="1"/>
    <n v="6000"/>
    <x v="0"/>
    <n v="0"/>
    <n v="0"/>
    <n v="0"/>
    <n v="0"/>
  </r>
  <r>
    <x v="32"/>
    <s v="Med A"/>
    <d v="2012-08-25T00:00:00"/>
    <x v="1"/>
    <n v="6000"/>
    <x v="0"/>
    <n v="0"/>
    <n v="0"/>
    <n v="0"/>
    <n v="0"/>
  </r>
  <r>
    <x v="32"/>
    <s v="Med A"/>
    <d v="2012-08-28T00:00:00"/>
    <x v="1"/>
    <n v="6000"/>
    <x v="0"/>
    <n v="0"/>
    <n v="0"/>
    <n v="0"/>
    <n v="0"/>
  </r>
  <r>
    <x v="32"/>
    <s v="Med A"/>
    <d v="2012-08-30T00:00:00"/>
    <x v="1"/>
    <n v="6000"/>
    <x v="0"/>
    <n v="0"/>
    <n v="0"/>
    <n v="0"/>
    <n v="0"/>
  </r>
  <r>
    <x v="32"/>
    <s v="Med A"/>
    <d v="2012-09-04T00:00:00"/>
    <x v="2"/>
    <n v="6000"/>
    <x v="0"/>
    <n v="0"/>
    <n v="0"/>
    <n v="0"/>
    <n v="0"/>
  </r>
  <r>
    <x v="32"/>
    <s v="Med B"/>
    <d v="2012-10-23T00:00:00"/>
    <x v="3"/>
    <n v="5"/>
    <x v="1"/>
    <n v="0"/>
    <n v="0"/>
    <n v="90000"/>
    <n v="0"/>
  </r>
  <r>
    <x v="32"/>
    <s v="Med B"/>
    <d v="2012-11-16T00:00:00"/>
    <x v="4"/>
    <n v="5"/>
    <x v="0"/>
    <n v="0"/>
    <n v="0"/>
    <n v="0"/>
    <n v="10"/>
  </r>
  <r>
    <x v="33"/>
    <s v="Med B"/>
    <d v="2012-10-10T00:00:00"/>
    <x v="3"/>
    <n v="3"/>
    <x v="0"/>
    <n v="1"/>
    <n v="0"/>
    <n v="0"/>
    <n v="0"/>
  </r>
  <r>
    <x v="33"/>
    <s v="Med B"/>
    <d v="2012-11-14T00:00:00"/>
    <x v="4"/>
    <n v="3"/>
    <x v="0"/>
    <n v="1"/>
    <n v="0"/>
    <n v="0"/>
    <n v="6"/>
  </r>
  <r>
    <x v="34"/>
    <s v="Med A"/>
    <d v="2012-07-14T00:00:00"/>
    <x v="0"/>
    <n v="6700"/>
    <x v="0"/>
    <n v="0"/>
    <n v="0"/>
    <n v="0"/>
    <n v="0"/>
  </r>
  <r>
    <x v="34"/>
    <s v="Med A"/>
    <d v="2012-07-17T00:00:00"/>
    <x v="0"/>
    <n v="6700"/>
    <x v="0"/>
    <n v="0"/>
    <n v="0"/>
    <n v="0"/>
    <n v="0"/>
  </r>
  <r>
    <x v="34"/>
    <s v="Med A"/>
    <d v="2012-07-19T00:00:00"/>
    <x v="0"/>
    <n v="6700"/>
    <x v="0"/>
    <n v="0"/>
    <n v="0"/>
    <n v="0"/>
    <n v="0"/>
  </r>
  <r>
    <x v="34"/>
    <s v="Med A"/>
    <d v="2012-07-24T00:00:00"/>
    <x v="0"/>
    <n v="10000"/>
    <x v="0"/>
    <n v="0"/>
    <n v="0"/>
    <n v="0"/>
    <n v="0"/>
  </r>
  <r>
    <x v="34"/>
    <s v="Med A"/>
    <d v="2012-07-26T00:00:00"/>
    <x v="0"/>
    <n v="10000"/>
    <x v="0"/>
    <n v="0"/>
    <n v="0"/>
    <n v="0"/>
    <n v="0"/>
  </r>
  <r>
    <x v="34"/>
    <s v="Med A"/>
    <d v="2012-07-31T00:00:00"/>
    <x v="0"/>
    <n v="10000"/>
    <x v="0"/>
    <n v="0"/>
    <n v="0"/>
    <n v="0"/>
    <n v="0"/>
  </r>
  <r>
    <x v="34"/>
    <s v="Med A"/>
    <d v="2012-08-02T00:00:00"/>
    <x v="1"/>
    <n v="10000"/>
    <x v="0"/>
    <n v="0"/>
    <n v="0"/>
    <n v="0"/>
    <n v="0"/>
  </r>
  <r>
    <x v="34"/>
    <s v="Med A"/>
    <d v="2012-08-04T00:00:00"/>
    <x v="1"/>
    <n v="13000"/>
    <x v="0"/>
    <n v="0"/>
    <n v="0"/>
    <n v="0"/>
    <n v="0"/>
  </r>
  <r>
    <x v="34"/>
    <s v="Med A"/>
    <d v="2012-08-09T00:00:00"/>
    <x v="1"/>
    <n v="13000"/>
    <x v="0"/>
    <n v="0"/>
    <n v="0"/>
    <n v="0"/>
    <n v="0"/>
  </r>
  <r>
    <x v="34"/>
    <s v="Med A"/>
    <d v="2012-08-11T00:00:00"/>
    <x v="1"/>
    <n v="13000"/>
    <x v="0"/>
    <n v="0"/>
    <n v="0"/>
    <n v="0"/>
    <n v="0"/>
  </r>
  <r>
    <x v="34"/>
    <s v="Med A"/>
    <d v="2012-08-14T00:00:00"/>
    <x v="1"/>
    <n v="13000"/>
    <x v="0"/>
    <n v="0"/>
    <n v="0"/>
    <n v="0"/>
    <n v="0"/>
  </r>
  <r>
    <x v="34"/>
    <s v="Med A"/>
    <d v="2012-08-16T00:00:00"/>
    <x v="1"/>
    <n v="13000"/>
    <x v="0"/>
    <n v="0"/>
    <n v="0"/>
    <n v="0"/>
    <n v="0"/>
  </r>
  <r>
    <x v="34"/>
    <s v="Med A"/>
    <d v="2012-08-18T00:00:00"/>
    <x v="1"/>
    <n v="15600"/>
    <x v="0"/>
    <n v="0"/>
    <n v="0"/>
    <n v="0"/>
    <n v="0"/>
  </r>
  <r>
    <x v="34"/>
    <s v="Med A"/>
    <d v="2012-08-21T00:00:00"/>
    <x v="1"/>
    <n v="15600"/>
    <x v="0"/>
    <n v="0"/>
    <n v="0"/>
    <n v="0"/>
    <n v="0"/>
  </r>
  <r>
    <x v="34"/>
    <s v="Med A"/>
    <d v="2012-08-23T00:00:00"/>
    <x v="1"/>
    <n v="15600"/>
    <x v="0"/>
    <n v="0"/>
    <n v="0"/>
    <n v="0"/>
    <n v="0"/>
  </r>
  <r>
    <x v="34"/>
    <s v="Med A"/>
    <d v="2012-08-28T00:00:00"/>
    <x v="1"/>
    <n v="15600"/>
    <x v="0"/>
    <n v="0"/>
    <n v="0"/>
    <n v="0"/>
    <n v="0"/>
  </r>
  <r>
    <x v="34"/>
    <s v="Med B"/>
    <d v="2012-10-18T00:00:00"/>
    <x v="3"/>
    <n v="3"/>
    <x v="1"/>
    <n v="0"/>
    <n v="0"/>
    <n v="187500"/>
    <n v="0"/>
  </r>
  <r>
    <x v="34"/>
    <s v="Med B"/>
    <d v="2012-11-15T00:00:00"/>
    <x v="4"/>
    <n v="5"/>
    <x v="0"/>
    <n v="0"/>
    <n v="0"/>
    <n v="0"/>
    <n v="8"/>
  </r>
  <r>
    <x v="35"/>
    <s v="Med A"/>
    <d v="2012-07-02T00:00:00"/>
    <x v="0"/>
    <n v="3700"/>
    <x v="0"/>
    <n v="0"/>
    <n v="0"/>
    <n v="0"/>
    <n v="0"/>
  </r>
  <r>
    <x v="35"/>
    <s v="Med A"/>
    <d v="2012-07-04T00:00:00"/>
    <x v="0"/>
    <n v="3700"/>
    <x v="0"/>
    <n v="0"/>
    <n v="0"/>
    <n v="0"/>
    <n v="0"/>
  </r>
  <r>
    <x v="35"/>
    <s v="Med A"/>
    <d v="2012-07-06T00:00:00"/>
    <x v="0"/>
    <n v="3700"/>
    <x v="0"/>
    <n v="0"/>
    <n v="0"/>
    <n v="0"/>
    <n v="0"/>
  </r>
  <r>
    <x v="35"/>
    <s v="Med A"/>
    <d v="2012-07-09T00:00:00"/>
    <x v="0"/>
    <n v="3700"/>
    <x v="0"/>
    <n v="0"/>
    <n v="0"/>
    <n v="0"/>
    <n v="0"/>
  </r>
  <r>
    <x v="35"/>
    <s v="Med A"/>
    <d v="2012-07-11T00:00:00"/>
    <x v="0"/>
    <n v="3700"/>
    <x v="0"/>
    <n v="0"/>
    <n v="0"/>
    <n v="0"/>
    <n v="0"/>
  </r>
  <r>
    <x v="35"/>
    <s v="Med A"/>
    <d v="2012-07-13T00:00:00"/>
    <x v="0"/>
    <n v="3700"/>
    <x v="0"/>
    <n v="0"/>
    <n v="0"/>
    <n v="0"/>
    <n v="0"/>
  </r>
  <r>
    <x v="35"/>
    <s v="Med A"/>
    <d v="2012-07-16T00:00:00"/>
    <x v="0"/>
    <n v="3700"/>
    <x v="0"/>
    <n v="0"/>
    <n v="0"/>
    <n v="0"/>
    <n v="0"/>
  </r>
  <r>
    <x v="35"/>
    <s v="Med A"/>
    <d v="2012-07-18T00:00:00"/>
    <x v="0"/>
    <n v="3700"/>
    <x v="0"/>
    <n v="0"/>
    <n v="0"/>
    <n v="0"/>
    <n v="0"/>
  </r>
  <r>
    <x v="35"/>
    <s v="Med A"/>
    <d v="2012-07-20T00:00:00"/>
    <x v="0"/>
    <n v="3700"/>
    <x v="0"/>
    <n v="0"/>
    <n v="0"/>
    <n v="0"/>
    <n v="0"/>
  </r>
  <r>
    <x v="35"/>
    <s v="Med A"/>
    <d v="2012-08-06T00:00:00"/>
    <x v="1"/>
    <n v="3700"/>
    <x v="0"/>
    <n v="0"/>
    <n v="0"/>
    <n v="0"/>
    <n v="0"/>
  </r>
  <r>
    <x v="35"/>
    <s v="Med A"/>
    <d v="2012-08-08T00:00:00"/>
    <x v="1"/>
    <n v="3700"/>
    <x v="0"/>
    <n v="0"/>
    <n v="0"/>
    <n v="0"/>
    <n v="0"/>
  </r>
  <r>
    <x v="35"/>
    <s v="Med A"/>
    <d v="2012-08-10T00:00:00"/>
    <x v="1"/>
    <n v="3700"/>
    <x v="0"/>
    <n v="0"/>
    <n v="0"/>
    <n v="0"/>
    <n v="0"/>
  </r>
  <r>
    <x v="35"/>
    <s v="Med A"/>
    <d v="2012-08-13T00:00:00"/>
    <x v="1"/>
    <n v="3700"/>
    <x v="0"/>
    <n v="0"/>
    <n v="0"/>
    <n v="0"/>
    <n v="0"/>
  </r>
  <r>
    <x v="35"/>
    <s v="Med A"/>
    <d v="2012-08-15T00:00:00"/>
    <x v="1"/>
    <n v="3700"/>
    <x v="0"/>
    <n v="0"/>
    <n v="0"/>
    <n v="0"/>
    <n v="0"/>
  </r>
  <r>
    <x v="35"/>
    <s v="Med A"/>
    <d v="2012-08-17T00:00:00"/>
    <x v="1"/>
    <n v="3700"/>
    <x v="0"/>
    <n v="0"/>
    <n v="0"/>
    <n v="0"/>
    <n v="0"/>
  </r>
  <r>
    <x v="35"/>
    <s v="Med B"/>
    <d v="2012-09-12T00:00:00"/>
    <x v="2"/>
    <n v="6"/>
    <x v="1"/>
    <n v="0"/>
    <n v="0"/>
    <n v="55500"/>
    <n v="0"/>
  </r>
  <r>
    <x v="35"/>
    <s v="Med B"/>
    <d v="2012-10-17T00:00:00"/>
    <x v="3"/>
    <n v="5"/>
    <x v="0"/>
    <n v="0"/>
    <n v="0"/>
    <n v="0"/>
    <n v="0"/>
  </r>
  <r>
    <x v="35"/>
    <s v="Med B"/>
    <d v="2012-11-14T00:00:00"/>
    <x v="4"/>
    <n v="4"/>
    <x v="0"/>
    <n v="0"/>
    <n v="0"/>
    <n v="0"/>
    <n v="15"/>
  </r>
  <r>
    <x v="36"/>
    <s v="Med B"/>
    <d v="2012-10-11T00:00:00"/>
    <x v="3"/>
    <n v="1"/>
    <x v="0"/>
    <n v="1"/>
    <n v="0"/>
    <n v="0"/>
    <n v="0"/>
  </r>
  <r>
    <x v="36"/>
    <s v="Med B"/>
    <d v="2012-11-15T00:00:00"/>
    <x v="4"/>
    <n v="1"/>
    <x v="0"/>
    <n v="1"/>
    <n v="0"/>
    <n v="0"/>
    <n v="2"/>
  </r>
  <r>
    <x v="37"/>
    <s v="Med A"/>
    <d v="2012-09-06T00:00:00"/>
    <x v="2"/>
    <n v="2600"/>
    <x v="0"/>
    <n v="0"/>
    <n v="0"/>
    <n v="0"/>
    <n v="0"/>
  </r>
  <r>
    <x v="37"/>
    <s v="Med B"/>
    <d v="2012-09-15T00:00:00"/>
    <x v="2"/>
    <n v="5"/>
    <x v="1"/>
    <n v="0"/>
    <n v="0"/>
    <n v="2600"/>
    <n v="5"/>
  </r>
  <r>
    <x v="38"/>
    <s v="Med A"/>
    <d v="2012-07-03T00:00:00"/>
    <x v="0"/>
    <n v="4500"/>
    <x v="0"/>
    <n v="0"/>
    <n v="0"/>
    <n v="0"/>
    <n v="0"/>
  </r>
  <r>
    <x v="38"/>
    <s v="Med A"/>
    <d v="2012-07-10T00:00:00"/>
    <x v="0"/>
    <n v="4500"/>
    <x v="0"/>
    <n v="0"/>
    <n v="0"/>
    <n v="0"/>
    <n v="0"/>
  </r>
  <r>
    <x v="38"/>
    <s v="Med A"/>
    <d v="2012-07-12T00:00:00"/>
    <x v="0"/>
    <n v="4500"/>
    <x v="0"/>
    <n v="0"/>
    <n v="0"/>
    <n v="0"/>
    <n v="0"/>
  </r>
  <r>
    <x v="38"/>
    <s v="Med A"/>
    <d v="2012-07-14T00:00:00"/>
    <x v="0"/>
    <n v="4500"/>
    <x v="0"/>
    <n v="0"/>
    <n v="0"/>
    <n v="0"/>
    <n v="0"/>
  </r>
  <r>
    <x v="38"/>
    <s v="Med A"/>
    <d v="2012-07-17T00:00:00"/>
    <x v="0"/>
    <n v="4500"/>
    <x v="0"/>
    <n v="0"/>
    <n v="0"/>
    <n v="0"/>
    <n v="0"/>
  </r>
  <r>
    <x v="38"/>
    <s v="Med A"/>
    <d v="2012-07-21T00:00:00"/>
    <x v="0"/>
    <n v="4500"/>
    <x v="0"/>
    <n v="0"/>
    <n v="0"/>
    <n v="0"/>
    <n v="0"/>
  </r>
  <r>
    <x v="38"/>
    <s v="Med A"/>
    <d v="2012-07-28T00:00:00"/>
    <x v="0"/>
    <n v="4500"/>
    <x v="0"/>
    <n v="0"/>
    <n v="0"/>
    <n v="0"/>
    <n v="0"/>
  </r>
  <r>
    <x v="38"/>
    <s v="Med A"/>
    <d v="2012-07-31T00:00:00"/>
    <x v="0"/>
    <n v="4500"/>
    <x v="0"/>
    <n v="0"/>
    <n v="0"/>
    <n v="0"/>
    <n v="0"/>
  </r>
  <r>
    <x v="38"/>
    <s v="Med A"/>
    <d v="2012-08-02T00:00:00"/>
    <x v="1"/>
    <n v="4500"/>
    <x v="0"/>
    <n v="0"/>
    <n v="0"/>
    <n v="0"/>
    <n v="0"/>
  </r>
  <r>
    <x v="38"/>
    <s v="Med A"/>
    <d v="2012-08-07T00:00:00"/>
    <x v="1"/>
    <n v="4500"/>
    <x v="0"/>
    <n v="0"/>
    <n v="0"/>
    <n v="0"/>
    <n v="0"/>
  </r>
  <r>
    <x v="38"/>
    <s v="Med A"/>
    <d v="2012-08-11T00:00:00"/>
    <x v="1"/>
    <n v="4500"/>
    <x v="0"/>
    <n v="0"/>
    <n v="0"/>
    <n v="0"/>
    <n v="0"/>
  </r>
  <r>
    <x v="38"/>
    <s v="Med A"/>
    <d v="2012-08-16T00:00:00"/>
    <x v="1"/>
    <n v="4500"/>
    <x v="0"/>
    <n v="0"/>
    <n v="0"/>
    <n v="0"/>
    <n v="0"/>
  </r>
  <r>
    <x v="38"/>
    <s v="Med A"/>
    <d v="2012-08-18T00:00:00"/>
    <x v="1"/>
    <n v="4500"/>
    <x v="0"/>
    <n v="0"/>
    <n v="0"/>
    <n v="0"/>
    <n v="0"/>
  </r>
  <r>
    <x v="38"/>
    <s v="Med A"/>
    <d v="2012-08-23T00:00:00"/>
    <x v="1"/>
    <n v="4500"/>
    <x v="0"/>
    <n v="0"/>
    <n v="0"/>
    <n v="0"/>
    <n v="0"/>
  </r>
  <r>
    <x v="38"/>
    <s v="Med A"/>
    <d v="2012-08-30T00:00:00"/>
    <x v="1"/>
    <n v="4500"/>
    <x v="0"/>
    <n v="0"/>
    <n v="0"/>
    <n v="0"/>
    <n v="0"/>
  </r>
  <r>
    <x v="38"/>
    <s v="Med A"/>
    <d v="2012-09-05T00:00:00"/>
    <x v="2"/>
    <n v="4500"/>
    <x v="0"/>
    <n v="0"/>
    <n v="0"/>
    <n v="0"/>
    <n v="0"/>
  </r>
  <r>
    <x v="38"/>
    <s v="Med B"/>
    <d v="2012-09-13T00:00:00"/>
    <x v="2"/>
    <n v="8"/>
    <x v="1"/>
    <n v="0"/>
    <n v="0"/>
    <n v="72000"/>
    <n v="8"/>
  </r>
  <r>
    <x v="39"/>
    <s v="Med A"/>
    <d v="2012-07-07T00:00:00"/>
    <x v="0"/>
    <n v="3400"/>
    <x v="0"/>
    <n v="0"/>
    <n v="0"/>
    <n v="0"/>
    <n v="0"/>
  </r>
  <r>
    <x v="39"/>
    <s v="Med A"/>
    <d v="2012-07-10T00:00:00"/>
    <x v="0"/>
    <n v="3400"/>
    <x v="0"/>
    <n v="0"/>
    <n v="0"/>
    <n v="0"/>
    <n v="0"/>
  </r>
  <r>
    <x v="39"/>
    <s v="Med A"/>
    <d v="2012-07-12T00:00:00"/>
    <x v="0"/>
    <n v="3400"/>
    <x v="0"/>
    <n v="0"/>
    <n v="0"/>
    <n v="0"/>
    <n v="0"/>
  </r>
  <r>
    <x v="39"/>
    <s v="Med A"/>
    <d v="2012-07-14T00:00:00"/>
    <x v="0"/>
    <n v="3400"/>
    <x v="0"/>
    <n v="0"/>
    <n v="0"/>
    <n v="0"/>
    <n v="0"/>
  </r>
  <r>
    <x v="39"/>
    <s v="Med A"/>
    <d v="2012-07-17T00:00:00"/>
    <x v="0"/>
    <n v="3400"/>
    <x v="0"/>
    <n v="0"/>
    <n v="0"/>
    <n v="0"/>
    <n v="0"/>
  </r>
  <r>
    <x v="39"/>
    <s v="Med A"/>
    <d v="2012-07-19T00:00:00"/>
    <x v="0"/>
    <n v="3400"/>
    <x v="0"/>
    <n v="0"/>
    <n v="0"/>
    <n v="0"/>
    <n v="0"/>
  </r>
  <r>
    <x v="39"/>
    <s v="Med A"/>
    <d v="2012-07-21T00:00:00"/>
    <x v="0"/>
    <n v="3400"/>
    <x v="0"/>
    <n v="0"/>
    <n v="0"/>
    <n v="0"/>
    <n v="0"/>
  </r>
  <r>
    <x v="39"/>
    <s v="Med A"/>
    <d v="2012-07-24T00:00:00"/>
    <x v="0"/>
    <n v="3400"/>
    <x v="0"/>
    <n v="0"/>
    <n v="0"/>
    <n v="0"/>
    <n v="0"/>
  </r>
  <r>
    <x v="39"/>
    <s v="Med A"/>
    <d v="2012-07-26T00:00:00"/>
    <x v="0"/>
    <n v="3400"/>
    <x v="0"/>
    <n v="0"/>
    <n v="0"/>
    <n v="0"/>
    <n v="0"/>
  </r>
  <r>
    <x v="39"/>
    <s v="Med A"/>
    <d v="2012-07-28T00:00:00"/>
    <x v="0"/>
    <n v="3400"/>
    <x v="0"/>
    <n v="0"/>
    <n v="0"/>
    <n v="0"/>
    <n v="0"/>
  </r>
  <r>
    <x v="39"/>
    <s v="Med A"/>
    <d v="2012-07-31T00:00:00"/>
    <x v="0"/>
    <n v="3400"/>
    <x v="0"/>
    <n v="0"/>
    <n v="0"/>
    <n v="0"/>
    <n v="0"/>
  </r>
  <r>
    <x v="39"/>
    <s v="Med A"/>
    <d v="2012-08-02T00:00:00"/>
    <x v="1"/>
    <n v="3400"/>
    <x v="0"/>
    <n v="0"/>
    <n v="0"/>
    <n v="0"/>
    <n v="0"/>
  </r>
  <r>
    <x v="39"/>
    <s v="Med A"/>
    <d v="2012-08-04T00:00:00"/>
    <x v="1"/>
    <n v="3400"/>
    <x v="0"/>
    <n v="0"/>
    <n v="0"/>
    <n v="0"/>
    <n v="0"/>
  </r>
  <r>
    <x v="39"/>
    <s v="Med A"/>
    <d v="2012-08-07T00:00:00"/>
    <x v="1"/>
    <n v="3400"/>
    <x v="0"/>
    <n v="0"/>
    <n v="0"/>
    <n v="0"/>
    <n v="0"/>
  </r>
  <r>
    <x v="39"/>
    <s v="Med A"/>
    <d v="2012-08-09T00:00:00"/>
    <x v="1"/>
    <n v="3400"/>
    <x v="0"/>
    <n v="0"/>
    <n v="0"/>
    <n v="0"/>
    <n v="0"/>
  </r>
  <r>
    <x v="39"/>
    <s v="Med A"/>
    <d v="2012-08-14T00:00:00"/>
    <x v="1"/>
    <n v="3400"/>
    <x v="0"/>
    <n v="0"/>
    <n v="0"/>
    <n v="0"/>
    <n v="0"/>
  </r>
  <r>
    <x v="39"/>
    <s v="Med A"/>
    <d v="2012-08-16T00:00:00"/>
    <x v="1"/>
    <n v="3400"/>
    <x v="0"/>
    <n v="0"/>
    <n v="0"/>
    <n v="0"/>
    <n v="0"/>
  </r>
  <r>
    <x v="40"/>
    <s v="Med B"/>
    <d v="2012-09-13T00:00:00"/>
    <x v="2"/>
    <n v="6"/>
    <x v="0"/>
    <n v="1"/>
    <n v="0"/>
    <n v="0"/>
    <n v="0"/>
  </r>
  <r>
    <x v="40"/>
    <s v="Med B"/>
    <d v="2012-10-11T00:00:00"/>
    <x v="3"/>
    <n v="6"/>
    <x v="0"/>
    <n v="1"/>
    <n v="0"/>
    <n v="0"/>
    <n v="12"/>
  </r>
  <r>
    <x v="41"/>
    <s v="Med A"/>
    <d v="2012-07-13T00:00:00"/>
    <x v="0"/>
    <n v="2600"/>
    <x v="0"/>
    <n v="0"/>
    <n v="0"/>
    <n v="0"/>
    <n v="0"/>
  </r>
  <r>
    <x v="41"/>
    <s v="Med A"/>
    <d v="2012-07-16T00:00:00"/>
    <x v="0"/>
    <n v="2600"/>
    <x v="0"/>
    <n v="0"/>
    <n v="0"/>
    <n v="0"/>
    <n v="0"/>
  </r>
  <r>
    <x v="41"/>
    <s v="Med A"/>
    <d v="2012-07-18T00:00:00"/>
    <x v="0"/>
    <n v="2600"/>
    <x v="0"/>
    <n v="0"/>
    <n v="0"/>
    <n v="0"/>
    <n v="0"/>
  </r>
  <r>
    <x v="41"/>
    <s v="Med B"/>
    <d v="2012-10-12T00:00:00"/>
    <x v="3"/>
    <n v="2"/>
    <x v="1"/>
    <n v="0"/>
    <n v="0"/>
    <n v="7800"/>
    <n v="0"/>
  </r>
  <r>
    <x v="41"/>
    <s v="Med B"/>
    <d v="2012-11-14T00:00:00"/>
    <x v="4"/>
    <n v="3"/>
    <x v="0"/>
    <n v="0"/>
    <n v="0"/>
    <n v="0"/>
    <n v="5"/>
  </r>
  <r>
    <x v="42"/>
    <s v="Med A"/>
    <d v="2012-07-02T00:00:00"/>
    <x v="0"/>
    <n v="3000"/>
    <x v="0"/>
    <n v="0"/>
    <n v="0"/>
    <n v="0"/>
    <n v="0"/>
  </r>
  <r>
    <x v="42"/>
    <s v="Med A"/>
    <d v="2012-07-04T00:00:00"/>
    <x v="0"/>
    <n v="3000"/>
    <x v="0"/>
    <n v="0"/>
    <n v="0"/>
    <n v="0"/>
    <n v="0"/>
  </r>
  <r>
    <x v="42"/>
    <s v="Med A"/>
    <d v="2012-07-06T00:00:00"/>
    <x v="0"/>
    <n v="3000"/>
    <x v="0"/>
    <n v="0"/>
    <n v="0"/>
    <n v="0"/>
    <n v="0"/>
  </r>
  <r>
    <x v="43"/>
    <s v="Med B"/>
    <d v="2012-10-13T00:00:00"/>
    <x v="3"/>
    <n v="2"/>
    <x v="0"/>
    <n v="1"/>
    <n v="0"/>
    <n v="0"/>
    <n v="2"/>
  </r>
  <r>
    <x v="44"/>
    <s v="Med B"/>
    <d v="2012-11-14T00:00:00"/>
    <x v="4"/>
    <n v="2"/>
    <x v="0"/>
    <n v="1"/>
    <n v="0"/>
    <n v="0"/>
    <n v="2"/>
  </r>
  <r>
    <x v="45"/>
    <s v="Med A"/>
    <d v="2012-07-06T00:00:00"/>
    <x v="0"/>
    <n v="10600"/>
    <x v="0"/>
    <n v="0"/>
    <n v="0"/>
    <n v="0"/>
    <n v="0"/>
  </r>
  <r>
    <x v="45"/>
    <s v="Med A"/>
    <d v="2012-07-09T00:00:00"/>
    <x v="0"/>
    <n v="10600"/>
    <x v="0"/>
    <n v="0"/>
    <n v="0"/>
    <n v="0"/>
    <n v="0"/>
  </r>
  <r>
    <x v="45"/>
    <s v="Med A"/>
    <d v="2012-07-11T00:00:00"/>
    <x v="0"/>
    <n v="10600"/>
    <x v="0"/>
    <n v="0"/>
    <n v="0"/>
    <n v="0"/>
    <n v="0"/>
  </r>
  <r>
    <x v="45"/>
    <s v="Med A"/>
    <d v="2012-07-13T00:00:00"/>
    <x v="0"/>
    <n v="10600"/>
    <x v="0"/>
    <n v="0"/>
    <n v="0"/>
    <n v="0"/>
    <n v="0"/>
  </r>
  <r>
    <x v="45"/>
    <s v="Med A"/>
    <d v="2012-07-16T00:00:00"/>
    <x v="0"/>
    <n v="10600"/>
    <x v="0"/>
    <n v="0"/>
    <n v="0"/>
    <n v="0"/>
    <n v="0"/>
  </r>
  <r>
    <x v="45"/>
    <s v="Med A"/>
    <d v="2012-07-18T00:00:00"/>
    <x v="0"/>
    <n v="10600"/>
    <x v="0"/>
    <n v="0"/>
    <n v="0"/>
    <n v="0"/>
    <n v="0"/>
  </r>
  <r>
    <x v="45"/>
    <s v="Med A"/>
    <d v="2012-07-20T00:00:00"/>
    <x v="0"/>
    <n v="10600"/>
    <x v="0"/>
    <n v="0"/>
    <n v="0"/>
    <n v="0"/>
    <n v="0"/>
  </r>
  <r>
    <x v="45"/>
    <s v="Med A"/>
    <d v="2012-07-23T00:00:00"/>
    <x v="0"/>
    <n v="10600"/>
    <x v="0"/>
    <n v="0"/>
    <n v="0"/>
    <n v="0"/>
    <n v="0"/>
  </r>
  <r>
    <x v="45"/>
    <s v="Med A"/>
    <d v="2012-07-25T00:00:00"/>
    <x v="0"/>
    <n v="10600"/>
    <x v="0"/>
    <n v="0"/>
    <n v="0"/>
    <n v="0"/>
    <n v="0"/>
  </r>
  <r>
    <x v="45"/>
    <s v="Med A"/>
    <d v="2012-07-27T00:00:00"/>
    <x v="0"/>
    <n v="10600"/>
    <x v="0"/>
    <n v="0"/>
    <n v="0"/>
    <n v="0"/>
    <n v="0"/>
  </r>
  <r>
    <x v="45"/>
    <s v="Med A"/>
    <d v="2012-07-30T00:00:00"/>
    <x v="0"/>
    <n v="10600"/>
    <x v="0"/>
    <n v="0"/>
    <n v="0"/>
    <n v="0"/>
    <n v="0"/>
  </r>
  <r>
    <x v="45"/>
    <s v="Med A"/>
    <d v="2012-08-01T00:00:00"/>
    <x v="1"/>
    <n v="10600"/>
    <x v="0"/>
    <n v="0"/>
    <n v="0"/>
    <n v="0"/>
    <n v="0"/>
  </r>
  <r>
    <x v="45"/>
    <s v="Med A"/>
    <d v="2012-08-03T00:00:00"/>
    <x v="1"/>
    <n v="10600"/>
    <x v="0"/>
    <n v="0"/>
    <n v="0"/>
    <n v="0"/>
    <n v="0"/>
  </r>
  <r>
    <x v="45"/>
    <s v="Med A"/>
    <d v="2012-08-06T00:00:00"/>
    <x v="1"/>
    <n v="11700"/>
    <x v="0"/>
    <n v="0"/>
    <n v="0"/>
    <n v="0"/>
    <n v="0"/>
  </r>
  <r>
    <x v="45"/>
    <s v="Med A"/>
    <d v="2012-08-08T00:00:00"/>
    <x v="1"/>
    <n v="11700"/>
    <x v="0"/>
    <n v="0"/>
    <n v="0"/>
    <n v="0"/>
    <n v="0"/>
  </r>
  <r>
    <x v="45"/>
    <s v="Med A"/>
    <d v="2012-08-10T00:00:00"/>
    <x v="1"/>
    <n v="11700"/>
    <x v="0"/>
    <n v="0"/>
    <n v="0"/>
    <n v="0"/>
    <n v="0"/>
  </r>
  <r>
    <x v="45"/>
    <s v="Med A"/>
    <d v="2012-08-13T00:00:00"/>
    <x v="1"/>
    <n v="11700"/>
    <x v="0"/>
    <n v="0"/>
    <n v="0"/>
    <n v="0"/>
    <n v="0"/>
  </r>
  <r>
    <x v="45"/>
    <s v="Med A"/>
    <d v="2012-08-15T00:00:00"/>
    <x v="1"/>
    <n v="11700"/>
    <x v="0"/>
    <n v="0"/>
    <n v="0"/>
    <n v="0"/>
    <n v="0"/>
  </r>
  <r>
    <x v="45"/>
    <s v="Med A"/>
    <d v="2012-08-17T00:00:00"/>
    <x v="1"/>
    <n v="11700"/>
    <x v="0"/>
    <n v="0"/>
    <n v="0"/>
    <n v="0"/>
    <n v="0"/>
  </r>
  <r>
    <x v="45"/>
    <s v="Med A"/>
    <d v="2012-08-20T00:00:00"/>
    <x v="1"/>
    <n v="11700"/>
    <x v="0"/>
    <n v="0"/>
    <n v="0"/>
    <n v="0"/>
    <n v="0"/>
  </r>
  <r>
    <x v="45"/>
    <s v="Med A"/>
    <d v="2012-08-22T00:00:00"/>
    <x v="1"/>
    <n v="11700"/>
    <x v="0"/>
    <n v="0"/>
    <n v="0"/>
    <n v="0"/>
    <n v="0"/>
  </r>
  <r>
    <x v="45"/>
    <s v="Med A"/>
    <d v="2012-08-24T00:00:00"/>
    <x v="1"/>
    <n v="11700"/>
    <x v="0"/>
    <n v="0"/>
    <n v="0"/>
    <n v="0"/>
    <n v="0"/>
  </r>
  <r>
    <x v="45"/>
    <s v="Med A"/>
    <d v="2012-08-27T00:00:00"/>
    <x v="1"/>
    <n v="11700"/>
    <x v="0"/>
    <n v="0"/>
    <n v="0"/>
    <n v="0"/>
    <n v="0"/>
  </r>
  <r>
    <x v="45"/>
    <s v="Med A"/>
    <d v="2012-08-29T00:00:00"/>
    <x v="1"/>
    <n v="11700"/>
    <x v="0"/>
    <n v="0"/>
    <n v="0"/>
    <n v="0"/>
    <n v="0"/>
  </r>
  <r>
    <x v="45"/>
    <s v="Med A"/>
    <d v="2012-08-31T00:00:00"/>
    <x v="1"/>
    <n v="11700"/>
    <x v="0"/>
    <n v="0"/>
    <n v="0"/>
    <n v="0"/>
    <n v="0"/>
  </r>
  <r>
    <x v="45"/>
    <s v="Med A"/>
    <d v="2012-09-03T00:00:00"/>
    <x v="2"/>
    <n v="11700"/>
    <x v="0"/>
    <n v="0"/>
    <n v="0"/>
    <n v="0"/>
    <n v="0"/>
  </r>
  <r>
    <x v="45"/>
    <s v="Med A"/>
    <d v="2012-09-05T00:00:00"/>
    <x v="2"/>
    <n v="11700"/>
    <x v="0"/>
    <n v="0"/>
    <n v="0"/>
    <n v="0"/>
    <n v="0"/>
  </r>
  <r>
    <x v="45"/>
    <s v="Med B"/>
    <d v="2012-09-12T00:00:00"/>
    <x v="2"/>
    <n v="13"/>
    <x v="1"/>
    <n v="0"/>
    <n v="0"/>
    <n v="301600"/>
    <n v="0"/>
  </r>
  <r>
    <x v="45"/>
    <s v="Med B"/>
    <d v="2012-10-15T00:00:00"/>
    <x v="3"/>
    <n v="8"/>
    <x v="0"/>
    <n v="0"/>
    <n v="0"/>
    <n v="0"/>
    <n v="0"/>
  </r>
  <r>
    <x v="45"/>
    <s v="Med B"/>
    <d v="2012-11-14T00:00:00"/>
    <x v="4"/>
    <n v="10"/>
    <x v="0"/>
    <n v="0"/>
    <n v="0"/>
    <n v="0"/>
    <n v="31"/>
  </r>
  <r>
    <x v="46"/>
    <s v="Med A"/>
    <d v="2012-07-02T00:00:00"/>
    <x v="0"/>
    <n v="20000"/>
    <x v="0"/>
    <n v="0"/>
    <n v="0"/>
    <n v="0"/>
    <n v="0"/>
  </r>
  <r>
    <x v="46"/>
    <s v="Med A"/>
    <d v="2012-07-04T00:00:00"/>
    <x v="0"/>
    <n v="20000"/>
    <x v="0"/>
    <n v="0"/>
    <n v="0"/>
    <n v="0"/>
    <n v="0"/>
  </r>
  <r>
    <x v="46"/>
    <s v="Med A"/>
    <d v="2012-07-06T00:00:00"/>
    <x v="0"/>
    <n v="20000"/>
    <x v="0"/>
    <n v="0"/>
    <n v="0"/>
    <n v="0"/>
    <n v="0"/>
  </r>
  <r>
    <x v="46"/>
    <s v="Med A"/>
    <d v="2012-07-09T00:00:00"/>
    <x v="0"/>
    <n v="20000"/>
    <x v="0"/>
    <n v="0"/>
    <n v="0"/>
    <n v="0"/>
    <n v="0"/>
  </r>
  <r>
    <x v="46"/>
    <s v="Med A"/>
    <d v="2012-07-11T00:00:00"/>
    <x v="0"/>
    <n v="20000"/>
    <x v="0"/>
    <n v="0"/>
    <n v="0"/>
    <n v="0"/>
    <n v="0"/>
  </r>
  <r>
    <x v="46"/>
    <s v="Med A"/>
    <d v="2012-07-13T00:00:00"/>
    <x v="0"/>
    <n v="20000"/>
    <x v="0"/>
    <n v="0"/>
    <n v="0"/>
    <n v="0"/>
    <n v="0"/>
  </r>
  <r>
    <x v="46"/>
    <s v="Med A"/>
    <d v="2012-07-16T00:00:00"/>
    <x v="0"/>
    <n v="20000"/>
    <x v="0"/>
    <n v="0"/>
    <n v="0"/>
    <n v="0"/>
    <n v="0"/>
  </r>
  <r>
    <x v="46"/>
    <s v="Med A"/>
    <d v="2012-07-18T00:00:00"/>
    <x v="0"/>
    <n v="20000"/>
    <x v="0"/>
    <n v="0"/>
    <n v="0"/>
    <n v="0"/>
    <n v="0"/>
  </r>
  <r>
    <x v="46"/>
    <s v="Med A"/>
    <d v="2012-07-20T00:00:00"/>
    <x v="0"/>
    <n v="18000"/>
    <x v="0"/>
    <n v="0"/>
    <n v="0"/>
    <n v="0"/>
    <n v="0"/>
  </r>
  <r>
    <x v="46"/>
    <s v="Med A"/>
    <d v="2012-07-23T00:00:00"/>
    <x v="0"/>
    <n v="18000"/>
    <x v="0"/>
    <n v="0"/>
    <n v="0"/>
    <n v="0"/>
    <n v="0"/>
  </r>
  <r>
    <x v="46"/>
    <s v="Med A"/>
    <d v="2012-07-25T00:00:00"/>
    <x v="0"/>
    <n v="18000"/>
    <x v="0"/>
    <n v="0"/>
    <n v="0"/>
    <n v="0"/>
    <n v="0"/>
  </r>
  <r>
    <x v="46"/>
    <s v="Med A"/>
    <d v="2012-07-27T00:00:00"/>
    <x v="0"/>
    <n v="18000"/>
    <x v="0"/>
    <n v="0"/>
    <n v="0"/>
    <n v="0"/>
    <n v="0"/>
  </r>
  <r>
    <x v="46"/>
    <s v="Med A"/>
    <d v="2012-07-30T00:00:00"/>
    <x v="0"/>
    <n v="18000"/>
    <x v="0"/>
    <n v="0"/>
    <n v="0"/>
    <n v="0"/>
    <n v="0"/>
  </r>
  <r>
    <x v="46"/>
    <s v="Med A"/>
    <d v="2012-08-01T00:00:00"/>
    <x v="1"/>
    <n v="18000"/>
    <x v="0"/>
    <n v="0"/>
    <n v="0"/>
    <n v="0"/>
    <n v="0"/>
  </r>
  <r>
    <x v="46"/>
    <s v="Med A"/>
    <d v="2012-08-03T00:00:00"/>
    <x v="1"/>
    <n v="18000"/>
    <x v="0"/>
    <n v="0"/>
    <n v="0"/>
    <n v="0"/>
    <n v="0"/>
  </r>
  <r>
    <x v="46"/>
    <s v="Med A"/>
    <d v="2012-08-06T00:00:00"/>
    <x v="1"/>
    <n v="18000"/>
    <x v="0"/>
    <n v="0"/>
    <n v="0"/>
    <n v="0"/>
    <n v="0"/>
  </r>
  <r>
    <x v="46"/>
    <s v="Med A"/>
    <d v="2012-08-08T00:00:00"/>
    <x v="1"/>
    <n v="18000"/>
    <x v="0"/>
    <n v="0"/>
    <n v="0"/>
    <n v="0"/>
    <n v="0"/>
  </r>
  <r>
    <x v="46"/>
    <s v="Med A"/>
    <d v="2012-08-10T00:00:00"/>
    <x v="1"/>
    <n v="18000"/>
    <x v="0"/>
    <n v="0"/>
    <n v="0"/>
    <n v="0"/>
    <n v="0"/>
  </r>
  <r>
    <x v="46"/>
    <s v="Med A"/>
    <d v="2012-08-13T00:00:00"/>
    <x v="1"/>
    <n v="18000"/>
    <x v="0"/>
    <n v="0"/>
    <n v="0"/>
    <n v="0"/>
    <n v="0"/>
  </r>
  <r>
    <x v="46"/>
    <s v="Med A"/>
    <d v="2012-08-15T00:00:00"/>
    <x v="1"/>
    <n v="18000"/>
    <x v="0"/>
    <n v="0"/>
    <n v="0"/>
    <n v="0"/>
    <n v="0"/>
  </r>
  <r>
    <x v="46"/>
    <s v="Med A"/>
    <d v="2012-08-17T00:00:00"/>
    <x v="1"/>
    <n v="18000"/>
    <x v="0"/>
    <n v="0"/>
    <n v="0"/>
    <n v="0"/>
    <n v="0"/>
  </r>
  <r>
    <x v="46"/>
    <s v="Med A"/>
    <d v="2012-08-20T00:00:00"/>
    <x v="1"/>
    <n v="18000"/>
    <x v="0"/>
    <n v="0"/>
    <n v="0"/>
    <n v="0"/>
    <n v="0"/>
  </r>
  <r>
    <x v="46"/>
    <s v="Med A"/>
    <d v="2012-08-22T00:00:00"/>
    <x v="1"/>
    <n v="18000"/>
    <x v="0"/>
    <n v="0"/>
    <n v="0"/>
    <n v="0"/>
    <n v="0"/>
  </r>
  <r>
    <x v="46"/>
    <s v="Med A"/>
    <d v="2012-08-24T00:00:00"/>
    <x v="1"/>
    <n v="18000"/>
    <x v="0"/>
    <n v="0"/>
    <n v="0"/>
    <n v="0"/>
    <n v="0"/>
  </r>
  <r>
    <x v="46"/>
    <s v="Med A"/>
    <d v="2012-08-27T00:00:00"/>
    <x v="1"/>
    <n v="18000"/>
    <x v="0"/>
    <n v="0"/>
    <n v="0"/>
    <n v="0"/>
    <n v="0"/>
  </r>
  <r>
    <x v="46"/>
    <s v="Med A"/>
    <d v="2012-08-29T00:00:00"/>
    <x v="1"/>
    <n v="18000"/>
    <x v="0"/>
    <n v="0"/>
    <n v="0"/>
    <n v="0"/>
    <n v="0"/>
  </r>
  <r>
    <x v="46"/>
    <s v="Med A"/>
    <d v="2012-08-31T00:00:00"/>
    <x v="1"/>
    <n v="18000"/>
    <x v="0"/>
    <n v="0"/>
    <n v="0"/>
    <n v="0"/>
    <n v="0"/>
  </r>
  <r>
    <x v="46"/>
    <s v="Med A"/>
    <d v="2012-09-03T00:00:00"/>
    <x v="2"/>
    <n v="18000"/>
    <x v="0"/>
    <n v="0"/>
    <n v="0"/>
    <n v="0"/>
    <n v="0"/>
  </r>
  <r>
    <x v="46"/>
    <s v="Med A"/>
    <d v="2012-09-05T00:00:00"/>
    <x v="2"/>
    <n v="18000"/>
    <x v="0"/>
    <n v="0"/>
    <n v="0"/>
    <n v="0"/>
    <n v="0"/>
  </r>
  <r>
    <x v="46"/>
    <s v="Med B"/>
    <d v="2012-09-12T00:00:00"/>
    <x v="2"/>
    <n v="16"/>
    <x v="1"/>
    <n v="0"/>
    <n v="0"/>
    <n v="538000"/>
    <n v="0"/>
  </r>
  <r>
    <x v="46"/>
    <s v="Med B"/>
    <d v="2012-10-10T00:00:00"/>
    <x v="3"/>
    <n v="20"/>
    <x v="0"/>
    <n v="0"/>
    <n v="0"/>
    <n v="0"/>
    <n v="0"/>
  </r>
  <r>
    <x v="46"/>
    <s v="Med B"/>
    <d v="2012-11-14T00:00:00"/>
    <x v="4"/>
    <n v="20"/>
    <x v="0"/>
    <n v="0"/>
    <n v="0"/>
    <n v="0"/>
    <n v="56"/>
  </r>
  <r>
    <x v="47"/>
    <s v="Med A"/>
    <d v="2012-07-02T00:00:00"/>
    <x v="0"/>
    <n v="3200"/>
    <x v="0"/>
    <n v="0"/>
    <n v="0"/>
    <n v="0"/>
    <n v="0"/>
  </r>
  <r>
    <x v="47"/>
    <s v="Med A"/>
    <d v="2012-07-04T00:00:00"/>
    <x v="0"/>
    <n v="3200"/>
    <x v="0"/>
    <n v="0"/>
    <n v="0"/>
    <n v="0"/>
    <n v="0"/>
  </r>
  <r>
    <x v="47"/>
    <s v="Med A"/>
    <d v="2012-07-06T00:00:00"/>
    <x v="0"/>
    <n v="3200"/>
    <x v="0"/>
    <n v="0"/>
    <n v="0"/>
    <n v="0"/>
    <n v="0"/>
  </r>
  <r>
    <x v="47"/>
    <s v="Med A"/>
    <d v="2012-07-09T00:00:00"/>
    <x v="0"/>
    <n v="3200"/>
    <x v="0"/>
    <n v="0"/>
    <n v="0"/>
    <n v="0"/>
    <n v="0"/>
  </r>
  <r>
    <x v="47"/>
    <s v="Med A"/>
    <d v="2012-07-11T00:00:00"/>
    <x v="0"/>
    <n v="3200"/>
    <x v="0"/>
    <n v="0"/>
    <n v="0"/>
    <n v="0"/>
    <n v="0"/>
  </r>
  <r>
    <x v="47"/>
    <s v="Med A"/>
    <d v="2012-07-13T00:00:00"/>
    <x v="0"/>
    <n v="3200"/>
    <x v="0"/>
    <n v="0"/>
    <n v="0"/>
    <n v="0"/>
    <n v="0"/>
  </r>
  <r>
    <x v="47"/>
    <s v="Med A"/>
    <d v="2012-07-16T00:00:00"/>
    <x v="0"/>
    <n v="3200"/>
    <x v="0"/>
    <n v="0"/>
    <n v="0"/>
    <n v="0"/>
    <n v="0"/>
  </r>
  <r>
    <x v="47"/>
    <s v="Med A"/>
    <d v="2012-07-18T00:00:00"/>
    <x v="0"/>
    <n v="3200"/>
    <x v="0"/>
    <n v="0"/>
    <n v="0"/>
    <n v="0"/>
    <n v="0"/>
  </r>
  <r>
    <x v="47"/>
    <s v="Med A"/>
    <d v="2012-07-20T00:00:00"/>
    <x v="0"/>
    <n v="2900"/>
    <x v="0"/>
    <n v="0"/>
    <n v="0"/>
    <n v="0"/>
    <n v="0"/>
  </r>
  <r>
    <x v="47"/>
    <s v="Med A"/>
    <d v="2012-07-23T00:00:00"/>
    <x v="0"/>
    <n v="2900"/>
    <x v="0"/>
    <n v="0"/>
    <n v="0"/>
    <n v="0"/>
    <n v="0"/>
  </r>
  <r>
    <x v="47"/>
    <s v="Med A"/>
    <d v="2012-07-25T00:00:00"/>
    <x v="0"/>
    <n v="2900"/>
    <x v="0"/>
    <n v="0"/>
    <n v="0"/>
    <n v="0"/>
    <n v="0"/>
  </r>
  <r>
    <x v="47"/>
    <s v="Med A"/>
    <d v="2012-07-27T00:00:00"/>
    <x v="0"/>
    <n v="2900"/>
    <x v="0"/>
    <n v="0"/>
    <n v="0"/>
    <n v="0"/>
    <n v="0"/>
  </r>
  <r>
    <x v="47"/>
    <s v="Med A"/>
    <d v="2012-07-30T00:00:00"/>
    <x v="0"/>
    <n v="2900"/>
    <x v="0"/>
    <n v="0"/>
    <n v="0"/>
    <n v="0"/>
    <n v="0"/>
  </r>
  <r>
    <x v="47"/>
    <s v="Med A"/>
    <d v="2012-08-01T00:00:00"/>
    <x v="1"/>
    <n v="2900"/>
    <x v="0"/>
    <n v="0"/>
    <n v="0"/>
    <n v="0"/>
    <n v="0"/>
  </r>
  <r>
    <x v="47"/>
    <s v="Med A"/>
    <d v="2012-08-03T00:00:00"/>
    <x v="1"/>
    <n v="2900"/>
    <x v="0"/>
    <n v="0"/>
    <n v="0"/>
    <n v="0"/>
    <n v="0"/>
  </r>
  <r>
    <x v="47"/>
    <s v="Med A"/>
    <d v="2012-08-06T00:00:00"/>
    <x v="1"/>
    <n v="2900"/>
    <x v="0"/>
    <n v="0"/>
    <n v="0"/>
    <n v="0"/>
    <n v="0"/>
  </r>
  <r>
    <x v="47"/>
    <s v="Med A"/>
    <d v="2012-08-08T00:00:00"/>
    <x v="1"/>
    <n v="2900"/>
    <x v="0"/>
    <n v="0"/>
    <n v="0"/>
    <n v="0"/>
    <n v="0"/>
  </r>
  <r>
    <x v="47"/>
    <s v="Med A"/>
    <d v="2012-08-10T00:00:00"/>
    <x v="1"/>
    <n v="2900"/>
    <x v="0"/>
    <n v="0"/>
    <n v="0"/>
    <n v="0"/>
    <n v="0"/>
  </r>
  <r>
    <x v="47"/>
    <s v="Med A"/>
    <d v="2012-08-13T00:00:00"/>
    <x v="1"/>
    <n v="2900"/>
    <x v="0"/>
    <n v="0"/>
    <n v="0"/>
    <n v="0"/>
    <n v="0"/>
  </r>
  <r>
    <x v="47"/>
    <s v="Med A"/>
    <d v="2012-08-15T00:00:00"/>
    <x v="1"/>
    <n v="2900"/>
    <x v="0"/>
    <n v="0"/>
    <n v="0"/>
    <n v="0"/>
    <n v="0"/>
  </r>
  <r>
    <x v="47"/>
    <s v="Med A"/>
    <d v="2012-09-03T00:00:00"/>
    <x v="2"/>
    <n v="2000"/>
    <x v="0"/>
    <n v="0"/>
    <n v="0"/>
    <n v="0"/>
    <n v="0"/>
  </r>
  <r>
    <x v="47"/>
    <s v="Med A"/>
    <d v="2012-09-05T00:00:00"/>
    <x v="2"/>
    <n v="2000"/>
    <x v="0"/>
    <n v="0"/>
    <n v="0"/>
    <n v="0"/>
    <n v="0"/>
  </r>
  <r>
    <x v="47"/>
    <s v="Med B"/>
    <d v="2012-09-12T00:00:00"/>
    <x v="2"/>
    <n v="4"/>
    <x v="1"/>
    <n v="0"/>
    <n v="0"/>
    <n v="64400"/>
    <n v="0"/>
  </r>
  <r>
    <x v="47"/>
    <s v="Med B"/>
    <d v="2012-10-10T00:00:00"/>
    <x v="3"/>
    <n v="3"/>
    <x v="0"/>
    <n v="0"/>
    <n v="0"/>
    <n v="0"/>
    <n v="0"/>
  </r>
  <r>
    <x v="47"/>
    <s v="Med B"/>
    <d v="2012-11-14T00:00:00"/>
    <x v="4"/>
    <n v="5"/>
    <x v="0"/>
    <n v="0"/>
    <n v="0"/>
    <n v="0"/>
    <n v="12"/>
  </r>
  <r>
    <x v="48"/>
    <s v="Med A"/>
    <d v="2012-07-03T00:00:00"/>
    <x v="0"/>
    <n v="1700"/>
    <x v="0"/>
    <n v="0"/>
    <n v="0"/>
    <n v="0"/>
    <n v="0"/>
  </r>
  <r>
    <x v="48"/>
    <s v="Med A"/>
    <d v="2012-07-05T00:00:00"/>
    <x v="0"/>
    <n v="1700"/>
    <x v="0"/>
    <n v="0"/>
    <n v="0"/>
    <n v="0"/>
    <n v="0"/>
  </r>
  <r>
    <x v="48"/>
    <s v="Med A"/>
    <d v="2012-07-21T00:00:00"/>
    <x v="0"/>
    <n v="1700"/>
    <x v="0"/>
    <n v="0"/>
    <n v="0"/>
    <n v="0"/>
    <n v="0"/>
  </r>
  <r>
    <x v="48"/>
    <s v="Med A"/>
    <d v="2012-07-24T00:00:00"/>
    <x v="0"/>
    <n v="1700"/>
    <x v="0"/>
    <n v="0"/>
    <n v="0"/>
    <n v="0"/>
    <n v="0"/>
  </r>
  <r>
    <x v="48"/>
    <s v="Med A"/>
    <d v="2012-07-26T00:00:00"/>
    <x v="0"/>
    <n v="1700"/>
    <x v="0"/>
    <n v="0"/>
    <n v="0"/>
    <n v="0"/>
    <n v="0"/>
  </r>
  <r>
    <x v="48"/>
    <s v="Med A"/>
    <d v="2012-07-28T00:00:00"/>
    <x v="0"/>
    <n v="1700"/>
    <x v="0"/>
    <n v="0"/>
    <n v="0"/>
    <n v="0"/>
    <n v="0"/>
  </r>
  <r>
    <x v="48"/>
    <s v="Med A"/>
    <d v="2012-07-31T00:00:00"/>
    <x v="0"/>
    <n v="1700"/>
    <x v="0"/>
    <n v="0"/>
    <n v="0"/>
    <n v="0"/>
    <n v="0"/>
  </r>
  <r>
    <x v="48"/>
    <s v="Med A"/>
    <d v="2012-08-02T00:00:00"/>
    <x v="1"/>
    <n v="1700"/>
    <x v="0"/>
    <n v="0"/>
    <n v="0"/>
    <n v="0"/>
    <n v="0"/>
  </r>
  <r>
    <x v="48"/>
    <s v="Med A"/>
    <d v="2012-08-04T00:00:00"/>
    <x v="1"/>
    <n v="1700"/>
    <x v="0"/>
    <n v="0"/>
    <n v="0"/>
    <n v="0"/>
    <n v="0"/>
  </r>
  <r>
    <x v="48"/>
    <s v="Med A"/>
    <d v="2012-08-07T00:00:00"/>
    <x v="1"/>
    <n v="1700"/>
    <x v="0"/>
    <n v="0"/>
    <n v="0"/>
    <n v="0"/>
    <n v="0"/>
  </r>
  <r>
    <x v="48"/>
    <s v="Med A"/>
    <d v="2012-08-09T00:00:00"/>
    <x v="1"/>
    <n v="1700"/>
    <x v="0"/>
    <n v="0"/>
    <n v="0"/>
    <n v="0"/>
    <n v="0"/>
  </r>
  <r>
    <x v="48"/>
    <s v="Med A"/>
    <d v="2012-08-11T00:00:00"/>
    <x v="1"/>
    <n v="1700"/>
    <x v="0"/>
    <n v="0"/>
    <n v="0"/>
    <n v="0"/>
    <n v="0"/>
  </r>
  <r>
    <x v="48"/>
    <s v="Med A"/>
    <d v="2012-08-14T00:00:00"/>
    <x v="1"/>
    <n v="1700"/>
    <x v="0"/>
    <n v="0"/>
    <n v="0"/>
    <n v="0"/>
    <n v="0"/>
  </r>
  <r>
    <x v="48"/>
    <s v="Med A"/>
    <d v="2012-08-16T00:00:00"/>
    <x v="1"/>
    <n v="1700"/>
    <x v="0"/>
    <n v="0"/>
    <n v="0"/>
    <n v="0"/>
    <n v="0"/>
  </r>
  <r>
    <x v="48"/>
    <s v="Med A"/>
    <d v="2012-08-21T00:00:00"/>
    <x v="1"/>
    <n v="1700"/>
    <x v="0"/>
    <n v="0"/>
    <n v="0"/>
    <n v="0"/>
    <n v="0"/>
  </r>
  <r>
    <x v="48"/>
    <s v="Med A"/>
    <d v="2012-08-23T00:00:00"/>
    <x v="1"/>
    <n v="1700"/>
    <x v="0"/>
    <n v="0"/>
    <n v="0"/>
    <n v="0"/>
    <n v="0"/>
  </r>
  <r>
    <x v="48"/>
    <s v="Med A"/>
    <d v="2012-08-25T00:00:00"/>
    <x v="1"/>
    <n v="1700"/>
    <x v="0"/>
    <n v="0"/>
    <n v="0"/>
    <n v="0"/>
    <n v="0"/>
  </r>
  <r>
    <x v="48"/>
    <s v="Med A"/>
    <d v="2012-08-28T00:00:00"/>
    <x v="1"/>
    <n v="1700"/>
    <x v="0"/>
    <n v="0"/>
    <n v="0"/>
    <n v="0"/>
    <n v="0"/>
  </r>
  <r>
    <x v="48"/>
    <s v="Med A"/>
    <d v="2012-08-30T00:00:00"/>
    <x v="1"/>
    <n v="1700"/>
    <x v="0"/>
    <n v="0"/>
    <n v="0"/>
    <n v="0"/>
    <n v="0"/>
  </r>
  <r>
    <x v="48"/>
    <s v="Med A"/>
    <d v="2012-09-01T00:00:00"/>
    <x v="2"/>
    <n v="1700"/>
    <x v="0"/>
    <n v="0"/>
    <n v="0"/>
    <n v="0"/>
    <n v="0"/>
  </r>
  <r>
    <x v="48"/>
    <s v="Med A"/>
    <d v="2012-09-04T00:00:00"/>
    <x v="2"/>
    <n v="1700"/>
    <x v="0"/>
    <n v="0"/>
    <n v="0"/>
    <n v="0"/>
    <n v="0"/>
  </r>
  <r>
    <x v="48"/>
    <s v="Med A"/>
    <d v="2012-09-06T00:00:00"/>
    <x v="2"/>
    <n v="1700"/>
    <x v="0"/>
    <n v="0"/>
    <n v="0"/>
    <n v="0"/>
    <n v="0"/>
  </r>
  <r>
    <x v="48"/>
    <s v="Med B"/>
    <d v="2012-09-13T00:00:00"/>
    <x v="2"/>
    <n v="4"/>
    <x v="1"/>
    <n v="0"/>
    <n v="0"/>
    <n v="37400"/>
    <n v="4"/>
  </r>
  <r>
    <x v="49"/>
    <s v="Med A"/>
    <d v="2012-07-03T00:00:00"/>
    <x v="0"/>
    <n v="8000"/>
    <x v="0"/>
    <n v="0"/>
    <n v="0"/>
    <n v="0"/>
    <n v="0"/>
  </r>
  <r>
    <x v="49"/>
    <s v="Med A"/>
    <d v="2012-07-05T00:00:00"/>
    <x v="0"/>
    <n v="8000"/>
    <x v="0"/>
    <n v="0"/>
    <n v="0"/>
    <n v="0"/>
    <n v="0"/>
  </r>
  <r>
    <x v="49"/>
    <s v="Med A"/>
    <d v="2012-07-07T00:00:00"/>
    <x v="0"/>
    <n v="8000"/>
    <x v="0"/>
    <n v="0"/>
    <n v="0"/>
    <n v="0"/>
    <n v="0"/>
  </r>
  <r>
    <x v="49"/>
    <s v="Med A"/>
    <d v="2012-07-10T00:00:00"/>
    <x v="0"/>
    <n v="8000"/>
    <x v="0"/>
    <n v="0"/>
    <n v="0"/>
    <n v="0"/>
    <n v="0"/>
  </r>
  <r>
    <x v="49"/>
    <s v="Med A"/>
    <d v="2012-07-12T00:00:00"/>
    <x v="0"/>
    <n v="8000"/>
    <x v="0"/>
    <n v="0"/>
    <n v="0"/>
    <n v="0"/>
    <n v="0"/>
  </r>
  <r>
    <x v="49"/>
    <s v="Med A"/>
    <d v="2012-07-14T00:00:00"/>
    <x v="0"/>
    <n v="8000"/>
    <x v="0"/>
    <n v="0"/>
    <n v="0"/>
    <n v="0"/>
    <n v="0"/>
  </r>
  <r>
    <x v="49"/>
    <s v="Med A"/>
    <d v="2012-07-17T00:00:00"/>
    <x v="0"/>
    <n v="8000"/>
    <x v="0"/>
    <n v="0"/>
    <n v="0"/>
    <n v="0"/>
    <n v="0"/>
  </r>
  <r>
    <x v="49"/>
    <s v="Med A"/>
    <d v="2012-07-19T00:00:00"/>
    <x v="0"/>
    <n v="8000"/>
    <x v="0"/>
    <n v="0"/>
    <n v="0"/>
    <n v="0"/>
    <n v="0"/>
  </r>
  <r>
    <x v="49"/>
    <s v="Med A"/>
    <d v="2012-07-28T00:00:00"/>
    <x v="0"/>
    <n v="7200"/>
    <x v="0"/>
    <n v="0"/>
    <n v="0"/>
    <n v="0"/>
    <n v="0"/>
  </r>
  <r>
    <x v="49"/>
    <s v="Med A"/>
    <d v="2012-07-31T00:00:00"/>
    <x v="0"/>
    <n v="7200"/>
    <x v="0"/>
    <n v="0"/>
    <n v="0"/>
    <n v="0"/>
    <n v="0"/>
  </r>
  <r>
    <x v="49"/>
    <s v="Med A"/>
    <d v="2012-08-02T00:00:00"/>
    <x v="1"/>
    <n v="7200"/>
    <x v="0"/>
    <n v="0"/>
    <n v="0"/>
    <n v="0"/>
    <n v="0"/>
  </r>
  <r>
    <x v="49"/>
    <s v="Med A"/>
    <d v="2012-08-04T00:00:00"/>
    <x v="1"/>
    <n v="7200"/>
    <x v="0"/>
    <n v="0"/>
    <n v="0"/>
    <n v="0"/>
    <n v="0"/>
  </r>
  <r>
    <x v="49"/>
    <s v="Med A"/>
    <d v="2012-08-07T00:00:00"/>
    <x v="1"/>
    <n v="7200"/>
    <x v="0"/>
    <n v="0"/>
    <n v="0"/>
    <n v="0"/>
    <n v="0"/>
  </r>
  <r>
    <x v="49"/>
    <s v="Med A"/>
    <d v="2012-08-09T00:00:00"/>
    <x v="1"/>
    <n v="7200"/>
    <x v="0"/>
    <n v="0"/>
    <n v="0"/>
    <n v="0"/>
    <n v="0"/>
  </r>
  <r>
    <x v="49"/>
    <s v="Med A"/>
    <d v="2012-08-11T00:00:00"/>
    <x v="1"/>
    <n v="7200"/>
    <x v="0"/>
    <n v="0"/>
    <n v="0"/>
    <n v="0"/>
    <n v="0"/>
  </r>
  <r>
    <x v="49"/>
    <s v="Med A"/>
    <d v="2012-08-14T00:00:00"/>
    <x v="1"/>
    <n v="7200"/>
    <x v="0"/>
    <n v="0"/>
    <n v="0"/>
    <n v="0"/>
    <n v="0"/>
  </r>
  <r>
    <x v="49"/>
    <s v="Med A"/>
    <d v="2012-08-16T00:00:00"/>
    <x v="1"/>
    <n v="7200"/>
    <x v="0"/>
    <n v="0"/>
    <n v="0"/>
    <n v="0"/>
    <n v="0"/>
  </r>
  <r>
    <x v="49"/>
    <s v="Med A"/>
    <d v="2012-08-18T00:00:00"/>
    <x v="1"/>
    <n v="7200"/>
    <x v="0"/>
    <n v="0"/>
    <n v="0"/>
    <n v="0"/>
    <n v="0"/>
  </r>
  <r>
    <x v="49"/>
    <s v="Med A"/>
    <d v="2012-08-21T00:00:00"/>
    <x v="1"/>
    <n v="7200"/>
    <x v="0"/>
    <n v="0"/>
    <n v="0"/>
    <n v="0"/>
    <n v="0"/>
  </r>
  <r>
    <x v="49"/>
    <s v="Med A"/>
    <d v="2012-08-23T00:00:00"/>
    <x v="1"/>
    <n v="7200"/>
    <x v="0"/>
    <n v="0"/>
    <n v="0"/>
    <n v="0"/>
    <n v="0"/>
  </r>
  <r>
    <x v="49"/>
    <s v="Med A"/>
    <d v="2012-08-25T00:00:00"/>
    <x v="1"/>
    <n v="7200"/>
    <x v="0"/>
    <n v="0"/>
    <n v="0"/>
    <n v="0"/>
    <n v="0"/>
  </r>
  <r>
    <x v="49"/>
    <s v="Med A"/>
    <d v="2012-08-28T00:00:00"/>
    <x v="1"/>
    <n v="7200"/>
    <x v="0"/>
    <n v="0"/>
    <n v="0"/>
    <n v="0"/>
    <n v="0"/>
  </r>
  <r>
    <x v="49"/>
    <s v="Med A"/>
    <d v="2012-08-30T00:00:00"/>
    <x v="1"/>
    <n v="7200"/>
    <x v="0"/>
    <n v="0"/>
    <n v="0"/>
    <n v="0"/>
    <n v="0"/>
  </r>
  <r>
    <x v="49"/>
    <s v="Med A"/>
    <d v="2012-09-01T00:00:00"/>
    <x v="2"/>
    <n v="7200"/>
    <x v="0"/>
    <n v="0"/>
    <n v="0"/>
    <n v="0"/>
    <n v="0"/>
  </r>
  <r>
    <x v="49"/>
    <s v="Med A"/>
    <d v="2012-09-04T00:00:00"/>
    <x v="2"/>
    <n v="7200"/>
    <x v="0"/>
    <n v="0"/>
    <n v="0"/>
    <n v="0"/>
    <n v="0"/>
  </r>
  <r>
    <x v="49"/>
    <s v="Med A"/>
    <d v="2012-09-06T00:00:00"/>
    <x v="2"/>
    <n v="6500"/>
    <x v="0"/>
    <n v="0"/>
    <n v="0"/>
    <n v="0"/>
    <n v="0"/>
  </r>
  <r>
    <x v="50"/>
    <s v="Med A"/>
    <d v="2012-07-03T00:00:00"/>
    <x v="0"/>
    <n v="5000"/>
    <x v="0"/>
    <n v="0"/>
    <n v="0"/>
    <n v="0"/>
    <n v="0"/>
  </r>
  <r>
    <x v="51"/>
    <s v="Med A"/>
    <d v="2012-08-04T00:00:00"/>
    <x v="1"/>
    <n v="4200"/>
    <x v="0"/>
    <n v="0"/>
    <n v="0"/>
    <n v="0"/>
    <n v="0"/>
  </r>
  <r>
    <x v="51"/>
    <s v="Med A"/>
    <d v="2012-08-07T00:00:00"/>
    <x v="1"/>
    <n v="4200"/>
    <x v="0"/>
    <n v="0"/>
    <n v="0"/>
    <n v="0"/>
    <n v="0"/>
  </r>
  <r>
    <x v="51"/>
    <s v="Med A"/>
    <d v="2012-08-09T00:00:00"/>
    <x v="1"/>
    <n v="4200"/>
    <x v="0"/>
    <n v="0"/>
    <n v="0"/>
    <n v="0"/>
    <n v="0"/>
  </r>
  <r>
    <x v="51"/>
    <s v="Med A"/>
    <d v="2012-08-11T00:00:00"/>
    <x v="1"/>
    <n v="4200"/>
    <x v="0"/>
    <n v="0"/>
    <n v="0"/>
    <n v="0"/>
    <n v="0"/>
  </r>
  <r>
    <x v="51"/>
    <s v="Med A"/>
    <d v="2012-08-14T00:00:00"/>
    <x v="1"/>
    <n v="4200"/>
    <x v="0"/>
    <n v="0"/>
    <n v="0"/>
    <n v="0"/>
    <n v="0"/>
  </r>
  <r>
    <x v="51"/>
    <s v="Med A"/>
    <d v="2012-08-16T00:00:00"/>
    <x v="1"/>
    <n v="4200"/>
    <x v="0"/>
    <n v="0"/>
    <n v="0"/>
    <n v="0"/>
    <n v="0"/>
  </r>
  <r>
    <x v="51"/>
    <s v="Med A"/>
    <d v="2012-08-18T00:00:00"/>
    <x v="1"/>
    <n v="4600"/>
    <x v="0"/>
    <n v="0"/>
    <n v="0"/>
    <n v="0"/>
    <n v="0"/>
  </r>
  <r>
    <x v="51"/>
    <s v="Med A"/>
    <d v="2012-08-21T00:00:00"/>
    <x v="1"/>
    <n v="4600"/>
    <x v="0"/>
    <n v="0"/>
    <n v="0"/>
    <n v="0"/>
    <n v="0"/>
  </r>
  <r>
    <x v="51"/>
    <s v="Med A"/>
    <d v="2012-08-23T00:00:00"/>
    <x v="1"/>
    <n v="4600"/>
    <x v="0"/>
    <n v="0"/>
    <n v="0"/>
    <n v="0"/>
    <n v="0"/>
  </r>
  <r>
    <x v="51"/>
    <s v="Med A"/>
    <d v="2012-08-25T00:00:00"/>
    <x v="1"/>
    <n v="4600"/>
    <x v="0"/>
    <n v="0"/>
    <n v="0"/>
    <n v="0"/>
    <n v="0"/>
  </r>
  <r>
    <x v="51"/>
    <s v="Med A"/>
    <d v="2012-08-28T00:00:00"/>
    <x v="1"/>
    <n v="4600"/>
    <x v="0"/>
    <n v="0"/>
    <n v="0"/>
    <n v="0"/>
    <n v="0"/>
  </r>
  <r>
    <x v="51"/>
    <s v="Med A"/>
    <d v="2012-08-30T00:00:00"/>
    <x v="1"/>
    <n v="4600"/>
    <x v="0"/>
    <n v="0"/>
    <n v="0"/>
    <n v="0"/>
    <n v="0"/>
  </r>
  <r>
    <x v="51"/>
    <s v="Med A"/>
    <d v="2012-09-04T00:00:00"/>
    <x v="2"/>
    <n v="4600"/>
    <x v="0"/>
    <n v="0"/>
    <n v="0"/>
    <n v="0"/>
    <n v="0"/>
  </r>
  <r>
    <x v="51"/>
    <s v="Med A"/>
    <d v="2012-09-06T00:00:00"/>
    <x v="2"/>
    <n v="4600"/>
    <x v="0"/>
    <n v="0"/>
    <n v="0"/>
    <n v="0"/>
    <n v="0"/>
  </r>
  <r>
    <x v="51"/>
    <s v="Med B"/>
    <d v="2012-09-13T00:00:00"/>
    <x v="2"/>
    <n v="8"/>
    <x v="1"/>
    <n v="0"/>
    <n v="0"/>
    <n v="62000"/>
    <n v="0"/>
  </r>
  <r>
    <x v="51"/>
    <s v="Med B"/>
    <d v="2012-10-11T00:00:00"/>
    <x v="3"/>
    <n v="8"/>
    <x v="0"/>
    <n v="0"/>
    <n v="0"/>
    <n v="0"/>
    <n v="0"/>
  </r>
  <r>
    <x v="51"/>
    <s v="Med B"/>
    <d v="2012-11-17T00:00:00"/>
    <x v="4"/>
    <n v="8"/>
    <x v="0"/>
    <n v="0"/>
    <n v="0"/>
    <n v="0"/>
    <n v="24"/>
  </r>
  <r>
    <x v="52"/>
    <s v="Med A"/>
    <d v="2012-07-03T00:00:00"/>
    <x v="0"/>
    <n v="2200"/>
    <x v="0"/>
    <n v="0"/>
    <n v="0"/>
    <n v="0"/>
    <n v="0"/>
  </r>
  <r>
    <x v="52"/>
    <s v="Med A"/>
    <d v="2012-07-05T00:00:00"/>
    <x v="0"/>
    <n v="2200"/>
    <x v="0"/>
    <n v="0"/>
    <n v="0"/>
    <n v="0"/>
    <n v="0"/>
  </r>
  <r>
    <x v="52"/>
    <s v="Med A"/>
    <d v="2012-07-07T00:00:00"/>
    <x v="0"/>
    <n v="2200"/>
    <x v="0"/>
    <n v="0"/>
    <n v="0"/>
    <n v="0"/>
    <n v="0"/>
  </r>
  <r>
    <x v="52"/>
    <s v="Med A"/>
    <d v="2012-08-28T00:00:00"/>
    <x v="1"/>
    <n v="1800"/>
    <x v="0"/>
    <n v="0"/>
    <n v="0"/>
    <n v="0"/>
    <n v="0"/>
  </r>
  <r>
    <x v="52"/>
    <s v="Med A"/>
    <d v="2012-08-30T00:00:00"/>
    <x v="1"/>
    <n v="1800"/>
    <x v="0"/>
    <n v="0"/>
    <n v="0"/>
    <n v="0"/>
    <n v="0"/>
  </r>
  <r>
    <x v="52"/>
    <s v="Med A"/>
    <d v="2012-09-01T00:00:00"/>
    <x v="2"/>
    <n v="1800"/>
    <x v="0"/>
    <n v="0"/>
    <n v="0"/>
    <n v="0"/>
    <n v="0"/>
  </r>
  <r>
    <x v="52"/>
    <s v="Med A"/>
    <d v="2012-09-04T00:00:00"/>
    <x v="2"/>
    <n v="1800"/>
    <x v="0"/>
    <n v="0"/>
    <n v="0"/>
    <n v="0"/>
    <n v="0"/>
  </r>
  <r>
    <x v="52"/>
    <s v="Med A"/>
    <d v="2012-09-06T00:00:00"/>
    <x v="2"/>
    <n v="1800"/>
    <x v="0"/>
    <n v="0"/>
    <n v="0"/>
    <n v="0"/>
    <n v="0"/>
  </r>
  <r>
    <x v="52"/>
    <s v="Med B"/>
    <d v="2012-09-13T00:00:00"/>
    <x v="2"/>
    <n v="4"/>
    <x v="1"/>
    <n v="0"/>
    <n v="0"/>
    <n v="15600"/>
    <n v="0"/>
  </r>
  <r>
    <x v="52"/>
    <s v="Med B"/>
    <d v="2012-10-11T00:00:00"/>
    <x v="3"/>
    <n v="4"/>
    <x v="0"/>
    <n v="0"/>
    <n v="0"/>
    <n v="0"/>
    <n v="0"/>
  </r>
  <r>
    <x v="52"/>
    <s v="Med B"/>
    <d v="2012-11-15T00:00:00"/>
    <x v="4"/>
    <n v="3"/>
    <x v="0"/>
    <n v="0"/>
    <n v="0"/>
    <n v="0"/>
    <n v="11"/>
  </r>
  <r>
    <x v="53"/>
    <s v="Med A"/>
    <d v="2012-07-02T00:00:00"/>
    <x v="0"/>
    <n v="4500"/>
    <x v="0"/>
    <n v="0"/>
    <n v="0"/>
    <n v="0"/>
    <n v="0"/>
  </r>
  <r>
    <x v="53"/>
    <s v="Med A"/>
    <d v="2012-07-04T00:00:00"/>
    <x v="0"/>
    <n v="4500"/>
    <x v="0"/>
    <n v="0"/>
    <n v="0"/>
    <n v="0"/>
    <n v="0"/>
  </r>
  <r>
    <x v="53"/>
    <s v="Med A"/>
    <d v="2012-07-06T00:00:00"/>
    <x v="0"/>
    <n v="4700"/>
    <x v="0"/>
    <n v="0"/>
    <n v="0"/>
    <n v="0"/>
    <n v="0"/>
  </r>
  <r>
    <x v="53"/>
    <s v="Med A"/>
    <d v="2012-07-09T00:00:00"/>
    <x v="0"/>
    <n v="4700"/>
    <x v="0"/>
    <n v="0"/>
    <n v="0"/>
    <n v="0"/>
    <n v="0"/>
  </r>
  <r>
    <x v="53"/>
    <s v="Med A"/>
    <d v="2012-07-11T00:00:00"/>
    <x v="0"/>
    <n v="4700"/>
    <x v="0"/>
    <n v="0"/>
    <n v="0"/>
    <n v="0"/>
    <n v="0"/>
  </r>
  <r>
    <x v="53"/>
    <s v="Med A"/>
    <d v="2012-07-13T00:00:00"/>
    <x v="0"/>
    <n v="4700"/>
    <x v="0"/>
    <n v="0"/>
    <n v="0"/>
    <n v="0"/>
    <n v="0"/>
  </r>
  <r>
    <x v="53"/>
    <s v="Med A"/>
    <d v="2012-07-16T00:00:00"/>
    <x v="0"/>
    <n v="4700"/>
    <x v="0"/>
    <n v="0"/>
    <n v="0"/>
    <n v="0"/>
    <n v="0"/>
  </r>
  <r>
    <x v="53"/>
    <s v="Med A"/>
    <d v="2012-07-18T00:00:00"/>
    <x v="0"/>
    <n v="4700"/>
    <x v="0"/>
    <n v="0"/>
    <n v="0"/>
    <n v="0"/>
    <n v="0"/>
  </r>
  <r>
    <x v="53"/>
    <s v="Med A"/>
    <d v="2012-07-23T00:00:00"/>
    <x v="0"/>
    <n v="5200"/>
    <x v="0"/>
    <n v="0"/>
    <n v="0"/>
    <n v="0"/>
    <n v="0"/>
  </r>
  <r>
    <x v="53"/>
    <s v="Med A"/>
    <d v="2012-07-26T00:00:00"/>
    <x v="0"/>
    <n v="5200"/>
    <x v="0"/>
    <n v="0"/>
    <n v="0"/>
    <n v="0"/>
    <n v="0"/>
  </r>
  <r>
    <x v="53"/>
    <s v="Med A"/>
    <d v="2012-07-27T00:00:00"/>
    <x v="0"/>
    <n v="5200"/>
    <x v="0"/>
    <n v="0"/>
    <n v="0"/>
    <n v="0"/>
    <n v="0"/>
  </r>
  <r>
    <x v="53"/>
    <s v="Med A"/>
    <d v="2012-07-30T00:00:00"/>
    <x v="0"/>
    <n v="5200"/>
    <x v="0"/>
    <n v="0"/>
    <n v="0"/>
    <n v="0"/>
    <n v="0"/>
  </r>
  <r>
    <x v="53"/>
    <s v="Med A"/>
    <d v="2012-08-01T00:00:00"/>
    <x v="1"/>
    <n v="5200"/>
    <x v="0"/>
    <n v="0"/>
    <n v="0"/>
    <n v="0"/>
    <n v="0"/>
  </r>
  <r>
    <x v="53"/>
    <s v="Med A"/>
    <d v="2012-08-03T00:00:00"/>
    <x v="1"/>
    <n v="5200"/>
    <x v="0"/>
    <n v="0"/>
    <n v="0"/>
    <n v="0"/>
    <n v="0"/>
  </r>
  <r>
    <x v="53"/>
    <s v="Med A"/>
    <d v="2012-08-06T00:00:00"/>
    <x v="1"/>
    <n v="6300"/>
    <x v="0"/>
    <n v="0"/>
    <n v="0"/>
    <n v="0"/>
    <n v="0"/>
  </r>
  <r>
    <x v="53"/>
    <s v="Med A"/>
    <d v="2012-08-08T00:00:00"/>
    <x v="1"/>
    <n v="6300"/>
    <x v="0"/>
    <n v="0"/>
    <n v="0"/>
    <n v="0"/>
    <n v="0"/>
  </r>
  <r>
    <x v="53"/>
    <s v="Med A"/>
    <d v="2012-08-10T00:00:00"/>
    <x v="1"/>
    <n v="6300"/>
    <x v="0"/>
    <n v="0"/>
    <n v="0"/>
    <n v="0"/>
    <n v="0"/>
  </r>
  <r>
    <x v="53"/>
    <s v="Med A"/>
    <d v="2012-08-13T00:00:00"/>
    <x v="1"/>
    <n v="6300"/>
    <x v="0"/>
    <n v="0"/>
    <n v="0"/>
    <n v="0"/>
    <n v="0"/>
  </r>
  <r>
    <x v="53"/>
    <s v="Med A"/>
    <d v="2012-08-15T00:00:00"/>
    <x v="1"/>
    <n v="6300"/>
    <x v="0"/>
    <n v="0"/>
    <n v="0"/>
    <n v="0"/>
    <n v="0"/>
  </r>
  <r>
    <x v="53"/>
    <s v="Med A"/>
    <d v="2012-08-17T00:00:00"/>
    <x v="1"/>
    <n v="7000"/>
    <x v="0"/>
    <n v="0"/>
    <n v="0"/>
    <n v="0"/>
    <n v="0"/>
  </r>
  <r>
    <x v="53"/>
    <s v="Med A"/>
    <d v="2012-08-20T00:00:00"/>
    <x v="1"/>
    <n v="7000"/>
    <x v="0"/>
    <n v="0"/>
    <n v="0"/>
    <n v="0"/>
    <n v="0"/>
  </r>
  <r>
    <x v="53"/>
    <s v="Med A"/>
    <d v="2012-08-22T00:00:00"/>
    <x v="1"/>
    <n v="7000"/>
    <x v="0"/>
    <n v="0"/>
    <n v="0"/>
    <n v="0"/>
    <n v="0"/>
  </r>
  <r>
    <x v="53"/>
    <s v="Med A"/>
    <d v="2012-08-24T00:00:00"/>
    <x v="1"/>
    <n v="7000"/>
    <x v="0"/>
    <n v="0"/>
    <n v="0"/>
    <n v="0"/>
    <n v="0"/>
  </r>
  <r>
    <x v="53"/>
    <s v="Med A"/>
    <d v="2012-08-27T00:00:00"/>
    <x v="1"/>
    <n v="7000"/>
    <x v="0"/>
    <n v="0"/>
    <n v="0"/>
    <n v="0"/>
    <n v="0"/>
  </r>
  <r>
    <x v="53"/>
    <s v="Med A"/>
    <d v="2012-08-29T00:00:00"/>
    <x v="1"/>
    <n v="7000"/>
    <x v="0"/>
    <n v="0"/>
    <n v="0"/>
    <n v="0"/>
    <n v="0"/>
  </r>
  <r>
    <x v="53"/>
    <s v="Med A"/>
    <d v="2012-08-31T00:00:00"/>
    <x v="1"/>
    <n v="7000"/>
    <x v="0"/>
    <n v="0"/>
    <n v="0"/>
    <n v="0"/>
    <n v="0"/>
  </r>
  <r>
    <x v="53"/>
    <s v="Med A"/>
    <d v="2012-09-03T00:00:00"/>
    <x v="2"/>
    <n v="7000"/>
    <x v="0"/>
    <n v="0"/>
    <n v="0"/>
    <n v="0"/>
    <n v="0"/>
  </r>
  <r>
    <x v="53"/>
    <s v="Med B"/>
    <d v="2012-09-12T00:00:00"/>
    <x v="2"/>
    <n v="10"/>
    <x v="1"/>
    <n v="0"/>
    <n v="0"/>
    <n v="155900"/>
    <n v="0"/>
  </r>
  <r>
    <x v="53"/>
    <s v="Med B"/>
    <d v="2012-10-10T00:00:00"/>
    <x v="3"/>
    <n v="10"/>
    <x v="0"/>
    <n v="0"/>
    <n v="0"/>
    <n v="0"/>
    <n v="0"/>
  </r>
  <r>
    <x v="53"/>
    <s v="Med B"/>
    <d v="2012-11-14T00:00:00"/>
    <x v="4"/>
    <n v="10"/>
    <x v="0"/>
    <n v="0"/>
    <n v="0"/>
    <n v="0"/>
    <n v="30"/>
  </r>
  <r>
    <x v="54"/>
    <s v="Med A"/>
    <d v="2012-07-04T00:00:00"/>
    <x v="0"/>
    <n v="5700"/>
    <x v="0"/>
    <n v="0"/>
    <n v="0"/>
    <n v="0"/>
    <n v="0"/>
  </r>
  <r>
    <x v="54"/>
    <s v="Med A"/>
    <d v="2012-07-06T00:00:00"/>
    <x v="0"/>
    <n v="6300"/>
    <x v="0"/>
    <n v="0"/>
    <n v="0"/>
    <n v="0"/>
    <n v="0"/>
  </r>
  <r>
    <x v="54"/>
    <s v="Med A"/>
    <d v="2012-07-09T00:00:00"/>
    <x v="0"/>
    <n v="6300"/>
    <x v="0"/>
    <n v="0"/>
    <n v="0"/>
    <n v="0"/>
    <n v="0"/>
  </r>
  <r>
    <x v="54"/>
    <s v="Med A"/>
    <d v="2012-07-11T00:00:00"/>
    <x v="0"/>
    <n v="6300"/>
    <x v="0"/>
    <n v="0"/>
    <n v="0"/>
    <n v="0"/>
    <n v="0"/>
  </r>
  <r>
    <x v="54"/>
    <s v="Med A"/>
    <d v="2012-07-13T00:00:00"/>
    <x v="0"/>
    <n v="6300"/>
    <x v="0"/>
    <n v="0"/>
    <n v="0"/>
    <n v="0"/>
    <n v="0"/>
  </r>
  <r>
    <x v="54"/>
    <s v="Med A"/>
    <d v="2012-07-16T00:00:00"/>
    <x v="0"/>
    <n v="6300"/>
    <x v="0"/>
    <n v="0"/>
    <n v="0"/>
    <n v="0"/>
    <n v="0"/>
  </r>
  <r>
    <x v="54"/>
    <s v="Med A"/>
    <d v="2012-07-18T00:00:00"/>
    <x v="0"/>
    <n v="6300"/>
    <x v="0"/>
    <n v="0"/>
    <n v="0"/>
    <n v="0"/>
    <n v="0"/>
  </r>
  <r>
    <x v="54"/>
    <s v="Med A"/>
    <d v="2012-07-20T00:00:00"/>
    <x v="0"/>
    <n v="6300"/>
    <x v="0"/>
    <n v="0"/>
    <n v="0"/>
    <n v="0"/>
    <n v="0"/>
  </r>
  <r>
    <x v="54"/>
    <s v="Med A"/>
    <d v="2012-07-23T00:00:00"/>
    <x v="0"/>
    <n v="6300"/>
    <x v="0"/>
    <n v="0"/>
    <n v="0"/>
    <n v="0"/>
    <n v="0"/>
  </r>
  <r>
    <x v="54"/>
    <s v="Med A"/>
    <d v="2012-07-25T00:00:00"/>
    <x v="0"/>
    <n v="6900"/>
    <x v="0"/>
    <n v="0"/>
    <n v="0"/>
    <n v="0"/>
    <n v="0"/>
  </r>
  <r>
    <x v="54"/>
    <s v="Med A"/>
    <d v="2012-07-27T00:00:00"/>
    <x v="0"/>
    <n v="6900"/>
    <x v="0"/>
    <n v="0"/>
    <n v="0"/>
    <n v="0"/>
    <n v="0"/>
  </r>
  <r>
    <x v="54"/>
    <s v="Med A"/>
    <d v="2012-08-01T00:00:00"/>
    <x v="1"/>
    <n v="6900"/>
    <x v="0"/>
    <n v="0"/>
    <n v="0"/>
    <n v="0"/>
    <n v="0"/>
  </r>
  <r>
    <x v="54"/>
    <s v="Med A"/>
    <d v="2012-08-10T00:00:00"/>
    <x v="1"/>
    <n v="6900"/>
    <x v="0"/>
    <n v="0"/>
    <n v="0"/>
    <n v="0"/>
    <n v="0"/>
  </r>
  <r>
    <x v="54"/>
    <s v="Med A"/>
    <d v="2012-08-15T00:00:00"/>
    <x v="1"/>
    <n v="6900"/>
    <x v="0"/>
    <n v="0"/>
    <n v="0"/>
    <n v="0"/>
    <n v="0"/>
  </r>
  <r>
    <x v="54"/>
    <s v="Med A"/>
    <d v="2012-08-20T00:00:00"/>
    <x v="1"/>
    <n v="9000"/>
    <x v="0"/>
    <n v="0"/>
    <n v="0"/>
    <n v="0"/>
    <n v="0"/>
  </r>
  <r>
    <x v="55"/>
    <s v="Med B"/>
    <d v="2012-09-27T00:00:00"/>
    <x v="2"/>
    <n v="2"/>
    <x v="0"/>
    <n v="1"/>
    <n v="0"/>
    <n v="0"/>
    <n v="0"/>
  </r>
  <r>
    <x v="55"/>
    <s v="Med B"/>
    <d v="2012-10-11T00:00:00"/>
    <x v="3"/>
    <n v="3"/>
    <x v="0"/>
    <n v="1"/>
    <n v="0"/>
    <n v="0"/>
    <n v="0"/>
  </r>
  <r>
    <x v="55"/>
    <s v="Med B"/>
    <d v="2012-11-15T00:00:00"/>
    <x v="4"/>
    <n v="3"/>
    <x v="0"/>
    <n v="1"/>
    <n v="0"/>
    <n v="0"/>
    <n v="8"/>
  </r>
  <r>
    <x v="56"/>
    <s v="Med A"/>
    <d v="2012-07-02T00:00:00"/>
    <x v="0"/>
    <n v="18000"/>
    <x v="0"/>
    <n v="0"/>
    <n v="0"/>
    <n v="0"/>
    <n v="0"/>
  </r>
  <r>
    <x v="56"/>
    <s v="Med A"/>
    <d v="2012-07-06T00:00:00"/>
    <x v="0"/>
    <n v="18000"/>
    <x v="0"/>
    <n v="0"/>
    <n v="0"/>
    <n v="0"/>
    <n v="0"/>
  </r>
  <r>
    <x v="56"/>
    <s v="Med A"/>
    <d v="2012-07-09T00:00:00"/>
    <x v="0"/>
    <n v="18000"/>
    <x v="0"/>
    <n v="0"/>
    <n v="0"/>
    <n v="0"/>
    <n v="0"/>
  </r>
  <r>
    <x v="56"/>
    <s v="Med A"/>
    <d v="2012-07-11T00:00:00"/>
    <x v="0"/>
    <n v="18000"/>
    <x v="0"/>
    <n v="0"/>
    <n v="0"/>
    <n v="0"/>
    <n v="0"/>
  </r>
  <r>
    <x v="56"/>
    <s v="Med A"/>
    <d v="2012-07-16T00:00:00"/>
    <x v="0"/>
    <n v="18000"/>
    <x v="0"/>
    <n v="0"/>
    <n v="0"/>
    <n v="0"/>
    <n v="0"/>
  </r>
  <r>
    <x v="56"/>
    <s v="Med A"/>
    <d v="2012-07-18T00:00:00"/>
    <x v="0"/>
    <n v="18000"/>
    <x v="0"/>
    <n v="0"/>
    <n v="0"/>
    <n v="0"/>
    <n v="0"/>
  </r>
  <r>
    <x v="56"/>
    <s v="Med A"/>
    <d v="2012-07-20T00:00:00"/>
    <x v="0"/>
    <n v="18000"/>
    <x v="0"/>
    <n v="0"/>
    <n v="0"/>
    <n v="0"/>
    <n v="0"/>
  </r>
  <r>
    <x v="56"/>
    <s v="Med A"/>
    <d v="2012-07-23T00:00:00"/>
    <x v="0"/>
    <n v="18000"/>
    <x v="0"/>
    <n v="0"/>
    <n v="0"/>
    <n v="0"/>
    <n v="0"/>
  </r>
  <r>
    <x v="56"/>
    <s v="Med A"/>
    <d v="2012-07-25T00:00:00"/>
    <x v="0"/>
    <n v="18000"/>
    <x v="0"/>
    <n v="0"/>
    <n v="0"/>
    <n v="0"/>
    <n v="0"/>
  </r>
  <r>
    <x v="56"/>
    <s v="Med A"/>
    <d v="2012-07-27T00:00:00"/>
    <x v="0"/>
    <n v="18000"/>
    <x v="0"/>
    <n v="0"/>
    <n v="0"/>
    <n v="0"/>
    <n v="0"/>
  </r>
  <r>
    <x v="56"/>
    <s v="Med A"/>
    <d v="2012-07-30T00:00:00"/>
    <x v="0"/>
    <n v="18000"/>
    <x v="0"/>
    <n v="0"/>
    <n v="0"/>
    <n v="0"/>
    <n v="0"/>
  </r>
  <r>
    <x v="56"/>
    <s v="Med A"/>
    <d v="2012-08-01T00:00:00"/>
    <x v="1"/>
    <n v="18000"/>
    <x v="0"/>
    <n v="0"/>
    <n v="0"/>
    <n v="0"/>
    <n v="0"/>
  </r>
  <r>
    <x v="56"/>
    <s v="Med B"/>
    <d v="2012-09-12T00:00:00"/>
    <x v="2"/>
    <n v="16"/>
    <x v="1"/>
    <n v="0"/>
    <n v="0"/>
    <n v="216000"/>
    <n v="0"/>
  </r>
  <r>
    <x v="56"/>
    <s v="Med B"/>
    <d v="2012-10-10T00:00:00"/>
    <x v="3"/>
    <n v="13"/>
    <x v="0"/>
    <n v="0"/>
    <n v="0"/>
    <n v="0"/>
    <n v="0"/>
  </r>
  <r>
    <x v="56"/>
    <s v="Med B"/>
    <d v="2012-11-14T00:00:00"/>
    <x v="4"/>
    <n v="13"/>
    <x v="0"/>
    <n v="0"/>
    <n v="0"/>
    <n v="0"/>
    <n v="42"/>
  </r>
  <r>
    <x v="57"/>
    <s v="Med A"/>
    <d v="2012-12-03T00:00:00"/>
    <x v="5"/>
    <n v="800"/>
    <x v="0"/>
    <n v="0"/>
    <n v="0"/>
    <n v="0"/>
    <n v="0"/>
  </r>
  <r>
    <x v="58"/>
    <s v="Med A"/>
    <d v="2012-07-02T00:00:00"/>
    <x v="0"/>
    <n v="1300"/>
    <x v="0"/>
    <n v="0"/>
    <n v="0"/>
    <n v="0"/>
    <n v="0"/>
  </r>
  <r>
    <x v="58"/>
    <s v="Med A"/>
    <d v="2012-07-04T00:00:00"/>
    <x v="0"/>
    <n v="1300"/>
    <x v="0"/>
    <n v="0"/>
    <n v="0"/>
    <n v="0"/>
    <n v="0"/>
  </r>
  <r>
    <x v="58"/>
    <s v="Med A"/>
    <d v="2012-07-06T00:00:00"/>
    <x v="0"/>
    <n v="1300"/>
    <x v="0"/>
    <n v="0"/>
    <n v="0"/>
    <n v="0"/>
    <n v="0"/>
  </r>
  <r>
    <x v="58"/>
    <s v="Med A"/>
    <d v="2012-07-09T00:00:00"/>
    <x v="0"/>
    <n v="1300"/>
    <x v="0"/>
    <n v="0"/>
    <n v="0"/>
    <n v="0"/>
    <n v="0"/>
  </r>
  <r>
    <x v="58"/>
    <s v="Med A"/>
    <d v="2012-07-11T00:00:00"/>
    <x v="0"/>
    <n v="1300"/>
    <x v="0"/>
    <n v="0"/>
    <n v="0"/>
    <n v="0"/>
    <n v="0"/>
  </r>
  <r>
    <x v="58"/>
    <s v="Med A"/>
    <d v="2012-07-13T00:00:00"/>
    <x v="0"/>
    <n v="1300"/>
    <x v="0"/>
    <n v="0"/>
    <n v="0"/>
    <n v="0"/>
    <n v="0"/>
  </r>
  <r>
    <x v="58"/>
    <s v="Med A"/>
    <d v="2012-07-16T00:00:00"/>
    <x v="0"/>
    <n v="1300"/>
    <x v="0"/>
    <n v="0"/>
    <n v="0"/>
    <n v="0"/>
    <n v="0"/>
  </r>
  <r>
    <x v="58"/>
    <s v="Med A"/>
    <d v="2012-07-18T00:00:00"/>
    <x v="0"/>
    <n v="1300"/>
    <x v="0"/>
    <n v="0"/>
    <n v="0"/>
    <n v="0"/>
    <n v="0"/>
  </r>
  <r>
    <x v="58"/>
    <s v="Med A"/>
    <d v="2012-07-20T00:00:00"/>
    <x v="0"/>
    <n v="1300"/>
    <x v="0"/>
    <n v="0"/>
    <n v="0"/>
    <n v="0"/>
    <n v="0"/>
  </r>
  <r>
    <x v="58"/>
    <s v="Med A"/>
    <d v="2012-07-23T00:00:00"/>
    <x v="0"/>
    <n v="1300"/>
    <x v="0"/>
    <n v="0"/>
    <n v="0"/>
    <n v="0"/>
    <n v="0"/>
  </r>
  <r>
    <x v="58"/>
    <s v="Med A"/>
    <d v="2012-07-25T00:00:00"/>
    <x v="0"/>
    <n v="1300"/>
    <x v="0"/>
    <n v="0"/>
    <n v="0"/>
    <n v="0"/>
    <n v="0"/>
  </r>
  <r>
    <x v="58"/>
    <s v="Med A"/>
    <d v="2012-07-27T00:00:00"/>
    <x v="0"/>
    <n v="1300"/>
    <x v="0"/>
    <n v="0"/>
    <n v="0"/>
    <n v="0"/>
    <n v="0"/>
  </r>
  <r>
    <x v="58"/>
    <s v="Med A"/>
    <d v="2012-07-30T00:00:00"/>
    <x v="0"/>
    <n v="1300"/>
    <x v="0"/>
    <n v="0"/>
    <n v="0"/>
    <n v="0"/>
    <n v="0"/>
  </r>
  <r>
    <x v="58"/>
    <s v="Med A"/>
    <d v="2012-08-01T00:00:00"/>
    <x v="1"/>
    <n v="1300"/>
    <x v="0"/>
    <n v="0"/>
    <n v="0"/>
    <n v="0"/>
    <n v="0"/>
  </r>
  <r>
    <x v="59"/>
    <s v="Med A"/>
    <d v="2012-07-02T00:00:00"/>
    <x v="0"/>
    <n v="2500"/>
    <x v="0"/>
    <n v="0"/>
    <n v="0"/>
    <n v="0"/>
    <n v="0"/>
  </r>
  <r>
    <x v="59"/>
    <s v="Med A"/>
    <d v="2012-07-04T00:00:00"/>
    <x v="0"/>
    <n v="2500"/>
    <x v="0"/>
    <n v="0"/>
    <n v="0"/>
    <n v="0"/>
    <n v="0"/>
  </r>
  <r>
    <x v="59"/>
    <s v="Med A"/>
    <d v="2012-07-06T00:00:00"/>
    <x v="0"/>
    <n v="2500"/>
    <x v="0"/>
    <n v="0"/>
    <n v="0"/>
    <n v="0"/>
    <n v="0"/>
  </r>
  <r>
    <x v="59"/>
    <s v="Med A"/>
    <d v="2012-07-09T00:00:00"/>
    <x v="0"/>
    <n v="2500"/>
    <x v="0"/>
    <n v="0"/>
    <n v="0"/>
    <n v="0"/>
    <n v="0"/>
  </r>
  <r>
    <x v="59"/>
    <s v="Med A"/>
    <d v="2012-07-11T00:00:00"/>
    <x v="0"/>
    <n v="2500"/>
    <x v="0"/>
    <n v="0"/>
    <n v="0"/>
    <n v="0"/>
    <n v="0"/>
  </r>
  <r>
    <x v="59"/>
    <s v="Med A"/>
    <d v="2012-07-13T00:00:00"/>
    <x v="0"/>
    <n v="2500"/>
    <x v="0"/>
    <n v="0"/>
    <n v="0"/>
    <n v="0"/>
    <n v="0"/>
  </r>
  <r>
    <x v="59"/>
    <s v="Med A"/>
    <d v="2012-07-16T00:00:00"/>
    <x v="0"/>
    <n v="2500"/>
    <x v="0"/>
    <n v="0"/>
    <n v="0"/>
    <n v="0"/>
    <n v="0"/>
  </r>
  <r>
    <x v="59"/>
    <s v="Med A"/>
    <d v="2012-07-17T00:00:00"/>
    <x v="0"/>
    <n v="2500"/>
    <x v="0"/>
    <n v="0"/>
    <n v="0"/>
    <n v="0"/>
    <n v="0"/>
  </r>
  <r>
    <x v="59"/>
    <s v="Med A"/>
    <d v="2012-07-20T00:00:00"/>
    <x v="0"/>
    <n v="2500"/>
    <x v="0"/>
    <n v="0"/>
    <n v="0"/>
    <n v="0"/>
    <n v="0"/>
  </r>
  <r>
    <x v="59"/>
    <s v="Med A"/>
    <d v="2012-07-23T00:00:00"/>
    <x v="0"/>
    <n v="2500"/>
    <x v="0"/>
    <n v="0"/>
    <n v="0"/>
    <n v="0"/>
    <n v="0"/>
  </r>
  <r>
    <x v="59"/>
    <s v="Med A"/>
    <d v="2012-07-25T00:00:00"/>
    <x v="0"/>
    <n v="2500"/>
    <x v="0"/>
    <n v="0"/>
    <n v="0"/>
    <n v="0"/>
    <n v="0"/>
  </r>
  <r>
    <x v="59"/>
    <s v="Med A"/>
    <d v="2012-07-27T00:00:00"/>
    <x v="0"/>
    <n v="2500"/>
    <x v="0"/>
    <n v="0"/>
    <n v="0"/>
    <n v="0"/>
    <n v="0"/>
  </r>
  <r>
    <x v="59"/>
    <s v="Med A"/>
    <d v="2012-07-30T00:00:00"/>
    <x v="0"/>
    <n v="2500"/>
    <x v="0"/>
    <n v="0"/>
    <n v="0"/>
    <n v="0"/>
    <n v="0"/>
  </r>
  <r>
    <x v="59"/>
    <s v="Med A"/>
    <d v="2012-08-01T00:00:00"/>
    <x v="1"/>
    <n v="2500"/>
    <x v="0"/>
    <n v="0"/>
    <n v="0"/>
    <n v="0"/>
    <n v="0"/>
  </r>
  <r>
    <x v="59"/>
    <s v="Med A"/>
    <d v="2012-08-03T00:00:00"/>
    <x v="1"/>
    <n v="2500"/>
    <x v="0"/>
    <n v="0"/>
    <n v="0"/>
    <n v="0"/>
    <n v="0"/>
  </r>
  <r>
    <x v="59"/>
    <s v="Med A"/>
    <d v="2012-08-06T00:00:00"/>
    <x v="1"/>
    <n v="2500"/>
    <x v="0"/>
    <n v="0"/>
    <n v="0"/>
    <n v="0"/>
    <n v="0"/>
  </r>
  <r>
    <x v="59"/>
    <s v="Med A"/>
    <d v="2012-08-08T00:00:00"/>
    <x v="1"/>
    <n v="2500"/>
    <x v="0"/>
    <n v="0"/>
    <n v="0"/>
    <n v="0"/>
    <n v="0"/>
  </r>
  <r>
    <x v="59"/>
    <s v="Med A"/>
    <d v="2012-08-10T00:00:00"/>
    <x v="1"/>
    <n v="2500"/>
    <x v="0"/>
    <n v="0"/>
    <n v="0"/>
    <n v="0"/>
    <n v="0"/>
  </r>
  <r>
    <x v="59"/>
    <s v="Med A"/>
    <d v="2012-08-13T00:00:00"/>
    <x v="1"/>
    <n v="2500"/>
    <x v="0"/>
    <n v="0"/>
    <n v="0"/>
    <n v="0"/>
    <n v="0"/>
  </r>
  <r>
    <x v="59"/>
    <s v="Med A"/>
    <d v="2012-08-15T00:00:00"/>
    <x v="1"/>
    <n v="2500"/>
    <x v="0"/>
    <n v="0"/>
    <n v="0"/>
    <n v="0"/>
    <n v="0"/>
  </r>
  <r>
    <x v="59"/>
    <s v="Med A"/>
    <d v="2012-08-17T00:00:00"/>
    <x v="1"/>
    <n v="2500"/>
    <x v="0"/>
    <n v="0"/>
    <n v="0"/>
    <n v="0"/>
    <n v="0"/>
  </r>
  <r>
    <x v="59"/>
    <s v="Med A"/>
    <d v="2012-08-20T00:00:00"/>
    <x v="1"/>
    <n v="2500"/>
    <x v="0"/>
    <n v="0"/>
    <n v="0"/>
    <n v="0"/>
    <n v="0"/>
  </r>
  <r>
    <x v="59"/>
    <s v="Med A"/>
    <d v="2012-08-22T00:00:00"/>
    <x v="1"/>
    <n v="2500"/>
    <x v="0"/>
    <n v="0"/>
    <n v="0"/>
    <n v="0"/>
    <n v="0"/>
  </r>
  <r>
    <x v="59"/>
    <s v="Med A"/>
    <d v="2012-08-24T00:00:00"/>
    <x v="1"/>
    <n v="2500"/>
    <x v="0"/>
    <n v="0"/>
    <n v="0"/>
    <n v="0"/>
    <n v="0"/>
  </r>
  <r>
    <x v="59"/>
    <s v="Med A"/>
    <d v="2012-08-27T00:00:00"/>
    <x v="1"/>
    <n v="2500"/>
    <x v="0"/>
    <n v="0"/>
    <n v="0"/>
    <n v="0"/>
    <n v="0"/>
  </r>
  <r>
    <x v="59"/>
    <s v="Med A"/>
    <d v="2012-08-29T00:00:00"/>
    <x v="1"/>
    <n v="2500"/>
    <x v="0"/>
    <n v="0"/>
    <n v="0"/>
    <n v="0"/>
    <n v="0"/>
  </r>
  <r>
    <x v="59"/>
    <s v="Med A"/>
    <d v="2012-08-31T00:00:00"/>
    <x v="1"/>
    <n v="2500"/>
    <x v="0"/>
    <n v="0"/>
    <n v="0"/>
    <n v="0"/>
    <n v="0"/>
  </r>
  <r>
    <x v="59"/>
    <s v="Med A"/>
    <d v="2012-09-03T00:00:00"/>
    <x v="2"/>
    <n v="2500"/>
    <x v="0"/>
    <n v="0"/>
    <n v="0"/>
    <n v="0"/>
    <n v="0"/>
  </r>
  <r>
    <x v="59"/>
    <s v="Med A"/>
    <d v="2012-09-05T00:00:00"/>
    <x v="2"/>
    <n v="2500"/>
    <x v="0"/>
    <n v="0"/>
    <n v="0"/>
    <n v="0"/>
    <n v="0"/>
  </r>
  <r>
    <x v="59"/>
    <s v="Med B"/>
    <d v="2012-09-13T00:00:00"/>
    <x v="2"/>
    <n v="5"/>
    <x v="1"/>
    <n v="0"/>
    <n v="0"/>
    <n v="72500"/>
    <n v="0"/>
  </r>
  <r>
    <x v="59"/>
    <s v="Med B"/>
    <d v="2012-10-10T00:00:00"/>
    <x v="3"/>
    <n v="5"/>
    <x v="0"/>
    <n v="0"/>
    <n v="0"/>
    <n v="0"/>
    <n v="0"/>
  </r>
  <r>
    <x v="59"/>
    <s v="Med B"/>
    <d v="2012-11-14T00:00:00"/>
    <x v="4"/>
    <n v="6"/>
    <x v="0"/>
    <n v="0"/>
    <n v="0"/>
    <n v="0"/>
    <n v="16"/>
  </r>
  <r>
    <x v="60"/>
    <s v="Med A"/>
    <d v="2012-07-03T00:00:00"/>
    <x v="0"/>
    <n v="1000"/>
    <x v="0"/>
    <n v="0"/>
    <n v="0"/>
    <n v="0"/>
    <n v="0"/>
  </r>
  <r>
    <x v="60"/>
    <s v="Med A"/>
    <d v="2012-07-05T00:00:00"/>
    <x v="0"/>
    <n v="1000"/>
    <x v="0"/>
    <n v="0"/>
    <n v="0"/>
    <n v="0"/>
    <n v="0"/>
  </r>
  <r>
    <x v="60"/>
    <s v="Med A"/>
    <d v="2012-08-04T00:00:00"/>
    <x v="1"/>
    <n v="800"/>
    <x v="0"/>
    <n v="0"/>
    <n v="0"/>
    <n v="0"/>
    <n v="0"/>
  </r>
  <r>
    <x v="60"/>
    <s v="Med A"/>
    <d v="2012-08-09T00:00:00"/>
    <x v="1"/>
    <n v="800"/>
    <x v="0"/>
    <n v="0"/>
    <n v="0"/>
    <n v="0"/>
    <n v="0"/>
  </r>
  <r>
    <x v="60"/>
    <s v="Med A"/>
    <d v="2012-08-14T00:00:00"/>
    <x v="1"/>
    <n v="800"/>
    <x v="0"/>
    <n v="0"/>
    <n v="0"/>
    <n v="0"/>
    <n v="0"/>
  </r>
  <r>
    <x v="60"/>
    <s v="Med A"/>
    <d v="2012-08-16T00:00:00"/>
    <x v="1"/>
    <n v="800"/>
    <x v="0"/>
    <n v="0"/>
    <n v="0"/>
    <n v="0"/>
    <n v="0"/>
  </r>
  <r>
    <x v="60"/>
    <s v="Med A"/>
    <d v="2012-08-18T00:00:00"/>
    <x v="1"/>
    <n v="800"/>
    <x v="0"/>
    <n v="0"/>
    <n v="0"/>
    <n v="0"/>
    <n v="0"/>
  </r>
  <r>
    <x v="60"/>
    <s v="Med A"/>
    <d v="2012-08-23T00:00:00"/>
    <x v="1"/>
    <n v="800"/>
    <x v="0"/>
    <n v="0"/>
    <n v="0"/>
    <n v="0"/>
    <n v="0"/>
  </r>
  <r>
    <x v="60"/>
    <s v="Med A"/>
    <d v="2012-08-25T00:00:00"/>
    <x v="1"/>
    <n v="800"/>
    <x v="0"/>
    <n v="0"/>
    <n v="0"/>
    <n v="0"/>
    <n v="0"/>
  </r>
  <r>
    <x v="60"/>
    <s v="Med A"/>
    <d v="2012-08-28T00:00:00"/>
    <x v="1"/>
    <n v="800"/>
    <x v="0"/>
    <n v="0"/>
    <n v="0"/>
    <n v="0"/>
    <n v="0"/>
  </r>
  <r>
    <x v="61"/>
    <s v="Med A"/>
    <d v="2012-09-03T00:00:00"/>
    <x v="2"/>
    <n v="1400"/>
    <x v="0"/>
    <n v="0"/>
    <n v="0"/>
    <n v="0"/>
    <n v="0"/>
  </r>
  <r>
    <x v="62"/>
    <s v="Med A"/>
    <d v="2012-07-02T00:00:00"/>
    <x v="0"/>
    <n v="4000"/>
    <x v="0"/>
    <n v="0"/>
    <n v="0"/>
    <n v="0"/>
    <n v="0"/>
  </r>
  <r>
    <x v="62"/>
    <s v="Med A"/>
    <d v="2012-07-04T00:00:00"/>
    <x v="0"/>
    <n v="4000"/>
    <x v="0"/>
    <n v="0"/>
    <n v="0"/>
    <n v="0"/>
    <n v="0"/>
  </r>
  <r>
    <x v="62"/>
    <s v="Med A"/>
    <d v="2012-07-06T00:00:00"/>
    <x v="0"/>
    <n v="4000"/>
    <x v="0"/>
    <n v="0"/>
    <n v="0"/>
    <n v="0"/>
    <n v="0"/>
  </r>
  <r>
    <x v="62"/>
    <s v="Med A"/>
    <d v="2012-07-09T00:00:00"/>
    <x v="0"/>
    <n v="4000"/>
    <x v="0"/>
    <n v="0"/>
    <n v="0"/>
    <n v="0"/>
    <n v="0"/>
  </r>
  <r>
    <x v="62"/>
    <s v="Med A"/>
    <d v="2012-07-11T00:00:00"/>
    <x v="0"/>
    <n v="4000"/>
    <x v="0"/>
    <n v="0"/>
    <n v="0"/>
    <n v="0"/>
    <n v="0"/>
  </r>
  <r>
    <x v="62"/>
    <s v="Med A"/>
    <d v="2012-07-13T00:00:00"/>
    <x v="0"/>
    <n v="4000"/>
    <x v="0"/>
    <n v="0"/>
    <n v="0"/>
    <n v="0"/>
    <n v="0"/>
  </r>
  <r>
    <x v="62"/>
    <s v="Med A"/>
    <d v="2012-07-16T00:00:00"/>
    <x v="0"/>
    <n v="4000"/>
    <x v="0"/>
    <n v="0"/>
    <n v="0"/>
    <n v="0"/>
    <n v="0"/>
  </r>
  <r>
    <x v="62"/>
    <s v="Med A"/>
    <d v="2012-07-18T00:00:00"/>
    <x v="0"/>
    <n v="4000"/>
    <x v="0"/>
    <n v="0"/>
    <n v="0"/>
    <n v="0"/>
    <n v="0"/>
  </r>
  <r>
    <x v="62"/>
    <s v="Med A"/>
    <d v="2012-07-20T00:00:00"/>
    <x v="0"/>
    <n v="4000"/>
    <x v="0"/>
    <n v="0"/>
    <n v="0"/>
    <n v="0"/>
    <n v="0"/>
  </r>
  <r>
    <x v="62"/>
    <s v="Med A"/>
    <d v="2012-07-23T00:00:00"/>
    <x v="0"/>
    <n v="4000"/>
    <x v="0"/>
    <n v="0"/>
    <n v="0"/>
    <n v="0"/>
    <n v="0"/>
  </r>
  <r>
    <x v="62"/>
    <s v="Med A"/>
    <d v="2012-07-25T00:00:00"/>
    <x v="0"/>
    <n v="4000"/>
    <x v="0"/>
    <n v="0"/>
    <n v="0"/>
    <n v="0"/>
    <n v="0"/>
  </r>
  <r>
    <x v="62"/>
    <s v="Med A"/>
    <d v="2012-07-27T00:00:00"/>
    <x v="0"/>
    <n v="4000"/>
    <x v="0"/>
    <n v="0"/>
    <n v="0"/>
    <n v="0"/>
    <n v="0"/>
  </r>
  <r>
    <x v="62"/>
    <s v="Med A"/>
    <d v="2012-07-30T00:00:00"/>
    <x v="0"/>
    <n v="4000"/>
    <x v="0"/>
    <n v="0"/>
    <n v="0"/>
    <n v="0"/>
    <n v="0"/>
  </r>
  <r>
    <x v="62"/>
    <s v="Med A"/>
    <d v="2012-08-01T00:00:00"/>
    <x v="1"/>
    <n v="4000"/>
    <x v="0"/>
    <n v="0"/>
    <n v="0"/>
    <n v="0"/>
    <n v="0"/>
  </r>
  <r>
    <x v="62"/>
    <s v="Med A"/>
    <d v="2012-08-03T00:00:00"/>
    <x v="1"/>
    <n v="4000"/>
    <x v="0"/>
    <n v="0"/>
    <n v="0"/>
    <n v="0"/>
    <n v="0"/>
  </r>
  <r>
    <x v="62"/>
    <s v="Med A"/>
    <d v="2012-08-06T00:00:00"/>
    <x v="1"/>
    <n v="4000"/>
    <x v="0"/>
    <n v="0"/>
    <n v="0"/>
    <n v="0"/>
    <n v="0"/>
  </r>
  <r>
    <x v="62"/>
    <s v="Med A"/>
    <d v="2012-08-08T00:00:00"/>
    <x v="1"/>
    <n v="4000"/>
    <x v="0"/>
    <n v="0"/>
    <n v="0"/>
    <n v="0"/>
    <n v="0"/>
  </r>
  <r>
    <x v="62"/>
    <s v="Med A"/>
    <d v="2012-08-10T00:00:00"/>
    <x v="1"/>
    <n v="4000"/>
    <x v="0"/>
    <n v="0"/>
    <n v="0"/>
    <n v="0"/>
    <n v="0"/>
  </r>
  <r>
    <x v="62"/>
    <s v="Med A"/>
    <d v="2012-08-13T00:00:00"/>
    <x v="1"/>
    <n v="4000"/>
    <x v="0"/>
    <n v="0"/>
    <n v="0"/>
    <n v="0"/>
    <n v="0"/>
  </r>
  <r>
    <x v="62"/>
    <s v="Med A"/>
    <d v="2012-08-15T00:00:00"/>
    <x v="1"/>
    <n v="4000"/>
    <x v="0"/>
    <n v="0"/>
    <n v="0"/>
    <n v="0"/>
    <n v="0"/>
  </r>
  <r>
    <x v="62"/>
    <s v="Med A"/>
    <d v="2012-08-17T00:00:00"/>
    <x v="1"/>
    <n v="4000"/>
    <x v="0"/>
    <n v="0"/>
    <n v="0"/>
    <n v="0"/>
    <n v="0"/>
  </r>
  <r>
    <x v="62"/>
    <s v="Med B"/>
    <d v="2012-09-12T00:00:00"/>
    <x v="2"/>
    <n v="6"/>
    <x v="1"/>
    <n v="0"/>
    <n v="0"/>
    <n v="84000"/>
    <n v="0"/>
  </r>
  <r>
    <x v="62"/>
    <s v="Med B"/>
    <d v="2012-10-10T00:00:00"/>
    <x v="3"/>
    <n v="5"/>
    <x v="0"/>
    <n v="0"/>
    <n v="0"/>
    <n v="0"/>
    <n v="11"/>
  </r>
  <r>
    <x v="63"/>
    <s v="Med A"/>
    <d v="2012-08-06T00:00:00"/>
    <x v="1"/>
    <n v="5700"/>
    <x v="0"/>
    <n v="0"/>
    <n v="0"/>
    <n v="0"/>
    <n v="0"/>
  </r>
  <r>
    <x v="63"/>
    <s v="Med A"/>
    <d v="2012-08-08T00:00:00"/>
    <x v="1"/>
    <n v="5700"/>
    <x v="0"/>
    <n v="0"/>
    <n v="0"/>
    <n v="0"/>
    <n v="0"/>
  </r>
  <r>
    <x v="63"/>
    <s v="Med A"/>
    <d v="2012-08-10T00:00:00"/>
    <x v="1"/>
    <n v="5700"/>
    <x v="0"/>
    <n v="0"/>
    <n v="0"/>
    <n v="0"/>
    <n v="0"/>
  </r>
  <r>
    <x v="63"/>
    <s v="Med A"/>
    <d v="2012-08-13T00:00:00"/>
    <x v="1"/>
    <n v="5700"/>
    <x v="0"/>
    <n v="0"/>
    <n v="0"/>
    <n v="0"/>
    <n v="0"/>
  </r>
  <r>
    <x v="63"/>
    <s v="Med A"/>
    <d v="2012-08-15T00:00:00"/>
    <x v="1"/>
    <n v="5700"/>
    <x v="0"/>
    <n v="0"/>
    <n v="0"/>
    <n v="0"/>
    <n v="0"/>
  </r>
  <r>
    <x v="63"/>
    <s v="Med A"/>
    <d v="2012-08-17T00:00:00"/>
    <x v="1"/>
    <n v="5700"/>
    <x v="0"/>
    <n v="0"/>
    <n v="0"/>
    <n v="0"/>
    <n v="0"/>
  </r>
  <r>
    <x v="63"/>
    <s v="Med A"/>
    <d v="2012-08-20T00:00:00"/>
    <x v="1"/>
    <n v="5700"/>
    <x v="0"/>
    <n v="0"/>
    <n v="0"/>
    <n v="0"/>
    <n v="0"/>
  </r>
  <r>
    <x v="63"/>
    <s v="Med A"/>
    <d v="2012-08-22T00:00:00"/>
    <x v="1"/>
    <n v="5700"/>
    <x v="0"/>
    <n v="0"/>
    <n v="0"/>
    <n v="0"/>
    <n v="0"/>
  </r>
  <r>
    <x v="63"/>
    <s v="Med A"/>
    <d v="2012-08-24T00:00:00"/>
    <x v="1"/>
    <n v="5700"/>
    <x v="0"/>
    <n v="0"/>
    <n v="0"/>
    <n v="0"/>
    <n v="0"/>
  </r>
  <r>
    <x v="63"/>
    <s v="Med A"/>
    <d v="2012-08-28T00:00:00"/>
    <x v="1"/>
    <n v="5700"/>
    <x v="0"/>
    <n v="0"/>
    <n v="0"/>
    <n v="0"/>
    <n v="0"/>
  </r>
  <r>
    <x v="63"/>
    <s v="Med A"/>
    <d v="2012-08-29T00:00:00"/>
    <x v="1"/>
    <n v="5700"/>
    <x v="0"/>
    <n v="0"/>
    <n v="0"/>
    <n v="0"/>
    <n v="0"/>
  </r>
  <r>
    <x v="63"/>
    <s v="Med A"/>
    <d v="2012-08-31T00:00:00"/>
    <x v="1"/>
    <n v="5700"/>
    <x v="0"/>
    <n v="0"/>
    <n v="0"/>
    <n v="0"/>
    <n v="0"/>
  </r>
  <r>
    <x v="63"/>
    <s v="Med A"/>
    <d v="2012-09-04T00:00:00"/>
    <x v="2"/>
    <n v="5700"/>
    <x v="0"/>
    <n v="0"/>
    <n v="0"/>
    <n v="0"/>
    <n v="0"/>
  </r>
  <r>
    <x v="63"/>
    <s v="Med A"/>
    <d v="2012-09-05T00:00:00"/>
    <x v="2"/>
    <n v="5700"/>
    <x v="0"/>
    <n v="0"/>
    <n v="0"/>
    <n v="0"/>
    <n v="0"/>
  </r>
  <r>
    <x v="64"/>
    <s v="Med A"/>
    <d v="2012-07-03T00:00:00"/>
    <x v="0"/>
    <n v="14500"/>
    <x v="0"/>
    <n v="0"/>
    <n v="0"/>
    <n v="0"/>
    <n v="0"/>
  </r>
  <r>
    <x v="64"/>
    <s v="Med A"/>
    <d v="2012-07-05T00:00:00"/>
    <x v="0"/>
    <n v="14500"/>
    <x v="0"/>
    <n v="0"/>
    <n v="0"/>
    <n v="0"/>
    <n v="0"/>
  </r>
  <r>
    <x v="64"/>
    <s v="Med A"/>
    <d v="2012-07-07T00:00:00"/>
    <x v="0"/>
    <n v="16000"/>
    <x v="0"/>
    <n v="0"/>
    <n v="0"/>
    <n v="0"/>
    <n v="0"/>
  </r>
  <r>
    <x v="64"/>
    <s v="Med A"/>
    <d v="2012-07-10T00:00:00"/>
    <x v="0"/>
    <n v="16000"/>
    <x v="0"/>
    <n v="0"/>
    <n v="0"/>
    <n v="0"/>
    <n v="0"/>
  </r>
  <r>
    <x v="64"/>
    <s v="Med A"/>
    <d v="2012-07-12T00:00:00"/>
    <x v="0"/>
    <n v="16000"/>
    <x v="0"/>
    <n v="0"/>
    <n v="0"/>
    <n v="0"/>
    <n v="0"/>
  </r>
  <r>
    <x v="64"/>
    <s v="Med A"/>
    <d v="2012-07-14T00:00:00"/>
    <x v="0"/>
    <n v="16000"/>
    <x v="0"/>
    <n v="0"/>
    <n v="0"/>
    <n v="0"/>
    <n v="0"/>
  </r>
  <r>
    <x v="64"/>
    <s v="Med A"/>
    <d v="2012-07-17T00:00:00"/>
    <x v="0"/>
    <n v="16000"/>
    <x v="0"/>
    <n v="0"/>
    <n v="0"/>
    <n v="0"/>
    <n v="0"/>
  </r>
  <r>
    <x v="64"/>
    <s v="Med A"/>
    <d v="2012-07-19T00:00:00"/>
    <x v="0"/>
    <n v="16000"/>
    <x v="0"/>
    <n v="0"/>
    <n v="0"/>
    <n v="0"/>
    <n v="0"/>
  </r>
  <r>
    <x v="64"/>
    <s v="Med A"/>
    <d v="2012-07-21T00:00:00"/>
    <x v="0"/>
    <n v="19200"/>
    <x v="0"/>
    <n v="0"/>
    <n v="0"/>
    <n v="0"/>
    <n v="0"/>
  </r>
  <r>
    <x v="64"/>
    <s v="Med A"/>
    <d v="2012-07-24T00:00:00"/>
    <x v="0"/>
    <n v="19200"/>
    <x v="0"/>
    <n v="0"/>
    <n v="0"/>
    <n v="0"/>
    <n v="0"/>
  </r>
  <r>
    <x v="64"/>
    <s v="Med A"/>
    <d v="2012-07-26T00:00:00"/>
    <x v="0"/>
    <n v="19200"/>
    <x v="0"/>
    <n v="0"/>
    <n v="0"/>
    <n v="0"/>
    <n v="0"/>
  </r>
  <r>
    <x v="64"/>
    <s v="Med A"/>
    <d v="2012-07-28T00:00:00"/>
    <x v="0"/>
    <n v="19200"/>
    <x v="0"/>
    <n v="0"/>
    <n v="0"/>
    <n v="0"/>
    <n v="0"/>
  </r>
  <r>
    <x v="64"/>
    <s v="Med A"/>
    <d v="2012-07-31T00:00:00"/>
    <x v="0"/>
    <n v="19200"/>
    <x v="0"/>
    <n v="0"/>
    <n v="0"/>
    <n v="0"/>
    <n v="0"/>
  </r>
  <r>
    <x v="64"/>
    <s v="Med A"/>
    <d v="2012-08-02T00:00:00"/>
    <x v="1"/>
    <n v="19200"/>
    <x v="0"/>
    <n v="0"/>
    <n v="0"/>
    <n v="0"/>
    <n v="0"/>
  </r>
  <r>
    <x v="64"/>
    <s v="Med A"/>
    <d v="2012-08-04T00:00:00"/>
    <x v="1"/>
    <n v="20000"/>
    <x v="0"/>
    <n v="0"/>
    <n v="0"/>
    <n v="0"/>
    <n v="0"/>
  </r>
  <r>
    <x v="64"/>
    <s v="Med A"/>
    <d v="2012-08-07T00:00:00"/>
    <x v="1"/>
    <n v="20000"/>
    <x v="0"/>
    <n v="0"/>
    <n v="0"/>
    <n v="0"/>
    <n v="0"/>
  </r>
  <r>
    <x v="64"/>
    <s v="Med A"/>
    <d v="2012-08-09T00:00:00"/>
    <x v="1"/>
    <n v="20000"/>
    <x v="0"/>
    <n v="0"/>
    <n v="0"/>
    <n v="0"/>
    <n v="0"/>
  </r>
  <r>
    <x v="64"/>
    <s v="Med A"/>
    <d v="2012-08-11T00:00:00"/>
    <x v="1"/>
    <n v="20000"/>
    <x v="0"/>
    <n v="0"/>
    <n v="0"/>
    <n v="0"/>
    <n v="0"/>
  </r>
  <r>
    <x v="64"/>
    <s v="Med A"/>
    <d v="2012-08-14T00:00:00"/>
    <x v="1"/>
    <n v="20000"/>
    <x v="0"/>
    <n v="0"/>
    <n v="0"/>
    <n v="0"/>
    <n v="0"/>
  </r>
  <r>
    <x v="64"/>
    <s v="Med A"/>
    <d v="2012-08-16T00:00:00"/>
    <x v="1"/>
    <n v="20000"/>
    <x v="0"/>
    <n v="0"/>
    <n v="0"/>
    <n v="0"/>
    <n v="0"/>
  </r>
  <r>
    <x v="64"/>
    <s v="Med A"/>
    <d v="2012-08-18T00:00:00"/>
    <x v="1"/>
    <n v="20000"/>
    <x v="0"/>
    <n v="0"/>
    <n v="0"/>
    <n v="0"/>
    <n v="0"/>
  </r>
  <r>
    <x v="64"/>
    <s v="Med A"/>
    <d v="2012-08-21T00:00:00"/>
    <x v="1"/>
    <n v="20000"/>
    <x v="0"/>
    <n v="0"/>
    <n v="0"/>
    <n v="0"/>
    <n v="0"/>
  </r>
  <r>
    <x v="64"/>
    <s v="Med A"/>
    <d v="2012-08-23T00:00:00"/>
    <x v="1"/>
    <n v="20000"/>
    <x v="0"/>
    <n v="0"/>
    <n v="0"/>
    <n v="0"/>
    <n v="0"/>
  </r>
  <r>
    <x v="64"/>
    <s v="Med A"/>
    <d v="2012-08-25T00:00:00"/>
    <x v="1"/>
    <n v="20000"/>
    <x v="0"/>
    <n v="0"/>
    <n v="0"/>
    <n v="0"/>
    <n v="0"/>
  </r>
  <r>
    <x v="64"/>
    <s v="Med A"/>
    <d v="2012-08-28T00:00:00"/>
    <x v="1"/>
    <n v="20000"/>
    <x v="0"/>
    <n v="0"/>
    <n v="0"/>
    <n v="0"/>
    <n v="0"/>
  </r>
  <r>
    <x v="64"/>
    <s v="Med A"/>
    <d v="2012-08-30T00:00:00"/>
    <x v="1"/>
    <n v="20000"/>
    <x v="0"/>
    <n v="0"/>
    <n v="0"/>
    <n v="0"/>
    <n v="0"/>
  </r>
  <r>
    <x v="64"/>
    <s v="Med A"/>
    <d v="2012-09-01T00:00:00"/>
    <x v="2"/>
    <n v="20000"/>
    <x v="0"/>
    <n v="0"/>
    <n v="0"/>
    <n v="0"/>
    <n v="0"/>
  </r>
  <r>
    <x v="64"/>
    <s v="Med A"/>
    <d v="2012-09-04T00:00:00"/>
    <x v="2"/>
    <n v="20000"/>
    <x v="0"/>
    <n v="0"/>
    <n v="0"/>
    <n v="0"/>
    <n v="0"/>
  </r>
  <r>
    <x v="64"/>
    <s v="Med A"/>
    <d v="2012-09-06T00:00:00"/>
    <x v="2"/>
    <n v="20000"/>
    <x v="0"/>
    <n v="0"/>
    <n v="0"/>
    <n v="0"/>
    <n v="0"/>
  </r>
  <r>
    <x v="64"/>
    <s v="Med B"/>
    <d v="2012-09-13T00:00:00"/>
    <x v="2"/>
    <n v="16"/>
    <x v="1"/>
    <n v="0"/>
    <n v="0"/>
    <n v="540200"/>
    <n v="0"/>
  </r>
  <r>
    <x v="64"/>
    <s v="Med B"/>
    <d v="2012-10-11T00:00:00"/>
    <x v="3"/>
    <n v="16"/>
    <x v="0"/>
    <n v="0"/>
    <n v="0"/>
    <n v="0"/>
    <n v="32"/>
  </r>
  <r>
    <x v="65"/>
    <s v="Med A"/>
    <d v="2012-07-02T00:00:00"/>
    <x v="0"/>
    <n v="3000"/>
    <x v="0"/>
    <n v="0"/>
    <n v="0"/>
    <n v="0"/>
    <n v="0"/>
  </r>
  <r>
    <x v="65"/>
    <s v="Med A"/>
    <d v="2012-07-04T00:00:00"/>
    <x v="0"/>
    <n v="3000"/>
    <x v="0"/>
    <n v="0"/>
    <n v="0"/>
    <n v="0"/>
    <n v="0"/>
  </r>
  <r>
    <x v="65"/>
    <s v="Med A"/>
    <d v="2012-07-06T00:00:00"/>
    <x v="0"/>
    <n v="3000"/>
    <x v="0"/>
    <n v="0"/>
    <n v="0"/>
    <n v="0"/>
    <n v="0"/>
  </r>
  <r>
    <x v="65"/>
    <s v="Med A"/>
    <d v="2012-07-09T00:00:00"/>
    <x v="0"/>
    <n v="3000"/>
    <x v="0"/>
    <n v="0"/>
    <n v="0"/>
    <n v="0"/>
    <n v="0"/>
  </r>
  <r>
    <x v="65"/>
    <s v="Med A"/>
    <d v="2012-07-11T00:00:00"/>
    <x v="0"/>
    <n v="3000"/>
    <x v="0"/>
    <n v="0"/>
    <n v="0"/>
    <n v="0"/>
    <n v="0"/>
  </r>
  <r>
    <x v="65"/>
    <s v="Med A"/>
    <d v="2012-07-13T00:00:00"/>
    <x v="0"/>
    <n v="3000"/>
    <x v="0"/>
    <n v="0"/>
    <n v="0"/>
    <n v="0"/>
    <n v="0"/>
  </r>
  <r>
    <x v="65"/>
    <s v="Med A"/>
    <d v="2012-07-16T00:00:00"/>
    <x v="0"/>
    <n v="3000"/>
    <x v="0"/>
    <n v="0"/>
    <n v="0"/>
    <n v="0"/>
    <n v="0"/>
  </r>
  <r>
    <x v="65"/>
    <s v="Med A"/>
    <d v="2012-07-18T00:00:00"/>
    <x v="0"/>
    <n v="3000"/>
    <x v="0"/>
    <n v="0"/>
    <n v="0"/>
    <n v="0"/>
    <n v="0"/>
  </r>
  <r>
    <x v="65"/>
    <s v="Med A"/>
    <d v="2012-07-20T00:00:00"/>
    <x v="0"/>
    <n v="2700"/>
    <x v="0"/>
    <n v="0"/>
    <n v="0"/>
    <n v="0"/>
    <n v="0"/>
  </r>
  <r>
    <x v="65"/>
    <s v="Med A"/>
    <d v="2012-07-23T00:00:00"/>
    <x v="0"/>
    <n v="2700"/>
    <x v="0"/>
    <n v="0"/>
    <n v="0"/>
    <n v="0"/>
    <n v="0"/>
  </r>
  <r>
    <x v="65"/>
    <s v="Med A"/>
    <d v="2012-07-25T00:00:00"/>
    <x v="0"/>
    <n v="2700"/>
    <x v="0"/>
    <n v="0"/>
    <n v="0"/>
    <n v="0"/>
    <n v="0"/>
  </r>
  <r>
    <x v="65"/>
    <s v="Med A"/>
    <d v="2012-07-27T00:00:00"/>
    <x v="0"/>
    <n v="2700"/>
    <x v="0"/>
    <n v="0"/>
    <n v="0"/>
    <n v="0"/>
    <n v="0"/>
  </r>
  <r>
    <x v="65"/>
    <s v="Med A"/>
    <d v="2012-07-30T00:00:00"/>
    <x v="0"/>
    <n v="2700"/>
    <x v="0"/>
    <n v="0"/>
    <n v="0"/>
    <n v="0"/>
    <n v="0"/>
  </r>
  <r>
    <x v="65"/>
    <s v="Med A"/>
    <d v="2012-08-01T00:00:00"/>
    <x v="1"/>
    <n v="2700"/>
    <x v="0"/>
    <n v="0"/>
    <n v="0"/>
    <n v="0"/>
    <n v="0"/>
  </r>
  <r>
    <x v="65"/>
    <s v="Med A"/>
    <d v="2012-08-03T00:00:00"/>
    <x v="1"/>
    <n v="2700"/>
    <x v="0"/>
    <n v="0"/>
    <n v="0"/>
    <n v="0"/>
    <n v="0"/>
  </r>
  <r>
    <x v="65"/>
    <s v="Med A"/>
    <d v="2012-08-06T00:00:00"/>
    <x v="1"/>
    <n v="2700"/>
    <x v="0"/>
    <n v="0"/>
    <n v="0"/>
    <n v="0"/>
    <n v="0"/>
  </r>
  <r>
    <x v="65"/>
    <s v="Med A"/>
    <d v="2012-08-08T00:00:00"/>
    <x v="1"/>
    <n v="2700"/>
    <x v="0"/>
    <n v="0"/>
    <n v="0"/>
    <n v="0"/>
    <n v="0"/>
  </r>
  <r>
    <x v="65"/>
    <s v="Med A"/>
    <d v="2012-08-10T00:00:00"/>
    <x v="1"/>
    <n v="2700"/>
    <x v="0"/>
    <n v="0"/>
    <n v="0"/>
    <n v="0"/>
    <n v="0"/>
  </r>
  <r>
    <x v="65"/>
    <s v="Med A"/>
    <d v="2012-08-13T00:00:00"/>
    <x v="1"/>
    <n v="2700"/>
    <x v="0"/>
    <n v="0"/>
    <n v="0"/>
    <n v="0"/>
    <n v="0"/>
  </r>
  <r>
    <x v="65"/>
    <s v="Med A"/>
    <d v="2012-08-15T00:00:00"/>
    <x v="1"/>
    <n v="2700"/>
    <x v="0"/>
    <n v="0"/>
    <n v="0"/>
    <n v="0"/>
    <n v="0"/>
  </r>
  <r>
    <x v="65"/>
    <s v="Med A"/>
    <d v="2012-08-17T00:00:00"/>
    <x v="1"/>
    <n v="2700"/>
    <x v="0"/>
    <n v="0"/>
    <n v="0"/>
    <n v="0"/>
    <n v="0"/>
  </r>
  <r>
    <x v="65"/>
    <s v="Med A"/>
    <d v="2012-08-20T00:00:00"/>
    <x v="1"/>
    <n v="2700"/>
    <x v="0"/>
    <n v="0"/>
    <n v="0"/>
    <n v="0"/>
    <n v="0"/>
  </r>
  <r>
    <x v="65"/>
    <s v="Med A"/>
    <d v="2012-08-22T00:00:00"/>
    <x v="1"/>
    <n v="2700"/>
    <x v="0"/>
    <n v="0"/>
    <n v="0"/>
    <n v="0"/>
    <n v="0"/>
  </r>
  <r>
    <x v="65"/>
    <s v="Med A"/>
    <d v="2012-08-24T00:00:00"/>
    <x v="1"/>
    <n v="2700"/>
    <x v="0"/>
    <n v="0"/>
    <n v="0"/>
    <n v="0"/>
    <n v="0"/>
  </r>
  <r>
    <x v="65"/>
    <s v="Med A"/>
    <d v="2012-08-27T00:00:00"/>
    <x v="1"/>
    <n v="2700"/>
    <x v="0"/>
    <n v="0"/>
    <n v="0"/>
    <n v="0"/>
    <n v="0"/>
  </r>
  <r>
    <x v="65"/>
    <s v="Med A"/>
    <d v="2012-08-29T00:00:00"/>
    <x v="1"/>
    <n v="2700"/>
    <x v="0"/>
    <n v="0"/>
    <n v="0"/>
    <n v="0"/>
    <n v="0"/>
  </r>
  <r>
    <x v="65"/>
    <s v="Med A"/>
    <d v="2012-08-31T00:00:00"/>
    <x v="1"/>
    <n v="2700"/>
    <x v="0"/>
    <n v="0"/>
    <n v="0"/>
    <n v="0"/>
    <n v="0"/>
  </r>
  <r>
    <x v="65"/>
    <s v="Med A"/>
    <d v="2012-09-03T00:00:00"/>
    <x v="2"/>
    <n v="2700"/>
    <x v="0"/>
    <n v="0"/>
    <n v="0"/>
    <n v="0"/>
    <n v="0"/>
  </r>
  <r>
    <x v="65"/>
    <s v="Med A"/>
    <d v="2012-09-05T00:00:00"/>
    <x v="2"/>
    <n v="2700"/>
    <x v="0"/>
    <n v="0"/>
    <n v="0"/>
    <n v="0"/>
    <n v="0"/>
  </r>
  <r>
    <x v="65"/>
    <s v="Med B"/>
    <d v="2012-10-26T00:00:00"/>
    <x v="3"/>
    <n v="6"/>
    <x v="1"/>
    <n v="0"/>
    <n v="0"/>
    <n v="80700"/>
    <n v="0"/>
  </r>
  <r>
    <x v="65"/>
    <s v="Med B"/>
    <d v="2012-10-31T00:00:00"/>
    <x v="3"/>
    <n v="2"/>
    <x v="0"/>
    <n v="0"/>
    <n v="0"/>
    <n v="0"/>
    <n v="0"/>
  </r>
  <r>
    <x v="65"/>
    <s v="Med B"/>
    <d v="2012-11-14T00:00:00"/>
    <x v="4"/>
    <n v="1"/>
    <x v="0"/>
    <n v="0"/>
    <n v="19.285714285714285"/>
    <n v="0"/>
    <n v="9"/>
  </r>
  <r>
    <x v="66"/>
    <s v="Med A"/>
    <d v="2012-07-03T00:00:00"/>
    <x v="0"/>
    <n v="10000"/>
    <x v="0"/>
    <n v="0"/>
    <n v="0"/>
    <n v="0"/>
    <n v="0"/>
  </r>
  <r>
    <x v="66"/>
    <s v="Med A"/>
    <d v="2012-07-05T00:00:00"/>
    <x v="0"/>
    <n v="10000"/>
    <x v="0"/>
    <n v="0"/>
    <n v="0"/>
    <n v="0"/>
    <n v="0"/>
  </r>
  <r>
    <x v="66"/>
    <s v="Med A"/>
    <d v="2012-07-07T00:00:00"/>
    <x v="0"/>
    <n v="10000"/>
    <x v="0"/>
    <n v="0"/>
    <n v="0"/>
    <n v="0"/>
    <n v="0"/>
  </r>
  <r>
    <x v="66"/>
    <s v="Med A"/>
    <d v="2012-07-10T00:00:00"/>
    <x v="0"/>
    <n v="10000"/>
    <x v="0"/>
    <n v="0"/>
    <n v="0"/>
    <n v="0"/>
    <n v="0"/>
  </r>
  <r>
    <x v="66"/>
    <s v="Med A"/>
    <d v="2012-07-14T00:00:00"/>
    <x v="0"/>
    <n v="10000"/>
    <x v="0"/>
    <n v="0"/>
    <n v="0"/>
    <n v="0"/>
    <n v="0"/>
  </r>
  <r>
    <x v="66"/>
    <s v="Med A"/>
    <d v="2012-07-17T00:00:00"/>
    <x v="0"/>
    <n v="10000"/>
    <x v="0"/>
    <n v="0"/>
    <n v="0"/>
    <n v="0"/>
    <n v="0"/>
  </r>
  <r>
    <x v="66"/>
    <s v="Med A"/>
    <d v="2012-07-19T00:00:00"/>
    <x v="0"/>
    <n v="10000"/>
    <x v="0"/>
    <n v="0"/>
    <n v="0"/>
    <n v="0"/>
    <n v="0"/>
  </r>
  <r>
    <x v="66"/>
    <s v="Med A"/>
    <d v="2012-07-21T00:00:00"/>
    <x v="0"/>
    <n v="8000"/>
    <x v="0"/>
    <n v="0"/>
    <n v="0"/>
    <n v="0"/>
    <n v="0"/>
  </r>
  <r>
    <x v="66"/>
    <s v="Med A"/>
    <d v="2012-07-24T00:00:00"/>
    <x v="0"/>
    <n v="8000"/>
    <x v="0"/>
    <n v="0"/>
    <n v="0"/>
    <n v="0"/>
    <n v="0"/>
  </r>
  <r>
    <x v="66"/>
    <s v="Med A"/>
    <d v="2012-07-26T00:00:00"/>
    <x v="0"/>
    <n v="8000"/>
    <x v="0"/>
    <n v="0"/>
    <n v="0"/>
    <n v="0"/>
    <n v="0"/>
  </r>
  <r>
    <x v="66"/>
    <s v="Med A"/>
    <d v="2012-07-28T00:00:00"/>
    <x v="0"/>
    <n v="8000"/>
    <x v="0"/>
    <n v="0"/>
    <n v="0"/>
    <n v="0"/>
    <n v="0"/>
  </r>
  <r>
    <x v="66"/>
    <s v="Med A"/>
    <d v="2012-07-31T00:00:00"/>
    <x v="0"/>
    <n v="8000"/>
    <x v="0"/>
    <n v="0"/>
    <n v="0"/>
    <n v="0"/>
    <n v="0"/>
  </r>
  <r>
    <x v="66"/>
    <s v="Med A"/>
    <d v="2012-08-02T00:00:00"/>
    <x v="1"/>
    <n v="8000"/>
    <x v="0"/>
    <n v="0"/>
    <n v="0"/>
    <n v="0"/>
    <n v="0"/>
  </r>
  <r>
    <x v="66"/>
    <s v="Med A"/>
    <d v="2012-08-04T00:00:00"/>
    <x v="1"/>
    <n v="8000"/>
    <x v="0"/>
    <n v="0"/>
    <n v="0"/>
    <n v="0"/>
    <n v="0"/>
  </r>
  <r>
    <x v="66"/>
    <s v="Med A"/>
    <d v="2012-08-07T00:00:00"/>
    <x v="1"/>
    <n v="8000"/>
    <x v="0"/>
    <n v="0"/>
    <n v="0"/>
    <n v="0"/>
    <n v="0"/>
  </r>
  <r>
    <x v="66"/>
    <s v="Med A"/>
    <d v="2012-08-09T00:00:00"/>
    <x v="1"/>
    <n v="8000"/>
    <x v="0"/>
    <n v="0"/>
    <n v="0"/>
    <n v="0"/>
    <n v="0"/>
  </r>
  <r>
    <x v="66"/>
    <s v="Med A"/>
    <d v="2012-08-11T00:00:00"/>
    <x v="1"/>
    <n v="8000"/>
    <x v="0"/>
    <n v="0"/>
    <n v="0"/>
    <n v="0"/>
    <n v="0"/>
  </r>
  <r>
    <x v="66"/>
    <s v="Med A"/>
    <d v="2012-08-14T00:00:00"/>
    <x v="1"/>
    <n v="8000"/>
    <x v="0"/>
    <n v="0"/>
    <n v="0"/>
    <n v="0"/>
    <n v="0"/>
  </r>
  <r>
    <x v="66"/>
    <s v="Med A"/>
    <d v="2012-08-16T00:00:00"/>
    <x v="1"/>
    <n v="8000"/>
    <x v="0"/>
    <n v="0"/>
    <n v="0"/>
    <n v="0"/>
    <n v="0"/>
  </r>
  <r>
    <x v="66"/>
    <s v="Med B"/>
    <d v="2012-10-11T00:00:00"/>
    <x v="3"/>
    <n v="1"/>
    <x v="1"/>
    <n v="0"/>
    <n v="14.285714285714286"/>
    <n v="166000"/>
    <n v="0"/>
  </r>
  <r>
    <x v="66"/>
    <s v="Med B"/>
    <d v="2012-11-15T00:00:00"/>
    <x v="4"/>
    <n v="2"/>
    <x v="0"/>
    <n v="0"/>
    <n v="0"/>
    <n v="0"/>
    <n v="3"/>
  </r>
  <r>
    <x v="67"/>
    <s v="Med B"/>
    <d v="2012-11-29T00:00:00"/>
    <x v="4"/>
    <n v="4"/>
    <x v="0"/>
    <n v="1"/>
    <n v="0"/>
    <n v="0"/>
    <n v="4"/>
  </r>
  <r>
    <x v="68"/>
    <s v="Med A"/>
    <d v="2012-07-03T00:00:00"/>
    <x v="0"/>
    <n v="1400"/>
    <x v="0"/>
    <n v="0"/>
    <n v="0"/>
    <n v="0"/>
    <n v="0"/>
  </r>
  <r>
    <x v="68"/>
    <s v="Med A"/>
    <d v="2012-07-05T00:00:00"/>
    <x v="0"/>
    <n v="1400"/>
    <x v="0"/>
    <n v="0"/>
    <n v="0"/>
    <n v="0"/>
    <n v="0"/>
  </r>
  <r>
    <x v="68"/>
    <s v="Med A"/>
    <d v="2012-07-07T00:00:00"/>
    <x v="0"/>
    <n v="1400"/>
    <x v="0"/>
    <n v="0"/>
    <n v="0"/>
    <n v="0"/>
    <n v="0"/>
  </r>
  <r>
    <x v="68"/>
    <s v="Med A"/>
    <d v="2012-07-10T00:00:00"/>
    <x v="0"/>
    <n v="1400"/>
    <x v="0"/>
    <n v="0"/>
    <n v="0"/>
    <n v="0"/>
    <n v="0"/>
  </r>
  <r>
    <x v="68"/>
    <s v="Med A"/>
    <d v="2012-07-12T00:00:00"/>
    <x v="0"/>
    <n v="1400"/>
    <x v="0"/>
    <n v="0"/>
    <n v="0"/>
    <n v="0"/>
    <n v="0"/>
  </r>
  <r>
    <x v="68"/>
    <s v="Med A"/>
    <d v="2012-07-14T00:00:00"/>
    <x v="0"/>
    <n v="1400"/>
    <x v="0"/>
    <n v="0"/>
    <n v="0"/>
    <n v="0"/>
    <n v="0"/>
  </r>
  <r>
    <x v="68"/>
    <s v="Med A"/>
    <d v="2012-07-17T00:00:00"/>
    <x v="0"/>
    <n v="1400"/>
    <x v="0"/>
    <n v="0"/>
    <n v="0"/>
    <n v="0"/>
    <n v="0"/>
  </r>
  <r>
    <x v="68"/>
    <s v="Med A"/>
    <d v="2012-07-19T00:00:00"/>
    <x v="0"/>
    <n v="1400"/>
    <x v="0"/>
    <n v="0"/>
    <n v="0"/>
    <n v="0"/>
    <n v="0"/>
  </r>
  <r>
    <x v="68"/>
    <s v="Med A"/>
    <d v="2012-07-21T00:00:00"/>
    <x v="0"/>
    <n v="1600"/>
    <x v="0"/>
    <n v="0"/>
    <n v="0"/>
    <n v="0"/>
    <n v="0"/>
  </r>
  <r>
    <x v="68"/>
    <s v="Med A"/>
    <d v="2012-07-24T00:00:00"/>
    <x v="0"/>
    <n v="1600"/>
    <x v="0"/>
    <n v="0"/>
    <n v="0"/>
    <n v="0"/>
    <n v="0"/>
  </r>
  <r>
    <x v="68"/>
    <s v="Med A"/>
    <d v="2012-07-26T00:00:00"/>
    <x v="0"/>
    <n v="1600"/>
    <x v="0"/>
    <n v="0"/>
    <n v="0"/>
    <n v="0"/>
    <n v="0"/>
  </r>
  <r>
    <x v="68"/>
    <s v="Med A"/>
    <d v="2012-07-28T00:00:00"/>
    <x v="0"/>
    <n v="1600"/>
    <x v="0"/>
    <n v="0"/>
    <n v="0"/>
    <n v="0"/>
    <n v="0"/>
  </r>
  <r>
    <x v="68"/>
    <s v="Med A"/>
    <d v="2012-07-31T00:00:00"/>
    <x v="0"/>
    <n v="1600"/>
    <x v="0"/>
    <n v="0"/>
    <n v="0"/>
    <n v="0"/>
    <n v="0"/>
  </r>
  <r>
    <x v="68"/>
    <s v="Med A"/>
    <d v="2012-08-02T00:00:00"/>
    <x v="1"/>
    <n v="1600"/>
    <x v="0"/>
    <n v="0"/>
    <n v="0"/>
    <n v="0"/>
    <n v="0"/>
  </r>
  <r>
    <x v="68"/>
    <s v="Med A"/>
    <d v="2012-08-04T00:00:00"/>
    <x v="1"/>
    <n v="2000"/>
    <x v="0"/>
    <n v="0"/>
    <n v="0"/>
    <n v="0"/>
    <n v="0"/>
  </r>
  <r>
    <x v="68"/>
    <s v="Med A"/>
    <d v="2012-08-07T00:00:00"/>
    <x v="1"/>
    <n v="2000"/>
    <x v="0"/>
    <n v="0"/>
    <n v="0"/>
    <n v="0"/>
    <n v="0"/>
  </r>
  <r>
    <x v="68"/>
    <s v="Med A"/>
    <d v="2012-08-09T00:00:00"/>
    <x v="1"/>
    <n v="2000"/>
    <x v="0"/>
    <n v="0"/>
    <n v="0"/>
    <n v="0"/>
    <n v="0"/>
  </r>
  <r>
    <x v="68"/>
    <s v="Med A"/>
    <d v="2012-08-11T00:00:00"/>
    <x v="1"/>
    <n v="2000"/>
    <x v="0"/>
    <n v="0"/>
    <n v="0"/>
    <n v="0"/>
    <n v="0"/>
  </r>
  <r>
    <x v="68"/>
    <s v="Med A"/>
    <d v="2012-08-14T00:00:00"/>
    <x v="1"/>
    <n v="2000"/>
    <x v="0"/>
    <n v="0"/>
    <n v="0"/>
    <n v="0"/>
    <n v="0"/>
  </r>
  <r>
    <x v="68"/>
    <s v="Med A"/>
    <d v="2012-08-16T00:00:00"/>
    <x v="1"/>
    <n v="2000"/>
    <x v="0"/>
    <n v="0"/>
    <n v="0"/>
    <n v="0"/>
    <n v="0"/>
  </r>
  <r>
    <x v="68"/>
    <s v="Med A"/>
    <d v="2012-08-18T00:00:00"/>
    <x v="1"/>
    <n v="2400"/>
    <x v="0"/>
    <n v="0"/>
    <n v="0"/>
    <n v="0"/>
    <n v="0"/>
  </r>
  <r>
    <x v="68"/>
    <s v="Med A"/>
    <d v="2012-08-21T00:00:00"/>
    <x v="1"/>
    <n v="2400"/>
    <x v="0"/>
    <n v="0"/>
    <n v="0"/>
    <n v="0"/>
    <n v="0"/>
  </r>
  <r>
    <x v="68"/>
    <s v="Med A"/>
    <d v="2012-08-23T00:00:00"/>
    <x v="1"/>
    <n v="2400"/>
    <x v="0"/>
    <n v="0"/>
    <n v="0"/>
    <n v="0"/>
    <n v="0"/>
  </r>
  <r>
    <x v="68"/>
    <s v="Med A"/>
    <d v="2012-08-25T00:00:00"/>
    <x v="1"/>
    <n v="2400"/>
    <x v="0"/>
    <n v="0"/>
    <n v="0"/>
    <n v="0"/>
    <n v="0"/>
  </r>
  <r>
    <x v="68"/>
    <s v="Med A"/>
    <d v="2012-08-28T00:00:00"/>
    <x v="1"/>
    <n v="2400"/>
    <x v="0"/>
    <n v="0"/>
    <n v="0"/>
    <n v="0"/>
    <n v="0"/>
  </r>
  <r>
    <x v="68"/>
    <s v="Med A"/>
    <d v="2012-08-30T00:00:00"/>
    <x v="1"/>
    <n v="2400"/>
    <x v="0"/>
    <n v="0"/>
    <n v="0"/>
    <n v="0"/>
    <n v="0"/>
  </r>
  <r>
    <x v="68"/>
    <s v="Med A"/>
    <d v="2012-09-01T00:00:00"/>
    <x v="2"/>
    <n v="2400"/>
    <x v="0"/>
    <n v="0"/>
    <n v="0"/>
    <n v="0"/>
    <n v="0"/>
  </r>
  <r>
    <x v="68"/>
    <s v="Med A"/>
    <d v="2012-09-04T00:00:00"/>
    <x v="2"/>
    <n v="2400"/>
    <x v="0"/>
    <n v="0"/>
    <n v="0"/>
    <n v="0"/>
    <n v="0"/>
  </r>
  <r>
    <x v="68"/>
    <s v="Med A"/>
    <d v="2012-09-06T00:00:00"/>
    <x v="2"/>
    <n v="2400"/>
    <x v="0"/>
    <n v="0"/>
    <n v="0"/>
    <n v="0"/>
    <n v="0"/>
  </r>
  <r>
    <x v="68"/>
    <s v="Med B"/>
    <d v="2012-09-13T00:00:00"/>
    <x v="2"/>
    <n v="5"/>
    <x v="1"/>
    <n v="0"/>
    <n v="0"/>
    <n v="54400"/>
    <n v="0"/>
  </r>
  <r>
    <x v="68"/>
    <s v="Med B"/>
    <d v="2012-10-11T00:00:00"/>
    <x v="3"/>
    <n v="5"/>
    <x v="0"/>
    <n v="0"/>
    <n v="0"/>
    <n v="0"/>
    <n v="0"/>
  </r>
  <r>
    <x v="68"/>
    <s v="Med B"/>
    <d v="2012-11-15T00:00:00"/>
    <x v="4"/>
    <n v="5"/>
    <x v="0"/>
    <n v="0"/>
    <n v="0"/>
    <n v="0"/>
    <n v="15"/>
  </r>
  <r>
    <x v="69"/>
    <s v="Med A"/>
    <d v="2012-07-02T00:00:00"/>
    <x v="0"/>
    <n v="9500"/>
    <x v="0"/>
    <n v="0"/>
    <n v="0"/>
    <n v="0"/>
    <n v="0"/>
  </r>
  <r>
    <x v="69"/>
    <s v="Med A"/>
    <d v="2012-07-04T00:00:00"/>
    <x v="0"/>
    <n v="9500"/>
    <x v="0"/>
    <n v="0"/>
    <n v="0"/>
    <n v="0"/>
    <n v="0"/>
  </r>
  <r>
    <x v="69"/>
    <s v="Med A"/>
    <d v="2012-07-06T00:00:00"/>
    <x v="0"/>
    <n v="9500"/>
    <x v="0"/>
    <n v="0"/>
    <n v="0"/>
    <n v="0"/>
    <n v="0"/>
  </r>
  <r>
    <x v="69"/>
    <s v="Med A"/>
    <d v="2012-07-09T00:00:00"/>
    <x v="0"/>
    <n v="9500"/>
    <x v="0"/>
    <n v="0"/>
    <n v="0"/>
    <n v="0"/>
    <n v="0"/>
  </r>
  <r>
    <x v="69"/>
    <s v="Med A"/>
    <d v="2012-07-11T00:00:00"/>
    <x v="0"/>
    <n v="9500"/>
    <x v="0"/>
    <n v="0"/>
    <n v="0"/>
    <n v="0"/>
    <n v="0"/>
  </r>
  <r>
    <x v="69"/>
    <s v="Med A"/>
    <d v="2012-07-13T00:00:00"/>
    <x v="0"/>
    <n v="9500"/>
    <x v="0"/>
    <n v="0"/>
    <n v="0"/>
    <n v="0"/>
    <n v="0"/>
  </r>
  <r>
    <x v="69"/>
    <s v="Med A"/>
    <d v="2012-07-27T00:00:00"/>
    <x v="0"/>
    <n v="9500"/>
    <x v="0"/>
    <n v="0"/>
    <n v="0"/>
    <n v="0"/>
    <n v="0"/>
  </r>
  <r>
    <x v="69"/>
    <s v="Med A"/>
    <d v="2012-07-30T00:00:00"/>
    <x v="0"/>
    <n v="9500"/>
    <x v="0"/>
    <n v="0"/>
    <n v="0"/>
    <n v="0"/>
    <n v="0"/>
  </r>
  <r>
    <x v="69"/>
    <s v="Med A"/>
    <d v="2012-08-01T00:00:00"/>
    <x v="1"/>
    <n v="9500"/>
    <x v="0"/>
    <n v="0"/>
    <n v="0"/>
    <n v="0"/>
    <n v="0"/>
  </r>
  <r>
    <x v="69"/>
    <s v="Med A"/>
    <d v="2012-08-03T00:00:00"/>
    <x v="1"/>
    <n v="9500"/>
    <x v="0"/>
    <n v="0"/>
    <n v="0"/>
    <n v="0"/>
    <n v="0"/>
  </r>
  <r>
    <x v="70"/>
    <s v="Med A"/>
    <d v="2012-07-02T00:00:00"/>
    <x v="0"/>
    <n v="4100"/>
    <x v="0"/>
    <n v="0"/>
    <n v="0"/>
    <n v="0"/>
    <n v="0"/>
  </r>
  <r>
    <x v="70"/>
    <s v="Med A"/>
    <d v="2012-07-04T00:00:00"/>
    <x v="0"/>
    <n v="4100"/>
    <x v="0"/>
    <n v="0"/>
    <n v="0"/>
    <n v="0"/>
    <n v="0"/>
  </r>
  <r>
    <x v="71"/>
    <s v="Med B"/>
    <d v="2012-11-15T00:00:00"/>
    <x v="4"/>
    <n v="2"/>
    <x v="0"/>
    <n v="1"/>
    <n v="0"/>
    <n v="0"/>
    <n v="2"/>
  </r>
  <r>
    <x v="72"/>
    <s v="Med A"/>
    <d v="2012-08-31T00:00:00"/>
    <x v="1"/>
    <n v="10000"/>
    <x v="0"/>
    <n v="0"/>
    <n v="0"/>
    <n v="0"/>
    <n v="0"/>
  </r>
  <r>
    <x v="72"/>
    <s v="Med A"/>
    <d v="2012-09-03T00:00:00"/>
    <x v="2"/>
    <n v="10000"/>
    <x v="0"/>
    <n v="0"/>
    <n v="0"/>
    <n v="0"/>
    <n v="0"/>
  </r>
  <r>
    <x v="72"/>
    <s v="Med A"/>
    <d v="2012-09-05T00:00:00"/>
    <x v="2"/>
    <n v="10000"/>
    <x v="0"/>
    <n v="0"/>
    <n v="0"/>
    <n v="0"/>
    <n v="0"/>
  </r>
  <r>
    <x v="72"/>
    <s v="Med B"/>
    <d v="2012-09-14T00:00:00"/>
    <x v="2"/>
    <n v="13"/>
    <x v="1"/>
    <n v="0"/>
    <n v="0"/>
    <n v="30000"/>
    <n v="0"/>
  </r>
  <r>
    <x v="72"/>
    <s v="Med B"/>
    <d v="2012-10-10T00:00:00"/>
    <x v="3"/>
    <n v="13"/>
    <x v="0"/>
    <n v="0"/>
    <n v="0"/>
    <n v="0"/>
    <n v="0"/>
  </r>
  <r>
    <x v="72"/>
    <s v="Med B"/>
    <d v="2012-11-14T00:00:00"/>
    <x v="4"/>
    <n v="10"/>
    <x v="0"/>
    <n v="0"/>
    <n v="0"/>
    <n v="0"/>
    <n v="36"/>
  </r>
  <r>
    <x v="73"/>
    <s v="Med A"/>
    <d v="2012-07-02T00:00:00"/>
    <x v="0"/>
    <n v="200"/>
    <x v="0"/>
    <n v="0"/>
    <n v="0"/>
    <n v="0"/>
    <n v="0"/>
  </r>
  <r>
    <x v="73"/>
    <s v="Med A"/>
    <d v="2012-07-09T00:00:00"/>
    <x v="0"/>
    <n v="200"/>
    <x v="0"/>
    <n v="0"/>
    <n v="0"/>
    <n v="0"/>
    <n v="0"/>
  </r>
  <r>
    <x v="73"/>
    <s v="Med A"/>
    <d v="2012-07-20T00:00:00"/>
    <x v="0"/>
    <n v="200"/>
    <x v="0"/>
    <n v="0"/>
    <n v="0"/>
    <n v="0"/>
    <n v="0"/>
  </r>
  <r>
    <x v="73"/>
    <s v="Med A"/>
    <d v="2012-07-23T00:00:00"/>
    <x v="0"/>
    <n v="200"/>
    <x v="0"/>
    <n v="0"/>
    <n v="0"/>
    <n v="0"/>
    <n v="0"/>
  </r>
  <r>
    <x v="73"/>
    <s v="Med A"/>
    <d v="2012-07-25T00:00:00"/>
    <x v="0"/>
    <n v="200"/>
    <x v="0"/>
    <n v="0"/>
    <n v="0"/>
    <n v="0"/>
    <n v="0"/>
  </r>
  <r>
    <x v="73"/>
    <s v="Med A"/>
    <d v="2012-07-27T00:00:00"/>
    <x v="0"/>
    <n v="3000"/>
    <x v="0"/>
    <n v="0"/>
    <n v="0"/>
    <n v="0"/>
    <n v="0"/>
  </r>
  <r>
    <x v="73"/>
    <s v="Med A"/>
    <d v="2012-07-30T00:00:00"/>
    <x v="0"/>
    <n v="3000"/>
    <x v="0"/>
    <n v="0"/>
    <n v="0"/>
    <n v="0"/>
    <n v="0"/>
  </r>
  <r>
    <x v="73"/>
    <s v="Med A"/>
    <d v="2012-08-01T00:00:00"/>
    <x v="1"/>
    <n v="3000"/>
    <x v="0"/>
    <n v="0"/>
    <n v="0"/>
    <n v="0"/>
    <n v="0"/>
  </r>
  <r>
    <x v="73"/>
    <s v="Med A"/>
    <d v="2012-08-03T00:00:00"/>
    <x v="1"/>
    <n v="3000"/>
    <x v="0"/>
    <n v="0"/>
    <n v="0"/>
    <n v="0"/>
    <n v="0"/>
  </r>
  <r>
    <x v="73"/>
    <s v="Med A"/>
    <d v="2012-08-06T00:00:00"/>
    <x v="1"/>
    <n v="3000"/>
    <x v="0"/>
    <n v="0"/>
    <n v="0"/>
    <n v="0"/>
    <n v="0"/>
  </r>
  <r>
    <x v="73"/>
    <s v="Med A"/>
    <d v="2012-08-08T00:00:00"/>
    <x v="1"/>
    <n v="3000"/>
    <x v="0"/>
    <n v="0"/>
    <n v="0"/>
    <n v="0"/>
    <n v="0"/>
  </r>
  <r>
    <x v="73"/>
    <s v="Med A"/>
    <d v="2012-08-10T00:00:00"/>
    <x v="1"/>
    <n v="3000"/>
    <x v="0"/>
    <n v="0"/>
    <n v="0"/>
    <n v="0"/>
    <n v="0"/>
  </r>
  <r>
    <x v="73"/>
    <s v="Med A"/>
    <d v="2012-08-13T00:00:00"/>
    <x v="1"/>
    <n v="3000"/>
    <x v="0"/>
    <n v="0"/>
    <n v="0"/>
    <n v="0"/>
    <n v="0"/>
  </r>
  <r>
    <x v="73"/>
    <s v="Med A"/>
    <d v="2012-08-15T00:00:00"/>
    <x v="1"/>
    <n v="3000"/>
    <x v="0"/>
    <n v="0"/>
    <n v="0"/>
    <n v="0"/>
    <n v="0"/>
  </r>
  <r>
    <x v="73"/>
    <s v="Med A"/>
    <d v="2012-08-17T00:00:00"/>
    <x v="1"/>
    <n v="3000"/>
    <x v="0"/>
    <n v="0"/>
    <n v="0"/>
    <n v="0"/>
    <n v="0"/>
  </r>
  <r>
    <x v="73"/>
    <s v="Med A"/>
    <d v="2012-08-20T00:00:00"/>
    <x v="1"/>
    <n v="3600"/>
    <x v="0"/>
    <n v="0"/>
    <n v="0"/>
    <n v="0"/>
    <n v="0"/>
  </r>
  <r>
    <x v="73"/>
    <s v="Med A"/>
    <d v="2012-08-22T00:00:00"/>
    <x v="1"/>
    <n v="3600"/>
    <x v="0"/>
    <n v="0"/>
    <n v="0"/>
    <n v="0"/>
    <n v="0"/>
  </r>
  <r>
    <x v="73"/>
    <s v="Med A"/>
    <d v="2012-08-24T00:00:00"/>
    <x v="1"/>
    <n v="3600"/>
    <x v="0"/>
    <n v="0"/>
    <n v="0"/>
    <n v="0"/>
    <n v="0"/>
  </r>
  <r>
    <x v="73"/>
    <s v="Med A"/>
    <d v="2012-08-27T00:00:00"/>
    <x v="1"/>
    <n v="3600"/>
    <x v="0"/>
    <n v="0"/>
    <n v="0"/>
    <n v="0"/>
    <n v="0"/>
  </r>
  <r>
    <x v="73"/>
    <s v="Med A"/>
    <d v="2012-08-29T00:00:00"/>
    <x v="1"/>
    <n v="3600"/>
    <x v="0"/>
    <n v="0"/>
    <n v="0"/>
    <n v="0"/>
    <n v="0"/>
  </r>
  <r>
    <x v="73"/>
    <s v="Med A"/>
    <d v="2012-08-31T00:00:00"/>
    <x v="1"/>
    <n v="3600"/>
    <x v="0"/>
    <n v="0"/>
    <n v="0"/>
    <n v="0"/>
    <n v="0"/>
  </r>
  <r>
    <x v="73"/>
    <s v="Med A"/>
    <d v="2012-09-03T00:00:00"/>
    <x v="2"/>
    <n v="3600"/>
    <x v="0"/>
    <n v="0"/>
    <n v="0"/>
    <n v="0"/>
    <n v="0"/>
  </r>
  <r>
    <x v="73"/>
    <s v="Med A"/>
    <d v="2012-09-05T00:00:00"/>
    <x v="2"/>
    <n v="3600"/>
    <x v="0"/>
    <n v="0"/>
    <n v="0"/>
    <n v="0"/>
    <n v="0"/>
  </r>
  <r>
    <x v="73"/>
    <s v="Med B"/>
    <d v="2012-10-10T00:00:00"/>
    <x v="3"/>
    <n v="4"/>
    <x v="1"/>
    <n v="0"/>
    <n v="0"/>
    <n v="59800"/>
    <n v="0"/>
  </r>
  <r>
    <x v="73"/>
    <s v="Med B"/>
    <d v="2012-11-14T00:00:00"/>
    <x v="4"/>
    <n v="4"/>
    <x v="0"/>
    <n v="0"/>
    <n v="0"/>
    <n v="0"/>
    <n v="8"/>
  </r>
  <r>
    <x v="74"/>
    <s v="Med A"/>
    <d v="2012-07-12T00:00:00"/>
    <x v="0"/>
    <n v="10000"/>
    <x v="0"/>
    <n v="0"/>
    <n v="0"/>
    <n v="0"/>
    <n v="0"/>
  </r>
  <r>
    <x v="74"/>
    <s v="Med A"/>
    <d v="2012-07-14T00:00:00"/>
    <x v="0"/>
    <n v="10000"/>
    <x v="0"/>
    <n v="0"/>
    <n v="0"/>
    <n v="0"/>
    <n v="0"/>
  </r>
  <r>
    <x v="74"/>
    <s v="Med A"/>
    <d v="2012-07-17T00:00:00"/>
    <x v="0"/>
    <n v="10000"/>
    <x v="0"/>
    <n v="0"/>
    <n v="0"/>
    <n v="0"/>
    <n v="0"/>
  </r>
  <r>
    <x v="74"/>
    <s v="Med A"/>
    <d v="2012-07-19T00:00:00"/>
    <x v="0"/>
    <n v="10000"/>
    <x v="0"/>
    <n v="0"/>
    <n v="0"/>
    <n v="0"/>
    <n v="0"/>
  </r>
  <r>
    <x v="74"/>
    <s v="Med A"/>
    <d v="2012-07-21T00:00:00"/>
    <x v="0"/>
    <n v="12000"/>
    <x v="0"/>
    <n v="0"/>
    <n v="0"/>
    <n v="0"/>
    <n v="0"/>
  </r>
  <r>
    <x v="74"/>
    <s v="Med A"/>
    <d v="2012-07-24T00:00:00"/>
    <x v="0"/>
    <n v="12000"/>
    <x v="0"/>
    <n v="0"/>
    <n v="0"/>
    <n v="0"/>
    <n v="0"/>
  </r>
  <r>
    <x v="74"/>
    <s v="Med A"/>
    <d v="2012-07-26T00:00:00"/>
    <x v="0"/>
    <n v="12000"/>
    <x v="0"/>
    <n v="0"/>
    <n v="0"/>
    <n v="0"/>
    <n v="0"/>
  </r>
  <r>
    <x v="74"/>
    <s v="Med A"/>
    <d v="2012-07-28T00:00:00"/>
    <x v="0"/>
    <n v="12000"/>
    <x v="0"/>
    <n v="0"/>
    <n v="0"/>
    <n v="0"/>
    <n v="0"/>
  </r>
  <r>
    <x v="74"/>
    <s v="Med A"/>
    <d v="2012-08-01T00:00:00"/>
    <x v="1"/>
    <n v="12000"/>
    <x v="0"/>
    <n v="0"/>
    <n v="0"/>
    <n v="0"/>
    <n v="0"/>
  </r>
  <r>
    <x v="74"/>
    <s v="Med A"/>
    <d v="2012-08-02T00:00:00"/>
    <x v="1"/>
    <n v="12000"/>
    <x v="0"/>
    <n v="0"/>
    <n v="0"/>
    <n v="0"/>
    <n v="0"/>
  </r>
  <r>
    <x v="74"/>
    <s v="Med A"/>
    <d v="2012-08-04T00:00:00"/>
    <x v="1"/>
    <n v="13200"/>
    <x v="0"/>
    <n v="0"/>
    <n v="0"/>
    <n v="0"/>
    <n v="0"/>
  </r>
  <r>
    <x v="74"/>
    <s v="Med A"/>
    <d v="2012-08-07T00:00:00"/>
    <x v="1"/>
    <n v="13200"/>
    <x v="0"/>
    <n v="0"/>
    <n v="0"/>
    <n v="0"/>
    <n v="0"/>
  </r>
  <r>
    <x v="74"/>
    <s v="Med A"/>
    <d v="2012-08-09T00:00:00"/>
    <x v="1"/>
    <n v="13200"/>
    <x v="0"/>
    <n v="0"/>
    <n v="0"/>
    <n v="0"/>
    <n v="0"/>
  </r>
  <r>
    <x v="74"/>
    <s v="Med A"/>
    <d v="2012-08-11T00:00:00"/>
    <x v="1"/>
    <n v="13200"/>
    <x v="0"/>
    <n v="0"/>
    <n v="0"/>
    <n v="0"/>
    <n v="0"/>
  </r>
  <r>
    <x v="74"/>
    <s v="Med A"/>
    <d v="2012-08-14T00:00:00"/>
    <x v="1"/>
    <n v="13200"/>
    <x v="0"/>
    <n v="0"/>
    <n v="0"/>
    <n v="0"/>
    <n v="0"/>
  </r>
  <r>
    <x v="74"/>
    <s v="Med A"/>
    <d v="2012-08-16T00:00:00"/>
    <x v="1"/>
    <n v="13200"/>
    <x v="0"/>
    <n v="0"/>
    <n v="0"/>
    <n v="0"/>
    <n v="0"/>
  </r>
  <r>
    <x v="74"/>
    <s v="Med A"/>
    <d v="2012-08-18T00:00:00"/>
    <x v="1"/>
    <n v="13200"/>
    <x v="0"/>
    <n v="0"/>
    <n v="0"/>
    <n v="0"/>
    <n v="0"/>
  </r>
  <r>
    <x v="74"/>
    <s v="Med A"/>
    <d v="2012-08-21T00:00:00"/>
    <x v="1"/>
    <n v="13200"/>
    <x v="0"/>
    <n v="0"/>
    <n v="0"/>
    <n v="0"/>
    <n v="0"/>
  </r>
  <r>
    <x v="74"/>
    <s v="Med A"/>
    <d v="2012-08-23T00:00:00"/>
    <x v="1"/>
    <n v="13200"/>
    <x v="0"/>
    <n v="0"/>
    <n v="0"/>
    <n v="0"/>
    <n v="0"/>
  </r>
  <r>
    <x v="74"/>
    <s v="Med A"/>
    <d v="2012-08-25T00:00:00"/>
    <x v="1"/>
    <n v="13200"/>
    <x v="0"/>
    <n v="0"/>
    <n v="0"/>
    <n v="0"/>
    <n v="0"/>
  </r>
  <r>
    <x v="74"/>
    <s v="Med A"/>
    <d v="2012-08-28T00:00:00"/>
    <x v="1"/>
    <n v="13200"/>
    <x v="0"/>
    <n v="0"/>
    <n v="0"/>
    <n v="0"/>
    <n v="0"/>
  </r>
  <r>
    <x v="74"/>
    <s v="Med A"/>
    <d v="2012-08-30T00:00:00"/>
    <x v="1"/>
    <n v="13200"/>
    <x v="0"/>
    <n v="0"/>
    <n v="0"/>
    <n v="0"/>
    <n v="0"/>
  </r>
  <r>
    <x v="74"/>
    <s v="Med A"/>
    <d v="2012-09-01T00:00:00"/>
    <x v="2"/>
    <n v="13200"/>
    <x v="0"/>
    <n v="0"/>
    <n v="0"/>
    <n v="0"/>
    <n v="0"/>
  </r>
  <r>
    <x v="74"/>
    <s v="Med A"/>
    <d v="2012-09-05T00:00:00"/>
    <x v="2"/>
    <n v="13200"/>
    <x v="0"/>
    <n v="0"/>
    <n v="0"/>
    <n v="0"/>
    <n v="0"/>
  </r>
  <r>
    <x v="74"/>
    <s v="Med A"/>
    <d v="2012-09-06T00:00:00"/>
    <x v="2"/>
    <n v="13200"/>
    <x v="0"/>
    <n v="0"/>
    <n v="0"/>
    <n v="0"/>
    <n v="0"/>
  </r>
  <r>
    <x v="74"/>
    <s v="Med B"/>
    <d v="2012-09-20T00:00:00"/>
    <x v="2"/>
    <n v="16"/>
    <x v="1"/>
    <n v="0"/>
    <n v="0"/>
    <n v="310000"/>
    <n v="0"/>
  </r>
  <r>
    <x v="74"/>
    <s v="Med B"/>
    <d v="2012-10-16T00:00:00"/>
    <x v="3"/>
    <n v="16"/>
    <x v="0"/>
    <n v="0"/>
    <n v="0"/>
    <n v="0"/>
    <n v="32"/>
  </r>
  <r>
    <x v="75"/>
    <s v="Med B"/>
    <d v="2012-11-01T00:00:00"/>
    <x v="4"/>
    <n v="10"/>
    <x v="0"/>
    <n v="1"/>
    <n v="0"/>
    <n v="0"/>
    <n v="10"/>
  </r>
  <r>
    <x v="76"/>
    <s v="Med A"/>
    <d v="2012-07-21T00:00:00"/>
    <x v="0"/>
    <n v="7400"/>
    <x v="0"/>
    <n v="0"/>
    <n v="0"/>
    <n v="0"/>
    <n v="0"/>
  </r>
  <r>
    <x v="76"/>
    <s v="Med A"/>
    <d v="2012-07-24T00:00:00"/>
    <x v="0"/>
    <n v="7400"/>
    <x v="0"/>
    <n v="0"/>
    <n v="0"/>
    <n v="0"/>
    <n v="0"/>
  </r>
  <r>
    <x v="76"/>
    <s v="Med A"/>
    <d v="2012-07-28T00:00:00"/>
    <x v="0"/>
    <n v="7400"/>
    <x v="0"/>
    <n v="0"/>
    <n v="0"/>
    <n v="0"/>
    <n v="0"/>
  </r>
  <r>
    <x v="76"/>
    <s v="Med A"/>
    <d v="2012-07-31T00:00:00"/>
    <x v="0"/>
    <n v="7400"/>
    <x v="0"/>
    <n v="0"/>
    <n v="0"/>
    <n v="0"/>
    <n v="0"/>
  </r>
  <r>
    <x v="76"/>
    <s v="Med A"/>
    <d v="2012-08-04T00:00:00"/>
    <x v="1"/>
    <n v="7400"/>
    <x v="0"/>
    <n v="0"/>
    <n v="0"/>
    <n v="0"/>
    <n v="0"/>
  </r>
  <r>
    <x v="76"/>
    <s v="Med A"/>
    <d v="2012-08-07T00:00:00"/>
    <x v="1"/>
    <n v="7400"/>
    <x v="0"/>
    <n v="0"/>
    <n v="0"/>
    <n v="0"/>
    <n v="0"/>
  </r>
  <r>
    <x v="76"/>
    <s v="Med A"/>
    <d v="2012-08-11T00:00:00"/>
    <x v="1"/>
    <n v="7400"/>
    <x v="0"/>
    <n v="0"/>
    <n v="0"/>
    <n v="0"/>
    <n v="0"/>
  </r>
  <r>
    <x v="76"/>
    <s v="Med A"/>
    <d v="2012-08-14T00:00:00"/>
    <x v="1"/>
    <n v="7400"/>
    <x v="0"/>
    <n v="0"/>
    <n v="0"/>
    <n v="0"/>
    <n v="0"/>
  </r>
  <r>
    <x v="76"/>
    <s v="Med B"/>
    <d v="2012-09-14T00:00:00"/>
    <x v="2"/>
    <n v="8"/>
    <x v="1"/>
    <n v="0"/>
    <n v="0"/>
    <n v="59200"/>
    <n v="0"/>
  </r>
  <r>
    <x v="76"/>
    <s v="Med B"/>
    <d v="2012-11-30T00:00:00"/>
    <x v="4"/>
    <n v="10"/>
    <x v="0"/>
    <n v="0"/>
    <n v="0"/>
    <n v="0"/>
    <n v="18"/>
  </r>
  <r>
    <x v="77"/>
    <s v="Med A"/>
    <d v="2012-07-06T00:00:00"/>
    <x v="0"/>
    <n v="300"/>
    <x v="0"/>
    <n v="0"/>
    <n v="0"/>
    <n v="0"/>
    <n v="0"/>
  </r>
  <r>
    <x v="77"/>
    <s v="Med A"/>
    <d v="2012-07-13T00:00:00"/>
    <x v="0"/>
    <n v="300"/>
    <x v="0"/>
    <n v="0"/>
    <n v="0"/>
    <n v="0"/>
    <n v="0"/>
  </r>
  <r>
    <x v="77"/>
    <s v="Med A"/>
    <d v="2012-07-20T00:00:00"/>
    <x v="0"/>
    <n v="300"/>
    <x v="0"/>
    <n v="0"/>
    <n v="0"/>
    <n v="0"/>
    <n v="0"/>
  </r>
  <r>
    <x v="77"/>
    <s v="Med A"/>
    <d v="2012-07-27T00:00:00"/>
    <x v="0"/>
    <n v="300"/>
    <x v="0"/>
    <n v="0"/>
    <n v="0"/>
    <n v="0"/>
    <n v="0"/>
  </r>
  <r>
    <x v="77"/>
    <s v="Med A"/>
    <d v="2012-08-03T00:00:00"/>
    <x v="1"/>
    <n v="300"/>
    <x v="0"/>
    <n v="0"/>
    <n v="0"/>
    <n v="0"/>
    <n v="0"/>
  </r>
  <r>
    <x v="77"/>
    <s v="Med A"/>
    <d v="2012-08-10T00:00:00"/>
    <x v="1"/>
    <n v="300"/>
    <x v="0"/>
    <n v="0"/>
    <n v="0"/>
    <n v="0"/>
    <n v="0"/>
  </r>
  <r>
    <x v="77"/>
    <s v="Med A"/>
    <d v="2012-08-17T00:00:00"/>
    <x v="1"/>
    <n v="300"/>
    <x v="0"/>
    <n v="0"/>
    <n v="0"/>
    <n v="0"/>
    <n v="0"/>
  </r>
  <r>
    <x v="78"/>
    <s v="Med A"/>
    <d v="2012-12-04T00:00:00"/>
    <x v="5"/>
    <n v="5600"/>
    <x v="0"/>
    <n v="0"/>
    <n v="0"/>
    <n v="0"/>
    <n v="0"/>
  </r>
  <r>
    <x v="79"/>
    <s v="Med A"/>
    <d v="2012-07-02T00:00:00"/>
    <x v="0"/>
    <n v="9600"/>
    <x v="0"/>
    <n v="0"/>
    <n v="0"/>
    <n v="0"/>
    <n v="0"/>
  </r>
  <r>
    <x v="79"/>
    <s v="Med A"/>
    <d v="2012-07-04T00:00:00"/>
    <x v="0"/>
    <n v="9600"/>
    <x v="0"/>
    <n v="0"/>
    <n v="0"/>
    <n v="0"/>
    <n v="0"/>
  </r>
  <r>
    <x v="79"/>
    <s v="Med A"/>
    <d v="2012-07-06T00:00:00"/>
    <x v="0"/>
    <n v="9600"/>
    <x v="0"/>
    <n v="0"/>
    <n v="0"/>
    <n v="0"/>
    <n v="0"/>
  </r>
  <r>
    <x v="79"/>
    <s v="Med A"/>
    <d v="2012-07-09T00:00:00"/>
    <x v="0"/>
    <n v="9600"/>
    <x v="0"/>
    <n v="0"/>
    <n v="0"/>
    <n v="0"/>
    <n v="0"/>
  </r>
  <r>
    <x v="79"/>
    <s v="Med A"/>
    <d v="2012-07-11T00:00:00"/>
    <x v="0"/>
    <n v="9600"/>
    <x v="0"/>
    <n v="0"/>
    <n v="0"/>
    <n v="0"/>
    <n v="0"/>
  </r>
  <r>
    <x v="79"/>
    <s v="Med A"/>
    <d v="2012-07-13T00:00:00"/>
    <x v="0"/>
    <n v="9600"/>
    <x v="0"/>
    <n v="0"/>
    <n v="0"/>
    <n v="0"/>
    <n v="0"/>
  </r>
  <r>
    <x v="79"/>
    <s v="Med A"/>
    <d v="2012-07-16T00:00:00"/>
    <x v="0"/>
    <n v="9600"/>
    <x v="0"/>
    <n v="0"/>
    <n v="0"/>
    <n v="0"/>
    <n v="0"/>
  </r>
  <r>
    <x v="79"/>
    <s v="Med A"/>
    <d v="2012-07-18T00:00:00"/>
    <x v="0"/>
    <n v="9600"/>
    <x v="0"/>
    <n v="0"/>
    <n v="0"/>
    <n v="0"/>
    <n v="0"/>
  </r>
  <r>
    <x v="79"/>
    <s v="Med A"/>
    <d v="2012-07-20T00:00:00"/>
    <x v="0"/>
    <n v="9600"/>
    <x v="0"/>
    <n v="0"/>
    <n v="0"/>
    <n v="0"/>
    <n v="0"/>
  </r>
  <r>
    <x v="79"/>
    <s v="Med A"/>
    <d v="2012-07-23T00:00:00"/>
    <x v="0"/>
    <n v="9600"/>
    <x v="0"/>
    <n v="0"/>
    <n v="0"/>
    <n v="0"/>
    <n v="0"/>
  </r>
  <r>
    <x v="79"/>
    <s v="Med A"/>
    <d v="2012-07-25T00:00:00"/>
    <x v="0"/>
    <n v="9600"/>
    <x v="0"/>
    <n v="0"/>
    <n v="0"/>
    <n v="0"/>
    <n v="0"/>
  </r>
  <r>
    <x v="79"/>
    <s v="Med A"/>
    <d v="2012-07-27T00:00:00"/>
    <x v="0"/>
    <n v="9600"/>
    <x v="0"/>
    <n v="0"/>
    <n v="0"/>
    <n v="0"/>
    <n v="0"/>
  </r>
  <r>
    <x v="79"/>
    <s v="Med A"/>
    <d v="2012-07-30T00:00:00"/>
    <x v="0"/>
    <n v="9600"/>
    <x v="0"/>
    <n v="0"/>
    <n v="0"/>
    <n v="0"/>
    <n v="0"/>
  </r>
  <r>
    <x v="79"/>
    <s v="Med A"/>
    <d v="2012-08-01T00:00:00"/>
    <x v="1"/>
    <n v="9600"/>
    <x v="0"/>
    <n v="0"/>
    <n v="0"/>
    <n v="0"/>
    <n v="0"/>
  </r>
  <r>
    <x v="79"/>
    <s v="Med A"/>
    <d v="2012-08-03T00:00:00"/>
    <x v="1"/>
    <n v="9600"/>
    <x v="0"/>
    <n v="0"/>
    <n v="0"/>
    <n v="0"/>
    <n v="0"/>
  </r>
  <r>
    <x v="79"/>
    <s v="Med A"/>
    <d v="2012-08-06T00:00:00"/>
    <x v="1"/>
    <n v="9600"/>
    <x v="0"/>
    <n v="0"/>
    <n v="0"/>
    <n v="0"/>
    <n v="0"/>
  </r>
  <r>
    <x v="79"/>
    <s v="Med A"/>
    <d v="2012-08-08T00:00:00"/>
    <x v="1"/>
    <n v="9600"/>
    <x v="0"/>
    <n v="0"/>
    <n v="0"/>
    <n v="0"/>
    <n v="0"/>
  </r>
  <r>
    <x v="79"/>
    <s v="Med A"/>
    <d v="2012-08-10T00:00:00"/>
    <x v="1"/>
    <n v="9600"/>
    <x v="0"/>
    <n v="0"/>
    <n v="0"/>
    <n v="0"/>
    <n v="0"/>
  </r>
  <r>
    <x v="79"/>
    <s v="Med A"/>
    <d v="2012-08-13T00:00:00"/>
    <x v="1"/>
    <n v="9600"/>
    <x v="0"/>
    <n v="0"/>
    <n v="0"/>
    <n v="0"/>
    <n v="0"/>
  </r>
  <r>
    <x v="79"/>
    <s v="Med A"/>
    <d v="2012-08-15T00:00:00"/>
    <x v="1"/>
    <n v="9600"/>
    <x v="0"/>
    <n v="0"/>
    <n v="0"/>
    <n v="0"/>
    <n v="0"/>
  </r>
  <r>
    <x v="79"/>
    <s v="Med A"/>
    <d v="2012-08-17T00:00:00"/>
    <x v="1"/>
    <n v="9600"/>
    <x v="0"/>
    <n v="0"/>
    <n v="0"/>
    <n v="0"/>
    <n v="0"/>
  </r>
  <r>
    <x v="79"/>
    <s v="Med A"/>
    <d v="2012-08-20T00:00:00"/>
    <x v="1"/>
    <n v="9600"/>
    <x v="0"/>
    <n v="0"/>
    <n v="0"/>
    <n v="0"/>
    <n v="0"/>
  </r>
  <r>
    <x v="79"/>
    <s v="Med A"/>
    <d v="2012-08-22T00:00:00"/>
    <x v="1"/>
    <n v="9600"/>
    <x v="0"/>
    <n v="0"/>
    <n v="0"/>
    <n v="0"/>
    <n v="0"/>
  </r>
  <r>
    <x v="79"/>
    <s v="Med A"/>
    <d v="2012-08-24T00:00:00"/>
    <x v="1"/>
    <n v="9600"/>
    <x v="0"/>
    <n v="0"/>
    <n v="0"/>
    <n v="0"/>
    <n v="0"/>
  </r>
  <r>
    <x v="79"/>
    <s v="Med A"/>
    <d v="2012-08-27T00:00:00"/>
    <x v="1"/>
    <n v="9600"/>
    <x v="0"/>
    <n v="0"/>
    <n v="0"/>
    <n v="0"/>
    <n v="0"/>
  </r>
  <r>
    <x v="79"/>
    <s v="Med A"/>
    <d v="2012-08-29T00:00:00"/>
    <x v="1"/>
    <n v="9600"/>
    <x v="0"/>
    <n v="0"/>
    <n v="0"/>
    <n v="0"/>
    <n v="0"/>
  </r>
  <r>
    <x v="79"/>
    <s v="Med A"/>
    <d v="2012-08-31T00:00:00"/>
    <x v="1"/>
    <n v="9600"/>
    <x v="0"/>
    <n v="0"/>
    <n v="0"/>
    <n v="0"/>
    <n v="0"/>
  </r>
  <r>
    <x v="79"/>
    <s v="Med A"/>
    <d v="2012-09-03T00:00:00"/>
    <x v="2"/>
    <n v="9600"/>
    <x v="0"/>
    <n v="0"/>
    <n v="0"/>
    <n v="0"/>
    <n v="0"/>
  </r>
  <r>
    <x v="79"/>
    <s v="Med A"/>
    <d v="2012-09-05T00:00:00"/>
    <x v="2"/>
    <n v="9600"/>
    <x v="0"/>
    <n v="0"/>
    <n v="0"/>
    <n v="0"/>
    <n v="0"/>
  </r>
  <r>
    <x v="80"/>
    <s v="Med A"/>
    <d v="2012-07-03T00:00:00"/>
    <x v="0"/>
    <n v="4300"/>
    <x v="0"/>
    <n v="0"/>
    <n v="0"/>
    <n v="0"/>
    <n v="0"/>
  </r>
  <r>
    <x v="80"/>
    <s v="Med A"/>
    <d v="2012-07-05T00:00:00"/>
    <x v="0"/>
    <n v="4300"/>
    <x v="0"/>
    <n v="0"/>
    <n v="0"/>
    <n v="0"/>
    <n v="0"/>
  </r>
  <r>
    <x v="80"/>
    <s v="Med A"/>
    <d v="2012-07-07T00:00:00"/>
    <x v="0"/>
    <n v="4700"/>
    <x v="0"/>
    <n v="0"/>
    <n v="0"/>
    <n v="0"/>
    <n v="0"/>
  </r>
  <r>
    <x v="80"/>
    <s v="Med A"/>
    <d v="2012-07-10T00:00:00"/>
    <x v="0"/>
    <n v="4700"/>
    <x v="0"/>
    <n v="0"/>
    <n v="0"/>
    <n v="0"/>
    <n v="0"/>
  </r>
  <r>
    <x v="80"/>
    <s v="Med A"/>
    <d v="2012-07-12T00:00:00"/>
    <x v="0"/>
    <n v="4700"/>
    <x v="0"/>
    <n v="0"/>
    <n v="0"/>
    <n v="0"/>
    <n v="0"/>
  </r>
  <r>
    <x v="80"/>
    <s v="Med A"/>
    <d v="2012-07-14T00:00:00"/>
    <x v="0"/>
    <n v="4700"/>
    <x v="0"/>
    <n v="0"/>
    <n v="0"/>
    <n v="0"/>
    <n v="0"/>
  </r>
  <r>
    <x v="80"/>
    <s v="Med A"/>
    <d v="2012-07-17T00:00:00"/>
    <x v="0"/>
    <n v="4700"/>
    <x v="0"/>
    <n v="0"/>
    <n v="0"/>
    <n v="0"/>
    <n v="0"/>
  </r>
  <r>
    <x v="80"/>
    <s v="Med A"/>
    <d v="2012-07-19T00:00:00"/>
    <x v="0"/>
    <n v="4700"/>
    <x v="0"/>
    <n v="0"/>
    <n v="0"/>
    <n v="0"/>
    <n v="0"/>
  </r>
  <r>
    <x v="80"/>
    <s v="Med A"/>
    <d v="2012-07-24T00:00:00"/>
    <x v="0"/>
    <n v="5700"/>
    <x v="0"/>
    <n v="0"/>
    <n v="0"/>
    <n v="0"/>
    <n v="0"/>
  </r>
  <r>
    <x v="80"/>
    <s v="Med A"/>
    <d v="2012-07-27T00:00:00"/>
    <x v="0"/>
    <n v="5700"/>
    <x v="0"/>
    <n v="0"/>
    <n v="0"/>
    <n v="0"/>
    <n v="0"/>
  </r>
  <r>
    <x v="80"/>
    <s v="Med A"/>
    <d v="2012-07-28T00:00:00"/>
    <x v="0"/>
    <n v="5700"/>
    <x v="0"/>
    <n v="0"/>
    <n v="0"/>
    <n v="0"/>
    <n v="0"/>
  </r>
  <r>
    <x v="80"/>
    <s v="Med A"/>
    <d v="2012-07-31T00:00:00"/>
    <x v="0"/>
    <n v="5700"/>
    <x v="0"/>
    <n v="0"/>
    <n v="0"/>
    <n v="0"/>
    <n v="0"/>
  </r>
  <r>
    <x v="80"/>
    <s v="Med A"/>
    <d v="2012-08-02T00:00:00"/>
    <x v="1"/>
    <n v="5700"/>
    <x v="0"/>
    <n v="0"/>
    <n v="0"/>
    <n v="0"/>
    <n v="0"/>
  </r>
  <r>
    <x v="80"/>
    <s v="Med A"/>
    <d v="2012-08-04T00:00:00"/>
    <x v="1"/>
    <n v="6900"/>
    <x v="0"/>
    <n v="0"/>
    <n v="0"/>
    <n v="0"/>
    <n v="0"/>
  </r>
  <r>
    <x v="80"/>
    <s v="Med A"/>
    <d v="2012-08-07T00:00:00"/>
    <x v="1"/>
    <n v="6900"/>
    <x v="0"/>
    <n v="0"/>
    <n v="0"/>
    <n v="0"/>
    <n v="0"/>
  </r>
  <r>
    <x v="80"/>
    <s v="Med A"/>
    <d v="2012-08-09T00:00:00"/>
    <x v="1"/>
    <n v="6900"/>
    <x v="0"/>
    <n v="0"/>
    <n v="0"/>
    <n v="0"/>
    <n v="0"/>
  </r>
  <r>
    <x v="80"/>
    <s v="Med A"/>
    <d v="2012-08-11T00:00:00"/>
    <x v="1"/>
    <n v="6900"/>
    <x v="0"/>
    <n v="0"/>
    <n v="0"/>
    <n v="0"/>
    <n v="0"/>
  </r>
  <r>
    <x v="80"/>
    <s v="Med A"/>
    <d v="2012-08-14T00:00:00"/>
    <x v="1"/>
    <n v="6900"/>
    <x v="0"/>
    <n v="0"/>
    <n v="0"/>
    <n v="0"/>
    <n v="0"/>
  </r>
  <r>
    <x v="80"/>
    <s v="Med A"/>
    <d v="2012-08-16T00:00:00"/>
    <x v="1"/>
    <n v="6900"/>
    <x v="0"/>
    <n v="0"/>
    <n v="0"/>
    <n v="0"/>
    <n v="0"/>
  </r>
  <r>
    <x v="80"/>
    <s v="Med A"/>
    <d v="2012-08-18T00:00:00"/>
    <x v="1"/>
    <n v="7600"/>
    <x v="0"/>
    <n v="0"/>
    <n v="0"/>
    <n v="0"/>
    <n v="0"/>
  </r>
  <r>
    <x v="80"/>
    <s v="Med A"/>
    <d v="2012-08-21T00:00:00"/>
    <x v="1"/>
    <n v="7600"/>
    <x v="0"/>
    <n v="0"/>
    <n v="0"/>
    <n v="0"/>
    <n v="0"/>
  </r>
  <r>
    <x v="80"/>
    <s v="Med A"/>
    <d v="2012-08-23T00:00:00"/>
    <x v="1"/>
    <n v="7600"/>
    <x v="0"/>
    <n v="0"/>
    <n v="0"/>
    <n v="0"/>
    <n v="0"/>
  </r>
  <r>
    <x v="80"/>
    <s v="Med A"/>
    <d v="2012-08-25T00:00:00"/>
    <x v="1"/>
    <n v="7600"/>
    <x v="0"/>
    <n v="0"/>
    <n v="0"/>
    <n v="0"/>
    <n v="0"/>
  </r>
  <r>
    <x v="80"/>
    <s v="Med A"/>
    <d v="2012-08-28T00:00:00"/>
    <x v="1"/>
    <n v="7600"/>
    <x v="0"/>
    <n v="0"/>
    <n v="0"/>
    <n v="0"/>
    <n v="0"/>
  </r>
  <r>
    <x v="80"/>
    <s v="Med A"/>
    <d v="2012-08-30T00:00:00"/>
    <x v="1"/>
    <n v="7600"/>
    <x v="0"/>
    <n v="0"/>
    <n v="0"/>
    <n v="0"/>
    <n v="0"/>
  </r>
  <r>
    <x v="80"/>
    <s v="Med A"/>
    <d v="2012-09-01T00:00:00"/>
    <x v="2"/>
    <n v="7600"/>
    <x v="0"/>
    <n v="0"/>
    <n v="0"/>
    <n v="0"/>
    <n v="0"/>
  </r>
  <r>
    <x v="80"/>
    <s v="Med A"/>
    <d v="2012-09-04T00:00:00"/>
    <x v="2"/>
    <n v="7600"/>
    <x v="0"/>
    <n v="0"/>
    <n v="0"/>
    <n v="0"/>
    <n v="0"/>
  </r>
  <r>
    <x v="80"/>
    <s v="Med A"/>
    <d v="2012-09-06T00:00:00"/>
    <x v="2"/>
    <n v="8400"/>
    <x v="0"/>
    <n v="0"/>
    <n v="0"/>
    <n v="0"/>
    <n v="0"/>
  </r>
  <r>
    <x v="80"/>
    <s v="Med B"/>
    <d v="2012-09-13T00:00:00"/>
    <x v="2"/>
    <n v="10"/>
    <x v="1"/>
    <n v="0"/>
    <n v="0"/>
    <n v="175900"/>
    <n v="0"/>
  </r>
  <r>
    <x v="80"/>
    <s v="Med B"/>
    <d v="2012-10-11T00:00:00"/>
    <x v="3"/>
    <n v="10"/>
    <x v="0"/>
    <n v="0"/>
    <n v="0"/>
    <n v="0"/>
    <n v="0"/>
  </r>
  <r>
    <x v="80"/>
    <s v="Med B"/>
    <d v="2012-11-15T00:00:00"/>
    <x v="4"/>
    <n v="13"/>
    <x v="0"/>
    <n v="0"/>
    <n v="0"/>
    <n v="0"/>
    <n v="33"/>
  </r>
  <r>
    <x v="81"/>
    <s v="Med A"/>
    <d v="2012-07-06T00:00:00"/>
    <x v="0"/>
    <n v="1000"/>
    <x v="0"/>
    <n v="0"/>
    <n v="0"/>
    <n v="0"/>
    <n v="0"/>
  </r>
  <r>
    <x v="81"/>
    <s v="Med A"/>
    <d v="2012-07-09T00:00:00"/>
    <x v="0"/>
    <n v="1000"/>
    <x v="0"/>
    <n v="0"/>
    <n v="0"/>
    <n v="0"/>
    <n v="0"/>
  </r>
  <r>
    <x v="81"/>
    <s v="Med A"/>
    <d v="2012-07-11T00:00:00"/>
    <x v="0"/>
    <n v="1000"/>
    <x v="0"/>
    <n v="0"/>
    <n v="0"/>
    <n v="0"/>
    <n v="0"/>
  </r>
  <r>
    <x v="81"/>
    <s v="Med A"/>
    <d v="2012-07-13T00:00:00"/>
    <x v="0"/>
    <n v="1000"/>
    <x v="0"/>
    <n v="0"/>
    <n v="0"/>
    <n v="0"/>
    <n v="0"/>
  </r>
  <r>
    <x v="81"/>
    <s v="Med A"/>
    <d v="2012-07-16T00:00:00"/>
    <x v="0"/>
    <n v="1000"/>
    <x v="0"/>
    <n v="0"/>
    <n v="0"/>
    <n v="0"/>
    <n v="0"/>
  </r>
  <r>
    <x v="81"/>
    <s v="Med A"/>
    <d v="2012-07-18T00:00:00"/>
    <x v="0"/>
    <n v="1000"/>
    <x v="0"/>
    <n v="0"/>
    <n v="0"/>
    <n v="0"/>
    <n v="0"/>
  </r>
  <r>
    <x v="81"/>
    <s v="Med A"/>
    <d v="2012-07-20T00:00:00"/>
    <x v="0"/>
    <n v="1000"/>
    <x v="0"/>
    <n v="0"/>
    <n v="0"/>
    <n v="0"/>
    <n v="0"/>
  </r>
  <r>
    <x v="81"/>
    <s v="Med A"/>
    <d v="2012-07-23T00:00:00"/>
    <x v="0"/>
    <n v="1000"/>
    <x v="0"/>
    <n v="0"/>
    <n v="0"/>
    <n v="0"/>
    <n v="0"/>
  </r>
  <r>
    <x v="81"/>
    <s v="Med A"/>
    <d v="2012-07-25T00:00:00"/>
    <x v="0"/>
    <n v="1000"/>
    <x v="0"/>
    <n v="0"/>
    <n v="0"/>
    <n v="0"/>
    <n v="0"/>
  </r>
  <r>
    <x v="81"/>
    <s v="Med A"/>
    <d v="2012-07-27T00:00:00"/>
    <x v="0"/>
    <n v="1000"/>
    <x v="0"/>
    <n v="0"/>
    <n v="0"/>
    <n v="0"/>
    <n v="0"/>
  </r>
  <r>
    <x v="81"/>
    <s v="Med A"/>
    <d v="2012-07-30T00:00:00"/>
    <x v="0"/>
    <n v="1000"/>
    <x v="0"/>
    <n v="0"/>
    <n v="0"/>
    <n v="0"/>
    <n v="0"/>
  </r>
  <r>
    <x v="81"/>
    <s v="Med A"/>
    <d v="2012-08-01T00:00:00"/>
    <x v="1"/>
    <n v="1000"/>
    <x v="0"/>
    <n v="0"/>
    <n v="0"/>
    <n v="0"/>
    <n v="0"/>
  </r>
  <r>
    <x v="81"/>
    <s v="Med A"/>
    <d v="2012-08-13T00:00:00"/>
    <x v="1"/>
    <n v="800"/>
    <x v="0"/>
    <n v="0"/>
    <n v="0"/>
    <n v="0"/>
    <n v="0"/>
  </r>
  <r>
    <x v="81"/>
    <s v="Med A"/>
    <d v="2012-08-15T00:00:00"/>
    <x v="1"/>
    <n v="800"/>
    <x v="0"/>
    <n v="0"/>
    <n v="0"/>
    <n v="0"/>
    <n v="0"/>
  </r>
  <r>
    <x v="81"/>
    <s v="Med A"/>
    <d v="2012-08-17T00:00:00"/>
    <x v="1"/>
    <n v="800"/>
    <x v="0"/>
    <n v="0"/>
    <n v="0"/>
    <n v="0"/>
    <n v="0"/>
  </r>
  <r>
    <x v="81"/>
    <s v="Med A"/>
    <d v="2012-08-20T00:00:00"/>
    <x v="1"/>
    <n v="800"/>
    <x v="0"/>
    <n v="0"/>
    <n v="0"/>
    <n v="0"/>
    <n v="0"/>
  </r>
  <r>
    <x v="81"/>
    <s v="Med A"/>
    <d v="2012-08-22T00:00:00"/>
    <x v="1"/>
    <n v="800"/>
    <x v="0"/>
    <n v="0"/>
    <n v="0"/>
    <n v="0"/>
    <n v="0"/>
  </r>
  <r>
    <x v="81"/>
    <s v="Med A"/>
    <d v="2012-08-24T00:00:00"/>
    <x v="1"/>
    <n v="800"/>
    <x v="0"/>
    <n v="0"/>
    <n v="0"/>
    <n v="0"/>
    <n v="0"/>
  </r>
  <r>
    <x v="81"/>
    <s v="Med A"/>
    <d v="2012-08-27T00:00:00"/>
    <x v="1"/>
    <n v="800"/>
    <x v="0"/>
    <n v="0"/>
    <n v="0"/>
    <n v="0"/>
    <n v="0"/>
  </r>
  <r>
    <x v="81"/>
    <s v="Med A"/>
    <d v="2012-08-29T00:00:00"/>
    <x v="1"/>
    <n v="800"/>
    <x v="0"/>
    <n v="0"/>
    <n v="0"/>
    <n v="0"/>
    <n v="0"/>
  </r>
  <r>
    <x v="81"/>
    <s v="Med A"/>
    <d v="2012-08-31T00:00:00"/>
    <x v="1"/>
    <n v="800"/>
    <x v="0"/>
    <n v="0"/>
    <n v="0"/>
    <n v="0"/>
    <n v="0"/>
  </r>
  <r>
    <x v="81"/>
    <s v="Med A"/>
    <d v="2012-09-03T00:00:00"/>
    <x v="2"/>
    <n v="800"/>
    <x v="0"/>
    <n v="0"/>
    <n v="0"/>
    <n v="0"/>
    <n v="0"/>
  </r>
  <r>
    <x v="81"/>
    <s v="Med A"/>
    <d v="2012-09-05T00:00:00"/>
    <x v="2"/>
    <n v="800"/>
    <x v="0"/>
    <n v="0"/>
    <n v="0"/>
    <n v="0"/>
    <n v="0"/>
  </r>
  <r>
    <x v="81"/>
    <s v="Med B"/>
    <d v="2012-09-12T00:00:00"/>
    <x v="2"/>
    <n v="2"/>
    <x v="1"/>
    <n v="0"/>
    <n v="0"/>
    <n v="20800"/>
    <n v="0"/>
  </r>
  <r>
    <x v="81"/>
    <s v="Med B"/>
    <d v="2012-10-10T00:00:00"/>
    <x v="3"/>
    <n v="1"/>
    <x v="0"/>
    <n v="0"/>
    <n v="13.714285714285714"/>
    <n v="0"/>
    <n v="0"/>
  </r>
  <r>
    <x v="81"/>
    <s v="Med B"/>
    <d v="2012-10-10T00:00:00"/>
    <x v="3"/>
    <n v="2"/>
    <x v="0"/>
    <n v="0"/>
    <n v="0"/>
    <n v="0"/>
    <n v="0"/>
  </r>
  <r>
    <x v="81"/>
    <s v="Med B"/>
    <d v="2012-11-14T00:00:00"/>
    <x v="4"/>
    <n v="3"/>
    <x v="0"/>
    <n v="0"/>
    <n v="0"/>
    <n v="0"/>
    <n v="8"/>
  </r>
  <r>
    <x v="82"/>
    <s v="Med A"/>
    <d v="2012-08-06T00:00:00"/>
    <x v="1"/>
    <n v="4400"/>
    <x v="0"/>
    <n v="0"/>
    <n v="0"/>
    <n v="0"/>
    <n v="0"/>
  </r>
  <r>
    <x v="82"/>
    <s v="Med A"/>
    <d v="2012-08-08T00:00:00"/>
    <x v="1"/>
    <n v="4400"/>
    <x v="0"/>
    <n v="0"/>
    <n v="0"/>
    <n v="0"/>
    <n v="0"/>
  </r>
  <r>
    <x v="82"/>
    <s v="Med A"/>
    <d v="2012-08-10T00:00:00"/>
    <x v="1"/>
    <n v="4400"/>
    <x v="0"/>
    <n v="0"/>
    <n v="0"/>
    <n v="0"/>
    <n v="0"/>
  </r>
  <r>
    <x v="82"/>
    <s v="Med A"/>
    <d v="2012-08-13T00:00:00"/>
    <x v="1"/>
    <n v="4400"/>
    <x v="0"/>
    <n v="0"/>
    <n v="0"/>
    <n v="0"/>
    <n v="0"/>
  </r>
  <r>
    <x v="82"/>
    <s v="Med A"/>
    <d v="2012-08-15T00:00:00"/>
    <x v="1"/>
    <n v="4400"/>
    <x v="0"/>
    <n v="0"/>
    <n v="0"/>
    <n v="0"/>
    <n v="0"/>
  </r>
  <r>
    <x v="82"/>
    <s v="Med A"/>
    <d v="2012-08-17T00:00:00"/>
    <x v="1"/>
    <n v="4400"/>
    <x v="0"/>
    <n v="0"/>
    <n v="0"/>
    <n v="0"/>
    <n v="0"/>
  </r>
  <r>
    <x v="82"/>
    <s v="Med A"/>
    <d v="2012-08-20T00:00:00"/>
    <x v="1"/>
    <n v="5300"/>
    <x v="0"/>
    <n v="0"/>
    <n v="0"/>
    <n v="0"/>
    <n v="0"/>
  </r>
  <r>
    <x v="82"/>
    <s v="Med A"/>
    <d v="2012-08-22T00:00:00"/>
    <x v="1"/>
    <n v="5300"/>
    <x v="0"/>
    <n v="0"/>
    <n v="0"/>
    <n v="0"/>
    <n v="0"/>
  </r>
  <r>
    <x v="82"/>
    <s v="Med A"/>
    <d v="2012-08-24T00:00:00"/>
    <x v="1"/>
    <n v="5300"/>
    <x v="0"/>
    <n v="0"/>
    <n v="0"/>
    <n v="0"/>
    <n v="0"/>
  </r>
  <r>
    <x v="82"/>
    <s v="Med A"/>
    <d v="2012-08-27T00:00:00"/>
    <x v="1"/>
    <n v="5300"/>
    <x v="0"/>
    <n v="0"/>
    <n v="0"/>
    <n v="0"/>
    <n v="0"/>
  </r>
  <r>
    <x v="82"/>
    <s v="Med A"/>
    <d v="2012-08-29T00:00:00"/>
    <x v="1"/>
    <n v="5300"/>
    <x v="0"/>
    <n v="0"/>
    <n v="0"/>
    <n v="0"/>
    <n v="0"/>
  </r>
  <r>
    <x v="82"/>
    <s v="Med A"/>
    <d v="2012-08-31T00:00:00"/>
    <x v="1"/>
    <n v="5300"/>
    <x v="0"/>
    <n v="0"/>
    <n v="0"/>
    <n v="0"/>
    <n v="0"/>
  </r>
  <r>
    <x v="82"/>
    <s v="Med A"/>
    <d v="2012-09-03T00:00:00"/>
    <x v="2"/>
    <n v="5300"/>
    <x v="0"/>
    <n v="0"/>
    <n v="0"/>
    <n v="0"/>
    <n v="0"/>
  </r>
  <r>
    <x v="82"/>
    <s v="Med A"/>
    <d v="2012-09-05T00:00:00"/>
    <x v="2"/>
    <n v="5300"/>
    <x v="0"/>
    <n v="0"/>
    <n v="0"/>
    <n v="0"/>
    <n v="0"/>
  </r>
  <r>
    <x v="82"/>
    <s v="Med B"/>
    <d v="2012-09-12T00:00:00"/>
    <x v="2"/>
    <n v="8"/>
    <x v="1"/>
    <n v="0"/>
    <n v="0"/>
    <n v="68800"/>
    <n v="0"/>
  </r>
  <r>
    <x v="82"/>
    <s v="Med B"/>
    <d v="2012-11-14T00:00:00"/>
    <x v="4"/>
    <n v="2"/>
    <x v="0"/>
    <n v="0"/>
    <n v="0"/>
    <n v="0"/>
    <n v="10"/>
  </r>
  <r>
    <x v="83"/>
    <s v="Med B"/>
    <d v="2012-10-12T00:00:00"/>
    <x v="3"/>
    <n v="3"/>
    <x v="0"/>
    <n v="1"/>
    <n v="0"/>
    <n v="0"/>
    <n v="3"/>
  </r>
  <r>
    <x v="84"/>
    <s v="Med A"/>
    <d v="2012-07-07T00:00:00"/>
    <x v="0"/>
    <n v="14400"/>
    <x v="0"/>
    <n v="0"/>
    <n v="0"/>
    <n v="0"/>
    <n v="0"/>
  </r>
  <r>
    <x v="84"/>
    <s v="Med A"/>
    <d v="2012-07-10T00:00:00"/>
    <x v="0"/>
    <n v="14400"/>
    <x v="0"/>
    <n v="0"/>
    <n v="0"/>
    <n v="0"/>
    <n v="0"/>
  </r>
  <r>
    <x v="84"/>
    <s v="Med A"/>
    <d v="2012-07-12T00:00:00"/>
    <x v="0"/>
    <n v="14400"/>
    <x v="0"/>
    <n v="0"/>
    <n v="0"/>
    <n v="0"/>
    <n v="0"/>
  </r>
  <r>
    <x v="84"/>
    <s v="Med A"/>
    <d v="2012-07-14T00:00:00"/>
    <x v="0"/>
    <n v="14400"/>
    <x v="0"/>
    <n v="0"/>
    <n v="0"/>
    <n v="0"/>
    <n v="0"/>
  </r>
  <r>
    <x v="84"/>
    <s v="Med A"/>
    <d v="2012-07-17T00:00:00"/>
    <x v="0"/>
    <n v="14400"/>
    <x v="0"/>
    <n v="0"/>
    <n v="0"/>
    <n v="0"/>
    <n v="0"/>
  </r>
  <r>
    <x v="84"/>
    <s v="Med A"/>
    <d v="2012-07-19T00:00:00"/>
    <x v="0"/>
    <n v="14400"/>
    <x v="0"/>
    <n v="0"/>
    <n v="0"/>
    <n v="0"/>
    <n v="0"/>
  </r>
  <r>
    <x v="84"/>
    <s v="Med A"/>
    <d v="2012-07-21T00:00:00"/>
    <x v="0"/>
    <n v="14400"/>
    <x v="0"/>
    <n v="0"/>
    <n v="0"/>
    <n v="0"/>
    <n v="0"/>
  </r>
  <r>
    <x v="84"/>
    <s v="Med A"/>
    <d v="2012-07-24T00:00:00"/>
    <x v="0"/>
    <n v="14400"/>
    <x v="0"/>
    <n v="0"/>
    <n v="0"/>
    <n v="0"/>
    <n v="0"/>
  </r>
  <r>
    <x v="84"/>
    <s v="Med A"/>
    <d v="2012-07-26T00:00:00"/>
    <x v="0"/>
    <n v="14400"/>
    <x v="0"/>
    <n v="0"/>
    <n v="0"/>
    <n v="0"/>
    <n v="0"/>
  </r>
  <r>
    <x v="84"/>
    <s v="Med A"/>
    <d v="2012-07-28T00:00:00"/>
    <x v="0"/>
    <n v="14400"/>
    <x v="0"/>
    <n v="0"/>
    <n v="0"/>
    <n v="0"/>
    <n v="0"/>
  </r>
  <r>
    <x v="84"/>
    <s v="Med A"/>
    <d v="2012-07-31T00:00:00"/>
    <x v="0"/>
    <n v="14400"/>
    <x v="0"/>
    <n v="0"/>
    <n v="0"/>
    <n v="0"/>
    <n v="0"/>
  </r>
  <r>
    <x v="84"/>
    <s v="Med A"/>
    <d v="2012-08-02T00:00:00"/>
    <x v="1"/>
    <n v="14400"/>
    <x v="0"/>
    <n v="0"/>
    <n v="0"/>
    <n v="0"/>
    <n v="0"/>
  </r>
  <r>
    <x v="84"/>
    <s v="Med A"/>
    <d v="2012-08-18T00:00:00"/>
    <x v="1"/>
    <n v="13000"/>
    <x v="0"/>
    <n v="0"/>
    <n v="0"/>
    <n v="0"/>
    <n v="0"/>
  </r>
  <r>
    <x v="84"/>
    <s v="Med A"/>
    <d v="2012-08-21T00:00:00"/>
    <x v="1"/>
    <n v="13000"/>
    <x v="0"/>
    <n v="0"/>
    <n v="0"/>
    <n v="0"/>
    <n v="0"/>
  </r>
  <r>
    <x v="84"/>
    <s v="Med A"/>
    <d v="2012-08-23T00:00:00"/>
    <x v="1"/>
    <n v="13000"/>
    <x v="0"/>
    <n v="0"/>
    <n v="0"/>
    <n v="0"/>
    <n v="0"/>
  </r>
  <r>
    <x v="84"/>
    <s v="Med A"/>
    <d v="2012-08-25T00:00:00"/>
    <x v="1"/>
    <n v="13000"/>
    <x v="0"/>
    <n v="0"/>
    <n v="0"/>
    <n v="0"/>
    <n v="0"/>
  </r>
  <r>
    <x v="84"/>
    <s v="Med A"/>
    <d v="2012-08-28T00:00:00"/>
    <x v="1"/>
    <n v="13000"/>
    <x v="0"/>
    <n v="0"/>
    <n v="0"/>
    <n v="0"/>
    <n v="0"/>
  </r>
  <r>
    <x v="84"/>
    <s v="Med A"/>
    <d v="2012-08-30T00:00:00"/>
    <x v="1"/>
    <n v="13000"/>
    <x v="0"/>
    <n v="0"/>
    <n v="0"/>
    <n v="0"/>
    <n v="0"/>
  </r>
  <r>
    <x v="84"/>
    <s v="Med A"/>
    <d v="2012-09-01T00:00:00"/>
    <x v="2"/>
    <n v="13000"/>
    <x v="0"/>
    <n v="0"/>
    <n v="0"/>
    <n v="0"/>
    <n v="0"/>
  </r>
  <r>
    <x v="84"/>
    <s v="Med A"/>
    <d v="2012-09-04T00:00:00"/>
    <x v="2"/>
    <n v="13000"/>
    <x v="0"/>
    <n v="0"/>
    <n v="0"/>
    <n v="0"/>
    <n v="0"/>
  </r>
  <r>
    <x v="84"/>
    <s v="Med A"/>
    <d v="2012-09-06T00:00:00"/>
    <x v="2"/>
    <n v="13000"/>
    <x v="0"/>
    <n v="0"/>
    <n v="0"/>
    <n v="0"/>
    <n v="0"/>
  </r>
  <r>
    <x v="84"/>
    <s v="Med B"/>
    <d v="2012-09-13T00:00:00"/>
    <x v="2"/>
    <n v="16"/>
    <x v="1"/>
    <n v="0"/>
    <n v="0"/>
    <n v="289800"/>
    <n v="16"/>
  </r>
  <r>
    <x v="85"/>
    <s v="Med A"/>
    <d v="2012-08-18T00:00:00"/>
    <x v="1"/>
    <n v="500"/>
    <x v="0"/>
    <n v="0"/>
    <n v="0"/>
    <n v="0"/>
    <n v="0"/>
  </r>
  <r>
    <x v="85"/>
    <s v="Med A"/>
    <d v="2012-08-21T00:00:00"/>
    <x v="1"/>
    <n v="500"/>
    <x v="0"/>
    <n v="0"/>
    <n v="0"/>
    <n v="0"/>
    <n v="0"/>
  </r>
  <r>
    <x v="85"/>
    <s v="Med A"/>
    <d v="2012-08-23T00:00:00"/>
    <x v="1"/>
    <n v="500"/>
    <x v="0"/>
    <n v="0"/>
    <n v="0"/>
    <n v="0"/>
    <n v="0"/>
  </r>
  <r>
    <x v="85"/>
    <s v="Med A"/>
    <d v="2012-08-25T00:00:00"/>
    <x v="1"/>
    <n v="500"/>
    <x v="0"/>
    <n v="0"/>
    <n v="0"/>
    <n v="0"/>
    <n v="0"/>
  </r>
  <r>
    <x v="85"/>
    <s v="Med A"/>
    <d v="2012-08-28T00:00:00"/>
    <x v="1"/>
    <n v="500"/>
    <x v="0"/>
    <n v="0"/>
    <n v="0"/>
    <n v="0"/>
    <n v="0"/>
  </r>
  <r>
    <x v="85"/>
    <s v="Med A"/>
    <d v="2012-08-30T00:00:00"/>
    <x v="1"/>
    <n v="500"/>
    <x v="0"/>
    <n v="0"/>
    <n v="0"/>
    <n v="0"/>
    <n v="0"/>
  </r>
  <r>
    <x v="85"/>
    <s v="Med A"/>
    <d v="2012-09-01T00:00:00"/>
    <x v="2"/>
    <n v="500"/>
    <x v="0"/>
    <n v="0"/>
    <n v="0"/>
    <n v="0"/>
    <n v="0"/>
  </r>
  <r>
    <x v="85"/>
    <s v="Med A"/>
    <d v="2012-09-04T00:00:00"/>
    <x v="2"/>
    <n v="500"/>
    <x v="0"/>
    <n v="0"/>
    <n v="0"/>
    <n v="0"/>
    <n v="0"/>
  </r>
  <r>
    <x v="85"/>
    <s v="Med B"/>
    <d v="2012-09-25T00:00:00"/>
    <x v="2"/>
    <n v="1"/>
    <x v="1"/>
    <n v="0"/>
    <n v="5.4285714285714288"/>
    <n v="4000"/>
    <n v="0"/>
  </r>
  <r>
    <x v="85"/>
    <s v="Med B"/>
    <d v="2012-10-11T00:00:00"/>
    <x v="3"/>
    <n v="1"/>
    <x v="0"/>
    <n v="0"/>
    <n v="7.7142857142857144"/>
    <n v="0"/>
    <n v="2"/>
  </r>
  <r>
    <x v="86"/>
    <s v="Med A"/>
    <d v="2012-07-02T00:00:00"/>
    <x v="0"/>
    <n v="4400"/>
    <x v="0"/>
    <n v="0"/>
    <n v="0"/>
    <n v="0"/>
    <n v="0"/>
  </r>
  <r>
    <x v="86"/>
    <s v="Med A"/>
    <d v="2012-07-04T00:00:00"/>
    <x v="0"/>
    <n v="4400"/>
    <x v="0"/>
    <n v="0"/>
    <n v="0"/>
    <n v="0"/>
    <n v="0"/>
  </r>
  <r>
    <x v="86"/>
    <s v="Med A"/>
    <d v="2012-07-06T00:00:00"/>
    <x v="0"/>
    <n v="4400"/>
    <x v="0"/>
    <n v="0"/>
    <n v="0"/>
    <n v="0"/>
    <n v="0"/>
  </r>
  <r>
    <x v="86"/>
    <s v="Med A"/>
    <d v="2012-07-09T00:00:00"/>
    <x v="0"/>
    <n v="4400"/>
    <x v="0"/>
    <n v="0"/>
    <n v="0"/>
    <n v="0"/>
    <n v="0"/>
  </r>
  <r>
    <x v="86"/>
    <s v="Med A"/>
    <d v="2012-07-11T00:00:00"/>
    <x v="0"/>
    <n v="4400"/>
    <x v="0"/>
    <n v="0"/>
    <n v="0"/>
    <n v="0"/>
    <n v="0"/>
  </r>
  <r>
    <x v="86"/>
    <s v="Med A"/>
    <d v="2012-07-13T00:00:00"/>
    <x v="0"/>
    <n v="4400"/>
    <x v="0"/>
    <n v="0"/>
    <n v="0"/>
    <n v="0"/>
    <n v="0"/>
  </r>
  <r>
    <x v="86"/>
    <s v="Med A"/>
    <d v="2012-07-16T00:00:00"/>
    <x v="0"/>
    <n v="4400"/>
    <x v="0"/>
    <n v="0"/>
    <n v="0"/>
    <n v="0"/>
    <n v="0"/>
  </r>
  <r>
    <x v="86"/>
    <s v="Med A"/>
    <d v="2012-07-18T00:00:00"/>
    <x v="0"/>
    <n v="4400"/>
    <x v="0"/>
    <n v="0"/>
    <n v="0"/>
    <n v="0"/>
    <n v="0"/>
  </r>
  <r>
    <x v="86"/>
    <s v="Med A"/>
    <d v="2012-07-23T00:00:00"/>
    <x v="0"/>
    <n v="4400"/>
    <x v="0"/>
    <n v="0"/>
    <n v="0"/>
    <n v="0"/>
    <n v="0"/>
  </r>
  <r>
    <x v="86"/>
    <s v="Med A"/>
    <d v="2012-07-27T00:00:00"/>
    <x v="0"/>
    <n v="4400"/>
    <x v="0"/>
    <n v="0"/>
    <n v="0"/>
    <n v="0"/>
    <n v="0"/>
  </r>
  <r>
    <x v="86"/>
    <s v="Med A"/>
    <d v="2012-07-30T00:00:00"/>
    <x v="0"/>
    <n v="4400"/>
    <x v="0"/>
    <n v="0"/>
    <n v="0"/>
    <n v="0"/>
    <n v="0"/>
  </r>
  <r>
    <x v="86"/>
    <s v="Med A"/>
    <d v="2012-08-01T00:00:00"/>
    <x v="1"/>
    <n v="4400"/>
    <x v="0"/>
    <n v="0"/>
    <n v="0"/>
    <n v="0"/>
    <n v="0"/>
  </r>
  <r>
    <x v="86"/>
    <s v="Med A"/>
    <d v="2012-08-20T00:00:00"/>
    <x v="1"/>
    <n v="3100"/>
    <x v="0"/>
    <n v="0"/>
    <n v="0"/>
    <n v="0"/>
    <n v="0"/>
  </r>
  <r>
    <x v="86"/>
    <s v="Med A"/>
    <d v="2012-08-22T00:00:00"/>
    <x v="1"/>
    <n v="3100"/>
    <x v="0"/>
    <n v="0"/>
    <n v="0"/>
    <n v="0"/>
    <n v="0"/>
  </r>
  <r>
    <x v="86"/>
    <s v="Med A"/>
    <d v="2012-08-24T00:00:00"/>
    <x v="1"/>
    <n v="3100"/>
    <x v="0"/>
    <n v="0"/>
    <n v="0"/>
    <n v="0"/>
    <n v="0"/>
  </r>
  <r>
    <x v="86"/>
    <s v="Med A"/>
    <d v="2012-08-27T00:00:00"/>
    <x v="1"/>
    <n v="3100"/>
    <x v="0"/>
    <n v="0"/>
    <n v="0"/>
    <n v="0"/>
    <n v="0"/>
  </r>
  <r>
    <x v="86"/>
    <s v="Med A"/>
    <d v="2012-08-29T00:00:00"/>
    <x v="1"/>
    <n v="3100"/>
    <x v="0"/>
    <n v="0"/>
    <n v="0"/>
    <n v="0"/>
    <n v="0"/>
  </r>
  <r>
    <x v="86"/>
    <s v="Med A"/>
    <d v="2012-08-31T00:00:00"/>
    <x v="1"/>
    <n v="3100"/>
    <x v="0"/>
    <n v="0"/>
    <n v="0"/>
    <n v="0"/>
    <n v="0"/>
  </r>
  <r>
    <x v="86"/>
    <s v="Med A"/>
    <d v="2012-09-03T00:00:00"/>
    <x v="2"/>
    <n v="3100"/>
    <x v="0"/>
    <n v="0"/>
    <n v="0"/>
    <n v="0"/>
    <n v="0"/>
  </r>
  <r>
    <x v="86"/>
    <s v="Med A"/>
    <d v="2012-09-05T00:00:00"/>
    <x v="2"/>
    <n v="3100"/>
    <x v="0"/>
    <n v="0"/>
    <n v="0"/>
    <n v="0"/>
    <n v="0"/>
  </r>
  <r>
    <x v="86"/>
    <s v="Med B"/>
    <d v="2012-09-12T00:00:00"/>
    <x v="2"/>
    <n v="6"/>
    <x v="1"/>
    <n v="0"/>
    <n v="0"/>
    <n v="77600"/>
    <n v="0"/>
  </r>
  <r>
    <x v="86"/>
    <s v="Med B"/>
    <d v="2012-10-10T00:00:00"/>
    <x v="3"/>
    <n v="6"/>
    <x v="0"/>
    <n v="0"/>
    <n v="0"/>
    <n v="0"/>
    <n v="0"/>
  </r>
  <r>
    <x v="86"/>
    <s v="Med B"/>
    <d v="2012-11-14T00:00:00"/>
    <x v="4"/>
    <n v="8"/>
    <x v="0"/>
    <n v="0"/>
    <n v="0"/>
    <n v="0"/>
    <n v="20"/>
  </r>
  <r>
    <x v="87"/>
    <s v="Med B"/>
    <d v="2012-09-15T00:00:00"/>
    <x v="2"/>
    <n v="5"/>
    <x v="0"/>
    <n v="1"/>
    <n v="0"/>
    <n v="0"/>
    <n v="0"/>
  </r>
  <r>
    <x v="87"/>
    <s v="Med B"/>
    <d v="2012-10-11T00:00:00"/>
    <x v="3"/>
    <n v="5"/>
    <x v="0"/>
    <n v="1"/>
    <n v="0"/>
    <n v="0"/>
    <n v="10"/>
  </r>
  <r>
    <x v="88"/>
    <s v="Med A"/>
    <d v="2012-08-20T00:00:00"/>
    <x v="1"/>
    <n v="2200"/>
    <x v="0"/>
    <n v="0"/>
    <n v="0"/>
    <n v="0"/>
    <n v="0"/>
  </r>
  <r>
    <x v="88"/>
    <s v="Med A"/>
    <d v="2012-08-22T00:00:00"/>
    <x v="1"/>
    <n v="2200"/>
    <x v="0"/>
    <n v="0"/>
    <n v="0"/>
    <n v="0"/>
    <n v="0"/>
  </r>
  <r>
    <x v="88"/>
    <s v="Med A"/>
    <d v="2012-08-24T00:00:00"/>
    <x v="1"/>
    <n v="2200"/>
    <x v="0"/>
    <n v="0"/>
    <n v="0"/>
    <n v="0"/>
    <n v="0"/>
  </r>
  <r>
    <x v="88"/>
    <s v="Med A"/>
    <d v="2012-08-27T00:00:00"/>
    <x v="1"/>
    <n v="2200"/>
    <x v="0"/>
    <n v="0"/>
    <n v="0"/>
    <n v="0"/>
    <n v="0"/>
  </r>
  <r>
    <x v="88"/>
    <s v="Med A"/>
    <d v="2012-08-29T00:00:00"/>
    <x v="1"/>
    <n v="2200"/>
    <x v="0"/>
    <n v="0"/>
    <n v="0"/>
    <n v="0"/>
    <n v="0"/>
  </r>
  <r>
    <x v="88"/>
    <s v="Med A"/>
    <d v="2012-08-31T00:00:00"/>
    <x v="1"/>
    <n v="2200"/>
    <x v="0"/>
    <n v="0"/>
    <n v="0"/>
    <n v="0"/>
    <n v="0"/>
  </r>
  <r>
    <x v="88"/>
    <s v="Med A"/>
    <d v="2012-09-03T00:00:00"/>
    <x v="2"/>
    <n v="2200"/>
    <x v="0"/>
    <n v="0"/>
    <n v="0"/>
    <n v="0"/>
    <n v="0"/>
  </r>
  <r>
    <x v="88"/>
    <s v="Med A"/>
    <d v="2012-09-05T00:00:00"/>
    <x v="2"/>
    <n v="2200"/>
    <x v="0"/>
    <n v="0"/>
    <n v="0"/>
    <n v="0"/>
    <n v="0"/>
  </r>
  <r>
    <x v="89"/>
    <s v="Med A"/>
    <d v="2012-07-03T00:00:00"/>
    <x v="0"/>
    <n v="1000"/>
    <x v="0"/>
    <n v="0"/>
    <n v="0"/>
    <n v="0"/>
    <n v="0"/>
  </r>
  <r>
    <x v="89"/>
    <s v="Med A"/>
    <d v="2012-07-05T00:00:00"/>
    <x v="0"/>
    <n v="1000"/>
    <x v="0"/>
    <n v="0"/>
    <n v="0"/>
    <n v="0"/>
    <n v="0"/>
  </r>
  <r>
    <x v="89"/>
    <s v="Med A"/>
    <d v="2012-07-14T00:00:00"/>
    <x v="0"/>
    <n v="1000"/>
    <x v="0"/>
    <n v="0"/>
    <n v="0"/>
    <n v="0"/>
    <n v="0"/>
  </r>
  <r>
    <x v="89"/>
    <s v="Med A"/>
    <d v="2012-07-17T00:00:00"/>
    <x v="0"/>
    <n v="1000"/>
    <x v="0"/>
    <n v="0"/>
    <n v="0"/>
    <n v="0"/>
    <n v="0"/>
  </r>
  <r>
    <x v="89"/>
    <s v="Med A"/>
    <d v="2012-07-19T00:00:00"/>
    <x v="0"/>
    <n v="1000"/>
    <x v="0"/>
    <n v="0"/>
    <n v="0"/>
    <n v="0"/>
    <n v="0"/>
  </r>
  <r>
    <x v="89"/>
    <s v="Med A"/>
    <d v="2012-07-21T00:00:00"/>
    <x v="0"/>
    <n v="1000"/>
    <x v="0"/>
    <n v="0"/>
    <n v="0"/>
    <n v="0"/>
    <n v="0"/>
  </r>
  <r>
    <x v="89"/>
    <s v="Med A"/>
    <d v="2012-07-24T00:00:00"/>
    <x v="0"/>
    <n v="1000"/>
    <x v="0"/>
    <n v="0"/>
    <n v="0"/>
    <n v="0"/>
    <n v="0"/>
  </r>
  <r>
    <x v="89"/>
    <s v="Med A"/>
    <d v="2012-07-26T00:00:00"/>
    <x v="0"/>
    <n v="1000"/>
    <x v="0"/>
    <n v="0"/>
    <n v="0"/>
    <n v="0"/>
    <n v="0"/>
  </r>
  <r>
    <x v="89"/>
    <s v="Med A"/>
    <d v="2012-07-28T00:00:00"/>
    <x v="0"/>
    <n v="1000"/>
    <x v="0"/>
    <n v="0"/>
    <n v="0"/>
    <n v="0"/>
    <n v="0"/>
  </r>
  <r>
    <x v="89"/>
    <s v="Med A"/>
    <d v="2012-07-31T00:00:00"/>
    <x v="0"/>
    <n v="1000"/>
    <x v="0"/>
    <n v="0"/>
    <n v="0"/>
    <n v="0"/>
    <n v="0"/>
  </r>
  <r>
    <x v="89"/>
    <s v="Med A"/>
    <d v="2012-08-02T00:00:00"/>
    <x v="1"/>
    <n v="1000"/>
    <x v="0"/>
    <n v="0"/>
    <n v="0"/>
    <n v="0"/>
    <n v="0"/>
  </r>
  <r>
    <x v="89"/>
    <s v="Med A"/>
    <d v="2012-08-18T00:00:00"/>
    <x v="1"/>
    <n v="1000"/>
    <x v="0"/>
    <n v="0"/>
    <n v="0"/>
    <n v="0"/>
    <n v="0"/>
  </r>
  <r>
    <x v="89"/>
    <s v="Med A"/>
    <d v="2012-08-21T00:00:00"/>
    <x v="1"/>
    <n v="1000"/>
    <x v="0"/>
    <n v="0"/>
    <n v="0"/>
    <n v="0"/>
    <n v="0"/>
  </r>
  <r>
    <x v="89"/>
    <s v="Med A"/>
    <d v="2012-08-23T00:00:00"/>
    <x v="1"/>
    <n v="1000"/>
    <x v="0"/>
    <n v="0"/>
    <n v="0"/>
    <n v="0"/>
    <n v="0"/>
  </r>
  <r>
    <x v="89"/>
    <s v="Med A"/>
    <d v="2012-08-25T00:00:00"/>
    <x v="1"/>
    <n v="1000"/>
    <x v="0"/>
    <n v="0"/>
    <n v="0"/>
    <n v="0"/>
    <n v="0"/>
  </r>
  <r>
    <x v="89"/>
    <s v="Med A"/>
    <d v="2012-08-28T00:00:00"/>
    <x v="1"/>
    <n v="1000"/>
    <x v="0"/>
    <n v="0"/>
    <n v="0"/>
    <n v="0"/>
    <n v="0"/>
  </r>
  <r>
    <x v="89"/>
    <s v="Med A"/>
    <d v="2012-08-30T00:00:00"/>
    <x v="1"/>
    <n v="1000"/>
    <x v="0"/>
    <n v="0"/>
    <n v="0"/>
    <n v="0"/>
    <n v="0"/>
  </r>
  <r>
    <x v="89"/>
    <s v="Med A"/>
    <d v="2012-09-01T00:00:00"/>
    <x v="2"/>
    <n v="1000"/>
    <x v="0"/>
    <n v="0"/>
    <n v="0"/>
    <n v="0"/>
    <n v="0"/>
  </r>
  <r>
    <x v="89"/>
    <s v="Med A"/>
    <d v="2012-09-04T00:00:00"/>
    <x v="2"/>
    <n v="1000"/>
    <x v="0"/>
    <n v="0"/>
    <n v="0"/>
    <n v="0"/>
    <n v="0"/>
  </r>
  <r>
    <x v="89"/>
    <s v="Med A"/>
    <d v="2012-09-06T00:00:00"/>
    <x v="2"/>
    <n v="1000"/>
    <x v="0"/>
    <n v="0"/>
    <n v="0"/>
    <n v="0"/>
    <n v="0"/>
  </r>
  <r>
    <x v="89"/>
    <s v="Med B"/>
    <d v="2012-09-13T00:00:00"/>
    <x v="2"/>
    <n v="3"/>
    <x v="1"/>
    <n v="0"/>
    <n v="0"/>
    <n v="20000"/>
    <n v="0"/>
  </r>
  <r>
    <x v="89"/>
    <s v="Med B"/>
    <d v="2012-11-15T00:00:00"/>
    <x v="4"/>
    <n v="4"/>
    <x v="0"/>
    <n v="0"/>
    <n v="0"/>
    <n v="0"/>
    <n v="7"/>
  </r>
  <r>
    <x v="90"/>
    <s v="Med A"/>
    <d v="2012-07-03T00:00:00"/>
    <x v="0"/>
    <n v="100"/>
    <x v="0"/>
    <n v="0"/>
    <n v="0"/>
    <n v="0"/>
    <n v="0"/>
  </r>
  <r>
    <x v="90"/>
    <s v="Med A"/>
    <d v="2012-07-10T00:00:00"/>
    <x v="0"/>
    <n v="100"/>
    <x v="0"/>
    <n v="0"/>
    <n v="0"/>
    <n v="0"/>
    <n v="0"/>
  </r>
  <r>
    <x v="90"/>
    <s v="Med A"/>
    <d v="2012-07-17T00:00:00"/>
    <x v="0"/>
    <n v="100"/>
    <x v="0"/>
    <n v="0"/>
    <n v="0"/>
    <n v="0"/>
    <n v="0"/>
  </r>
  <r>
    <x v="90"/>
    <s v="Med A"/>
    <d v="2012-07-28T00:00:00"/>
    <x v="0"/>
    <n v="100"/>
    <x v="0"/>
    <n v="0"/>
    <n v="0"/>
    <n v="0"/>
    <n v="0"/>
  </r>
  <r>
    <x v="90"/>
    <s v="Med A"/>
    <d v="2012-07-31T00:00:00"/>
    <x v="0"/>
    <n v="100"/>
    <x v="0"/>
    <n v="0"/>
    <n v="0"/>
    <n v="0"/>
    <n v="0"/>
  </r>
  <r>
    <x v="90"/>
    <s v="Med A"/>
    <d v="2012-08-21T00:00:00"/>
    <x v="1"/>
    <n v="100"/>
    <x v="0"/>
    <n v="0"/>
    <n v="0"/>
    <n v="0"/>
    <n v="0"/>
  </r>
  <r>
    <x v="90"/>
    <s v="Med A"/>
    <d v="2012-08-28T00:00:00"/>
    <x v="1"/>
    <n v="100"/>
    <x v="0"/>
    <n v="0"/>
    <n v="0"/>
    <n v="0"/>
    <n v="0"/>
  </r>
  <r>
    <x v="90"/>
    <s v="Med A"/>
    <d v="2012-09-04T00:00:00"/>
    <x v="2"/>
    <n v="100"/>
    <x v="0"/>
    <n v="0"/>
    <n v="0"/>
    <n v="0"/>
    <n v="0"/>
  </r>
  <r>
    <x v="90"/>
    <s v="Med B"/>
    <d v="2012-09-13T00:00:00"/>
    <x v="2"/>
    <n v="1"/>
    <x v="1"/>
    <n v="0"/>
    <n v="10.285714285714286"/>
    <n v="800"/>
    <n v="0"/>
  </r>
  <r>
    <x v="90"/>
    <s v="Med B"/>
    <d v="2012-10-26T00:00:00"/>
    <x v="3"/>
    <n v="1"/>
    <x v="0"/>
    <n v="0"/>
    <n v="16.428571428571427"/>
    <n v="0"/>
    <n v="2"/>
  </r>
  <r>
    <x v="91"/>
    <s v="Med A"/>
    <d v="2012-07-02T00:00:00"/>
    <x v="0"/>
    <n v="600"/>
    <x v="0"/>
    <n v="0"/>
    <n v="0"/>
    <n v="0"/>
    <n v="0"/>
  </r>
  <r>
    <x v="91"/>
    <s v="Med A"/>
    <d v="2012-07-04T00:00:00"/>
    <x v="0"/>
    <n v="600"/>
    <x v="0"/>
    <n v="0"/>
    <n v="0"/>
    <n v="0"/>
    <n v="0"/>
  </r>
  <r>
    <x v="91"/>
    <s v="Med A"/>
    <d v="2012-07-06T00:00:00"/>
    <x v="0"/>
    <n v="700"/>
    <x v="0"/>
    <n v="0"/>
    <n v="0"/>
    <n v="0"/>
    <n v="0"/>
  </r>
  <r>
    <x v="91"/>
    <s v="Med A"/>
    <d v="2012-07-09T00:00:00"/>
    <x v="0"/>
    <n v="700"/>
    <x v="0"/>
    <n v="0"/>
    <n v="0"/>
    <n v="0"/>
    <n v="0"/>
  </r>
  <r>
    <x v="91"/>
    <s v="Med A"/>
    <d v="2012-07-11T00:00:00"/>
    <x v="0"/>
    <n v="700"/>
    <x v="0"/>
    <n v="0"/>
    <n v="0"/>
    <n v="0"/>
    <n v="0"/>
  </r>
  <r>
    <x v="91"/>
    <s v="Med A"/>
    <d v="2012-07-13T00:00:00"/>
    <x v="0"/>
    <n v="700"/>
    <x v="0"/>
    <n v="0"/>
    <n v="0"/>
    <n v="0"/>
    <n v="0"/>
  </r>
  <r>
    <x v="91"/>
    <s v="Med A"/>
    <d v="2012-07-16T00:00:00"/>
    <x v="0"/>
    <n v="700"/>
    <x v="0"/>
    <n v="0"/>
    <n v="0"/>
    <n v="0"/>
    <n v="0"/>
  </r>
  <r>
    <x v="91"/>
    <s v="Med A"/>
    <d v="2012-07-18T00:00:00"/>
    <x v="0"/>
    <n v="700"/>
    <x v="0"/>
    <n v="0"/>
    <n v="0"/>
    <n v="0"/>
    <n v="0"/>
  </r>
  <r>
    <x v="91"/>
    <s v="Med A"/>
    <d v="2012-07-20T00:00:00"/>
    <x v="0"/>
    <n v="700"/>
    <x v="0"/>
    <n v="0"/>
    <n v="0"/>
    <n v="0"/>
    <n v="0"/>
  </r>
  <r>
    <x v="91"/>
    <s v="Med A"/>
    <d v="2012-07-23T00:00:00"/>
    <x v="0"/>
    <n v="700"/>
    <x v="0"/>
    <n v="0"/>
    <n v="0"/>
    <n v="0"/>
    <n v="0"/>
  </r>
  <r>
    <x v="91"/>
    <s v="Med A"/>
    <d v="2012-07-25T00:00:00"/>
    <x v="0"/>
    <n v="700"/>
    <x v="0"/>
    <n v="0"/>
    <n v="0"/>
    <n v="0"/>
    <n v="0"/>
  </r>
  <r>
    <x v="91"/>
    <s v="Med A"/>
    <d v="2012-07-26T00:00:00"/>
    <x v="0"/>
    <n v="700"/>
    <x v="0"/>
    <n v="0"/>
    <n v="0"/>
    <n v="0"/>
    <n v="0"/>
  </r>
  <r>
    <x v="91"/>
    <s v="Med A"/>
    <d v="2012-07-30T00:00:00"/>
    <x v="0"/>
    <n v="700"/>
    <x v="0"/>
    <n v="0"/>
    <n v="0"/>
    <n v="0"/>
    <n v="0"/>
  </r>
  <r>
    <x v="91"/>
    <s v="Med A"/>
    <d v="2012-08-01T00:00:00"/>
    <x v="1"/>
    <n v="700"/>
    <x v="0"/>
    <n v="0"/>
    <n v="0"/>
    <n v="0"/>
    <n v="0"/>
  </r>
  <r>
    <x v="91"/>
    <s v="Med A"/>
    <d v="2012-08-03T00:00:00"/>
    <x v="1"/>
    <n v="700"/>
    <x v="0"/>
    <n v="0"/>
    <n v="0"/>
    <n v="0"/>
    <n v="0"/>
  </r>
  <r>
    <x v="91"/>
    <s v="Med A"/>
    <d v="2012-08-06T00:00:00"/>
    <x v="1"/>
    <n v="700"/>
    <x v="0"/>
    <n v="0"/>
    <n v="0"/>
    <n v="0"/>
    <n v="0"/>
  </r>
  <r>
    <x v="91"/>
    <s v="Med A"/>
    <d v="2012-08-08T00:00:00"/>
    <x v="1"/>
    <n v="700"/>
    <x v="0"/>
    <n v="0"/>
    <n v="0"/>
    <n v="0"/>
    <n v="0"/>
  </r>
  <r>
    <x v="91"/>
    <s v="Med A"/>
    <d v="2012-08-10T00:00:00"/>
    <x v="1"/>
    <n v="700"/>
    <x v="0"/>
    <n v="0"/>
    <n v="0"/>
    <n v="0"/>
    <n v="0"/>
  </r>
  <r>
    <x v="91"/>
    <s v="Med A"/>
    <d v="2012-08-13T00:00:00"/>
    <x v="1"/>
    <n v="700"/>
    <x v="0"/>
    <n v="0"/>
    <n v="0"/>
    <n v="0"/>
    <n v="0"/>
  </r>
  <r>
    <x v="91"/>
    <s v="Med A"/>
    <d v="2012-08-15T00:00:00"/>
    <x v="1"/>
    <n v="700"/>
    <x v="0"/>
    <n v="0"/>
    <n v="0"/>
    <n v="0"/>
    <n v="0"/>
  </r>
  <r>
    <x v="91"/>
    <s v="Med A"/>
    <d v="2012-08-16T00:00:00"/>
    <x v="1"/>
    <n v="700"/>
    <x v="0"/>
    <n v="0"/>
    <n v="0"/>
    <n v="0"/>
    <n v="0"/>
  </r>
  <r>
    <x v="91"/>
    <s v="Med A"/>
    <d v="2012-08-20T00:00:00"/>
    <x v="1"/>
    <n v="700"/>
    <x v="0"/>
    <n v="0"/>
    <n v="0"/>
    <n v="0"/>
    <n v="0"/>
  </r>
  <r>
    <x v="91"/>
    <s v="Med A"/>
    <d v="2012-08-22T00:00:00"/>
    <x v="1"/>
    <n v="700"/>
    <x v="0"/>
    <n v="0"/>
    <n v="0"/>
    <n v="0"/>
    <n v="0"/>
  </r>
  <r>
    <x v="91"/>
    <s v="Med A"/>
    <d v="2012-08-24T00:00:00"/>
    <x v="1"/>
    <n v="700"/>
    <x v="0"/>
    <n v="0"/>
    <n v="0"/>
    <n v="0"/>
    <n v="0"/>
  </r>
  <r>
    <x v="91"/>
    <s v="Med A"/>
    <d v="2012-08-27T00:00:00"/>
    <x v="1"/>
    <n v="700"/>
    <x v="0"/>
    <n v="0"/>
    <n v="0"/>
    <n v="0"/>
    <n v="0"/>
  </r>
  <r>
    <x v="91"/>
    <s v="Med A"/>
    <d v="2012-08-29T00:00:00"/>
    <x v="1"/>
    <n v="700"/>
    <x v="0"/>
    <n v="0"/>
    <n v="0"/>
    <n v="0"/>
    <n v="0"/>
  </r>
  <r>
    <x v="91"/>
    <s v="Med A"/>
    <d v="2012-08-31T00:00:00"/>
    <x v="1"/>
    <n v="700"/>
    <x v="0"/>
    <n v="0"/>
    <n v="0"/>
    <n v="0"/>
    <n v="0"/>
  </r>
  <r>
    <x v="91"/>
    <s v="Med A"/>
    <d v="2012-09-03T00:00:00"/>
    <x v="2"/>
    <n v="700"/>
    <x v="0"/>
    <n v="0"/>
    <n v="0"/>
    <n v="0"/>
    <n v="0"/>
  </r>
  <r>
    <x v="91"/>
    <s v="Med A"/>
    <d v="2012-09-05T00:00:00"/>
    <x v="2"/>
    <n v="700"/>
    <x v="0"/>
    <n v="0"/>
    <n v="0"/>
    <n v="0"/>
    <n v="0"/>
  </r>
  <r>
    <x v="91"/>
    <s v="Med B"/>
    <d v="2012-09-12T00:00:00"/>
    <x v="2"/>
    <n v="2"/>
    <x v="1"/>
    <n v="0"/>
    <n v="0"/>
    <n v="20100"/>
    <n v="0"/>
  </r>
  <r>
    <x v="91"/>
    <s v="Med B"/>
    <d v="2012-10-10T00:00:00"/>
    <x v="3"/>
    <n v="3"/>
    <x v="0"/>
    <n v="0"/>
    <n v="0"/>
    <n v="0"/>
    <n v="0"/>
  </r>
  <r>
    <x v="91"/>
    <s v="Med B"/>
    <d v="2012-11-14T00:00:00"/>
    <x v="4"/>
    <n v="3"/>
    <x v="0"/>
    <n v="0"/>
    <n v="0"/>
    <n v="0"/>
    <n v="8"/>
  </r>
  <r>
    <x v="92"/>
    <s v="Med A"/>
    <d v="2012-07-02T00:00:00"/>
    <x v="0"/>
    <n v="20000"/>
    <x v="0"/>
    <n v="0"/>
    <n v="0"/>
    <n v="0"/>
    <n v="0"/>
  </r>
  <r>
    <x v="92"/>
    <s v="Med A"/>
    <d v="2012-07-20T00:00:00"/>
    <x v="0"/>
    <n v="20000"/>
    <x v="0"/>
    <n v="0"/>
    <n v="0"/>
    <n v="0"/>
    <n v="0"/>
  </r>
  <r>
    <x v="92"/>
    <s v="Med A"/>
    <d v="2012-08-15T00:00:00"/>
    <x v="1"/>
    <n v="20000"/>
    <x v="0"/>
    <n v="0"/>
    <n v="0"/>
    <n v="0"/>
    <n v="0"/>
  </r>
  <r>
    <x v="92"/>
    <s v="Med A"/>
    <d v="2012-08-17T00:00:00"/>
    <x v="1"/>
    <n v="20000"/>
    <x v="0"/>
    <n v="0"/>
    <n v="0"/>
    <n v="0"/>
    <n v="0"/>
  </r>
  <r>
    <x v="92"/>
    <s v="Med A"/>
    <d v="2012-08-22T00:00:00"/>
    <x v="1"/>
    <n v="20000"/>
    <x v="0"/>
    <n v="0"/>
    <n v="0"/>
    <n v="0"/>
    <n v="0"/>
  </r>
  <r>
    <x v="92"/>
    <s v="Med A"/>
    <d v="2012-08-29T00:00:00"/>
    <x v="1"/>
    <n v="20000"/>
    <x v="0"/>
    <n v="0"/>
    <n v="0"/>
    <n v="0"/>
    <n v="0"/>
  </r>
  <r>
    <x v="93"/>
    <s v="Med A"/>
    <d v="2012-07-02T00:00:00"/>
    <x v="0"/>
    <n v="4200"/>
    <x v="0"/>
    <n v="0"/>
    <n v="0"/>
    <n v="0"/>
    <n v="0"/>
  </r>
  <r>
    <x v="93"/>
    <s v="Med A"/>
    <d v="2012-07-06T00:00:00"/>
    <x v="0"/>
    <n v="4200"/>
    <x v="0"/>
    <n v="0"/>
    <n v="0"/>
    <n v="0"/>
    <n v="0"/>
  </r>
  <r>
    <x v="93"/>
    <s v="Med A"/>
    <d v="2012-07-11T00:00:00"/>
    <x v="0"/>
    <n v="4800"/>
    <x v="0"/>
    <n v="0"/>
    <n v="0"/>
    <n v="0"/>
    <n v="0"/>
  </r>
  <r>
    <x v="93"/>
    <s v="Med A"/>
    <d v="2012-07-13T00:00:00"/>
    <x v="0"/>
    <n v="4800"/>
    <x v="0"/>
    <n v="0"/>
    <n v="0"/>
    <n v="0"/>
    <n v="0"/>
  </r>
  <r>
    <x v="93"/>
    <s v="Med A"/>
    <d v="2012-07-16T00:00:00"/>
    <x v="0"/>
    <n v="4800"/>
    <x v="0"/>
    <n v="0"/>
    <n v="0"/>
    <n v="0"/>
    <n v="0"/>
  </r>
  <r>
    <x v="93"/>
    <s v="Med A"/>
    <d v="2012-07-18T00:00:00"/>
    <x v="0"/>
    <n v="4800"/>
    <x v="0"/>
    <n v="0"/>
    <n v="0"/>
    <n v="0"/>
    <n v="0"/>
  </r>
  <r>
    <x v="93"/>
    <s v="Med A"/>
    <d v="2012-07-20T00:00:00"/>
    <x v="0"/>
    <n v="5800"/>
    <x v="0"/>
    <n v="0"/>
    <n v="0"/>
    <n v="0"/>
    <n v="0"/>
  </r>
  <r>
    <x v="93"/>
    <s v="Med A"/>
    <d v="2012-07-23T00:00:00"/>
    <x v="0"/>
    <n v="5800"/>
    <x v="0"/>
    <n v="0"/>
    <n v="0"/>
    <n v="0"/>
    <n v="0"/>
  </r>
  <r>
    <x v="93"/>
    <s v="Med A"/>
    <d v="2012-07-25T00:00:00"/>
    <x v="0"/>
    <n v="5800"/>
    <x v="0"/>
    <n v="0"/>
    <n v="0"/>
    <n v="0"/>
    <n v="0"/>
  </r>
  <r>
    <x v="93"/>
    <s v="Med A"/>
    <d v="2012-07-27T00:00:00"/>
    <x v="0"/>
    <n v="5800"/>
    <x v="0"/>
    <n v="0"/>
    <n v="0"/>
    <n v="0"/>
    <n v="0"/>
  </r>
  <r>
    <x v="93"/>
    <s v="Med A"/>
    <d v="2012-07-30T00:00:00"/>
    <x v="0"/>
    <n v="5800"/>
    <x v="0"/>
    <n v="0"/>
    <n v="0"/>
    <n v="0"/>
    <n v="0"/>
  </r>
  <r>
    <x v="93"/>
    <s v="Med A"/>
    <d v="2012-08-01T00:00:00"/>
    <x v="1"/>
    <n v="5800"/>
    <x v="0"/>
    <n v="0"/>
    <n v="0"/>
    <n v="0"/>
    <n v="0"/>
  </r>
  <r>
    <x v="93"/>
    <s v="Med A"/>
    <d v="2012-08-03T00:00:00"/>
    <x v="1"/>
    <n v="6400"/>
    <x v="0"/>
    <n v="0"/>
    <n v="0"/>
    <n v="0"/>
    <n v="0"/>
  </r>
  <r>
    <x v="93"/>
    <s v="Med A"/>
    <d v="2012-08-06T00:00:00"/>
    <x v="1"/>
    <n v="6400"/>
    <x v="0"/>
    <n v="0"/>
    <n v="0"/>
    <n v="0"/>
    <n v="0"/>
  </r>
  <r>
    <x v="93"/>
    <s v="Med A"/>
    <d v="2012-08-08T00:00:00"/>
    <x v="1"/>
    <n v="6400"/>
    <x v="0"/>
    <n v="0"/>
    <n v="0"/>
    <n v="0"/>
    <n v="0"/>
  </r>
  <r>
    <x v="93"/>
    <s v="Med A"/>
    <d v="2012-08-10T00:00:00"/>
    <x v="1"/>
    <n v="6400"/>
    <x v="0"/>
    <n v="0"/>
    <n v="0"/>
    <n v="0"/>
    <n v="0"/>
  </r>
  <r>
    <x v="93"/>
    <s v="Med A"/>
    <d v="2012-08-13T00:00:00"/>
    <x v="1"/>
    <n v="6400"/>
    <x v="0"/>
    <n v="0"/>
    <n v="0"/>
    <n v="0"/>
    <n v="0"/>
  </r>
  <r>
    <x v="93"/>
    <s v="Med A"/>
    <d v="2012-08-15T00:00:00"/>
    <x v="1"/>
    <n v="6400"/>
    <x v="0"/>
    <n v="0"/>
    <n v="0"/>
    <n v="0"/>
    <n v="0"/>
  </r>
  <r>
    <x v="93"/>
    <s v="Med A"/>
    <d v="2012-08-17T00:00:00"/>
    <x v="1"/>
    <n v="6400"/>
    <x v="0"/>
    <n v="0"/>
    <n v="0"/>
    <n v="0"/>
    <n v="0"/>
  </r>
  <r>
    <x v="93"/>
    <s v="Med A"/>
    <d v="2012-08-20T00:00:00"/>
    <x v="1"/>
    <n v="6400"/>
    <x v="0"/>
    <n v="0"/>
    <n v="0"/>
    <n v="0"/>
    <n v="0"/>
  </r>
  <r>
    <x v="93"/>
    <s v="Med A"/>
    <d v="2012-08-22T00:00:00"/>
    <x v="1"/>
    <n v="6400"/>
    <x v="0"/>
    <n v="0"/>
    <n v="0"/>
    <n v="0"/>
    <n v="0"/>
  </r>
  <r>
    <x v="93"/>
    <s v="Med A"/>
    <d v="2012-08-24T00:00:00"/>
    <x v="1"/>
    <n v="6400"/>
    <x v="0"/>
    <n v="0"/>
    <n v="0"/>
    <n v="0"/>
    <n v="0"/>
  </r>
  <r>
    <x v="93"/>
    <s v="Med A"/>
    <d v="2012-08-27T00:00:00"/>
    <x v="1"/>
    <n v="6400"/>
    <x v="0"/>
    <n v="0"/>
    <n v="0"/>
    <n v="0"/>
    <n v="0"/>
  </r>
  <r>
    <x v="93"/>
    <s v="Med A"/>
    <d v="2012-08-29T00:00:00"/>
    <x v="1"/>
    <n v="6400"/>
    <x v="0"/>
    <n v="0"/>
    <n v="0"/>
    <n v="0"/>
    <n v="0"/>
  </r>
  <r>
    <x v="93"/>
    <s v="Med A"/>
    <d v="2012-08-31T00:00:00"/>
    <x v="1"/>
    <n v="6400"/>
    <x v="0"/>
    <n v="0"/>
    <n v="0"/>
    <n v="0"/>
    <n v="0"/>
  </r>
  <r>
    <x v="93"/>
    <s v="Med A"/>
    <d v="2012-09-03T00:00:00"/>
    <x v="2"/>
    <n v="6400"/>
    <x v="0"/>
    <n v="0"/>
    <n v="0"/>
    <n v="0"/>
    <n v="0"/>
  </r>
  <r>
    <x v="93"/>
    <s v="Med A"/>
    <d v="2012-09-05T00:00:00"/>
    <x v="2"/>
    <n v="6400"/>
    <x v="0"/>
    <n v="0"/>
    <n v="0"/>
    <n v="0"/>
    <n v="0"/>
  </r>
  <r>
    <x v="93"/>
    <s v="Med B"/>
    <d v="2012-09-12T00:00:00"/>
    <x v="2"/>
    <n v="10"/>
    <x v="1"/>
    <n v="0"/>
    <n v="0"/>
    <n v="158400"/>
    <n v="0"/>
  </r>
  <r>
    <x v="93"/>
    <s v="Med B"/>
    <d v="2012-11-14T00:00:00"/>
    <x v="4"/>
    <n v="1"/>
    <x v="0"/>
    <n v="0"/>
    <n v="19.285714285714285"/>
    <n v="0"/>
    <n v="11"/>
  </r>
  <r>
    <x v="94"/>
    <s v="Med A"/>
    <d v="2012-08-04T00:00:00"/>
    <x v="1"/>
    <n v="3000"/>
    <x v="0"/>
    <n v="0"/>
    <n v="0"/>
    <n v="0"/>
    <n v="0"/>
  </r>
  <r>
    <x v="94"/>
    <s v="Med A"/>
    <d v="2012-08-07T00:00:00"/>
    <x v="1"/>
    <n v="3000"/>
    <x v="0"/>
    <n v="0"/>
    <n v="0"/>
    <n v="0"/>
    <n v="0"/>
  </r>
  <r>
    <x v="94"/>
    <s v="Med A"/>
    <d v="2012-08-09T00:00:00"/>
    <x v="1"/>
    <n v="3000"/>
    <x v="0"/>
    <n v="0"/>
    <n v="0"/>
    <n v="0"/>
    <n v="0"/>
  </r>
  <r>
    <x v="94"/>
    <s v="Med A"/>
    <d v="2012-08-11T00:00:00"/>
    <x v="1"/>
    <n v="3000"/>
    <x v="0"/>
    <n v="0"/>
    <n v="0"/>
    <n v="0"/>
    <n v="0"/>
  </r>
  <r>
    <x v="94"/>
    <s v="Med A"/>
    <d v="2012-08-14T00:00:00"/>
    <x v="1"/>
    <n v="3000"/>
    <x v="0"/>
    <n v="0"/>
    <n v="0"/>
    <n v="0"/>
    <n v="0"/>
  </r>
  <r>
    <x v="94"/>
    <s v="Med A"/>
    <d v="2012-08-16T00:00:00"/>
    <x v="1"/>
    <n v="3000"/>
    <x v="0"/>
    <n v="0"/>
    <n v="0"/>
    <n v="0"/>
    <n v="0"/>
  </r>
  <r>
    <x v="94"/>
    <s v="Med A"/>
    <d v="2012-08-18T00:00:00"/>
    <x v="1"/>
    <n v="3600"/>
    <x v="0"/>
    <n v="0"/>
    <n v="0"/>
    <n v="0"/>
    <n v="0"/>
  </r>
  <r>
    <x v="94"/>
    <s v="Med A"/>
    <d v="2012-08-21T00:00:00"/>
    <x v="1"/>
    <n v="3600"/>
    <x v="0"/>
    <n v="0"/>
    <n v="0"/>
    <n v="0"/>
    <n v="0"/>
  </r>
  <r>
    <x v="94"/>
    <s v="Med A"/>
    <d v="2012-08-23T00:00:00"/>
    <x v="1"/>
    <n v="3600"/>
    <x v="0"/>
    <n v="0"/>
    <n v="0"/>
    <n v="0"/>
    <n v="0"/>
  </r>
  <r>
    <x v="95"/>
    <s v="Med A"/>
    <d v="2012-07-07T00:00:00"/>
    <x v="0"/>
    <n v="1200"/>
    <x v="0"/>
    <n v="0"/>
    <n v="0"/>
    <n v="0"/>
    <n v="0"/>
  </r>
  <r>
    <x v="95"/>
    <s v="Med A"/>
    <d v="2012-07-10T00:00:00"/>
    <x v="0"/>
    <n v="1200"/>
    <x v="0"/>
    <n v="0"/>
    <n v="0"/>
    <n v="0"/>
    <n v="0"/>
  </r>
  <r>
    <x v="95"/>
    <s v="Med A"/>
    <d v="2012-07-12T00:00:00"/>
    <x v="0"/>
    <n v="1200"/>
    <x v="0"/>
    <n v="0"/>
    <n v="0"/>
    <n v="0"/>
    <n v="0"/>
  </r>
  <r>
    <x v="95"/>
    <s v="Med A"/>
    <d v="2012-07-14T00:00:00"/>
    <x v="0"/>
    <n v="1200"/>
    <x v="0"/>
    <n v="0"/>
    <n v="0"/>
    <n v="0"/>
    <n v="0"/>
  </r>
  <r>
    <x v="95"/>
    <s v="Med A"/>
    <d v="2012-07-17T00:00:00"/>
    <x v="0"/>
    <n v="1200"/>
    <x v="0"/>
    <n v="0"/>
    <n v="0"/>
    <n v="0"/>
    <n v="0"/>
  </r>
  <r>
    <x v="95"/>
    <s v="Med A"/>
    <d v="2012-07-19T00:00:00"/>
    <x v="0"/>
    <n v="1200"/>
    <x v="0"/>
    <n v="0"/>
    <n v="0"/>
    <n v="0"/>
    <n v="0"/>
  </r>
  <r>
    <x v="95"/>
    <s v="Med A"/>
    <d v="2012-07-21T00:00:00"/>
    <x v="0"/>
    <n v="1200"/>
    <x v="0"/>
    <n v="0"/>
    <n v="0"/>
    <n v="0"/>
    <n v="0"/>
  </r>
  <r>
    <x v="95"/>
    <s v="Med A"/>
    <d v="2012-07-24T00:00:00"/>
    <x v="0"/>
    <n v="1200"/>
    <x v="0"/>
    <n v="0"/>
    <n v="0"/>
    <n v="0"/>
    <n v="0"/>
  </r>
  <r>
    <x v="95"/>
    <s v="Med A"/>
    <d v="2012-07-26T00:00:00"/>
    <x v="0"/>
    <n v="1200"/>
    <x v="0"/>
    <n v="0"/>
    <n v="0"/>
    <n v="0"/>
    <n v="0"/>
  </r>
  <r>
    <x v="95"/>
    <s v="Med A"/>
    <d v="2012-07-28T00:00:00"/>
    <x v="0"/>
    <n v="1200"/>
    <x v="0"/>
    <n v="0"/>
    <n v="0"/>
    <n v="0"/>
    <n v="0"/>
  </r>
  <r>
    <x v="95"/>
    <s v="Med A"/>
    <d v="2012-07-31T00:00:00"/>
    <x v="0"/>
    <n v="1200"/>
    <x v="0"/>
    <n v="0"/>
    <n v="0"/>
    <n v="0"/>
    <n v="0"/>
  </r>
  <r>
    <x v="95"/>
    <s v="Med A"/>
    <d v="2012-08-02T00:00:00"/>
    <x v="1"/>
    <n v="1200"/>
    <x v="0"/>
    <n v="0"/>
    <n v="0"/>
    <n v="0"/>
    <n v="0"/>
  </r>
  <r>
    <x v="95"/>
    <s v="Med A"/>
    <d v="2012-08-04T00:00:00"/>
    <x v="1"/>
    <n v="1200"/>
    <x v="0"/>
    <n v="0"/>
    <n v="0"/>
    <n v="0"/>
    <n v="0"/>
  </r>
  <r>
    <x v="95"/>
    <s v="Med A"/>
    <d v="2012-08-07T00:00:00"/>
    <x v="1"/>
    <n v="1200"/>
    <x v="0"/>
    <n v="0"/>
    <n v="0"/>
    <n v="0"/>
    <n v="0"/>
  </r>
  <r>
    <x v="95"/>
    <s v="Med A"/>
    <d v="2012-08-09T00:00:00"/>
    <x v="1"/>
    <n v="1200"/>
    <x v="0"/>
    <n v="0"/>
    <n v="0"/>
    <n v="0"/>
    <n v="0"/>
  </r>
  <r>
    <x v="95"/>
    <s v="Med A"/>
    <d v="2012-08-11T00:00:00"/>
    <x v="1"/>
    <n v="1200"/>
    <x v="0"/>
    <n v="0"/>
    <n v="0"/>
    <n v="0"/>
    <n v="0"/>
  </r>
  <r>
    <x v="95"/>
    <s v="Med A"/>
    <d v="2012-08-14T00:00:00"/>
    <x v="1"/>
    <n v="1200"/>
    <x v="0"/>
    <n v="0"/>
    <n v="0"/>
    <n v="0"/>
    <n v="0"/>
  </r>
  <r>
    <x v="95"/>
    <s v="Med A"/>
    <d v="2012-08-16T00:00:00"/>
    <x v="1"/>
    <n v="1200"/>
    <x v="0"/>
    <n v="0"/>
    <n v="0"/>
    <n v="0"/>
    <n v="0"/>
  </r>
  <r>
    <x v="95"/>
    <s v="Med A"/>
    <d v="2012-08-18T00:00:00"/>
    <x v="1"/>
    <n v="1700"/>
    <x v="0"/>
    <n v="0"/>
    <n v="0"/>
    <n v="0"/>
    <n v="0"/>
  </r>
  <r>
    <x v="95"/>
    <s v="Med A"/>
    <d v="2012-08-21T00:00:00"/>
    <x v="1"/>
    <n v="1700"/>
    <x v="0"/>
    <n v="0"/>
    <n v="0"/>
    <n v="0"/>
    <n v="0"/>
  </r>
  <r>
    <x v="95"/>
    <s v="Med A"/>
    <d v="2012-08-23T00:00:00"/>
    <x v="1"/>
    <n v="1700"/>
    <x v="0"/>
    <n v="0"/>
    <n v="0"/>
    <n v="0"/>
    <n v="0"/>
  </r>
  <r>
    <x v="95"/>
    <s v="Med A"/>
    <d v="2012-08-25T00:00:00"/>
    <x v="1"/>
    <n v="1700"/>
    <x v="0"/>
    <n v="0"/>
    <n v="0"/>
    <n v="0"/>
    <n v="0"/>
  </r>
  <r>
    <x v="95"/>
    <s v="Med A"/>
    <d v="2012-08-28T00:00:00"/>
    <x v="1"/>
    <n v="1700"/>
    <x v="0"/>
    <n v="0"/>
    <n v="0"/>
    <n v="0"/>
    <n v="0"/>
  </r>
  <r>
    <x v="95"/>
    <s v="Med A"/>
    <d v="2012-08-30T00:00:00"/>
    <x v="1"/>
    <n v="1700"/>
    <x v="0"/>
    <n v="0"/>
    <n v="0"/>
    <n v="0"/>
    <n v="0"/>
  </r>
  <r>
    <x v="95"/>
    <s v="Med A"/>
    <d v="2012-09-01T00:00:00"/>
    <x v="2"/>
    <n v="1700"/>
    <x v="0"/>
    <n v="0"/>
    <n v="0"/>
    <n v="0"/>
    <n v="0"/>
  </r>
  <r>
    <x v="95"/>
    <s v="Med A"/>
    <d v="2012-09-04T00:00:00"/>
    <x v="2"/>
    <n v="1700"/>
    <x v="0"/>
    <n v="0"/>
    <n v="0"/>
    <n v="0"/>
    <n v="0"/>
  </r>
  <r>
    <x v="95"/>
    <s v="Med A"/>
    <d v="2012-09-06T00:00:00"/>
    <x v="2"/>
    <n v="1700"/>
    <x v="0"/>
    <n v="0"/>
    <n v="0"/>
    <n v="0"/>
    <n v="0"/>
  </r>
  <r>
    <x v="95"/>
    <s v="Med B"/>
    <d v="2012-09-13T00:00:00"/>
    <x v="2"/>
    <n v="4"/>
    <x v="1"/>
    <n v="0"/>
    <n v="0"/>
    <n v="36900"/>
    <n v="0"/>
  </r>
  <r>
    <x v="95"/>
    <s v="Med B"/>
    <d v="2012-11-10T00:00:00"/>
    <x v="4"/>
    <n v="1"/>
    <x v="0"/>
    <n v="0"/>
    <n v="18"/>
    <n v="0"/>
    <n v="0"/>
  </r>
  <r>
    <x v="95"/>
    <s v="Med B"/>
    <d v="2012-11-15T00:00:00"/>
    <x v="4"/>
    <n v="1"/>
    <x v="0"/>
    <n v="0"/>
    <n v="18.714285714285715"/>
    <n v="0"/>
    <n v="6"/>
  </r>
  <r>
    <x v="96"/>
    <s v="Med A"/>
    <d v="2012-08-03T00:00:00"/>
    <x v="1"/>
    <n v="1400"/>
    <x v="0"/>
    <n v="0"/>
    <n v="0"/>
    <n v="0"/>
    <n v="0"/>
  </r>
  <r>
    <x v="96"/>
    <s v="Med A"/>
    <d v="2012-08-10T00:00:00"/>
    <x v="1"/>
    <n v="1400"/>
    <x v="0"/>
    <n v="0"/>
    <n v="0"/>
    <n v="0"/>
    <n v="0"/>
  </r>
  <r>
    <x v="96"/>
    <s v="Med A"/>
    <d v="2012-08-18T00:00:00"/>
    <x v="1"/>
    <n v="1400"/>
    <x v="0"/>
    <n v="0"/>
    <n v="0"/>
    <n v="0"/>
    <n v="0"/>
  </r>
  <r>
    <x v="96"/>
    <s v="Med A"/>
    <d v="2012-08-31T00:00:00"/>
    <x v="1"/>
    <n v="1000"/>
    <x v="0"/>
    <n v="0"/>
    <n v="0"/>
    <n v="0"/>
    <n v="0"/>
  </r>
  <r>
    <x v="96"/>
    <s v="Med A"/>
    <d v="2012-09-03T00:00:00"/>
    <x v="2"/>
    <n v="1000"/>
    <x v="0"/>
    <n v="0"/>
    <n v="0"/>
    <n v="0"/>
    <n v="0"/>
  </r>
  <r>
    <x v="96"/>
    <s v="Med A"/>
    <d v="2012-09-05T00:00:00"/>
    <x v="2"/>
    <n v="1000"/>
    <x v="0"/>
    <n v="0"/>
    <n v="0"/>
    <n v="0"/>
    <n v="0"/>
  </r>
  <r>
    <x v="96"/>
    <s v="Med B"/>
    <d v="2012-09-12T00:00:00"/>
    <x v="2"/>
    <n v="3"/>
    <x v="1"/>
    <n v="0"/>
    <n v="0"/>
    <n v="7200"/>
    <n v="0"/>
  </r>
  <r>
    <x v="96"/>
    <s v="Med B"/>
    <d v="2012-10-10T00:00:00"/>
    <x v="3"/>
    <n v="3"/>
    <x v="0"/>
    <n v="0"/>
    <n v="0"/>
    <n v="0"/>
    <n v="6"/>
  </r>
  <r>
    <x v="97"/>
    <s v="Med A"/>
    <d v="2012-07-05T00:00:00"/>
    <x v="0"/>
    <n v="20000"/>
    <x v="0"/>
    <n v="0"/>
    <n v="0"/>
    <n v="0"/>
    <n v="0"/>
  </r>
  <r>
    <x v="97"/>
    <s v="Med A"/>
    <d v="2012-07-07T00:00:00"/>
    <x v="0"/>
    <n v="20000"/>
    <x v="0"/>
    <n v="0"/>
    <n v="0"/>
    <n v="0"/>
    <n v="0"/>
  </r>
  <r>
    <x v="97"/>
    <s v="Med A"/>
    <d v="2012-07-10T00:00:00"/>
    <x v="0"/>
    <n v="20000"/>
    <x v="0"/>
    <n v="0"/>
    <n v="0"/>
    <n v="0"/>
    <n v="0"/>
  </r>
  <r>
    <x v="97"/>
    <s v="Med A"/>
    <d v="2012-07-12T00:00:00"/>
    <x v="0"/>
    <n v="20000"/>
    <x v="0"/>
    <n v="0"/>
    <n v="0"/>
    <n v="0"/>
    <n v="0"/>
  </r>
  <r>
    <x v="97"/>
    <s v="Med A"/>
    <d v="2012-07-14T00:00:00"/>
    <x v="0"/>
    <n v="20000"/>
    <x v="0"/>
    <n v="0"/>
    <n v="0"/>
    <n v="0"/>
    <n v="0"/>
  </r>
  <r>
    <x v="97"/>
    <s v="Med A"/>
    <d v="2012-07-18T00:00:00"/>
    <x v="0"/>
    <n v="20000"/>
    <x v="0"/>
    <n v="0"/>
    <n v="0"/>
    <n v="0"/>
    <n v="0"/>
  </r>
  <r>
    <x v="97"/>
    <s v="Med A"/>
    <d v="2012-07-19T00:00:00"/>
    <x v="0"/>
    <n v="20000"/>
    <x v="0"/>
    <n v="0"/>
    <n v="0"/>
    <n v="0"/>
    <n v="0"/>
  </r>
  <r>
    <x v="97"/>
    <s v="Med A"/>
    <d v="2012-07-21T00:00:00"/>
    <x v="0"/>
    <n v="20000"/>
    <x v="0"/>
    <n v="0"/>
    <n v="0"/>
    <n v="0"/>
    <n v="0"/>
  </r>
  <r>
    <x v="97"/>
    <s v="Med A"/>
    <d v="2012-07-25T00:00:00"/>
    <x v="0"/>
    <n v="20000"/>
    <x v="0"/>
    <n v="0"/>
    <n v="0"/>
    <n v="0"/>
    <n v="0"/>
  </r>
  <r>
    <x v="97"/>
    <s v="Med A"/>
    <d v="2012-07-28T00:00:00"/>
    <x v="0"/>
    <n v="20000"/>
    <x v="0"/>
    <n v="0"/>
    <n v="0"/>
    <n v="0"/>
    <n v="0"/>
  </r>
  <r>
    <x v="97"/>
    <s v="Med A"/>
    <d v="2012-08-02T00:00:00"/>
    <x v="1"/>
    <n v="20000"/>
    <x v="0"/>
    <n v="0"/>
    <n v="0"/>
    <n v="0"/>
    <n v="0"/>
  </r>
  <r>
    <x v="97"/>
    <s v="Med A"/>
    <d v="2012-08-04T00:00:00"/>
    <x v="1"/>
    <n v="20000"/>
    <x v="0"/>
    <n v="0"/>
    <n v="0"/>
    <n v="0"/>
    <n v="0"/>
  </r>
  <r>
    <x v="97"/>
    <s v="Med A"/>
    <d v="2012-08-07T00:00:00"/>
    <x v="1"/>
    <n v="20000"/>
    <x v="0"/>
    <n v="0"/>
    <n v="0"/>
    <n v="0"/>
    <n v="0"/>
  </r>
  <r>
    <x v="97"/>
    <s v="Med A"/>
    <d v="2012-08-09T00:00:00"/>
    <x v="1"/>
    <n v="20000"/>
    <x v="0"/>
    <n v="0"/>
    <n v="0"/>
    <n v="0"/>
    <n v="0"/>
  </r>
  <r>
    <x v="97"/>
    <s v="Med A"/>
    <d v="2012-08-11T00:00:00"/>
    <x v="1"/>
    <n v="20000"/>
    <x v="0"/>
    <n v="0"/>
    <n v="0"/>
    <n v="0"/>
    <n v="0"/>
  </r>
  <r>
    <x v="97"/>
    <s v="Med A"/>
    <d v="2012-08-14T00:00:00"/>
    <x v="1"/>
    <n v="20000"/>
    <x v="0"/>
    <n v="0"/>
    <n v="0"/>
    <n v="0"/>
    <n v="0"/>
  </r>
  <r>
    <x v="97"/>
    <s v="Med A"/>
    <d v="2012-08-16T00:00:00"/>
    <x v="1"/>
    <n v="20000"/>
    <x v="0"/>
    <n v="0"/>
    <n v="0"/>
    <n v="0"/>
    <n v="0"/>
  </r>
  <r>
    <x v="97"/>
    <s v="Med A"/>
    <d v="2012-08-18T00:00:00"/>
    <x v="1"/>
    <n v="16000"/>
    <x v="0"/>
    <n v="0"/>
    <n v="0"/>
    <n v="0"/>
    <n v="0"/>
  </r>
  <r>
    <x v="97"/>
    <s v="Med A"/>
    <d v="2012-08-21T00:00:00"/>
    <x v="1"/>
    <n v="16000"/>
    <x v="0"/>
    <n v="0"/>
    <n v="0"/>
    <n v="0"/>
    <n v="0"/>
  </r>
  <r>
    <x v="97"/>
    <s v="Med A"/>
    <d v="2012-08-23T00:00:00"/>
    <x v="1"/>
    <n v="16000"/>
    <x v="0"/>
    <n v="0"/>
    <n v="0"/>
    <n v="0"/>
    <n v="0"/>
  </r>
  <r>
    <x v="97"/>
    <s v="Med A"/>
    <d v="2012-08-28T00:00:00"/>
    <x v="1"/>
    <n v="16000"/>
    <x v="0"/>
    <n v="0"/>
    <n v="0"/>
    <n v="0"/>
    <n v="0"/>
  </r>
  <r>
    <x v="97"/>
    <s v="Med A"/>
    <d v="2012-08-30T00:00:00"/>
    <x v="1"/>
    <n v="16000"/>
    <x v="0"/>
    <n v="0"/>
    <n v="0"/>
    <n v="0"/>
    <n v="0"/>
  </r>
  <r>
    <x v="97"/>
    <s v="Med A"/>
    <d v="2012-09-01T00:00:00"/>
    <x v="2"/>
    <n v="16000"/>
    <x v="0"/>
    <n v="0"/>
    <n v="0"/>
    <n v="0"/>
    <n v="0"/>
  </r>
  <r>
    <x v="97"/>
    <s v="Med A"/>
    <d v="2012-09-06T00:00:00"/>
    <x v="2"/>
    <n v="16000"/>
    <x v="0"/>
    <n v="0"/>
    <n v="0"/>
    <n v="0"/>
    <n v="0"/>
  </r>
  <r>
    <x v="97"/>
    <s v="Med B"/>
    <d v="2012-09-27T00:00:00"/>
    <x v="2"/>
    <n v="3"/>
    <x v="1"/>
    <n v="0"/>
    <n v="0"/>
    <n v="452000"/>
    <n v="0"/>
  </r>
  <r>
    <x v="97"/>
    <s v="Med B"/>
    <d v="2012-10-11T00:00:00"/>
    <x v="3"/>
    <n v="3"/>
    <x v="0"/>
    <n v="0"/>
    <n v="0"/>
    <n v="0"/>
    <n v="0"/>
  </r>
  <r>
    <x v="97"/>
    <s v="Med B"/>
    <d v="2012-11-15T00:00:00"/>
    <x v="4"/>
    <n v="5"/>
    <x v="0"/>
    <n v="0"/>
    <n v="0"/>
    <n v="0"/>
    <n v="11"/>
  </r>
  <r>
    <x v="98"/>
    <s v="Med A"/>
    <d v="2012-07-02T00:00:00"/>
    <x v="0"/>
    <n v="2800"/>
    <x v="0"/>
    <n v="0"/>
    <n v="0"/>
    <n v="0"/>
    <n v="0"/>
  </r>
  <r>
    <x v="98"/>
    <s v="Med A"/>
    <d v="2012-07-04T00:00:00"/>
    <x v="0"/>
    <n v="2800"/>
    <x v="0"/>
    <n v="0"/>
    <n v="0"/>
    <n v="0"/>
    <n v="0"/>
  </r>
  <r>
    <x v="98"/>
    <s v="Med A"/>
    <d v="2012-07-06T00:00:00"/>
    <x v="0"/>
    <n v="3100"/>
    <x v="0"/>
    <n v="0"/>
    <n v="0"/>
    <n v="0"/>
    <n v="0"/>
  </r>
  <r>
    <x v="98"/>
    <s v="Med A"/>
    <d v="2012-07-09T00:00:00"/>
    <x v="0"/>
    <n v="3100"/>
    <x v="0"/>
    <n v="0"/>
    <n v="0"/>
    <n v="0"/>
    <n v="0"/>
  </r>
  <r>
    <x v="98"/>
    <s v="Med A"/>
    <d v="2012-07-11T00:00:00"/>
    <x v="0"/>
    <n v="3100"/>
    <x v="0"/>
    <n v="0"/>
    <n v="0"/>
    <n v="0"/>
    <n v="0"/>
  </r>
  <r>
    <x v="98"/>
    <s v="Med A"/>
    <d v="2012-07-13T00:00:00"/>
    <x v="0"/>
    <n v="3100"/>
    <x v="0"/>
    <n v="0"/>
    <n v="0"/>
    <n v="0"/>
    <n v="0"/>
  </r>
  <r>
    <x v="98"/>
    <s v="Med A"/>
    <d v="2012-07-16T00:00:00"/>
    <x v="0"/>
    <n v="3100"/>
    <x v="0"/>
    <n v="0"/>
    <n v="0"/>
    <n v="0"/>
    <n v="0"/>
  </r>
  <r>
    <x v="98"/>
    <s v="Med A"/>
    <d v="2012-07-18T00:00:00"/>
    <x v="0"/>
    <n v="3100"/>
    <x v="0"/>
    <n v="0"/>
    <n v="0"/>
    <n v="0"/>
    <n v="0"/>
  </r>
  <r>
    <x v="98"/>
    <s v="Med A"/>
    <d v="2012-07-20T00:00:00"/>
    <x v="0"/>
    <n v="3500"/>
    <x v="0"/>
    <n v="0"/>
    <n v="0"/>
    <n v="0"/>
    <n v="0"/>
  </r>
  <r>
    <x v="98"/>
    <s v="Med A"/>
    <d v="2012-07-23T00:00:00"/>
    <x v="0"/>
    <n v="3500"/>
    <x v="0"/>
    <n v="0"/>
    <n v="0"/>
    <n v="0"/>
    <n v="0"/>
  </r>
  <r>
    <x v="98"/>
    <s v="Med A"/>
    <d v="2012-07-25T00:00:00"/>
    <x v="0"/>
    <n v="3500"/>
    <x v="0"/>
    <n v="0"/>
    <n v="0"/>
    <n v="0"/>
    <n v="0"/>
  </r>
  <r>
    <x v="98"/>
    <s v="Med A"/>
    <d v="2012-07-27T00:00:00"/>
    <x v="0"/>
    <n v="3500"/>
    <x v="0"/>
    <n v="0"/>
    <n v="0"/>
    <n v="0"/>
    <n v="0"/>
  </r>
  <r>
    <x v="98"/>
    <s v="Med A"/>
    <d v="2012-07-30T00:00:00"/>
    <x v="0"/>
    <n v="3500"/>
    <x v="0"/>
    <n v="0"/>
    <n v="0"/>
    <n v="0"/>
    <n v="0"/>
  </r>
  <r>
    <x v="98"/>
    <s v="Med A"/>
    <d v="2012-08-01T00:00:00"/>
    <x v="1"/>
    <n v="3500"/>
    <x v="0"/>
    <n v="0"/>
    <n v="0"/>
    <n v="0"/>
    <n v="0"/>
  </r>
  <r>
    <x v="98"/>
    <s v="Med A"/>
    <d v="2012-08-03T00:00:00"/>
    <x v="1"/>
    <n v="3500"/>
    <x v="0"/>
    <n v="0"/>
    <n v="0"/>
    <n v="0"/>
    <n v="0"/>
  </r>
  <r>
    <x v="98"/>
    <s v="Med A"/>
    <d v="2012-08-06T00:00:00"/>
    <x v="1"/>
    <n v="3500"/>
    <x v="0"/>
    <n v="0"/>
    <n v="0"/>
    <n v="0"/>
    <n v="0"/>
  </r>
  <r>
    <x v="98"/>
    <s v="Med A"/>
    <d v="2012-08-08T00:00:00"/>
    <x v="1"/>
    <n v="3500"/>
    <x v="0"/>
    <n v="0"/>
    <n v="0"/>
    <n v="0"/>
    <n v="0"/>
  </r>
  <r>
    <x v="98"/>
    <s v="Med A"/>
    <d v="2012-08-10T00:00:00"/>
    <x v="1"/>
    <n v="3500"/>
    <x v="0"/>
    <n v="0"/>
    <n v="0"/>
    <n v="0"/>
    <n v="0"/>
  </r>
  <r>
    <x v="98"/>
    <s v="Med A"/>
    <d v="2012-08-13T00:00:00"/>
    <x v="1"/>
    <n v="3500"/>
    <x v="0"/>
    <n v="0"/>
    <n v="0"/>
    <n v="0"/>
    <n v="0"/>
  </r>
  <r>
    <x v="98"/>
    <s v="Med A"/>
    <d v="2012-08-15T00:00:00"/>
    <x v="1"/>
    <n v="3500"/>
    <x v="0"/>
    <n v="0"/>
    <n v="0"/>
    <n v="0"/>
    <n v="0"/>
  </r>
  <r>
    <x v="98"/>
    <s v="Med A"/>
    <d v="2012-08-17T00:00:00"/>
    <x v="1"/>
    <n v="3500"/>
    <x v="0"/>
    <n v="0"/>
    <n v="0"/>
    <n v="0"/>
    <n v="0"/>
  </r>
  <r>
    <x v="98"/>
    <s v="Med A"/>
    <d v="2012-08-20T00:00:00"/>
    <x v="1"/>
    <n v="3500"/>
    <x v="0"/>
    <n v="0"/>
    <n v="0"/>
    <n v="0"/>
    <n v="0"/>
  </r>
  <r>
    <x v="98"/>
    <s v="Med A"/>
    <d v="2012-08-22T00:00:00"/>
    <x v="1"/>
    <n v="3500"/>
    <x v="0"/>
    <n v="0"/>
    <n v="0"/>
    <n v="0"/>
    <n v="0"/>
  </r>
  <r>
    <x v="98"/>
    <s v="Med A"/>
    <d v="2012-08-24T00:00:00"/>
    <x v="1"/>
    <n v="3500"/>
    <x v="0"/>
    <n v="0"/>
    <n v="0"/>
    <n v="0"/>
    <n v="0"/>
  </r>
  <r>
    <x v="98"/>
    <s v="Med A"/>
    <d v="2012-08-27T00:00:00"/>
    <x v="1"/>
    <n v="3500"/>
    <x v="0"/>
    <n v="0"/>
    <n v="0"/>
    <n v="0"/>
    <n v="0"/>
  </r>
  <r>
    <x v="98"/>
    <s v="Med A"/>
    <d v="2012-08-29T00:00:00"/>
    <x v="1"/>
    <n v="3500"/>
    <x v="0"/>
    <n v="0"/>
    <n v="0"/>
    <n v="0"/>
    <n v="0"/>
  </r>
  <r>
    <x v="98"/>
    <s v="Med A"/>
    <d v="2012-08-31T00:00:00"/>
    <x v="1"/>
    <n v="3500"/>
    <x v="0"/>
    <n v="0"/>
    <n v="0"/>
    <n v="0"/>
    <n v="0"/>
  </r>
  <r>
    <x v="98"/>
    <s v="Med A"/>
    <d v="2012-09-03T00:00:00"/>
    <x v="2"/>
    <n v="3500"/>
    <x v="0"/>
    <n v="0"/>
    <n v="0"/>
    <n v="0"/>
    <n v="0"/>
  </r>
  <r>
    <x v="98"/>
    <s v="Med A"/>
    <d v="2012-09-05T00:00:00"/>
    <x v="2"/>
    <n v="3500"/>
    <x v="0"/>
    <n v="0"/>
    <n v="0"/>
    <n v="0"/>
    <n v="0"/>
  </r>
  <r>
    <x v="98"/>
    <s v="Med B"/>
    <d v="2012-09-12T00:00:00"/>
    <x v="2"/>
    <n v="6"/>
    <x v="1"/>
    <n v="0"/>
    <n v="0"/>
    <n v="97700"/>
    <n v="0"/>
  </r>
  <r>
    <x v="98"/>
    <s v="Med B"/>
    <d v="2012-10-10T00:00:00"/>
    <x v="3"/>
    <n v="6"/>
    <x v="0"/>
    <n v="0"/>
    <n v="0"/>
    <n v="0"/>
    <n v="12"/>
  </r>
  <r>
    <x v="99"/>
    <s v="Med A"/>
    <d v="2012-07-03T00:00:00"/>
    <x v="0"/>
    <n v="2500"/>
    <x v="0"/>
    <n v="0"/>
    <n v="0"/>
    <n v="0"/>
    <n v="0"/>
  </r>
  <r>
    <x v="99"/>
    <s v="Med A"/>
    <d v="2012-07-05T00:00:00"/>
    <x v="0"/>
    <n v="2500"/>
    <x v="0"/>
    <n v="0"/>
    <n v="0"/>
    <n v="0"/>
    <n v="0"/>
  </r>
  <r>
    <x v="99"/>
    <s v="Med A"/>
    <d v="2012-07-07T00:00:00"/>
    <x v="0"/>
    <n v="2500"/>
    <x v="0"/>
    <n v="0"/>
    <n v="0"/>
    <n v="0"/>
    <n v="0"/>
  </r>
  <r>
    <x v="99"/>
    <s v="Med A"/>
    <d v="2012-07-10T00:00:00"/>
    <x v="0"/>
    <n v="2500"/>
    <x v="0"/>
    <n v="0"/>
    <n v="0"/>
    <n v="0"/>
    <n v="0"/>
  </r>
  <r>
    <x v="99"/>
    <s v="Med A"/>
    <d v="2012-07-12T00:00:00"/>
    <x v="0"/>
    <n v="2500"/>
    <x v="0"/>
    <n v="0"/>
    <n v="0"/>
    <n v="0"/>
    <n v="0"/>
  </r>
  <r>
    <x v="99"/>
    <s v="Med A"/>
    <d v="2012-07-14T00:00:00"/>
    <x v="0"/>
    <n v="2500"/>
    <x v="0"/>
    <n v="0"/>
    <n v="0"/>
    <n v="0"/>
    <n v="0"/>
  </r>
  <r>
    <x v="99"/>
    <s v="Med A"/>
    <d v="2012-07-17T00:00:00"/>
    <x v="0"/>
    <n v="2500"/>
    <x v="0"/>
    <n v="0"/>
    <n v="0"/>
    <n v="0"/>
    <n v="0"/>
  </r>
  <r>
    <x v="99"/>
    <s v="Med A"/>
    <d v="2012-07-19T00:00:00"/>
    <x v="0"/>
    <n v="2500"/>
    <x v="0"/>
    <n v="0"/>
    <n v="0"/>
    <n v="0"/>
    <n v="0"/>
  </r>
  <r>
    <x v="99"/>
    <s v="Med A"/>
    <d v="2012-07-21T00:00:00"/>
    <x v="0"/>
    <n v="2500"/>
    <x v="0"/>
    <n v="0"/>
    <n v="0"/>
    <n v="0"/>
    <n v="0"/>
  </r>
  <r>
    <x v="99"/>
    <s v="Med A"/>
    <d v="2012-07-31T00:00:00"/>
    <x v="0"/>
    <n v="2500"/>
    <x v="0"/>
    <n v="0"/>
    <n v="0"/>
    <n v="0"/>
    <n v="0"/>
  </r>
  <r>
    <x v="99"/>
    <s v="Med A"/>
    <d v="2012-08-02T00:00:00"/>
    <x v="1"/>
    <n v="2500"/>
    <x v="0"/>
    <n v="0"/>
    <n v="0"/>
    <n v="0"/>
    <n v="0"/>
  </r>
  <r>
    <x v="99"/>
    <s v="Med A"/>
    <d v="2012-08-07T00:00:00"/>
    <x v="1"/>
    <n v="2500"/>
    <x v="0"/>
    <n v="0"/>
    <n v="0"/>
    <n v="0"/>
    <n v="0"/>
  </r>
  <r>
    <x v="99"/>
    <s v="Med A"/>
    <d v="2012-08-09T00:00:00"/>
    <x v="1"/>
    <n v="2500"/>
    <x v="0"/>
    <n v="0"/>
    <n v="0"/>
    <n v="0"/>
    <n v="0"/>
  </r>
  <r>
    <x v="99"/>
    <s v="Med A"/>
    <d v="2012-08-11T00:00:00"/>
    <x v="1"/>
    <n v="3300"/>
    <x v="0"/>
    <n v="0"/>
    <n v="0"/>
    <n v="0"/>
    <n v="0"/>
  </r>
  <r>
    <x v="99"/>
    <s v="Med A"/>
    <d v="2012-08-14T00:00:00"/>
    <x v="1"/>
    <n v="3300"/>
    <x v="0"/>
    <n v="0"/>
    <n v="0"/>
    <n v="0"/>
    <n v="0"/>
  </r>
  <r>
    <x v="99"/>
    <s v="Med A"/>
    <d v="2012-08-16T00:00:00"/>
    <x v="1"/>
    <n v="3300"/>
    <x v="0"/>
    <n v="0"/>
    <n v="0"/>
    <n v="0"/>
    <n v="0"/>
  </r>
  <r>
    <x v="99"/>
    <s v="Med A"/>
    <d v="2012-08-21T00:00:00"/>
    <x v="1"/>
    <n v="3300"/>
    <x v="0"/>
    <n v="0"/>
    <n v="0"/>
    <n v="0"/>
    <n v="0"/>
  </r>
  <r>
    <x v="99"/>
    <s v="Med A"/>
    <d v="2012-08-25T00:00:00"/>
    <x v="1"/>
    <n v="3300"/>
    <x v="0"/>
    <n v="0"/>
    <n v="0"/>
    <n v="0"/>
    <n v="0"/>
  </r>
  <r>
    <x v="99"/>
    <s v="Med A"/>
    <d v="2012-08-28T00:00:00"/>
    <x v="1"/>
    <n v="3300"/>
    <x v="0"/>
    <n v="0"/>
    <n v="0"/>
    <n v="0"/>
    <n v="0"/>
  </r>
  <r>
    <x v="99"/>
    <s v="Med A"/>
    <d v="2012-09-01T00:00:00"/>
    <x v="2"/>
    <n v="3300"/>
    <x v="0"/>
    <n v="0"/>
    <n v="0"/>
    <n v="0"/>
    <n v="0"/>
  </r>
  <r>
    <x v="99"/>
    <s v="Med A"/>
    <d v="2012-09-04T00:00:00"/>
    <x v="2"/>
    <n v="3300"/>
    <x v="0"/>
    <n v="0"/>
    <n v="0"/>
    <n v="0"/>
    <n v="0"/>
  </r>
  <r>
    <x v="99"/>
    <s v="Med A"/>
    <d v="2012-09-06T00:00:00"/>
    <x v="2"/>
    <n v="4300"/>
    <x v="0"/>
    <n v="0"/>
    <n v="0"/>
    <n v="0"/>
    <n v="0"/>
  </r>
  <r>
    <x v="99"/>
    <s v="Med B"/>
    <d v="2012-09-13T00:00:00"/>
    <x v="2"/>
    <n v="6"/>
    <x v="1"/>
    <n v="0"/>
    <n v="0"/>
    <n v="63200"/>
    <n v="0"/>
  </r>
  <r>
    <x v="99"/>
    <s v="Med B"/>
    <d v="2012-10-11T00:00:00"/>
    <x v="3"/>
    <n v="6"/>
    <x v="0"/>
    <n v="0"/>
    <n v="0"/>
    <n v="0"/>
    <n v="0"/>
  </r>
  <r>
    <x v="99"/>
    <s v="Med B"/>
    <d v="2012-11-15T00:00:00"/>
    <x v="4"/>
    <n v="5"/>
    <x v="0"/>
    <n v="0"/>
    <n v="0"/>
    <n v="0"/>
    <n v="17"/>
  </r>
  <r>
    <x v="100"/>
    <s v="Med A"/>
    <d v="2012-07-03T00:00:00"/>
    <x v="0"/>
    <n v="700"/>
    <x v="0"/>
    <n v="0"/>
    <n v="0"/>
    <n v="0"/>
    <n v="0"/>
  </r>
  <r>
    <x v="100"/>
    <s v="Med A"/>
    <d v="2012-07-06T00:00:00"/>
    <x v="0"/>
    <n v="800"/>
    <x v="0"/>
    <n v="0"/>
    <n v="0"/>
    <n v="0"/>
    <n v="0"/>
  </r>
  <r>
    <x v="100"/>
    <s v="Med A"/>
    <d v="2012-07-10T00:00:00"/>
    <x v="0"/>
    <n v="800"/>
    <x v="0"/>
    <n v="0"/>
    <n v="0"/>
    <n v="0"/>
    <n v="0"/>
  </r>
  <r>
    <x v="100"/>
    <s v="Med A"/>
    <d v="2012-07-13T00:00:00"/>
    <x v="0"/>
    <n v="800"/>
    <x v="0"/>
    <n v="0"/>
    <n v="0"/>
    <n v="0"/>
    <n v="0"/>
  </r>
  <r>
    <x v="100"/>
    <s v="Med A"/>
    <d v="2012-07-17T00:00:00"/>
    <x v="0"/>
    <n v="800"/>
    <x v="0"/>
    <n v="0"/>
    <n v="0"/>
    <n v="0"/>
    <n v="0"/>
  </r>
  <r>
    <x v="100"/>
    <s v="Med A"/>
    <d v="2012-07-20T00:00:00"/>
    <x v="0"/>
    <n v="900"/>
    <x v="0"/>
    <n v="0"/>
    <n v="0"/>
    <n v="0"/>
    <n v="0"/>
  </r>
  <r>
    <x v="100"/>
    <s v="Med A"/>
    <d v="2012-07-24T00:00:00"/>
    <x v="0"/>
    <n v="900"/>
    <x v="0"/>
    <n v="0"/>
    <n v="0"/>
    <n v="0"/>
    <n v="0"/>
  </r>
  <r>
    <x v="100"/>
    <s v="Med A"/>
    <d v="2012-07-28T00:00:00"/>
    <x v="0"/>
    <n v="900"/>
    <x v="0"/>
    <n v="0"/>
    <n v="0"/>
    <n v="0"/>
    <n v="0"/>
  </r>
  <r>
    <x v="100"/>
    <s v="Med A"/>
    <d v="2012-07-31T00:00:00"/>
    <x v="0"/>
    <n v="900"/>
    <x v="0"/>
    <n v="0"/>
    <n v="0"/>
    <n v="0"/>
    <n v="0"/>
  </r>
  <r>
    <x v="100"/>
    <s v="Med A"/>
    <d v="2012-08-03T00:00:00"/>
    <x v="1"/>
    <n v="900"/>
    <x v="0"/>
    <n v="0"/>
    <n v="0"/>
    <n v="0"/>
    <n v="0"/>
  </r>
  <r>
    <x v="100"/>
    <s v="Med A"/>
    <d v="2012-08-07T00:00:00"/>
    <x v="1"/>
    <n v="900"/>
    <x v="0"/>
    <n v="0"/>
    <n v="0"/>
    <n v="0"/>
    <n v="0"/>
  </r>
  <r>
    <x v="100"/>
    <s v="Med A"/>
    <d v="2012-08-10T00:00:00"/>
    <x v="1"/>
    <n v="900"/>
    <x v="0"/>
    <n v="0"/>
    <n v="0"/>
    <n v="0"/>
    <n v="0"/>
  </r>
  <r>
    <x v="100"/>
    <s v="Med A"/>
    <d v="2012-08-14T00:00:00"/>
    <x v="1"/>
    <n v="900"/>
    <x v="0"/>
    <n v="0"/>
    <n v="0"/>
    <n v="0"/>
    <n v="0"/>
  </r>
  <r>
    <x v="100"/>
    <s v="Med A"/>
    <d v="2012-08-17T00:00:00"/>
    <x v="1"/>
    <n v="1200"/>
    <x v="0"/>
    <n v="0"/>
    <n v="0"/>
    <n v="0"/>
    <n v="0"/>
  </r>
  <r>
    <x v="100"/>
    <s v="Med A"/>
    <d v="2012-08-21T00:00:00"/>
    <x v="1"/>
    <n v="1200"/>
    <x v="0"/>
    <n v="0"/>
    <n v="0"/>
    <n v="0"/>
    <n v="0"/>
  </r>
  <r>
    <x v="100"/>
    <s v="Med A"/>
    <d v="2012-08-25T00:00:00"/>
    <x v="1"/>
    <n v="1200"/>
    <x v="0"/>
    <n v="0"/>
    <n v="0"/>
    <n v="0"/>
    <n v="0"/>
  </r>
  <r>
    <x v="100"/>
    <s v="Med A"/>
    <d v="2012-08-28T00:00:00"/>
    <x v="1"/>
    <n v="1200"/>
    <x v="0"/>
    <n v="0"/>
    <n v="0"/>
    <n v="0"/>
    <n v="0"/>
  </r>
  <r>
    <x v="100"/>
    <s v="Med A"/>
    <d v="2012-09-01T00:00:00"/>
    <x v="2"/>
    <n v="2400"/>
    <x v="0"/>
    <n v="0"/>
    <n v="0"/>
    <n v="0"/>
    <n v="0"/>
  </r>
  <r>
    <x v="100"/>
    <s v="Med A"/>
    <d v="2012-09-04T00:00:00"/>
    <x v="2"/>
    <n v="2400"/>
    <x v="0"/>
    <n v="0"/>
    <n v="0"/>
    <n v="0"/>
    <n v="0"/>
  </r>
  <r>
    <x v="100"/>
    <s v="Med B"/>
    <d v="2012-09-14T00:00:00"/>
    <x v="2"/>
    <n v="4"/>
    <x v="1"/>
    <n v="0"/>
    <n v="0"/>
    <n v="20700"/>
    <n v="0"/>
  </r>
  <r>
    <x v="100"/>
    <s v="Med B"/>
    <d v="2012-10-13T00:00:00"/>
    <x v="3"/>
    <n v="3"/>
    <x v="0"/>
    <n v="0"/>
    <n v="0"/>
    <n v="0"/>
    <n v="0"/>
  </r>
  <r>
    <x v="100"/>
    <s v="Med B"/>
    <d v="2012-11-16T00:00:00"/>
    <x v="4"/>
    <n v="3"/>
    <x v="0"/>
    <n v="0"/>
    <n v="0"/>
    <n v="0"/>
    <n v="10"/>
  </r>
  <r>
    <x v="101"/>
    <s v="Med A"/>
    <d v="2012-11-30T00:00:00"/>
    <x v="4"/>
    <n v="4900"/>
    <x v="0"/>
    <n v="0"/>
    <n v="0"/>
    <n v="0"/>
    <n v="0"/>
  </r>
  <r>
    <x v="102"/>
    <s v="Med A"/>
    <d v="2012-07-02T00:00:00"/>
    <x v="0"/>
    <n v="400"/>
    <x v="0"/>
    <n v="0"/>
    <n v="0"/>
    <n v="0"/>
    <n v="0"/>
  </r>
  <r>
    <x v="102"/>
    <s v="Med A"/>
    <d v="2012-07-04T00:00:00"/>
    <x v="0"/>
    <n v="400"/>
    <x v="0"/>
    <n v="0"/>
    <n v="0"/>
    <n v="0"/>
    <n v="0"/>
  </r>
  <r>
    <x v="103"/>
    <s v="Med A"/>
    <d v="2012-07-03T00:00:00"/>
    <x v="0"/>
    <n v="1000"/>
    <x v="0"/>
    <n v="0"/>
    <n v="0"/>
    <n v="0"/>
    <n v="0"/>
  </r>
  <r>
    <x v="103"/>
    <s v="Med A"/>
    <d v="2012-07-05T00:00:00"/>
    <x v="0"/>
    <n v="1000"/>
    <x v="0"/>
    <n v="0"/>
    <n v="0"/>
    <n v="0"/>
    <n v="0"/>
  </r>
  <r>
    <x v="103"/>
    <s v="Med A"/>
    <d v="2012-07-07T00:00:00"/>
    <x v="0"/>
    <n v="1000"/>
    <x v="0"/>
    <n v="0"/>
    <n v="0"/>
    <n v="0"/>
    <n v="0"/>
  </r>
  <r>
    <x v="103"/>
    <s v="Med A"/>
    <d v="2012-07-10T00:00:00"/>
    <x v="0"/>
    <n v="1000"/>
    <x v="0"/>
    <n v="0"/>
    <n v="0"/>
    <n v="0"/>
    <n v="0"/>
  </r>
  <r>
    <x v="103"/>
    <s v="Med A"/>
    <d v="2012-07-12T00:00:00"/>
    <x v="0"/>
    <n v="1000"/>
    <x v="0"/>
    <n v="0"/>
    <n v="0"/>
    <n v="0"/>
    <n v="0"/>
  </r>
  <r>
    <x v="103"/>
    <s v="Med A"/>
    <d v="2012-07-14T00:00:00"/>
    <x v="0"/>
    <n v="1000"/>
    <x v="0"/>
    <n v="0"/>
    <n v="0"/>
    <n v="0"/>
    <n v="0"/>
  </r>
  <r>
    <x v="103"/>
    <s v="Med A"/>
    <d v="2012-07-17T00:00:00"/>
    <x v="0"/>
    <n v="1000"/>
    <x v="0"/>
    <n v="0"/>
    <n v="0"/>
    <n v="0"/>
    <n v="0"/>
  </r>
  <r>
    <x v="103"/>
    <s v="Med A"/>
    <d v="2012-07-19T00:00:00"/>
    <x v="0"/>
    <n v="1000"/>
    <x v="0"/>
    <n v="0"/>
    <n v="0"/>
    <n v="0"/>
    <n v="0"/>
  </r>
  <r>
    <x v="103"/>
    <s v="Med A"/>
    <d v="2012-07-21T00:00:00"/>
    <x v="0"/>
    <n v="1000"/>
    <x v="0"/>
    <n v="0"/>
    <n v="0"/>
    <n v="0"/>
    <n v="0"/>
  </r>
  <r>
    <x v="103"/>
    <s v="Med A"/>
    <d v="2012-07-24T00:00:00"/>
    <x v="0"/>
    <n v="1000"/>
    <x v="0"/>
    <n v="0"/>
    <n v="0"/>
    <n v="0"/>
    <n v="0"/>
  </r>
  <r>
    <x v="103"/>
    <s v="Med A"/>
    <d v="2012-07-26T00:00:00"/>
    <x v="0"/>
    <n v="1000"/>
    <x v="0"/>
    <n v="0"/>
    <n v="0"/>
    <n v="0"/>
    <n v="0"/>
  </r>
  <r>
    <x v="103"/>
    <s v="Med A"/>
    <d v="2012-07-28T00:00:00"/>
    <x v="0"/>
    <n v="1000"/>
    <x v="0"/>
    <n v="0"/>
    <n v="0"/>
    <n v="0"/>
    <n v="0"/>
  </r>
  <r>
    <x v="103"/>
    <s v="Med A"/>
    <d v="2012-07-31T00:00:00"/>
    <x v="0"/>
    <n v="1000"/>
    <x v="0"/>
    <n v="0"/>
    <n v="0"/>
    <n v="0"/>
    <n v="0"/>
  </r>
  <r>
    <x v="103"/>
    <s v="Med A"/>
    <d v="2012-08-02T00:00:00"/>
    <x v="1"/>
    <n v="1000"/>
    <x v="0"/>
    <n v="0"/>
    <n v="0"/>
    <n v="0"/>
    <n v="0"/>
  </r>
  <r>
    <x v="103"/>
    <s v="Med A"/>
    <d v="2012-08-18T00:00:00"/>
    <x v="1"/>
    <n v="1000"/>
    <x v="0"/>
    <n v="0"/>
    <n v="0"/>
    <n v="0"/>
    <n v="0"/>
  </r>
  <r>
    <x v="103"/>
    <s v="Med A"/>
    <d v="2012-08-21T00:00:00"/>
    <x v="1"/>
    <n v="1000"/>
    <x v="0"/>
    <n v="0"/>
    <n v="0"/>
    <n v="0"/>
    <n v="0"/>
  </r>
  <r>
    <x v="103"/>
    <s v="Med A"/>
    <d v="2012-08-23T00:00:00"/>
    <x v="1"/>
    <n v="1000"/>
    <x v="0"/>
    <n v="0"/>
    <n v="0"/>
    <n v="0"/>
    <n v="0"/>
  </r>
  <r>
    <x v="103"/>
    <s v="Med A"/>
    <d v="2012-08-25T00:00:00"/>
    <x v="1"/>
    <n v="1000"/>
    <x v="0"/>
    <n v="0"/>
    <n v="0"/>
    <n v="0"/>
    <n v="0"/>
  </r>
  <r>
    <x v="103"/>
    <s v="Med A"/>
    <d v="2012-08-28T00:00:00"/>
    <x v="1"/>
    <n v="1000"/>
    <x v="0"/>
    <n v="0"/>
    <n v="0"/>
    <n v="0"/>
    <n v="0"/>
  </r>
  <r>
    <x v="103"/>
    <s v="Med A"/>
    <d v="2012-08-30T00:00:00"/>
    <x v="1"/>
    <n v="1000"/>
    <x v="0"/>
    <n v="0"/>
    <n v="0"/>
    <n v="0"/>
    <n v="0"/>
  </r>
  <r>
    <x v="103"/>
    <s v="Med A"/>
    <d v="2012-09-01T00:00:00"/>
    <x v="2"/>
    <n v="1000"/>
    <x v="0"/>
    <n v="0"/>
    <n v="0"/>
    <n v="0"/>
    <n v="0"/>
  </r>
  <r>
    <x v="103"/>
    <s v="Med A"/>
    <d v="2012-09-04T00:00:00"/>
    <x v="2"/>
    <n v="1000"/>
    <x v="0"/>
    <n v="0"/>
    <n v="0"/>
    <n v="0"/>
    <n v="0"/>
  </r>
  <r>
    <x v="103"/>
    <s v="Med A"/>
    <d v="2012-09-06T00:00:00"/>
    <x v="2"/>
    <n v="1200"/>
    <x v="0"/>
    <n v="0"/>
    <n v="0"/>
    <n v="0"/>
    <n v="0"/>
  </r>
  <r>
    <x v="103"/>
    <s v="Med B"/>
    <d v="2012-09-13T00:00:00"/>
    <x v="2"/>
    <n v="3"/>
    <x v="1"/>
    <n v="0"/>
    <n v="0"/>
    <n v="23200"/>
    <n v="0"/>
  </r>
  <r>
    <x v="103"/>
    <s v="Med B"/>
    <d v="2012-10-11T00:00:00"/>
    <x v="3"/>
    <n v="2"/>
    <x v="0"/>
    <n v="0"/>
    <n v="0"/>
    <n v="0"/>
    <n v="5"/>
  </r>
  <r>
    <x v="104"/>
    <s v="Med A"/>
    <d v="2012-08-06T00:00:00"/>
    <x v="1"/>
    <n v="7300"/>
    <x v="0"/>
    <n v="0"/>
    <n v="0"/>
    <n v="0"/>
    <n v="0"/>
  </r>
  <r>
    <x v="104"/>
    <s v="Med A"/>
    <d v="2012-08-08T00:00:00"/>
    <x v="1"/>
    <n v="7300"/>
    <x v="0"/>
    <n v="0"/>
    <n v="0"/>
    <n v="0"/>
    <n v="0"/>
  </r>
  <r>
    <x v="104"/>
    <s v="Med A"/>
    <d v="2012-08-10T00:00:00"/>
    <x v="1"/>
    <n v="7300"/>
    <x v="0"/>
    <n v="0"/>
    <n v="0"/>
    <n v="0"/>
    <n v="0"/>
  </r>
  <r>
    <x v="104"/>
    <s v="Med A"/>
    <d v="2012-08-13T00:00:00"/>
    <x v="1"/>
    <n v="7300"/>
    <x v="0"/>
    <n v="0"/>
    <n v="0"/>
    <n v="0"/>
    <n v="0"/>
  </r>
  <r>
    <x v="104"/>
    <s v="Med A"/>
    <d v="2012-08-15T00:00:00"/>
    <x v="1"/>
    <n v="7300"/>
    <x v="0"/>
    <n v="0"/>
    <n v="0"/>
    <n v="0"/>
    <n v="0"/>
  </r>
  <r>
    <x v="104"/>
    <s v="Med A"/>
    <d v="2012-08-29T00:00:00"/>
    <x v="1"/>
    <n v="7300"/>
    <x v="0"/>
    <n v="0"/>
    <n v="0"/>
    <n v="0"/>
    <n v="0"/>
  </r>
  <r>
    <x v="104"/>
    <s v="Med A"/>
    <d v="2012-08-31T00:00:00"/>
    <x v="1"/>
    <n v="7300"/>
    <x v="0"/>
    <n v="0"/>
    <n v="0"/>
    <n v="0"/>
    <n v="0"/>
  </r>
  <r>
    <x v="104"/>
    <s v="Med A"/>
    <d v="2012-09-03T00:00:00"/>
    <x v="2"/>
    <n v="7300"/>
    <x v="0"/>
    <n v="0"/>
    <n v="0"/>
    <n v="0"/>
    <n v="0"/>
  </r>
  <r>
    <x v="104"/>
    <s v="Med A"/>
    <d v="2012-09-05T00:00:00"/>
    <x v="2"/>
    <n v="7300"/>
    <x v="0"/>
    <n v="0"/>
    <n v="0"/>
    <n v="0"/>
    <n v="0"/>
  </r>
  <r>
    <x v="104"/>
    <s v="Med B"/>
    <d v="2012-09-12T00:00:00"/>
    <x v="2"/>
    <n v="10"/>
    <x v="1"/>
    <n v="0"/>
    <n v="0"/>
    <n v="65700"/>
    <n v="0"/>
  </r>
  <r>
    <x v="104"/>
    <s v="Med B"/>
    <d v="2012-11-10T00:00:00"/>
    <x v="4"/>
    <n v="13"/>
    <x v="0"/>
    <n v="0"/>
    <n v="0"/>
    <n v="0"/>
    <n v="0"/>
  </r>
  <r>
    <x v="104"/>
    <s v="Med B"/>
    <d v="2012-11-15T00:00:00"/>
    <x v="4"/>
    <n v="13"/>
    <x v="0"/>
    <n v="0"/>
    <n v="0"/>
    <n v="0"/>
    <n v="36"/>
  </r>
  <r>
    <x v="105"/>
    <s v="Med A"/>
    <d v="2012-07-02T00:00:00"/>
    <x v="0"/>
    <n v="5000"/>
    <x v="0"/>
    <n v="0"/>
    <n v="0"/>
    <n v="0"/>
    <n v="0"/>
  </r>
  <r>
    <x v="105"/>
    <s v="Med A"/>
    <d v="2012-07-04T00:00:00"/>
    <x v="0"/>
    <n v="5000"/>
    <x v="0"/>
    <n v="0"/>
    <n v="0"/>
    <n v="0"/>
    <n v="0"/>
  </r>
  <r>
    <x v="105"/>
    <s v="Med A"/>
    <d v="2012-07-06T00:00:00"/>
    <x v="0"/>
    <n v="5000"/>
    <x v="0"/>
    <n v="0"/>
    <n v="0"/>
    <n v="0"/>
    <n v="0"/>
  </r>
  <r>
    <x v="105"/>
    <s v="Med A"/>
    <d v="2012-07-09T00:00:00"/>
    <x v="0"/>
    <n v="5000"/>
    <x v="0"/>
    <n v="0"/>
    <n v="0"/>
    <n v="0"/>
    <n v="0"/>
  </r>
  <r>
    <x v="105"/>
    <s v="Med A"/>
    <d v="2012-07-11T00:00:00"/>
    <x v="0"/>
    <n v="5000"/>
    <x v="0"/>
    <n v="0"/>
    <n v="0"/>
    <n v="0"/>
    <n v="0"/>
  </r>
  <r>
    <x v="105"/>
    <s v="Med A"/>
    <d v="2012-07-13T00:00:00"/>
    <x v="0"/>
    <n v="5000"/>
    <x v="0"/>
    <n v="0"/>
    <n v="0"/>
    <n v="0"/>
    <n v="0"/>
  </r>
  <r>
    <x v="105"/>
    <s v="Med A"/>
    <d v="2012-07-16T00:00:00"/>
    <x v="0"/>
    <n v="5000"/>
    <x v="0"/>
    <n v="0"/>
    <n v="0"/>
    <n v="0"/>
    <n v="0"/>
  </r>
  <r>
    <x v="105"/>
    <s v="Med A"/>
    <d v="2012-07-18T00:00:00"/>
    <x v="0"/>
    <n v="5000"/>
    <x v="0"/>
    <n v="0"/>
    <n v="0"/>
    <n v="0"/>
    <n v="0"/>
  </r>
  <r>
    <x v="105"/>
    <s v="Med A"/>
    <d v="2012-07-20T00:00:00"/>
    <x v="0"/>
    <n v="5500"/>
    <x v="0"/>
    <n v="0"/>
    <n v="0"/>
    <n v="0"/>
    <n v="0"/>
  </r>
  <r>
    <x v="105"/>
    <s v="Med A"/>
    <d v="2012-07-23T00:00:00"/>
    <x v="0"/>
    <n v="5500"/>
    <x v="0"/>
    <n v="0"/>
    <n v="0"/>
    <n v="0"/>
    <n v="0"/>
  </r>
  <r>
    <x v="105"/>
    <s v="Med A"/>
    <d v="2012-07-25T00:00:00"/>
    <x v="0"/>
    <n v="5500"/>
    <x v="0"/>
    <n v="0"/>
    <n v="0"/>
    <n v="0"/>
    <n v="0"/>
  </r>
  <r>
    <x v="105"/>
    <s v="Med A"/>
    <d v="2012-07-27T00:00:00"/>
    <x v="0"/>
    <n v="5500"/>
    <x v="0"/>
    <n v="0"/>
    <n v="0"/>
    <n v="0"/>
    <n v="0"/>
  </r>
  <r>
    <x v="105"/>
    <s v="Med A"/>
    <d v="2012-07-30T00:00:00"/>
    <x v="0"/>
    <n v="5500"/>
    <x v="0"/>
    <n v="0"/>
    <n v="0"/>
    <n v="0"/>
    <n v="0"/>
  </r>
  <r>
    <x v="105"/>
    <s v="Med A"/>
    <d v="2012-08-02T00:00:00"/>
    <x v="1"/>
    <n v="5500"/>
    <x v="0"/>
    <n v="0"/>
    <n v="0"/>
    <n v="0"/>
    <n v="0"/>
  </r>
  <r>
    <x v="105"/>
    <s v="Med A"/>
    <d v="2012-08-04T00:00:00"/>
    <x v="1"/>
    <n v="7200"/>
    <x v="0"/>
    <n v="0"/>
    <n v="0"/>
    <n v="0"/>
    <n v="0"/>
  </r>
  <r>
    <x v="105"/>
    <s v="Med A"/>
    <d v="2012-08-07T00:00:00"/>
    <x v="1"/>
    <n v="7200"/>
    <x v="0"/>
    <n v="0"/>
    <n v="0"/>
    <n v="0"/>
    <n v="0"/>
  </r>
  <r>
    <x v="105"/>
    <s v="Med A"/>
    <d v="2012-08-09T00:00:00"/>
    <x v="1"/>
    <n v="7200"/>
    <x v="0"/>
    <n v="0"/>
    <n v="0"/>
    <n v="0"/>
    <n v="0"/>
  </r>
  <r>
    <x v="105"/>
    <s v="Med A"/>
    <d v="2012-08-11T00:00:00"/>
    <x v="1"/>
    <n v="7200"/>
    <x v="0"/>
    <n v="0"/>
    <n v="0"/>
    <n v="0"/>
    <n v="0"/>
  </r>
  <r>
    <x v="105"/>
    <s v="Med A"/>
    <d v="2012-08-14T00:00:00"/>
    <x v="1"/>
    <n v="7200"/>
    <x v="0"/>
    <n v="0"/>
    <n v="0"/>
    <n v="0"/>
    <n v="0"/>
  </r>
  <r>
    <x v="105"/>
    <s v="Med A"/>
    <d v="2012-08-16T00:00:00"/>
    <x v="1"/>
    <n v="7200"/>
    <x v="0"/>
    <n v="0"/>
    <n v="0"/>
    <n v="0"/>
    <n v="0"/>
  </r>
  <r>
    <x v="105"/>
    <s v="Med A"/>
    <d v="2012-08-18T00:00:00"/>
    <x v="1"/>
    <n v="8000"/>
    <x v="0"/>
    <n v="0"/>
    <n v="0"/>
    <n v="0"/>
    <n v="0"/>
  </r>
  <r>
    <x v="105"/>
    <s v="Med A"/>
    <d v="2012-08-21T00:00:00"/>
    <x v="1"/>
    <n v="8000"/>
    <x v="0"/>
    <n v="0"/>
    <n v="0"/>
    <n v="0"/>
    <n v="0"/>
  </r>
  <r>
    <x v="105"/>
    <s v="Med A"/>
    <d v="2012-08-23T00:00:00"/>
    <x v="1"/>
    <n v="8000"/>
    <x v="0"/>
    <n v="0"/>
    <n v="0"/>
    <n v="0"/>
    <n v="0"/>
  </r>
  <r>
    <x v="105"/>
    <s v="Med A"/>
    <d v="2012-08-25T00:00:00"/>
    <x v="1"/>
    <n v="8000"/>
    <x v="0"/>
    <n v="0"/>
    <n v="0"/>
    <n v="0"/>
    <n v="0"/>
  </r>
  <r>
    <x v="105"/>
    <s v="Med A"/>
    <d v="2012-08-28T00:00:00"/>
    <x v="1"/>
    <n v="8000"/>
    <x v="0"/>
    <n v="0"/>
    <n v="0"/>
    <n v="0"/>
    <n v="0"/>
  </r>
  <r>
    <x v="105"/>
    <s v="Med A"/>
    <d v="2012-08-30T00:00:00"/>
    <x v="1"/>
    <n v="8000"/>
    <x v="0"/>
    <n v="0"/>
    <n v="0"/>
    <n v="0"/>
    <n v="0"/>
  </r>
  <r>
    <x v="105"/>
    <s v="Med A"/>
    <d v="2012-09-01T00:00:00"/>
    <x v="2"/>
    <n v="8000"/>
    <x v="0"/>
    <n v="0"/>
    <n v="0"/>
    <n v="0"/>
    <n v="0"/>
  </r>
  <r>
    <x v="105"/>
    <s v="Med A"/>
    <d v="2012-09-04T00:00:00"/>
    <x v="2"/>
    <n v="8000"/>
    <x v="0"/>
    <n v="0"/>
    <n v="0"/>
    <n v="0"/>
    <n v="0"/>
  </r>
  <r>
    <x v="105"/>
    <s v="Med A"/>
    <d v="2012-09-06T00:00:00"/>
    <x v="2"/>
    <n v="8000"/>
    <x v="0"/>
    <n v="0"/>
    <n v="0"/>
    <n v="0"/>
    <n v="0"/>
  </r>
  <r>
    <x v="105"/>
    <s v="Med B"/>
    <d v="2012-09-13T00:00:00"/>
    <x v="2"/>
    <n v="13"/>
    <x v="1"/>
    <n v="0"/>
    <n v="0"/>
    <n v="188200"/>
    <n v="0"/>
  </r>
  <r>
    <x v="105"/>
    <s v="Med B"/>
    <d v="2012-10-11T00:00:00"/>
    <x v="3"/>
    <n v="13"/>
    <x v="0"/>
    <n v="0"/>
    <n v="0"/>
    <n v="0"/>
    <n v="0"/>
  </r>
  <r>
    <x v="105"/>
    <s v="Med B"/>
    <d v="2012-11-15T00:00:00"/>
    <x v="4"/>
    <n v="13"/>
    <x v="0"/>
    <n v="0"/>
    <n v="0"/>
    <n v="0"/>
    <n v="39"/>
  </r>
  <r>
    <x v="106"/>
    <s v="Med A"/>
    <d v="2012-07-07T00:00:00"/>
    <x v="0"/>
    <n v="4400"/>
    <x v="0"/>
    <n v="0"/>
    <n v="0"/>
    <n v="0"/>
    <n v="0"/>
  </r>
  <r>
    <x v="107"/>
    <s v="Med A"/>
    <d v="2012-07-03T00:00:00"/>
    <x v="0"/>
    <n v="4300"/>
    <x v="0"/>
    <n v="0"/>
    <n v="0"/>
    <n v="0"/>
    <n v="0"/>
  </r>
  <r>
    <x v="107"/>
    <s v="Med A"/>
    <d v="2012-07-05T00:00:00"/>
    <x v="0"/>
    <n v="4300"/>
    <x v="0"/>
    <n v="0"/>
    <n v="0"/>
    <n v="0"/>
    <n v="0"/>
  </r>
  <r>
    <x v="107"/>
    <s v="Med A"/>
    <d v="2012-07-07T00:00:00"/>
    <x v="0"/>
    <n v="4300"/>
    <x v="0"/>
    <n v="0"/>
    <n v="0"/>
    <n v="0"/>
    <n v="0"/>
  </r>
  <r>
    <x v="107"/>
    <s v="Med A"/>
    <d v="2012-07-10T00:00:00"/>
    <x v="0"/>
    <n v="4300"/>
    <x v="0"/>
    <n v="0"/>
    <n v="0"/>
    <n v="0"/>
    <n v="0"/>
  </r>
  <r>
    <x v="107"/>
    <s v="Med A"/>
    <d v="2012-07-12T00:00:00"/>
    <x v="0"/>
    <n v="4300"/>
    <x v="0"/>
    <n v="0"/>
    <n v="0"/>
    <n v="0"/>
    <n v="0"/>
  </r>
  <r>
    <x v="107"/>
    <s v="Med A"/>
    <d v="2012-07-14T00:00:00"/>
    <x v="0"/>
    <n v="4300"/>
    <x v="0"/>
    <n v="0"/>
    <n v="0"/>
    <n v="0"/>
    <n v="0"/>
  </r>
  <r>
    <x v="107"/>
    <s v="Med A"/>
    <d v="2012-07-17T00:00:00"/>
    <x v="0"/>
    <n v="4300"/>
    <x v="0"/>
    <n v="0"/>
    <n v="0"/>
    <n v="0"/>
    <n v="0"/>
  </r>
  <r>
    <x v="107"/>
    <s v="Med A"/>
    <d v="2012-07-19T00:00:00"/>
    <x v="0"/>
    <n v="4300"/>
    <x v="0"/>
    <n v="0"/>
    <n v="0"/>
    <n v="0"/>
    <n v="0"/>
  </r>
  <r>
    <x v="107"/>
    <s v="Med A"/>
    <d v="2012-07-21T00:00:00"/>
    <x v="0"/>
    <n v="3900"/>
    <x v="0"/>
    <n v="0"/>
    <n v="0"/>
    <n v="0"/>
    <n v="0"/>
  </r>
  <r>
    <x v="107"/>
    <s v="Med A"/>
    <d v="2012-07-24T00:00:00"/>
    <x v="0"/>
    <n v="3900"/>
    <x v="0"/>
    <n v="0"/>
    <n v="0"/>
    <n v="0"/>
    <n v="0"/>
  </r>
  <r>
    <x v="107"/>
    <s v="Med A"/>
    <d v="2012-07-26T00:00:00"/>
    <x v="0"/>
    <n v="3900"/>
    <x v="0"/>
    <n v="0"/>
    <n v="0"/>
    <n v="0"/>
    <n v="0"/>
  </r>
  <r>
    <x v="107"/>
    <s v="Med A"/>
    <d v="2012-07-28T00:00:00"/>
    <x v="0"/>
    <n v="3900"/>
    <x v="0"/>
    <n v="0"/>
    <n v="0"/>
    <n v="0"/>
    <n v="0"/>
  </r>
  <r>
    <x v="107"/>
    <s v="Med A"/>
    <d v="2012-08-01T00:00:00"/>
    <x v="1"/>
    <n v="3900"/>
    <x v="0"/>
    <n v="0"/>
    <n v="0"/>
    <n v="0"/>
    <n v="0"/>
  </r>
  <r>
    <x v="107"/>
    <s v="Med A"/>
    <d v="2012-08-02T00:00:00"/>
    <x v="1"/>
    <n v="3900"/>
    <x v="0"/>
    <n v="0"/>
    <n v="0"/>
    <n v="0"/>
    <n v="0"/>
  </r>
  <r>
    <x v="107"/>
    <s v="Med A"/>
    <d v="2012-08-18T00:00:00"/>
    <x v="1"/>
    <n v="3200"/>
    <x v="0"/>
    <n v="0"/>
    <n v="0"/>
    <n v="0"/>
    <n v="0"/>
  </r>
  <r>
    <x v="107"/>
    <s v="Med A"/>
    <d v="2012-08-21T00:00:00"/>
    <x v="1"/>
    <n v="3200"/>
    <x v="0"/>
    <n v="0"/>
    <n v="0"/>
    <n v="0"/>
    <n v="0"/>
  </r>
  <r>
    <x v="107"/>
    <s v="Med A"/>
    <d v="2012-08-23T00:00:00"/>
    <x v="1"/>
    <n v="3200"/>
    <x v="0"/>
    <n v="0"/>
    <n v="0"/>
    <n v="0"/>
    <n v="0"/>
  </r>
  <r>
    <x v="107"/>
    <s v="Med B"/>
    <d v="2012-10-11T00:00:00"/>
    <x v="3"/>
    <n v="1"/>
    <x v="1"/>
    <n v="0"/>
    <n v="14.285714285714286"/>
    <n v="67400"/>
    <n v="0"/>
  </r>
  <r>
    <x v="107"/>
    <s v="Med B"/>
    <d v="2012-12-01T00:00:00"/>
    <x v="5"/>
    <n v="1"/>
    <x v="0"/>
    <n v="0"/>
    <n v="21.571428571428573"/>
    <n v="0"/>
    <n v="2"/>
  </r>
  <r>
    <x v="108"/>
    <s v="Med A"/>
    <d v="2012-07-02T00:00:00"/>
    <x v="0"/>
    <n v="200"/>
    <x v="0"/>
    <n v="0"/>
    <n v="0"/>
    <n v="0"/>
    <n v="0"/>
  </r>
  <r>
    <x v="108"/>
    <s v="Med A"/>
    <d v="2012-07-04T00:00:00"/>
    <x v="0"/>
    <n v="200"/>
    <x v="0"/>
    <n v="0"/>
    <n v="0"/>
    <n v="0"/>
    <n v="0"/>
  </r>
  <r>
    <x v="108"/>
    <s v="Med B"/>
    <d v="2012-09-26T00:00:00"/>
    <x v="2"/>
    <n v="1"/>
    <x v="1"/>
    <n v="0"/>
    <n v="12.285714285714286"/>
    <n v="400"/>
    <n v="0"/>
  </r>
  <r>
    <x v="108"/>
    <s v="Med B"/>
    <d v="2012-10-10T00:00:00"/>
    <x v="3"/>
    <n v="2"/>
    <x v="0"/>
    <n v="0"/>
    <n v="0"/>
    <n v="0"/>
    <n v="0"/>
  </r>
  <r>
    <x v="108"/>
    <s v="Med B"/>
    <d v="2012-11-14T00:00:00"/>
    <x v="4"/>
    <n v="3"/>
    <x v="0"/>
    <n v="0"/>
    <n v="0"/>
    <n v="0"/>
    <n v="6"/>
  </r>
  <r>
    <x v="109"/>
    <s v="Med A"/>
    <d v="2012-07-03T00:00:00"/>
    <x v="0"/>
    <n v="4900"/>
    <x v="0"/>
    <n v="0"/>
    <n v="0"/>
    <n v="0"/>
    <n v="0"/>
  </r>
  <r>
    <x v="109"/>
    <s v="Med A"/>
    <d v="2012-07-05T00:00:00"/>
    <x v="0"/>
    <n v="4900"/>
    <x v="0"/>
    <n v="0"/>
    <n v="0"/>
    <n v="0"/>
    <n v="0"/>
  </r>
  <r>
    <x v="109"/>
    <s v="Med A"/>
    <d v="2012-07-07T00:00:00"/>
    <x v="0"/>
    <n v="4900"/>
    <x v="0"/>
    <n v="0"/>
    <n v="0"/>
    <n v="0"/>
    <n v="0"/>
  </r>
  <r>
    <x v="109"/>
    <s v="Med A"/>
    <d v="2012-07-10T00:00:00"/>
    <x v="0"/>
    <n v="4900"/>
    <x v="0"/>
    <n v="0"/>
    <n v="0"/>
    <n v="0"/>
    <n v="0"/>
  </r>
  <r>
    <x v="109"/>
    <s v="Med A"/>
    <d v="2012-07-12T00:00:00"/>
    <x v="0"/>
    <n v="4900"/>
    <x v="0"/>
    <n v="0"/>
    <n v="0"/>
    <n v="0"/>
    <n v="0"/>
  </r>
  <r>
    <x v="109"/>
    <s v="Med A"/>
    <d v="2012-07-14T00:00:00"/>
    <x v="0"/>
    <n v="4900"/>
    <x v="0"/>
    <n v="0"/>
    <n v="0"/>
    <n v="0"/>
    <n v="0"/>
  </r>
  <r>
    <x v="109"/>
    <s v="Med A"/>
    <d v="2012-07-17T00:00:00"/>
    <x v="0"/>
    <n v="4900"/>
    <x v="0"/>
    <n v="0"/>
    <n v="0"/>
    <n v="0"/>
    <n v="0"/>
  </r>
  <r>
    <x v="109"/>
    <s v="Med A"/>
    <d v="2012-07-19T00:00:00"/>
    <x v="0"/>
    <n v="4900"/>
    <x v="0"/>
    <n v="0"/>
    <n v="0"/>
    <n v="0"/>
    <n v="0"/>
  </r>
  <r>
    <x v="109"/>
    <s v="Med A"/>
    <d v="2012-07-21T00:00:00"/>
    <x v="0"/>
    <n v="4900"/>
    <x v="0"/>
    <n v="0"/>
    <n v="0"/>
    <n v="0"/>
    <n v="0"/>
  </r>
  <r>
    <x v="109"/>
    <s v="Med A"/>
    <d v="2012-07-24T00:00:00"/>
    <x v="0"/>
    <n v="4900"/>
    <x v="0"/>
    <n v="0"/>
    <n v="0"/>
    <n v="0"/>
    <n v="0"/>
  </r>
  <r>
    <x v="109"/>
    <s v="Med A"/>
    <d v="2012-07-26T00:00:00"/>
    <x v="0"/>
    <n v="4900"/>
    <x v="0"/>
    <n v="0"/>
    <n v="0"/>
    <n v="0"/>
    <n v="0"/>
  </r>
  <r>
    <x v="109"/>
    <s v="Med A"/>
    <d v="2012-07-28T00:00:00"/>
    <x v="0"/>
    <n v="4900"/>
    <x v="0"/>
    <n v="0"/>
    <n v="0"/>
    <n v="0"/>
    <n v="0"/>
  </r>
  <r>
    <x v="109"/>
    <s v="Med A"/>
    <d v="2012-07-31T00:00:00"/>
    <x v="0"/>
    <n v="4900"/>
    <x v="0"/>
    <n v="0"/>
    <n v="0"/>
    <n v="0"/>
    <n v="0"/>
  </r>
  <r>
    <x v="109"/>
    <s v="Med A"/>
    <d v="2012-08-02T00:00:00"/>
    <x v="1"/>
    <n v="4900"/>
    <x v="0"/>
    <n v="0"/>
    <n v="0"/>
    <n v="0"/>
    <n v="0"/>
  </r>
  <r>
    <x v="109"/>
    <s v="Med A"/>
    <d v="2012-08-04T00:00:00"/>
    <x v="1"/>
    <n v="5400"/>
    <x v="0"/>
    <n v="0"/>
    <n v="0"/>
    <n v="0"/>
    <n v="0"/>
  </r>
  <r>
    <x v="109"/>
    <s v="Med A"/>
    <d v="2012-08-07T00:00:00"/>
    <x v="1"/>
    <n v="5400"/>
    <x v="0"/>
    <n v="0"/>
    <n v="0"/>
    <n v="0"/>
    <n v="0"/>
  </r>
  <r>
    <x v="109"/>
    <s v="Med A"/>
    <d v="2012-08-09T00:00:00"/>
    <x v="1"/>
    <n v="5400"/>
    <x v="0"/>
    <n v="0"/>
    <n v="0"/>
    <n v="0"/>
    <n v="0"/>
  </r>
  <r>
    <x v="109"/>
    <s v="Med A"/>
    <d v="2012-08-11T00:00:00"/>
    <x v="1"/>
    <n v="5400"/>
    <x v="0"/>
    <n v="0"/>
    <n v="0"/>
    <n v="0"/>
    <n v="0"/>
  </r>
  <r>
    <x v="109"/>
    <s v="Med A"/>
    <d v="2012-08-14T00:00:00"/>
    <x v="1"/>
    <n v="5400"/>
    <x v="0"/>
    <n v="0"/>
    <n v="0"/>
    <n v="0"/>
    <n v="0"/>
  </r>
  <r>
    <x v="109"/>
    <s v="Med A"/>
    <d v="2012-08-16T00:00:00"/>
    <x v="1"/>
    <n v="5400"/>
    <x v="0"/>
    <n v="0"/>
    <n v="0"/>
    <n v="0"/>
    <n v="0"/>
  </r>
  <r>
    <x v="109"/>
    <s v="Med A"/>
    <d v="2012-08-18T00:00:00"/>
    <x v="1"/>
    <n v="5400"/>
    <x v="0"/>
    <n v="0"/>
    <n v="0"/>
    <n v="0"/>
    <n v="0"/>
  </r>
  <r>
    <x v="109"/>
    <s v="Med A"/>
    <d v="2012-08-21T00:00:00"/>
    <x v="1"/>
    <n v="5400"/>
    <x v="0"/>
    <n v="0"/>
    <n v="0"/>
    <n v="0"/>
    <n v="0"/>
  </r>
  <r>
    <x v="109"/>
    <s v="Med A"/>
    <d v="2012-08-23T00:00:00"/>
    <x v="1"/>
    <n v="5400"/>
    <x v="0"/>
    <n v="0"/>
    <n v="0"/>
    <n v="0"/>
    <n v="0"/>
  </r>
  <r>
    <x v="109"/>
    <s v="Med A"/>
    <d v="2012-08-25T00:00:00"/>
    <x v="1"/>
    <n v="5400"/>
    <x v="0"/>
    <n v="0"/>
    <n v="0"/>
    <n v="0"/>
    <n v="0"/>
  </r>
  <r>
    <x v="109"/>
    <s v="Med A"/>
    <d v="2012-08-28T00:00:00"/>
    <x v="1"/>
    <n v="5400"/>
    <x v="0"/>
    <n v="0"/>
    <n v="0"/>
    <n v="0"/>
    <n v="0"/>
  </r>
  <r>
    <x v="109"/>
    <s v="Med A"/>
    <d v="2012-08-30T00:00:00"/>
    <x v="1"/>
    <n v="5400"/>
    <x v="0"/>
    <n v="0"/>
    <n v="0"/>
    <n v="0"/>
    <n v="0"/>
  </r>
  <r>
    <x v="109"/>
    <s v="Med A"/>
    <d v="2012-09-01T00:00:00"/>
    <x v="2"/>
    <n v="5400"/>
    <x v="0"/>
    <n v="0"/>
    <n v="0"/>
    <n v="0"/>
    <n v="0"/>
  </r>
  <r>
    <x v="109"/>
    <s v="Med A"/>
    <d v="2012-09-04T00:00:00"/>
    <x v="2"/>
    <n v="5400"/>
    <x v="0"/>
    <n v="0"/>
    <n v="0"/>
    <n v="0"/>
    <n v="0"/>
  </r>
  <r>
    <x v="109"/>
    <s v="Med A"/>
    <d v="2012-09-06T00:00:00"/>
    <x v="2"/>
    <n v="5400"/>
    <x v="0"/>
    <n v="0"/>
    <n v="0"/>
    <n v="0"/>
    <n v="0"/>
  </r>
  <r>
    <x v="109"/>
    <s v="Med B"/>
    <d v="2012-09-13T00:00:00"/>
    <x v="2"/>
    <n v="8"/>
    <x v="1"/>
    <n v="0"/>
    <n v="0"/>
    <n v="149600"/>
    <n v="0"/>
  </r>
  <r>
    <x v="109"/>
    <s v="Med B"/>
    <d v="2012-10-11T00:00:00"/>
    <x v="3"/>
    <n v="8"/>
    <x v="0"/>
    <n v="0"/>
    <n v="0"/>
    <n v="0"/>
    <n v="0"/>
  </r>
  <r>
    <x v="109"/>
    <s v="Med B"/>
    <d v="2012-11-21T00:00:00"/>
    <x v="4"/>
    <n v="10"/>
    <x v="0"/>
    <n v="0"/>
    <n v="0"/>
    <n v="0"/>
    <n v="26"/>
  </r>
  <r>
    <x v="110"/>
    <s v="Med A"/>
    <d v="2012-07-03T00:00:00"/>
    <x v="0"/>
    <n v="700"/>
    <x v="0"/>
    <n v="0"/>
    <n v="0"/>
    <n v="0"/>
    <n v="0"/>
  </r>
  <r>
    <x v="110"/>
    <s v="Med A"/>
    <d v="2012-07-05T00:00:00"/>
    <x v="0"/>
    <n v="700"/>
    <x v="0"/>
    <n v="0"/>
    <n v="0"/>
    <n v="0"/>
    <n v="0"/>
  </r>
  <r>
    <x v="110"/>
    <s v="Med A"/>
    <d v="2012-07-07T00:00:00"/>
    <x v="0"/>
    <n v="700"/>
    <x v="0"/>
    <n v="0"/>
    <n v="0"/>
    <n v="0"/>
    <n v="0"/>
  </r>
  <r>
    <x v="110"/>
    <s v="Med A"/>
    <d v="2012-07-10T00:00:00"/>
    <x v="0"/>
    <n v="700"/>
    <x v="0"/>
    <n v="0"/>
    <n v="0"/>
    <n v="0"/>
    <n v="0"/>
  </r>
  <r>
    <x v="110"/>
    <s v="Med A"/>
    <d v="2012-07-12T00:00:00"/>
    <x v="0"/>
    <n v="700"/>
    <x v="0"/>
    <n v="0"/>
    <n v="0"/>
    <n v="0"/>
    <n v="0"/>
  </r>
  <r>
    <x v="110"/>
    <s v="Med A"/>
    <d v="2012-07-14T00:00:00"/>
    <x v="0"/>
    <n v="700"/>
    <x v="0"/>
    <n v="0"/>
    <n v="0"/>
    <n v="0"/>
    <n v="0"/>
  </r>
  <r>
    <x v="110"/>
    <s v="Med A"/>
    <d v="2012-07-17T00:00:00"/>
    <x v="0"/>
    <n v="700"/>
    <x v="0"/>
    <n v="0"/>
    <n v="0"/>
    <n v="0"/>
    <n v="0"/>
  </r>
  <r>
    <x v="110"/>
    <s v="Med A"/>
    <d v="2012-07-19T00:00:00"/>
    <x v="0"/>
    <n v="700"/>
    <x v="0"/>
    <n v="0"/>
    <n v="0"/>
    <n v="0"/>
    <n v="0"/>
  </r>
  <r>
    <x v="110"/>
    <s v="Med A"/>
    <d v="2012-08-09T00:00:00"/>
    <x v="1"/>
    <n v="500"/>
    <x v="0"/>
    <n v="0"/>
    <n v="0"/>
    <n v="0"/>
    <n v="0"/>
  </r>
  <r>
    <x v="110"/>
    <s v="Med A"/>
    <d v="2012-08-11T00:00:00"/>
    <x v="1"/>
    <n v="500"/>
    <x v="0"/>
    <n v="0"/>
    <n v="0"/>
    <n v="0"/>
    <n v="0"/>
  </r>
  <r>
    <x v="110"/>
    <s v="Med A"/>
    <d v="2012-08-14T00:00:00"/>
    <x v="1"/>
    <n v="500"/>
    <x v="0"/>
    <n v="0"/>
    <n v="0"/>
    <n v="0"/>
    <n v="0"/>
  </r>
  <r>
    <x v="110"/>
    <s v="Med A"/>
    <d v="2012-08-16T00:00:00"/>
    <x v="1"/>
    <n v="500"/>
    <x v="0"/>
    <n v="0"/>
    <n v="0"/>
    <n v="0"/>
    <n v="0"/>
  </r>
  <r>
    <x v="110"/>
    <s v="Med A"/>
    <d v="2012-08-18T00:00:00"/>
    <x v="1"/>
    <n v="500"/>
    <x v="0"/>
    <n v="0"/>
    <n v="0"/>
    <n v="0"/>
    <n v="0"/>
  </r>
  <r>
    <x v="110"/>
    <s v="Med A"/>
    <d v="2012-08-21T00:00:00"/>
    <x v="1"/>
    <n v="500"/>
    <x v="0"/>
    <n v="0"/>
    <n v="0"/>
    <n v="0"/>
    <n v="0"/>
  </r>
  <r>
    <x v="110"/>
    <s v="Med A"/>
    <d v="2012-08-23T00:00:00"/>
    <x v="1"/>
    <n v="500"/>
    <x v="0"/>
    <n v="0"/>
    <n v="0"/>
    <n v="0"/>
    <n v="0"/>
  </r>
  <r>
    <x v="110"/>
    <s v="Med A"/>
    <d v="2012-08-25T00:00:00"/>
    <x v="1"/>
    <n v="500"/>
    <x v="0"/>
    <n v="0"/>
    <n v="0"/>
    <n v="0"/>
    <n v="0"/>
  </r>
  <r>
    <x v="110"/>
    <s v="Med A"/>
    <d v="2012-08-28T00:00:00"/>
    <x v="1"/>
    <n v="500"/>
    <x v="0"/>
    <n v="0"/>
    <n v="0"/>
    <n v="0"/>
    <n v="0"/>
  </r>
  <r>
    <x v="110"/>
    <s v="Med A"/>
    <d v="2012-08-30T00:00:00"/>
    <x v="1"/>
    <n v="500"/>
    <x v="0"/>
    <n v="0"/>
    <n v="0"/>
    <n v="0"/>
    <n v="0"/>
  </r>
  <r>
    <x v="110"/>
    <s v="Med A"/>
    <d v="2012-09-01T00:00:00"/>
    <x v="2"/>
    <n v="500"/>
    <x v="0"/>
    <n v="0"/>
    <n v="0"/>
    <n v="0"/>
    <n v="0"/>
  </r>
  <r>
    <x v="110"/>
    <s v="Med A"/>
    <d v="2012-09-04T00:00:00"/>
    <x v="2"/>
    <n v="500"/>
    <x v="0"/>
    <n v="0"/>
    <n v="0"/>
    <n v="0"/>
    <n v="0"/>
  </r>
  <r>
    <x v="110"/>
    <s v="Med A"/>
    <d v="2012-09-06T00:00:00"/>
    <x v="2"/>
    <n v="500"/>
    <x v="0"/>
    <n v="0"/>
    <n v="0"/>
    <n v="0"/>
    <n v="0"/>
  </r>
  <r>
    <x v="110"/>
    <s v="Med B"/>
    <d v="2012-10-11T00:00:00"/>
    <x v="3"/>
    <n v="4"/>
    <x v="1"/>
    <n v="0"/>
    <n v="0"/>
    <n v="12100"/>
    <n v="0"/>
  </r>
  <r>
    <x v="110"/>
    <s v="Med B"/>
    <d v="2012-11-15T00:00:00"/>
    <x v="4"/>
    <n v="3"/>
    <x v="0"/>
    <n v="0"/>
    <n v="0"/>
    <n v="0"/>
    <n v="7"/>
  </r>
  <r>
    <x v="111"/>
    <s v="Med A"/>
    <d v="2012-07-02T00:00:00"/>
    <x v="0"/>
    <n v="3500"/>
    <x v="0"/>
    <n v="0"/>
    <n v="0"/>
    <n v="0"/>
    <n v="0"/>
  </r>
  <r>
    <x v="111"/>
    <s v="Med A"/>
    <d v="2012-07-04T00:00:00"/>
    <x v="0"/>
    <n v="3500"/>
    <x v="0"/>
    <n v="0"/>
    <n v="0"/>
    <n v="0"/>
    <n v="0"/>
  </r>
  <r>
    <x v="111"/>
    <s v="Med A"/>
    <d v="2012-07-06T00:00:00"/>
    <x v="0"/>
    <n v="3500"/>
    <x v="0"/>
    <n v="0"/>
    <n v="0"/>
    <n v="0"/>
    <n v="0"/>
  </r>
  <r>
    <x v="111"/>
    <s v="Med A"/>
    <d v="2012-07-09T00:00:00"/>
    <x v="0"/>
    <n v="3500"/>
    <x v="0"/>
    <n v="0"/>
    <n v="0"/>
    <n v="0"/>
    <n v="0"/>
  </r>
  <r>
    <x v="111"/>
    <s v="Med A"/>
    <d v="2012-07-11T00:00:00"/>
    <x v="0"/>
    <n v="3500"/>
    <x v="0"/>
    <n v="0"/>
    <n v="0"/>
    <n v="0"/>
    <n v="0"/>
  </r>
  <r>
    <x v="111"/>
    <s v="Med A"/>
    <d v="2012-07-13T00:00:00"/>
    <x v="0"/>
    <n v="3500"/>
    <x v="0"/>
    <n v="0"/>
    <n v="0"/>
    <n v="0"/>
    <n v="0"/>
  </r>
  <r>
    <x v="111"/>
    <s v="Med A"/>
    <d v="2012-07-16T00:00:00"/>
    <x v="0"/>
    <n v="3500"/>
    <x v="0"/>
    <n v="0"/>
    <n v="0"/>
    <n v="0"/>
    <n v="0"/>
  </r>
  <r>
    <x v="111"/>
    <s v="Med A"/>
    <d v="2012-07-18T00:00:00"/>
    <x v="0"/>
    <n v="3500"/>
    <x v="0"/>
    <n v="0"/>
    <n v="0"/>
    <n v="0"/>
    <n v="0"/>
  </r>
  <r>
    <x v="111"/>
    <s v="Med A"/>
    <d v="2012-07-20T00:00:00"/>
    <x v="0"/>
    <n v="3500"/>
    <x v="0"/>
    <n v="0"/>
    <n v="0"/>
    <n v="0"/>
    <n v="0"/>
  </r>
  <r>
    <x v="111"/>
    <s v="Med A"/>
    <d v="2012-07-23T00:00:00"/>
    <x v="0"/>
    <n v="3500"/>
    <x v="0"/>
    <n v="0"/>
    <n v="0"/>
    <n v="0"/>
    <n v="0"/>
  </r>
  <r>
    <x v="111"/>
    <s v="Med A"/>
    <d v="2012-07-25T00:00:00"/>
    <x v="0"/>
    <n v="3500"/>
    <x v="0"/>
    <n v="0"/>
    <n v="0"/>
    <n v="0"/>
    <n v="0"/>
  </r>
  <r>
    <x v="111"/>
    <s v="Med A"/>
    <d v="2012-07-27T00:00:00"/>
    <x v="0"/>
    <n v="3500"/>
    <x v="0"/>
    <n v="0"/>
    <n v="0"/>
    <n v="0"/>
    <n v="0"/>
  </r>
  <r>
    <x v="111"/>
    <s v="Med A"/>
    <d v="2012-07-30T00:00:00"/>
    <x v="0"/>
    <n v="3500"/>
    <x v="0"/>
    <n v="0"/>
    <n v="0"/>
    <n v="0"/>
    <n v="0"/>
  </r>
  <r>
    <x v="111"/>
    <s v="Med A"/>
    <d v="2012-08-01T00:00:00"/>
    <x v="1"/>
    <n v="3500"/>
    <x v="0"/>
    <n v="0"/>
    <n v="0"/>
    <n v="0"/>
    <n v="0"/>
  </r>
  <r>
    <x v="111"/>
    <s v="Med A"/>
    <d v="2012-08-20T00:00:00"/>
    <x v="1"/>
    <n v="2500"/>
    <x v="0"/>
    <n v="0"/>
    <n v="0"/>
    <n v="0"/>
    <n v="0"/>
  </r>
  <r>
    <x v="111"/>
    <s v="Med A"/>
    <d v="2012-08-22T00:00:00"/>
    <x v="1"/>
    <n v="2500"/>
    <x v="0"/>
    <n v="0"/>
    <n v="0"/>
    <n v="0"/>
    <n v="0"/>
  </r>
  <r>
    <x v="111"/>
    <s v="Med A"/>
    <d v="2012-08-24T00:00:00"/>
    <x v="1"/>
    <n v="2500"/>
    <x v="0"/>
    <n v="0"/>
    <n v="0"/>
    <n v="0"/>
    <n v="0"/>
  </r>
  <r>
    <x v="111"/>
    <s v="Med A"/>
    <d v="2012-08-27T00:00:00"/>
    <x v="1"/>
    <n v="2500"/>
    <x v="0"/>
    <n v="0"/>
    <n v="0"/>
    <n v="0"/>
    <n v="0"/>
  </r>
  <r>
    <x v="111"/>
    <s v="Med A"/>
    <d v="2012-08-29T00:00:00"/>
    <x v="1"/>
    <n v="2500"/>
    <x v="0"/>
    <n v="0"/>
    <n v="0"/>
    <n v="0"/>
    <n v="0"/>
  </r>
  <r>
    <x v="111"/>
    <s v="Med A"/>
    <d v="2012-08-31T00:00:00"/>
    <x v="1"/>
    <n v="2500"/>
    <x v="0"/>
    <n v="0"/>
    <n v="0"/>
    <n v="0"/>
    <n v="0"/>
  </r>
  <r>
    <x v="111"/>
    <s v="Med A"/>
    <d v="2012-09-03T00:00:00"/>
    <x v="2"/>
    <n v="2500"/>
    <x v="0"/>
    <n v="0"/>
    <n v="0"/>
    <n v="0"/>
    <n v="0"/>
  </r>
  <r>
    <x v="111"/>
    <s v="Med A"/>
    <d v="2012-09-05T00:00:00"/>
    <x v="2"/>
    <n v="2500"/>
    <x v="0"/>
    <n v="0"/>
    <n v="0"/>
    <n v="0"/>
    <n v="0"/>
  </r>
  <r>
    <x v="111"/>
    <s v="Med B"/>
    <d v="2012-09-12T00:00:00"/>
    <x v="2"/>
    <n v="5"/>
    <x v="1"/>
    <n v="0"/>
    <n v="0"/>
    <n v="69000"/>
    <n v="0"/>
  </r>
  <r>
    <x v="111"/>
    <s v="Med B"/>
    <d v="2012-11-14T00:00:00"/>
    <x v="4"/>
    <n v="2"/>
    <x v="0"/>
    <n v="0"/>
    <n v="0"/>
    <n v="0"/>
    <n v="7"/>
  </r>
  <r>
    <x v="112"/>
    <s v="Med A"/>
    <d v="2012-07-07T00:00:00"/>
    <x v="0"/>
    <n v="8000"/>
    <x v="0"/>
    <n v="0"/>
    <n v="0"/>
    <n v="0"/>
    <n v="0"/>
  </r>
  <r>
    <x v="112"/>
    <s v="Med A"/>
    <d v="2012-07-10T00:00:00"/>
    <x v="0"/>
    <n v="8000"/>
    <x v="0"/>
    <n v="0"/>
    <n v="0"/>
    <n v="0"/>
    <n v="0"/>
  </r>
  <r>
    <x v="112"/>
    <s v="Med A"/>
    <d v="2012-07-12T00:00:00"/>
    <x v="0"/>
    <n v="8000"/>
    <x v="0"/>
    <n v="0"/>
    <n v="0"/>
    <n v="0"/>
    <n v="0"/>
  </r>
  <r>
    <x v="112"/>
    <s v="Med A"/>
    <d v="2012-07-14T00:00:00"/>
    <x v="0"/>
    <n v="8000"/>
    <x v="0"/>
    <n v="0"/>
    <n v="0"/>
    <n v="0"/>
    <n v="0"/>
  </r>
  <r>
    <x v="112"/>
    <s v="Med A"/>
    <d v="2012-07-17T00:00:00"/>
    <x v="0"/>
    <n v="8000"/>
    <x v="0"/>
    <n v="0"/>
    <n v="0"/>
    <n v="0"/>
    <n v="0"/>
  </r>
  <r>
    <x v="112"/>
    <s v="Med A"/>
    <d v="2012-07-19T00:00:00"/>
    <x v="0"/>
    <n v="8000"/>
    <x v="0"/>
    <n v="0"/>
    <n v="0"/>
    <n v="0"/>
    <n v="0"/>
  </r>
  <r>
    <x v="112"/>
    <s v="Med A"/>
    <d v="2012-07-21T00:00:00"/>
    <x v="0"/>
    <n v="8000"/>
    <x v="0"/>
    <n v="0"/>
    <n v="0"/>
    <n v="0"/>
    <n v="0"/>
  </r>
  <r>
    <x v="112"/>
    <s v="Med A"/>
    <d v="2012-07-24T00:00:00"/>
    <x v="0"/>
    <n v="8000"/>
    <x v="0"/>
    <n v="0"/>
    <n v="0"/>
    <n v="0"/>
    <n v="0"/>
  </r>
  <r>
    <x v="112"/>
    <s v="Med A"/>
    <d v="2012-07-26T00:00:00"/>
    <x v="0"/>
    <n v="8000"/>
    <x v="0"/>
    <n v="0"/>
    <n v="0"/>
    <n v="0"/>
    <n v="0"/>
  </r>
  <r>
    <x v="112"/>
    <s v="Med A"/>
    <d v="2012-07-28T00:00:00"/>
    <x v="0"/>
    <n v="8000"/>
    <x v="0"/>
    <n v="0"/>
    <n v="0"/>
    <n v="0"/>
    <n v="0"/>
  </r>
  <r>
    <x v="112"/>
    <s v="Med A"/>
    <d v="2012-07-31T00:00:00"/>
    <x v="0"/>
    <n v="8000"/>
    <x v="0"/>
    <n v="0"/>
    <n v="0"/>
    <n v="0"/>
    <n v="0"/>
  </r>
  <r>
    <x v="112"/>
    <s v="Med A"/>
    <d v="2012-08-02T00:00:00"/>
    <x v="1"/>
    <n v="8000"/>
    <x v="0"/>
    <n v="0"/>
    <n v="0"/>
    <n v="0"/>
    <n v="0"/>
  </r>
  <r>
    <x v="112"/>
    <s v="Med A"/>
    <d v="2012-08-04T00:00:00"/>
    <x v="1"/>
    <n v="8000"/>
    <x v="0"/>
    <n v="0"/>
    <n v="0"/>
    <n v="0"/>
    <n v="0"/>
  </r>
  <r>
    <x v="112"/>
    <s v="Med A"/>
    <d v="2012-08-07T00:00:00"/>
    <x v="1"/>
    <n v="8000"/>
    <x v="0"/>
    <n v="0"/>
    <n v="0"/>
    <n v="0"/>
    <n v="0"/>
  </r>
  <r>
    <x v="112"/>
    <s v="Med A"/>
    <d v="2012-08-09T00:00:00"/>
    <x v="1"/>
    <n v="8000"/>
    <x v="0"/>
    <n v="0"/>
    <n v="0"/>
    <n v="0"/>
    <n v="0"/>
  </r>
  <r>
    <x v="112"/>
    <s v="Med A"/>
    <d v="2012-08-11T00:00:00"/>
    <x v="1"/>
    <n v="8000"/>
    <x v="0"/>
    <n v="0"/>
    <n v="0"/>
    <n v="0"/>
    <n v="0"/>
  </r>
  <r>
    <x v="112"/>
    <s v="Med A"/>
    <d v="2012-08-14T00:00:00"/>
    <x v="1"/>
    <n v="8000"/>
    <x v="0"/>
    <n v="0"/>
    <n v="0"/>
    <n v="0"/>
    <n v="0"/>
  </r>
  <r>
    <x v="112"/>
    <s v="Med A"/>
    <d v="2012-08-16T00:00:00"/>
    <x v="1"/>
    <n v="8000"/>
    <x v="0"/>
    <n v="0"/>
    <n v="0"/>
    <n v="0"/>
    <n v="0"/>
  </r>
  <r>
    <x v="112"/>
    <s v="Med A"/>
    <d v="2012-08-18T00:00:00"/>
    <x v="1"/>
    <n v="9600"/>
    <x v="0"/>
    <n v="0"/>
    <n v="0"/>
    <n v="0"/>
    <n v="0"/>
  </r>
  <r>
    <x v="112"/>
    <s v="Med A"/>
    <d v="2012-08-21T00:00:00"/>
    <x v="1"/>
    <n v="9600"/>
    <x v="0"/>
    <n v="0"/>
    <n v="0"/>
    <n v="0"/>
    <n v="0"/>
  </r>
  <r>
    <x v="112"/>
    <s v="Med A"/>
    <d v="2012-08-23T00:00:00"/>
    <x v="1"/>
    <n v="9600"/>
    <x v="0"/>
    <n v="0"/>
    <n v="0"/>
    <n v="0"/>
    <n v="0"/>
  </r>
  <r>
    <x v="112"/>
    <s v="Med A"/>
    <d v="2012-08-25T00:00:00"/>
    <x v="1"/>
    <n v="9600"/>
    <x v="0"/>
    <n v="0"/>
    <n v="0"/>
    <n v="0"/>
    <n v="0"/>
  </r>
  <r>
    <x v="112"/>
    <s v="Med A"/>
    <d v="2012-08-28T00:00:00"/>
    <x v="1"/>
    <n v="9600"/>
    <x v="0"/>
    <n v="0"/>
    <n v="0"/>
    <n v="0"/>
    <n v="0"/>
  </r>
  <r>
    <x v="112"/>
    <s v="Med A"/>
    <d v="2012-08-30T00:00:00"/>
    <x v="1"/>
    <n v="9600"/>
    <x v="0"/>
    <n v="0"/>
    <n v="0"/>
    <n v="0"/>
    <n v="0"/>
  </r>
  <r>
    <x v="112"/>
    <s v="Med A"/>
    <d v="2012-09-01T00:00:00"/>
    <x v="2"/>
    <n v="9600"/>
    <x v="0"/>
    <n v="0"/>
    <n v="0"/>
    <n v="0"/>
    <n v="0"/>
  </r>
  <r>
    <x v="112"/>
    <s v="Med A"/>
    <d v="2012-09-04T00:00:00"/>
    <x v="2"/>
    <n v="9600"/>
    <x v="0"/>
    <n v="0"/>
    <n v="0"/>
    <n v="0"/>
    <n v="0"/>
  </r>
  <r>
    <x v="112"/>
    <s v="Med A"/>
    <d v="2012-09-06T00:00:00"/>
    <x v="2"/>
    <n v="9600"/>
    <x v="0"/>
    <n v="0"/>
    <n v="0"/>
    <n v="0"/>
    <n v="0"/>
  </r>
  <r>
    <x v="112"/>
    <s v="Med B"/>
    <d v="2012-09-13T00:00:00"/>
    <x v="2"/>
    <n v="10"/>
    <x v="1"/>
    <n v="0"/>
    <n v="0"/>
    <n v="230400"/>
    <n v="0"/>
  </r>
  <r>
    <x v="112"/>
    <s v="Med B"/>
    <d v="2012-10-11T00:00:00"/>
    <x v="3"/>
    <n v="10"/>
    <x v="0"/>
    <n v="0"/>
    <n v="0"/>
    <n v="0"/>
    <n v="0"/>
  </r>
  <r>
    <x v="112"/>
    <s v="Med B"/>
    <d v="2012-11-15T00:00:00"/>
    <x v="4"/>
    <n v="10"/>
    <x v="0"/>
    <n v="0"/>
    <n v="0"/>
    <n v="0"/>
    <n v="30"/>
  </r>
  <r>
    <x v="113"/>
    <s v="Med A"/>
    <d v="2012-07-03T00:00:00"/>
    <x v="0"/>
    <n v="3700"/>
    <x v="0"/>
    <n v="0"/>
    <n v="0"/>
    <n v="0"/>
    <n v="0"/>
  </r>
  <r>
    <x v="113"/>
    <s v="Med A"/>
    <d v="2012-07-05T00:00:00"/>
    <x v="0"/>
    <n v="3700"/>
    <x v="0"/>
    <n v="0"/>
    <n v="0"/>
    <n v="0"/>
    <n v="0"/>
  </r>
  <r>
    <x v="113"/>
    <s v="Med A"/>
    <d v="2012-07-07T00:00:00"/>
    <x v="0"/>
    <n v="3700"/>
    <x v="0"/>
    <n v="0"/>
    <n v="0"/>
    <n v="0"/>
    <n v="0"/>
  </r>
  <r>
    <x v="113"/>
    <s v="Med A"/>
    <d v="2012-07-10T00:00:00"/>
    <x v="0"/>
    <n v="3700"/>
    <x v="0"/>
    <n v="0"/>
    <n v="0"/>
    <n v="0"/>
    <n v="0"/>
  </r>
  <r>
    <x v="113"/>
    <s v="Med A"/>
    <d v="2012-07-12T00:00:00"/>
    <x v="0"/>
    <n v="3700"/>
    <x v="0"/>
    <n v="0"/>
    <n v="0"/>
    <n v="0"/>
    <n v="0"/>
  </r>
  <r>
    <x v="113"/>
    <s v="Med A"/>
    <d v="2012-07-14T00:00:00"/>
    <x v="0"/>
    <n v="3700"/>
    <x v="0"/>
    <n v="0"/>
    <n v="0"/>
    <n v="0"/>
    <n v="0"/>
  </r>
  <r>
    <x v="113"/>
    <s v="Med A"/>
    <d v="2012-07-17T00:00:00"/>
    <x v="0"/>
    <n v="3700"/>
    <x v="0"/>
    <n v="0"/>
    <n v="0"/>
    <n v="0"/>
    <n v="0"/>
  </r>
  <r>
    <x v="113"/>
    <s v="Med A"/>
    <d v="2012-07-19T00:00:00"/>
    <x v="0"/>
    <n v="3700"/>
    <x v="0"/>
    <n v="0"/>
    <n v="0"/>
    <n v="0"/>
    <n v="0"/>
  </r>
  <r>
    <x v="113"/>
    <s v="Med A"/>
    <d v="2012-07-21T00:00:00"/>
    <x v="0"/>
    <n v="3700"/>
    <x v="0"/>
    <n v="0"/>
    <n v="0"/>
    <n v="0"/>
    <n v="0"/>
  </r>
  <r>
    <x v="113"/>
    <s v="Med A"/>
    <d v="2012-07-24T00:00:00"/>
    <x v="0"/>
    <n v="3700"/>
    <x v="0"/>
    <n v="0"/>
    <n v="0"/>
    <n v="0"/>
    <n v="0"/>
  </r>
  <r>
    <x v="113"/>
    <s v="Med A"/>
    <d v="2012-07-26T00:00:00"/>
    <x v="0"/>
    <n v="3700"/>
    <x v="0"/>
    <n v="0"/>
    <n v="0"/>
    <n v="0"/>
    <n v="0"/>
  </r>
  <r>
    <x v="113"/>
    <s v="Med A"/>
    <d v="2012-07-28T00:00:00"/>
    <x v="0"/>
    <n v="3700"/>
    <x v="0"/>
    <n v="0"/>
    <n v="0"/>
    <n v="0"/>
    <n v="0"/>
  </r>
  <r>
    <x v="113"/>
    <s v="Med A"/>
    <d v="2012-07-31T00:00:00"/>
    <x v="0"/>
    <n v="3700"/>
    <x v="0"/>
    <n v="0"/>
    <n v="0"/>
    <n v="0"/>
    <n v="0"/>
  </r>
  <r>
    <x v="113"/>
    <s v="Med A"/>
    <d v="2012-08-02T00:00:00"/>
    <x v="1"/>
    <n v="3700"/>
    <x v="0"/>
    <n v="0"/>
    <n v="0"/>
    <n v="0"/>
    <n v="0"/>
  </r>
  <r>
    <x v="113"/>
    <s v="Med A"/>
    <d v="2012-08-04T00:00:00"/>
    <x v="1"/>
    <n v="3700"/>
    <x v="0"/>
    <n v="0"/>
    <n v="0"/>
    <n v="0"/>
    <n v="0"/>
  </r>
  <r>
    <x v="113"/>
    <s v="Med A"/>
    <d v="2012-08-07T00:00:00"/>
    <x v="1"/>
    <n v="3700"/>
    <x v="0"/>
    <n v="0"/>
    <n v="0"/>
    <n v="0"/>
    <n v="0"/>
  </r>
  <r>
    <x v="113"/>
    <s v="Med A"/>
    <d v="2012-08-09T00:00:00"/>
    <x v="1"/>
    <n v="3700"/>
    <x v="0"/>
    <n v="0"/>
    <n v="0"/>
    <n v="0"/>
    <n v="0"/>
  </r>
  <r>
    <x v="113"/>
    <s v="Med A"/>
    <d v="2012-08-11T00:00:00"/>
    <x v="1"/>
    <n v="3700"/>
    <x v="0"/>
    <n v="0"/>
    <n v="0"/>
    <n v="0"/>
    <n v="0"/>
  </r>
  <r>
    <x v="113"/>
    <s v="Med A"/>
    <d v="2012-08-14T00:00:00"/>
    <x v="1"/>
    <n v="3700"/>
    <x v="0"/>
    <n v="0"/>
    <n v="0"/>
    <n v="0"/>
    <n v="0"/>
  </r>
  <r>
    <x v="113"/>
    <s v="Med A"/>
    <d v="2012-08-18T00:00:00"/>
    <x v="1"/>
    <n v="3700"/>
    <x v="0"/>
    <n v="0"/>
    <n v="0"/>
    <n v="0"/>
    <n v="0"/>
  </r>
  <r>
    <x v="113"/>
    <s v="Med A"/>
    <d v="2012-08-21T00:00:00"/>
    <x v="1"/>
    <n v="3700"/>
    <x v="0"/>
    <n v="0"/>
    <n v="0"/>
    <n v="0"/>
    <n v="0"/>
  </r>
  <r>
    <x v="113"/>
    <s v="Med A"/>
    <d v="2012-08-23T00:00:00"/>
    <x v="1"/>
    <n v="5600"/>
    <x v="0"/>
    <n v="0"/>
    <n v="0"/>
    <n v="0"/>
    <n v="0"/>
  </r>
  <r>
    <x v="113"/>
    <s v="Med A"/>
    <d v="2012-08-25T00:00:00"/>
    <x v="1"/>
    <n v="5600"/>
    <x v="0"/>
    <n v="0"/>
    <n v="0"/>
    <n v="0"/>
    <n v="0"/>
  </r>
  <r>
    <x v="113"/>
    <s v="Med A"/>
    <d v="2012-08-30T00:00:00"/>
    <x v="1"/>
    <n v="5600"/>
    <x v="0"/>
    <n v="0"/>
    <n v="0"/>
    <n v="0"/>
    <n v="0"/>
  </r>
  <r>
    <x v="113"/>
    <s v="Med A"/>
    <d v="2012-09-01T00:00:00"/>
    <x v="2"/>
    <n v="5600"/>
    <x v="0"/>
    <n v="0"/>
    <n v="0"/>
    <n v="0"/>
    <n v="0"/>
  </r>
  <r>
    <x v="113"/>
    <s v="Med A"/>
    <d v="2012-09-04T00:00:00"/>
    <x v="2"/>
    <n v="5600"/>
    <x v="0"/>
    <n v="0"/>
    <n v="0"/>
    <n v="0"/>
    <n v="0"/>
  </r>
  <r>
    <x v="113"/>
    <s v="Med A"/>
    <d v="2012-09-06T00:00:00"/>
    <x v="2"/>
    <n v="5600"/>
    <x v="0"/>
    <n v="0"/>
    <n v="0"/>
    <n v="0"/>
    <n v="0"/>
  </r>
  <r>
    <x v="113"/>
    <s v="Med B"/>
    <d v="2012-09-14T00:00:00"/>
    <x v="2"/>
    <n v="8"/>
    <x v="1"/>
    <n v="0"/>
    <n v="0"/>
    <n v="111300"/>
    <n v="0"/>
  </r>
  <r>
    <x v="113"/>
    <s v="Med B"/>
    <d v="2012-10-11T00:00:00"/>
    <x v="3"/>
    <n v="8"/>
    <x v="0"/>
    <n v="0"/>
    <n v="0"/>
    <n v="0"/>
    <n v="0"/>
  </r>
  <r>
    <x v="113"/>
    <s v="Med B"/>
    <d v="2012-11-15T00:00:00"/>
    <x v="4"/>
    <n v="8"/>
    <x v="0"/>
    <n v="0"/>
    <n v="0"/>
    <n v="0"/>
    <n v="24"/>
  </r>
  <r>
    <x v="114"/>
    <s v="Med A"/>
    <d v="2012-07-02T00:00:00"/>
    <x v="0"/>
    <n v="5800"/>
    <x v="0"/>
    <n v="0"/>
    <n v="0"/>
    <n v="0"/>
    <n v="0"/>
  </r>
  <r>
    <x v="114"/>
    <s v="Med A"/>
    <d v="2012-07-04T00:00:00"/>
    <x v="0"/>
    <n v="5800"/>
    <x v="0"/>
    <n v="0"/>
    <n v="0"/>
    <n v="0"/>
    <n v="0"/>
  </r>
  <r>
    <x v="114"/>
    <s v="Med A"/>
    <d v="2012-07-06T00:00:00"/>
    <x v="0"/>
    <n v="5800"/>
    <x v="0"/>
    <n v="0"/>
    <n v="0"/>
    <n v="0"/>
    <n v="0"/>
  </r>
  <r>
    <x v="114"/>
    <s v="Med A"/>
    <d v="2012-07-09T00:00:00"/>
    <x v="0"/>
    <n v="5800"/>
    <x v="0"/>
    <n v="0"/>
    <n v="0"/>
    <n v="0"/>
    <n v="0"/>
  </r>
  <r>
    <x v="114"/>
    <s v="Med A"/>
    <d v="2012-07-11T00:00:00"/>
    <x v="0"/>
    <n v="5800"/>
    <x v="0"/>
    <n v="0"/>
    <n v="0"/>
    <n v="0"/>
    <n v="0"/>
  </r>
  <r>
    <x v="114"/>
    <s v="Med A"/>
    <d v="2012-07-13T00:00:00"/>
    <x v="0"/>
    <n v="5800"/>
    <x v="0"/>
    <n v="0"/>
    <n v="0"/>
    <n v="0"/>
    <n v="0"/>
  </r>
  <r>
    <x v="115"/>
    <s v="Med A"/>
    <d v="2012-07-02T00:00:00"/>
    <x v="0"/>
    <n v="2900"/>
    <x v="0"/>
    <n v="0"/>
    <n v="0"/>
    <n v="0"/>
    <n v="0"/>
  </r>
  <r>
    <x v="115"/>
    <s v="Med A"/>
    <d v="2012-07-04T00:00:00"/>
    <x v="0"/>
    <n v="2900"/>
    <x v="0"/>
    <n v="0"/>
    <n v="0"/>
    <n v="0"/>
    <n v="0"/>
  </r>
  <r>
    <x v="115"/>
    <s v="Med A"/>
    <d v="2012-07-06T00:00:00"/>
    <x v="0"/>
    <n v="2900"/>
    <x v="0"/>
    <n v="0"/>
    <n v="0"/>
    <n v="0"/>
    <n v="0"/>
  </r>
  <r>
    <x v="115"/>
    <s v="Med A"/>
    <d v="2012-07-09T00:00:00"/>
    <x v="0"/>
    <n v="2900"/>
    <x v="0"/>
    <n v="0"/>
    <n v="0"/>
    <n v="0"/>
    <n v="0"/>
  </r>
  <r>
    <x v="115"/>
    <s v="Med A"/>
    <d v="2012-07-11T00:00:00"/>
    <x v="0"/>
    <n v="2900"/>
    <x v="0"/>
    <n v="0"/>
    <n v="0"/>
    <n v="0"/>
    <n v="0"/>
  </r>
  <r>
    <x v="115"/>
    <s v="Med A"/>
    <d v="2012-07-16T00:00:00"/>
    <x v="0"/>
    <n v="2900"/>
    <x v="0"/>
    <n v="0"/>
    <n v="0"/>
    <n v="0"/>
    <n v="0"/>
  </r>
  <r>
    <x v="115"/>
    <s v="Med A"/>
    <d v="2012-07-18T00:00:00"/>
    <x v="0"/>
    <n v="2900"/>
    <x v="0"/>
    <n v="0"/>
    <n v="0"/>
    <n v="0"/>
    <n v="0"/>
  </r>
  <r>
    <x v="115"/>
    <s v="Med A"/>
    <d v="2012-07-20T00:00:00"/>
    <x v="0"/>
    <n v="3200"/>
    <x v="0"/>
    <n v="0"/>
    <n v="0"/>
    <n v="0"/>
    <n v="0"/>
  </r>
  <r>
    <x v="115"/>
    <s v="Med A"/>
    <d v="2012-07-25T00:00:00"/>
    <x v="0"/>
    <n v="3200"/>
    <x v="0"/>
    <n v="0"/>
    <n v="0"/>
    <n v="0"/>
    <n v="0"/>
  </r>
  <r>
    <x v="115"/>
    <s v="Med A"/>
    <d v="2012-07-27T00:00:00"/>
    <x v="0"/>
    <n v="3200"/>
    <x v="0"/>
    <n v="0"/>
    <n v="0"/>
    <n v="0"/>
    <n v="0"/>
  </r>
  <r>
    <x v="115"/>
    <s v="Med A"/>
    <d v="2012-07-30T00:00:00"/>
    <x v="0"/>
    <n v="3200"/>
    <x v="0"/>
    <n v="0"/>
    <n v="0"/>
    <n v="0"/>
    <n v="0"/>
  </r>
  <r>
    <x v="115"/>
    <s v="Med A"/>
    <d v="2012-08-01T00:00:00"/>
    <x v="1"/>
    <n v="3200"/>
    <x v="0"/>
    <n v="0"/>
    <n v="0"/>
    <n v="0"/>
    <n v="0"/>
  </r>
  <r>
    <x v="115"/>
    <s v="Med A"/>
    <d v="2012-08-03T00:00:00"/>
    <x v="1"/>
    <n v="3200"/>
    <x v="0"/>
    <n v="0"/>
    <n v="0"/>
    <n v="0"/>
    <n v="0"/>
  </r>
  <r>
    <x v="115"/>
    <s v="Med A"/>
    <d v="2012-08-06T00:00:00"/>
    <x v="1"/>
    <n v="3200"/>
    <x v="0"/>
    <n v="0"/>
    <n v="0"/>
    <n v="0"/>
    <n v="0"/>
  </r>
  <r>
    <x v="115"/>
    <s v="Med A"/>
    <d v="2012-08-08T00:00:00"/>
    <x v="1"/>
    <n v="3200"/>
    <x v="0"/>
    <n v="0"/>
    <n v="0"/>
    <n v="0"/>
    <n v="0"/>
  </r>
  <r>
    <x v="115"/>
    <s v="Med A"/>
    <d v="2012-08-10T00:00:00"/>
    <x v="1"/>
    <n v="3200"/>
    <x v="0"/>
    <n v="0"/>
    <n v="0"/>
    <n v="0"/>
    <n v="0"/>
  </r>
  <r>
    <x v="115"/>
    <s v="Med A"/>
    <d v="2012-08-13T00:00:00"/>
    <x v="1"/>
    <n v="3200"/>
    <x v="0"/>
    <n v="0"/>
    <n v="0"/>
    <n v="0"/>
    <n v="0"/>
  </r>
  <r>
    <x v="115"/>
    <s v="Med A"/>
    <d v="2012-08-15T00:00:00"/>
    <x v="1"/>
    <n v="3200"/>
    <x v="0"/>
    <n v="0"/>
    <n v="0"/>
    <n v="0"/>
    <n v="0"/>
  </r>
  <r>
    <x v="115"/>
    <s v="Med A"/>
    <d v="2012-09-03T00:00:00"/>
    <x v="2"/>
    <n v="2600"/>
    <x v="0"/>
    <n v="0"/>
    <n v="0"/>
    <n v="0"/>
    <n v="0"/>
  </r>
  <r>
    <x v="115"/>
    <s v="Med B"/>
    <d v="2012-09-12T00:00:00"/>
    <x v="2"/>
    <n v="5"/>
    <x v="1"/>
    <n v="0"/>
    <n v="0"/>
    <n v="58100"/>
    <n v="0"/>
  </r>
  <r>
    <x v="115"/>
    <s v="Med B"/>
    <d v="2012-11-14T00:00:00"/>
    <x v="4"/>
    <n v="8"/>
    <x v="0"/>
    <n v="0"/>
    <n v="0"/>
    <n v="0"/>
    <n v="13"/>
  </r>
  <r>
    <x v="116"/>
    <s v="Med A"/>
    <d v="2012-07-02T00:00:00"/>
    <x v="0"/>
    <n v="8800"/>
    <x v="0"/>
    <n v="0"/>
    <n v="0"/>
    <n v="0"/>
    <n v="0"/>
  </r>
  <r>
    <x v="116"/>
    <s v="Med A"/>
    <d v="2012-07-04T00:00:00"/>
    <x v="0"/>
    <n v="8800"/>
    <x v="0"/>
    <n v="0"/>
    <n v="0"/>
    <n v="0"/>
    <n v="0"/>
  </r>
  <r>
    <x v="116"/>
    <s v="Med A"/>
    <d v="2012-07-06T00:00:00"/>
    <x v="0"/>
    <n v="9700"/>
    <x v="0"/>
    <n v="0"/>
    <n v="0"/>
    <n v="0"/>
    <n v="0"/>
  </r>
  <r>
    <x v="116"/>
    <s v="Med A"/>
    <d v="2012-07-09T00:00:00"/>
    <x v="0"/>
    <n v="9700"/>
    <x v="0"/>
    <n v="0"/>
    <n v="0"/>
    <n v="0"/>
    <n v="0"/>
  </r>
  <r>
    <x v="116"/>
    <s v="Med A"/>
    <d v="2012-07-11T00:00:00"/>
    <x v="0"/>
    <n v="9700"/>
    <x v="0"/>
    <n v="0"/>
    <n v="0"/>
    <n v="0"/>
    <n v="0"/>
  </r>
  <r>
    <x v="116"/>
    <s v="Med A"/>
    <d v="2012-07-13T00:00:00"/>
    <x v="0"/>
    <n v="9700"/>
    <x v="0"/>
    <n v="0"/>
    <n v="0"/>
    <n v="0"/>
    <n v="0"/>
  </r>
  <r>
    <x v="116"/>
    <s v="Med A"/>
    <d v="2012-07-16T00:00:00"/>
    <x v="0"/>
    <n v="9700"/>
    <x v="0"/>
    <n v="0"/>
    <n v="0"/>
    <n v="0"/>
    <n v="0"/>
  </r>
  <r>
    <x v="116"/>
    <s v="Med A"/>
    <d v="2012-07-18T00:00:00"/>
    <x v="0"/>
    <n v="9700"/>
    <x v="0"/>
    <n v="0"/>
    <n v="0"/>
    <n v="0"/>
    <n v="0"/>
  </r>
  <r>
    <x v="116"/>
    <s v="Med A"/>
    <d v="2012-07-20T00:00:00"/>
    <x v="0"/>
    <n v="10700"/>
    <x v="0"/>
    <n v="0"/>
    <n v="0"/>
    <n v="0"/>
    <n v="0"/>
  </r>
  <r>
    <x v="116"/>
    <s v="Med A"/>
    <d v="2012-07-23T00:00:00"/>
    <x v="0"/>
    <n v="10700"/>
    <x v="0"/>
    <n v="0"/>
    <n v="0"/>
    <n v="0"/>
    <n v="0"/>
  </r>
  <r>
    <x v="116"/>
    <s v="Med A"/>
    <d v="2012-07-27T00:00:00"/>
    <x v="0"/>
    <n v="10700"/>
    <x v="0"/>
    <n v="0"/>
    <n v="0"/>
    <n v="0"/>
    <n v="0"/>
  </r>
  <r>
    <x v="116"/>
    <s v="Med A"/>
    <d v="2012-07-30T00:00:00"/>
    <x v="0"/>
    <n v="10700"/>
    <x v="0"/>
    <n v="0"/>
    <n v="0"/>
    <n v="0"/>
    <n v="0"/>
  </r>
  <r>
    <x v="116"/>
    <s v="Med A"/>
    <d v="2012-08-01T00:00:00"/>
    <x v="1"/>
    <n v="10700"/>
    <x v="0"/>
    <n v="0"/>
    <n v="0"/>
    <n v="0"/>
    <n v="0"/>
  </r>
  <r>
    <x v="116"/>
    <s v="Med A"/>
    <d v="2012-08-03T00:00:00"/>
    <x v="1"/>
    <n v="20000"/>
    <x v="0"/>
    <n v="0"/>
    <n v="0"/>
    <n v="0"/>
    <n v="0"/>
  </r>
  <r>
    <x v="116"/>
    <s v="Med A"/>
    <d v="2012-08-06T00:00:00"/>
    <x v="1"/>
    <n v="20000"/>
    <x v="0"/>
    <n v="0"/>
    <n v="0"/>
    <n v="0"/>
    <n v="0"/>
  </r>
  <r>
    <x v="116"/>
    <s v="Med A"/>
    <d v="2012-08-08T00:00:00"/>
    <x v="1"/>
    <n v="20000"/>
    <x v="0"/>
    <n v="0"/>
    <n v="0"/>
    <n v="0"/>
    <n v="0"/>
  </r>
  <r>
    <x v="116"/>
    <s v="Med A"/>
    <d v="2012-08-10T00:00:00"/>
    <x v="1"/>
    <n v="20000"/>
    <x v="0"/>
    <n v="0"/>
    <n v="0"/>
    <n v="0"/>
    <n v="0"/>
  </r>
  <r>
    <x v="116"/>
    <s v="Med A"/>
    <d v="2012-08-13T00:00:00"/>
    <x v="1"/>
    <n v="20000"/>
    <x v="0"/>
    <n v="0"/>
    <n v="0"/>
    <n v="0"/>
    <n v="0"/>
  </r>
  <r>
    <x v="116"/>
    <s v="Med A"/>
    <d v="2012-08-15T00:00:00"/>
    <x v="1"/>
    <n v="20000"/>
    <x v="0"/>
    <n v="0"/>
    <n v="0"/>
    <n v="0"/>
    <n v="0"/>
  </r>
  <r>
    <x v="116"/>
    <s v="Med A"/>
    <d v="2012-08-17T00:00:00"/>
    <x v="1"/>
    <n v="20000"/>
    <x v="0"/>
    <n v="0"/>
    <n v="0"/>
    <n v="0"/>
    <n v="0"/>
  </r>
  <r>
    <x v="116"/>
    <s v="Med A"/>
    <d v="2012-08-20T00:00:00"/>
    <x v="1"/>
    <n v="20000"/>
    <x v="0"/>
    <n v="0"/>
    <n v="0"/>
    <n v="0"/>
    <n v="0"/>
  </r>
  <r>
    <x v="116"/>
    <s v="Med A"/>
    <d v="2012-08-22T00:00:00"/>
    <x v="1"/>
    <n v="20000"/>
    <x v="0"/>
    <n v="0"/>
    <n v="0"/>
    <n v="0"/>
    <n v="0"/>
  </r>
  <r>
    <x v="116"/>
    <s v="Med A"/>
    <d v="2012-08-24T00:00:00"/>
    <x v="1"/>
    <n v="20000"/>
    <x v="0"/>
    <n v="0"/>
    <n v="0"/>
    <n v="0"/>
    <n v="0"/>
  </r>
  <r>
    <x v="116"/>
    <s v="Med A"/>
    <d v="2012-08-27T00:00:00"/>
    <x v="1"/>
    <n v="20000"/>
    <x v="0"/>
    <n v="0"/>
    <n v="0"/>
    <n v="0"/>
    <n v="0"/>
  </r>
  <r>
    <x v="116"/>
    <s v="Med A"/>
    <d v="2012-08-29T00:00:00"/>
    <x v="1"/>
    <n v="20000"/>
    <x v="0"/>
    <n v="0"/>
    <n v="0"/>
    <n v="0"/>
    <n v="0"/>
  </r>
  <r>
    <x v="116"/>
    <s v="Med A"/>
    <d v="2012-08-31T00:00:00"/>
    <x v="1"/>
    <n v="20000"/>
    <x v="0"/>
    <n v="0"/>
    <n v="0"/>
    <n v="0"/>
    <n v="0"/>
  </r>
  <r>
    <x v="116"/>
    <s v="Med A"/>
    <d v="2012-09-03T00:00:00"/>
    <x v="2"/>
    <n v="20000"/>
    <x v="0"/>
    <n v="0"/>
    <n v="0"/>
    <n v="0"/>
    <n v="0"/>
  </r>
  <r>
    <x v="116"/>
    <s v="Med A"/>
    <d v="2012-09-05T00:00:00"/>
    <x v="2"/>
    <n v="20000"/>
    <x v="0"/>
    <n v="0"/>
    <n v="0"/>
    <n v="0"/>
    <n v="0"/>
  </r>
  <r>
    <x v="116"/>
    <s v="Med B"/>
    <d v="2012-09-12T00:00:00"/>
    <x v="2"/>
    <n v="20"/>
    <x v="1"/>
    <n v="0"/>
    <n v="0"/>
    <n v="429300"/>
    <n v="0"/>
  </r>
  <r>
    <x v="116"/>
    <s v="Med B"/>
    <d v="2012-11-28T00:00:00"/>
    <x v="4"/>
    <n v="3"/>
    <x v="0"/>
    <n v="0"/>
    <n v="0"/>
    <n v="0"/>
    <n v="23"/>
  </r>
  <r>
    <x v="117"/>
    <s v="Med A"/>
    <d v="2012-07-03T00:00:00"/>
    <x v="0"/>
    <n v="1000"/>
    <x v="0"/>
    <n v="0"/>
    <n v="0"/>
    <n v="0"/>
    <n v="0"/>
  </r>
  <r>
    <x v="117"/>
    <s v="Med A"/>
    <d v="2012-07-05T00:00:00"/>
    <x v="0"/>
    <n v="1000"/>
    <x v="0"/>
    <n v="0"/>
    <n v="0"/>
    <n v="0"/>
    <n v="0"/>
  </r>
  <r>
    <x v="117"/>
    <s v="Med A"/>
    <d v="2012-07-10T00:00:00"/>
    <x v="0"/>
    <n v="1000"/>
    <x v="0"/>
    <n v="0"/>
    <n v="0"/>
    <n v="0"/>
    <n v="0"/>
  </r>
  <r>
    <x v="117"/>
    <s v="Med A"/>
    <d v="2012-07-12T00:00:00"/>
    <x v="0"/>
    <n v="1000"/>
    <x v="0"/>
    <n v="0"/>
    <n v="0"/>
    <n v="0"/>
    <n v="0"/>
  </r>
  <r>
    <x v="117"/>
    <s v="Med A"/>
    <d v="2012-07-17T00:00:00"/>
    <x v="0"/>
    <n v="1000"/>
    <x v="0"/>
    <n v="0"/>
    <n v="0"/>
    <n v="0"/>
    <n v="0"/>
  </r>
  <r>
    <x v="117"/>
    <s v="Med A"/>
    <d v="2012-07-19T00:00:00"/>
    <x v="0"/>
    <n v="1000"/>
    <x v="0"/>
    <n v="0"/>
    <n v="0"/>
    <n v="0"/>
    <n v="0"/>
  </r>
  <r>
    <x v="117"/>
    <s v="Med A"/>
    <d v="2012-07-24T00:00:00"/>
    <x v="0"/>
    <n v="1000"/>
    <x v="0"/>
    <n v="0"/>
    <n v="0"/>
    <n v="0"/>
    <n v="0"/>
  </r>
  <r>
    <x v="117"/>
    <s v="Med A"/>
    <d v="2012-07-26T00:00:00"/>
    <x v="0"/>
    <n v="1000"/>
    <x v="0"/>
    <n v="0"/>
    <n v="0"/>
    <n v="0"/>
    <n v="0"/>
  </r>
  <r>
    <x v="117"/>
    <s v="Med A"/>
    <d v="2012-07-31T00:00:00"/>
    <x v="0"/>
    <n v="1000"/>
    <x v="0"/>
    <n v="0"/>
    <n v="0"/>
    <n v="0"/>
    <n v="0"/>
  </r>
  <r>
    <x v="117"/>
    <s v="Med A"/>
    <d v="2012-08-02T00:00:00"/>
    <x v="1"/>
    <n v="1000"/>
    <x v="0"/>
    <n v="0"/>
    <n v="0"/>
    <n v="0"/>
    <n v="0"/>
  </r>
  <r>
    <x v="117"/>
    <s v="Med A"/>
    <d v="2012-08-07T00:00:00"/>
    <x v="1"/>
    <n v="1000"/>
    <x v="0"/>
    <n v="0"/>
    <n v="0"/>
    <n v="0"/>
    <n v="0"/>
  </r>
  <r>
    <x v="117"/>
    <s v="Med A"/>
    <d v="2012-08-09T00:00:00"/>
    <x v="1"/>
    <n v="1000"/>
    <x v="0"/>
    <n v="0"/>
    <n v="0"/>
    <n v="0"/>
    <n v="0"/>
  </r>
  <r>
    <x v="117"/>
    <s v="Med A"/>
    <d v="2012-08-14T00:00:00"/>
    <x v="1"/>
    <n v="1000"/>
    <x v="0"/>
    <n v="0"/>
    <n v="0"/>
    <n v="0"/>
    <n v="0"/>
  </r>
  <r>
    <x v="117"/>
    <s v="Med A"/>
    <d v="2012-08-16T00:00:00"/>
    <x v="1"/>
    <n v="1000"/>
    <x v="0"/>
    <n v="0"/>
    <n v="0"/>
    <n v="0"/>
    <n v="0"/>
  </r>
  <r>
    <x v="117"/>
    <s v="Med A"/>
    <d v="2012-09-06T00:00:00"/>
    <x v="2"/>
    <n v="800"/>
    <x v="0"/>
    <n v="0"/>
    <n v="0"/>
    <n v="0"/>
    <n v="0"/>
  </r>
  <r>
    <x v="117"/>
    <s v="Med B"/>
    <d v="2012-09-13T00:00:00"/>
    <x v="2"/>
    <n v="2"/>
    <x v="1"/>
    <n v="0"/>
    <n v="0"/>
    <n v="14800"/>
    <n v="2"/>
  </r>
  <r>
    <x v="118"/>
    <s v="Med A"/>
    <d v="2012-07-03T00:00:00"/>
    <x v="0"/>
    <n v="2400"/>
    <x v="0"/>
    <n v="0"/>
    <n v="0"/>
    <n v="0"/>
    <n v="0"/>
  </r>
  <r>
    <x v="118"/>
    <s v="Med A"/>
    <d v="2012-07-05T00:00:00"/>
    <x v="0"/>
    <n v="2400"/>
    <x v="0"/>
    <n v="0"/>
    <n v="0"/>
    <n v="0"/>
    <n v="0"/>
  </r>
  <r>
    <x v="118"/>
    <s v="Med A"/>
    <d v="2012-07-07T00:00:00"/>
    <x v="0"/>
    <n v="2400"/>
    <x v="0"/>
    <n v="0"/>
    <n v="0"/>
    <n v="0"/>
    <n v="0"/>
  </r>
  <r>
    <x v="118"/>
    <s v="Med A"/>
    <d v="2012-07-12T00:00:00"/>
    <x v="0"/>
    <n v="2400"/>
    <x v="0"/>
    <n v="0"/>
    <n v="0"/>
    <n v="0"/>
    <n v="0"/>
  </r>
  <r>
    <x v="118"/>
    <s v="Med A"/>
    <d v="2012-07-14T00:00:00"/>
    <x v="0"/>
    <n v="2400"/>
    <x v="0"/>
    <n v="0"/>
    <n v="0"/>
    <n v="0"/>
    <n v="0"/>
  </r>
  <r>
    <x v="118"/>
    <s v="Med A"/>
    <d v="2012-07-19T00:00:00"/>
    <x v="0"/>
    <n v="2400"/>
    <x v="0"/>
    <n v="0"/>
    <n v="0"/>
    <n v="0"/>
    <n v="0"/>
  </r>
  <r>
    <x v="118"/>
    <s v="Med A"/>
    <d v="2012-07-21T00:00:00"/>
    <x v="0"/>
    <n v="2900"/>
    <x v="0"/>
    <n v="0"/>
    <n v="0"/>
    <n v="0"/>
    <n v="0"/>
  </r>
  <r>
    <x v="118"/>
    <s v="Med A"/>
    <d v="2012-07-25T00:00:00"/>
    <x v="0"/>
    <n v="2900"/>
    <x v="0"/>
    <n v="0"/>
    <n v="0"/>
    <n v="0"/>
    <n v="0"/>
  </r>
  <r>
    <x v="118"/>
    <s v="Med A"/>
    <d v="2012-07-26T00:00:00"/>
    <x v="0"/>
    <n v="2900"/>
    <x v="0"/>
    <n v="0"/>
    <n v="0"/>
    <n v="0"/>
    <n v="0"/>
  </r>
  <r>
    <x v="118"/>
    <s v="Med A"/>
    <d v="2012-07-28T00:00:00"/>
    <x v="0"/>
    <n v="2900"/>
    <x v="0"/>
    <n v="0"/>
    <n v="0"/>
    <n v="0"/>
    <n v="0"/>
  </r>
  <r>
    <x v="118"/>
    <s v="Med A"/>
    <d v="2012-07-31T00:00:00"/>
    <x v="0"/>
    <n v="2900"/>
    <x v="0"/>
    <n v="0"/>
    <n v="0"/>
    <n v="0"/>
    <n v="0"/>
  </r>
  <r>
    <x v="118"/>
    <s v="Med A"/>
    <d v="2012-08-02T00:00:00"/>
    <x v="1"/>
    <n v="2900"/>
    <x v="0"/>
    <n v="0"/>
    <n v="0"/>
    <n v="0"/>
    <n v="0"/>
  </r>
  <r>
    <x v="118"/>
    <s v="Med A"/>
    <d v="2012-08-07T00:00:00"/>
    <x v="1"/>
    <n v="3500"/>
    <x v="0"/>
    <n v="0"/>
    <n v="0"/>
    <n v="0"/>
    <n v="0"/>
  </r>
  <r>
    <x v="118"/>
    <s v="Med A"/>
    <d v="2012-08-09T00:00:00"/>
    <x v="1"/>
    <n v="3500"/>
    <x v="0"/>
    <n v="0"/>
    <n v="0"/>
    <n v="0"/>
    <n v="0"/>
  </r>
  <r>
    <x v="118"/>
    <s v="Med A"/>
    <d v="2012-08-11T00:00:00"/>
    <x v="1"/>
    <n v="3500"/>
    <x v="0"/>
    <n v="0"/>
    <n v="0"/>
    <n v="0"/>
    <n v="0"/>
  </r>
  <r>
    <x v="118"/>
    <s v="Med A"/>
    <d v="2012-08-14T00:00:00"/>
    <x v="1"/>
    <n v="3500"/>
    <x v="0"/>
    <n v="0"/>
    <n v="0"/>
    <n v="0"/>
    <n v="0"/>
  </r>
  <r>
    <x v="118"/>
    <s v="Med A"/>
    <d v="2012-08-16T00:00:00"/>
    <x v="1"/>
    <n v="3500"/>
    <x v="0"/>
    <n v="0"/>
    <n v="0"/>
    <n v="0"/>
    <n v="0"/>
  </r>
  <r>
    <x v="118"/>
    <s v="Med A"/>
    <d v="2012-08-18T00:00:00"/>
    <x v="1"/>
    <n v="4200"/>
    <x v="0"/>
    <n v="0"/>
    <n v="0"/>
    <n v="0"/>
    <n v="0"/>
  </r>
  <r>
    <x v="118"/>
    <s v="Med A"/>
    <d v="2012-08-21T00:00:00"/>
    <x v="1"/>
    <n v="4200"/>
    <x v="0"/>
    <n v="0"/>
    <n v="0"/>
    <n v="0"/>
    <n v="0"/>
  </r>
  <r>
    <x v="118"/>
    <s v="Med A"/>
    <d v="2012-08-23T00:00:00"/>
    <x v="1"/>
    <n v="4200"/>
    <x v="0"/>
    <n v="0"/>
    <n v="0"/>
    <n v="0"/>
    <n v="0"/>
  </r>
  <r>
    <x v="118"/>
    <s v="Med A"/>
    <d v="2012-08-25T00:00:00"/>
    <x v="1"/>
    <n v="4200"/>
    <x v="0"/>
    <n v="0"/>
    <n v="0"/>
    <n v="0"/>
    <n v="0"/>
  </r>
  <r>
    <x v="118"/>
    <s v="Med A"/>
    <d v="2012-08-28T00:00:00"/>
    <x v="1"/>
    <n v="4200"/>
    <x v="0"/>
    <n v="0"/>
    <n v="0"/>
    <n v="0"/>
    <n v="0"/>
  </r>
  <r>
    <x v="118"/>
    <s v="Med A"/>
    <d v="2012-08-30T00:00:00"/>
    <x v="1"/>
    <n v="4200"/>
    <x v="0"/>
    <n v="0"/>
    <n v="0"/>
    <n v="0"/>
    <n v="0"/>
  </r>
  <r>
    <x v="118"/>
    <s v="Med A"/>
    <d v="2012-09-04T00:00:00"/>
    <x v="2"/>
    <n v="4200"/>
    <x v="0"/>
    <n v="0"/>
    <n v="0"/>
    <n v="0"/>
    <n v="0"/>
  </r>
  <r>
    <x v="118"/>
    <s v="Med A"/>
    <d v="2012-09-06T00:00:00"/>
    <x v="2"/>
    <n v="4200"/>
    <x v="0"/>
    <n v="0"/>
    <n v="0"/>
    <n v="0"/>
    <n v="0"/>
  </r>
  <r>
    <x v="118"/>
    <s v="Med B"/>
    <d v="2012-09-13T00:00:00"/>
    <x v="2"/>
    <n v="8"/>
    <x v="1"/>
    <n v="0"/>
    <n v="0"/>
    <n v="82900"/>
    <n v="0"/>
  </r>
  <r>
    <x v="118"/>
    <s v="Med B"/>
    <d v="2012-10-11T00:00:00"/>
    <x v="3"/>
    <n v="8"/>
    <x v="0"/>
    <n v="0"/>
    <n v="0"/>
    <n v="0"/>
    <n v="0"/>
  </r>
  <r>
    <x v="118"/>
    <s v="Med B"/>
    <d v="2012-11-29T00:00:00"/>
    <x v="4"/>
    <n v="4"/>
    <x v="0"/>
    <n v="0"/>
    <n v="0"/>
    <n v="0"/>
    <n v="20"/>
  </r>
  <r>
    <x v="119"/>
    <s v="Med B"/>
    <d v="2012-10-10T00:00:00"/>
    <x v="3"/>
    <n v="6"/>
    <x v="0"/>
    <n v="1"/>
    <n v="0"/>
    <n v="0"/>
    <n v="0"/>
  </r>
  <r>
    <x v="119"/>
    <s v="Med B"/>
    <d v="2012-11-28T00:00:00"/>
    <x v="4"/>
    <n v="8"/>
    <x v="0"/>
    <n v="1"/>
    <n v="0"/>
    <n v="0"/>
    <n v="14"/>
  </r>
  <r>
    <x v="120"/>
    <s v="Med A"/>
    <d v="2012-07-06T00:00:00"/>
    <x v="0"/>
    <n v="3500"/>
    <x v="0"/>
    <n v="0"/>
    <n v="0"/>
    <n v="0"/>
    <n v="0"/>
  </r>
  <r>
    <x v="120"/>
    <s v="Med A"/>
    <d v="2012-07-09T00:00:00"/>
    <x v="0"/>
    <n v="3500"/>
    <x v="0"/>
    <n v="0"/>
    <n v="0"/>
    <n v="0"/>
    <n v="0"/>
  </r>
  <r>
    <x v="120"/>
    <s v="Med A"/>
    <d v="2012-07-13T00:00:00"/>
    <x v="0"/>
    <n v="3500"/>
    <x v="0"/>
    <n v="0"/>
    <n v="0"/>
    <n v="0"/>
    <n v="0"/>
  </r>
  <r>
    <x v="120"/>
    <s v="Med A"/>
    <d v="2012-07-16T00:00:00"/>
    <x v="0"/>
    <n v="3500"/>
    <x v="0"/>
    <n v="0"/>
    <n v="0"/>
    <n v="0"/>
    <n v="0"/>
  </r>
  <r>
    <x v="120"/>
    <s v="Med A"/>
    <d v="2012-07-20T00:00:00"/>
    <x v="0"/>
    <n v="3500"/>
    <x v="0"/>
    <n v="0"/>
    <n v="0"/>
    <n v="0"/>
    <n v="0"/>
  </r>
  <r>
    <x v="120"/>
    <s v="Med A"/>
    <d v="2012-07-23T00:00:00"/>
    <x v="0"/>
    <n v="3500"/>
    <x v="0"/>
    <n v="0"/>
    <n v="0"/>
    <n v="0"/>
    <n v="0"/>
  </r>
  <r>
    <x v="120"/>
    <s v="Med A"/>
    <d v="2012-07-25T00:00:00"/>
    <x v="0"/>
    <n v="3500"/>
    <x v="0"/>
    <n v="0"/>
    <n v="0"/>
    <n v="0"/>
    <n v="0"/>
  </r>
  <r>
    <x v="120"/>
    <s v="Med A"/>
    <d v="2012-07-27T00:00:00"/>
    <x v="0"/>
    <n v="3500"/>
    <x v="0"/>
    <n v="0"/>
    <n v="0"/>
    <n v="0"/>
    <n v="0"/>
  </r>
  <r>
    <x v="120"/>
    <s v="Med A"/>
    <d v="2012-07-30T00:00:00"/>
    <x v="0"/>
    <n v="3500"/>
    <x v="0"/>
    <n v="0"/>
    <n v="0"/>
    <n v="0"/>
    <n v="0"/>
  </r>
  <r>
    <x v="120"/>
    <s v="Med A"/>
    <d v="2012-08-01T00:00:00"/>
    <x v="1"/>
    <n v="3500"/>
    <x v="0"/>
    <n v="0"/>
    <n v="0"/>
    <n v="0"/>
    <n v="0"/>
  </r>
  <r>
    <x v="120"/>
    <s v="Med A"/>
    <d v="2012-08-04T00:00:00"/>
    <x v="1"/>
    <n v="3500"/>
    <x v="0"/>
    <n v="0"/>
    <n v="0"/>
    <n v="0"/>
    <n v="0"/>
  </r>
  <r>
    <x v="120"/>
    <s v="Med B"/>
    <d v="2012-10-12T00:00:00"/>
    <x v="3"/>
    <n v="5"/>
    <x v="1"/>
    <n v="0"/>
    <n v="0"/>
    <n v="38500"/>
    <n v="5"/>
  </r>
  <r>
    <x v="121"/>
    <s v="Med A"/>
    <d v="2012-07-11T00:00:00"/>
    <x v="0"/>
    <n v="20000"/>
    <x v="0"/>
    <n v="0"/>
    <n v="0"/>
    <n v="0"/>
    <n v="0"/>
  </r>
  <r>
    <x v="121"/>
    <s v="Med A"/>
    <d v="2012-07-13T00:00:00"/>
    <x v="0"/>
    <n v="20000"/>
    <x v="0"/>
    <n v="0"/>
    <n v="0"/>
    <n v="0"/>
    <n v="0"/>
  </r>
  <r>
    <x v="121"/>
    <s v="Med A"/>
    <d v="2012-07-16T00:00:00"/>
    <x v="0"/>
    <n v="20000"/>
    <x v="0"/>
    <n v="0"/>
    <n v="0"/>
    <n v="0"/>
    <n v="0"/>
  </r>
  <r>
    <x v="121"/>
    <s v="Med A"/>
    <d v="2012-07-18T00:00:00"/>
    <x v="0"/>
    <n v="20000"/>
    <x v="0"/>
    <n v="0"/>
    <n v="0"/>
    <n v="0"/>
    <n v="0"/>
  </r>
  <r>
    <x v="121"/>
    <s v="Med A"/>
    <d v="2012-07-20T00:00:00"/>
    <x v="0"/>
    <n v="20000"/>
    <x v="0"/>
    <n v="0"/>
    <n v="0"/>
    <n v="0"/>
    <n v="0"/>
  </r>
  <r>
    <x v="121"/>
    <s v="Med A"/>
    <d v="2012-07-23T00:00:00"/>
    <x v="0"/>
    <n v="20000"/>
    <x v="0"/>
    <n v="0"/>
    <n v="0"/>
    <n v="0"/>
    <n v="0"/>
  </r>
  <r>
    <x v="121"/>
    <s v="Med A"/>
    <d v="2012-07-25T00:00:00"/>
    <x v="0"/>
    <n v="20000"/>
    <x v="0"/>
    <n v="0"/>
    <n v="0"/>
    <n v="0"/>
    <n v="0"/>
  </r>
  <r>
    <x v="121"/>
    <s v="Med A"/>
    <d v="2012-07-27T00:00:00"/>
    <x v="0"/>
    <n v="20000"/>
    <x v="0"/>
    <n v="0"/>
    <n v="0"/>
    <n v="0"/>
    <n v="0"/>
  </r>
  <r>
    <x v="121"/>
    <s v="Med A"/>
    <d v="2012-07-30T00:00:00"/>
    <x v="0"/>
    <n v="20000"/>
    <x v="0"/>
    <n v="0"/>
    <n v="0"/>
    <n v="0"/>
    <n v="0"/>
  </r>
  <r>
    <x v="121"/>
    <s v="Med A"/>
    <d v="2012-08-01T00:00:00"/>
    <x v="1"/>
    <n v="20000"/>
    <x v="0"/>
    <n v="0"/>
    <n v="0"/>
    <n v="0"/>
    <n v="0"/>
  </r>
  <r>
    <x v="121"/>
    <s v="Med A"/>
    <d v="2012-09-05T00:00:00"/>
    <x v="2"/>
    <n v="18000"/>
    <x v="0"/>
    <n v="0"/>
    <n v="0"/>
    <n v="0"/>
    <n v="0"/>
  </r>
  <r>
    <x v="121"/>
    <s v="Med B"/>
    <d v="2012-09-12T00:00:00"/>
    <x v="2"/>
    <n v="16"/>
    <x v="1"/>
    <n v="0"/>
    <n v="0"/>
    <n v="218000"/>
    <n v="0"/>
  </r>
  <r>
    <x v="121"/>
    <s v="Med B"/>
    <d v="2012-11-14T00:00:00"/>
    <x v="4"/>
    <n v="1"/>
    <x v="0"/>
    <n v="0"/>
    <n v="18"/>
    <n v="0"/>
    <n v="17"/>
  </r>
  <r>
    <x v="122"/>
    <s v="Med B"/>
    <d v="2012-09-18T00:00:00"/>
    <x v="2"/>
    <n v="4"/>
    <x v="0"/>
    <n v="1"/>
    <n v="0"/>
    <n v="0"/>
    <n v="0"/>
  </r>
  <r>
    <x v="122"/>
    <s v="Med B"/>
    <d v="2012-11-10T00:00:00"/>
    <x v="4"/>
    <n v="1"/>
    <x v="0"/>
    <n v="1"/>
    <n v="0"/>
    <n v="0"/>
    <n v="0"/>
  </r>
  <r>
    <x v="122"/>
    <s v="Med B"/>
    <d v="2012-11-15T00:00:00"/>
    <x v="4"/>
    <n v="1"/>
    <x v="0"/>
    <n v="1"/>
    <n v="0"/>
    <n v="0"/>
    <n v="6"/>
  </r>
  <r>
    <x v="123"/>
    <s v="Med A"/>
    <d v="2012-07-31T00:00:00"/>
    <x v="0"/>
    <n v="6000"/>
    <x v="0"/>
    <n v="0"/>
    <n v="0"/>
    <n v="0"/>
    <n v="0"/>
  </r>
  <r>
    <x v="124"/>
    <s v="Med A"/>
    <d v="2012-07-03T00:00:00"/>
    <x v="0"/>
    <n v="4300"/>
    <x v="0"/>
    <n v="0"/>
    <n v="0"/>
    <n v="0"/>
    <n v="0"/>
  </r>
  <r>
    <x v="124"/>
    <s v="Med A"/>
    <d v="2012-07-05T00:00:00"/>
    <x v="0"/>
    <n v="4300"/>
    <x v="0"/>
    <n v="0"/>
    <n v="0"/>
    <n v="0"/>
    <n v="0"/>
  </r>
  <r>
    <x v="124"/>
    <s v="Med A"/>
    <d v="2012-07-10T00:00:00"/>
    <x v="0"/>
    <n v="4300"/>
    <x v="0"/>
    <n v="0"/>
    <n v="0"/>
    <n v="0"/>
    <n v="0"/>
  </r>
  <r>
    <x v="124"/>
    <s v="Med A"/>
    <d v="2012-07-12T00:00:00"/>
    <x v="0"/>
    <n v="4300"/>
    <x v="0"/>
    <n v="0"/>
    <n v="0"/>
    <n v="0"/>
    <n v="0"/>
  </r>
  <r>
    <x v="124"/>
    <s v="Med A"/>
    <d v="2012-07-14T00:00:00"/>
    <x v="0"/>
    <n v="4300"/>
    <x v="0"/>
    <n v="0"/>
    <n v="0"/>
    <n v="0"/>
    <n v="0"/>
  </r>
  <r>
    <x v="124"/>
    <s v="Med A"/>
    <d v="2012-07-17T00:00:00"/>
    <x v="0"/>
    <n v="4300"/>
    <x v="0"/>
    <n v="0"/>
    <n v="0"/>
    <n v="0"/>
    <n v="0"/>
  </r>
  <r>
    <x v="124"/>
    <s v="Med A"/>
    <d v="2012-07-19T00:00:00"/>
    <x v="0"/>
    <n v="4300"/>
    <x v="0"/>
    <n v="0"/>
    <n v="0"/>
    <n v="0"/>
    <n v="0"/>
  </r>
  <r>
    <x v="124"/>
    <s v="Med A"/>
    <d v="2012-07-21T00:00:00"/>
    <x v="0"/>
    <n v="4300"/>
    <x v="0"/>
    <n v="0"/>
    <n v="0"/>
    <n v="0"/>
    <n v="0"/>
  </r>
  <r>
    <x v="124"/>
    <s v="Med A"/>
    <d v="2012-07-24T00:00:00"/>
    <x v="0"/>
    <n v="5200"/>
    <x v="0"/>
    <n v="0"/>
    <n v="0"/>
    <n v="0"/>
    <n v="0"/>
  </r>
  <r>
    <x v="124"/>
    <s v="Med A"/>
    <d v="2012-07-26T00:00:00"/>
    <x v="0"/>
    <n v="5200"/>
    <x v="0"/>
    <n v="0"/>
    <n v="0"/>
    <n v="0"/>
    <n v="0"/>
  </r>
  <r>
    <x v="124"/>
    <s v="Med A"/>
    <d v="2012-07-28T00:00:00"/>
    <x v="0"/>
    <n v="5200"/>
    <x v="0"/>
    <n v="0"/>
    <n v="0"/>
    <n v="0"/>
    <n v="0"/>
  </r>
  <r>
    <x v="124"/>
    <s v="Med A"/>
    <d v="2012-07-31T00:00:00"/>
    <x v="0"/>
    <n v="5200"/>
    <x v="0"/>
    <n v="0"/>
    <n v="0"/>
    <n v="0"/>
    <n v="0"/>
  </r>
  <r>
    <x v="124"/>
    <s v="Med A"/>
    <d v="2012-08-02T00:00:00"/>
    <x v="1"/>
    <n v="5200"/>
    <x v="0"/>
    <n v="0"/>
    <n v="0"/>
    <n v="0"/>
    <n v="0"/>
  </r>
  <r>
    <x v="124"/>
    <s v="Med A"/>
    <d v="2012-08-04T00:00:00"/>
    <x v="1"/>
    <n v="7500"/>
    <x v="0"/>
    <n v="0"/>
    <n v="0"/>
    <n v="0"/>
    <n v="0"/>
  </r>
  <r>
    <x v="124"/>
    <s v="Med A"/>
    <d v="2012-08-07T00:00:00"/>
    <x v="1"/>
    <n v="7500"/>
    <x v="0"/>
    <n v="0"/>
    <n v="0"/>
    <n v="0"/>
    <n v="0"/>
  </r>
  <r>
    <x v="124"/>
    <s v="Med A"/>
    <d v="2012-08-09T00:00:00"/>
    <x v="1"/>
    <n v="7500"/>
    <x v="0"/>
    <n v="0"/>
    <n v="0"/>
    <n v="0"/>
    <n v="0"/>
  </r>
  <r>
    <x v="124"/>
    <s v="Med A"/>
    <d v="2012-08-11T00:00:00"/>
    <x v="1"/>
    <n v="7500"/>
    <x v="0"/>
    <n v="0"/>
    <n v="0"/>
    <n v="0"/>
    <n v="0"/>
  </r>
  <r>
    <x v="124"/>
    <s v="Med A"/>
    <d v="2012-08-14T00:00:00"/>
    <x v="1"/>
    <n v="7500"/>
    <x v="0"/>
    <n v="0"/>
    <n v="0"/>
    <n v="0"/>
    <n v="0"/>
  </r>
  <r>
    <x v="124"/>
    <s v="Med A"/>
    <d v="2012-08-16T00:00:00"/>
    <x v="1"/>
    <n v="7500"/>
    <x v="0"/>
    <n v="0"/>
    <n v="0"/>
    <n v="0"/>
    <n v="0"/>
  </r>
  <r>
    <x v="124"/>
    <s v="Med A"/>
    <d v="2012-08-21T00:00:00"/>
    <x v="1"/>
    <n v="7500"/>
    <x v="0"/>
    <n v="0"/>
    <n v="0"/>
    <n v="0"/>
    <n v="0"/>
  </r>
  <r>
    <x v="124"/>
    <s v="Med A"/>
    <d v="2012-08-23T00:00:00"/>
    <x v="1"/>
    <n v="7500"/>
    <x v="0"/>
    <n v="0"/>
    <n v="0"/>
    <n v="0"/>
    <n v="0"/>
  </r>
  <r>
    <x v="124"/>
    <s v="Med A"/>
    <d v="2012-08-28T00:00:00"/>
    <x v="1"/>
    <n v="7500"/>
    <x v="0"/>
    <n v="0"/>
    <n v="0"/>
    <n v="0"/>
    <n v="0"/>
  </r>
  <r>
    <x v="124"/>
    <s v="Med A"/>
    <d v="2012-08-30T00:00:00"/>
    <x v="1"/>
    <n v="7500"/>
    <x v="0"/>
    <n v="0"/>
    <n v="0"/>
    <n v="0"/>
    <n v="0"/>
  </r>
  <r>
    <x v="124"/>
    <s v="Med A"/>
    <d v="2012-09-01T00:00:00"/>
    <x v="2"/>
    <n v="7500"/>
    <x v="0"/>
    <n v="0"/>
    <n v="0"/>
    <n v="0"/>
    <n v="0"/>
  </r>
  <r>
    <x v="124"/>
    <s v="Med A"/>
    <d v="2012-09-04T00:00:00"/>
    <x v="2"/>
    <n v="7500"/>
    <x v="0"/>
    <n v="0"/>
    <n v="0"/>
    <n v="0"/>
    <n v="0"/>
  </r>
  <r>
    <x v="124"/>
    <s v="Med A"/>
    <d v="2012-09-06T00:00:00"/>
    <x v="2"/>
    <n v="9800"/>
    <x v="0"/>
    <n v="0"/>
    <n v="0"/>
    <n v="0"/>
    <n v="0"/>
  </r>
  <r>
    <x v="124"/>
    <s v="Med B"/>
    <d v="2012-09-13T00:00:00"/>
    <x v="2"/>
    <n v="10"/>
    <x v="1"/>
    <n v="0"/>
    <n v="0"/>
    <n v="160200"/>
    <n v="0"/>
  </r>
  <r>
    <x v="124"/>
    <s v="Med B"/>
    <d v="2012-10-11T00:00:00"/>
    <x v="3"/>
    <n v="13"/>
    <x v="0"/>
    <n v="0"/>
    <n v="0"/>
    <n v="0"/>
    <n v="0"/>
  </r>
  <r>
    <x v="124"/>
    <s v="Med B"/>
    <d v="2012-11-15T00:00:00"/>
    <x v="4"/>
    <n v="13"/>
    <x v="0"/>
    <n v="0"/>
    <n v="0"/>
    <n v="0"/>
    <n v="36"/>
  </r>
  <r>
    <x v="125"/>
    <s v="Med A"/>
    <d v="2012-07-06T00:00:00"/>
    <x v="0"/>
    <n v="7500"/>
    <x v="0"/>
    <n v="0"/>
    <n v="0"/>
    <n v="0"/>
    <n v="0"/>
  </r>
  <r>
    <x v="125"/>
    <s v="Med A"/>
    <d v="2012-07-09T00:00:00"/>
    <x v="0"/>
    <n v="7500"/>
    <x v="0"/>
    <n v="0"/>
    <n v="0"/>
    <n v="0"/>
    <n v="0"/>
  </r>
  <r>
    <x v="125"/>
    <s v="Med A"/>
    <d v="2012-07-11T00:00:00"/>
    <x v="0"/>
    <n v="7500"/>
    <x v="0"/>
    <n v="0"/>
    <n v="0"/>
    <n v="0"/>
    <n v="0"/>
  </r>
  <r>
    <x v="125"/>
    <s v="Med A"/>
    <d v="2012-07-13T00:00:00"/>
    <x v="0"/>
    <n v="7500"/>
    <x v="0"/>
    <n v="0"/>
    <n v="0"/>
    <n v="0"/>
    <n v="0"/>
  </r>
  <r>
    <x v="125"/>
    <s v="Med A"/>
    <d v="2012-07-16T00:00:00"/>
    <x v="0"/>
    <n v="7500"/>
    <x v="0"/>
    <n v="0"/>
    <n v="0"/>
    <n v="0"/>
    <n v="0"/>
  </r>
  <r>
    <x v="125"/>
    <s v="Med A"/>
    <d v="2012-07-18T00:00:00"/>
    <x v="0"/>
    <n v="7500"/>
    <x v="0"/>
    <n v="0"/>
    <n v="0"/>
    <n v="0"/>
    <n v="0"/>
  </r>
  <r>
    <x v="125"/>
    <s v="Med A"/>
    <d v="2012-07-20T00:00:00"/>
    <x v="0"/>
    <n v="7500"/>
    <x v="0"/>
    <n v="0"/>
    <n v="0"/>
    <n v="0"/>
    <n v="0"/>
  </r>
  <r>
    <x v="125"/>
    <s v="Med A"/>
    <d v="2012-07-23T00:00:00"/>
    <x v="0"/>
    <n v="7500"/>
    <x v="0"/>
    <n v="0"/>
    <n v="0"/>
    <n v="0"/>
    <n v="0"/>
  </r>
  <r>
    <x v="125"/>
    <s v="Med A"/>
    <d v="2012-07-25T00:00:00"/>
    <x v="0"/>
    <n v="7500"/>
    <x v="0"/>
    <n v="0"/>
    <n v="0"/>
    <n v="0"/>
    <n v="0"/>
  </r>
  <r>
    <x v="125"/>
    <s v="Med A"/>
    <d v="2012-07-27T00:00:00"/>
    <x v="0"/>
    <n v="7500"/>
    <x v="0"/>
    <n v="0"/>
    <n v="0"/>
    <n v="0"/>
    <n v="0"/>
  </r>
  <r>
    <x v="125"/>
    <s v="Med A"/>
    <d v="2012-07-30T00:00:00"/>
    <x v="0"/>
    <n v="7500"/>
    <x v="0"/>
    <n v="0"/>
    <n v="0"/>
    <n v="0"/>
    <n v="0"/>
  </r>
  <r>
    <x v="125"/>
    <s v="Med A"/>
    <d v="2012-08-01T00:00:00"/>
    <x v="1"/>
    <n v="7500"/>
    <x v="0"/>
    <n v="0"/>
    <n v="0"/>
    <n v="0"/>
    <n v="0"/>
  </r>
  <r>
    <x v="125"/>
    <s v="Med A"/>
    <d v="2012-08-03T00:00:00"/>
    <x v="1"/>
    <n v="7500"/>
    <x v="0"/>
    <n v="0"/>
    <n v="0"/>
    <n v="0"/>
    <n v="0"/>
  </r>
  <r>
    <x v="125"/>
    <s v="Med A"/>
    <d v="2012-08-06T00:00:00"/>
    <x v="1"/>
    <n v="7500"/>
    <x v="0"/>
    <n v="0"/>
    <n v="0"/>
    <n v="0"/>
    <n v="0"/>
  </r>
  <r>
    <x v="125"/>
    <s v="Med A"/>
    <d v="2012-08-08T00:00:00"/>
    <x v="1"/>
    <n v="7500"/>
    <x v="0"/>
    <n v="0"/>
    <n v="0"/>
    <n v="0"/>
    <n v="0"/>
  </r>
  <r>
    <x v="125"/>
    <s v="Med A"/>
    <d v="2012-08-10T00:00:00"/>
    <x v="1"/>
    <n v="7500"/>
    <x v="0"/>
    <n v="0"/>
    <n v="0"/>
    <n v="0"/>
    <n v="0"/>
  </r>
  <r>
    <x v="125"/>
    <s v="Med A"/>
    <d v="2012-08-13T00:00:00"/>
    <x v="1"/>
    <n v="7500"/>
    <x v="0"/>
    <n v="0"/>
    <n v="0"/>
    <n v="0"/>
    <n v="0"/>
  </r>
  <r>
    <x v="125"/>
    <s v="Med A"/>
    <d v="2012-08-15T00:00:00"/>
    <x v="1"/>
    <n v="7500"/>
    <x v="0"/>
    <n v="0"/>
    <n v="0"/>
    <n v="0"/>
    <n v="0"/>
  </r>
  <r>
    <x v="125"/>
    <s v="Med A"/>
    <d v="2012-09-03T00:00:00"/>
    <x v="2"/>
    <n v="6800"/>
    <x v="0"/>
    <n v="0"/>
    <n v="0"/>
    <n v="0"/>
    <n v="0"/>
  </r>
  <r>
    <x v="125"/>
    <s v="Med A"/>
    <d v="2012-09-05T00:00:00"/>
    <x v="2"/>
    <n v="6800"/>
    <x v="0"/>
    <n v="0"/>
    <n v="0"/>
    <n v="0"/>
    <n v="0"/>
  </r>
  <r>
    <x v="125"/>
    <s v="Med B"/>
    <d v="2012-09-12T00:00:00"/>
    <x v="2"/>
    <n v="10"/>
    <x v="1"/>
    <n v="0"/>
    <n v="0"/>
    <n v="148600"/>
    <n v="0"/>
  </r>
  <r>
    <x v="125"/>
    <s v="Med B"/>
    <d v="2012-11-14T00:00:00"/>
    <x v="4"/>
    <n v="2"/>
    <x v="0"/>
    <n v="0"/>
    <n v="0"/>
    <n v="0"/>
    <n v="12"/>
  </r>
  <r>
    <x v="126"/>
    <s v="Med B"/>
    <d v="2012-11-23T00:00:00"/>
    <x v="4"/>
    <n v="5"/>
    <x v="0"/>
    <n v="1"/>
    <n v="0"/>
    <n v="0"/>
    <n v="5"/>
  </r>
  <r>
    <x v="127"/>
    <s v="Med A"/>
    <d v="2012-07-03T00:00:00"/>
    <x v="0"/>
    <n v="1500"/>
    <x v="0"/>
    <n v="0"/>
    <n v="0"/>
    <n v="0"/>
    <n v="0"/>
  </r>
  <r>
    <x v="127"/>
    <s v="Med A"/>
    <d v="2012-07-05T00:00:00"/>
    <x v="0"/>
    <n v="1500"/>
    <x v="0"/>
    <n v="0"/>
    <n v="0"/>
    <n v="0"/>
    <n v="0"/>
  </r>
  <r>
    <x v="127"/>
    <s v="Med A"/>
    <d v="2012-07-07T00:00:00"/>
    <x v="0"/>
    <n v="1500"/>
    <x v="0"/>
    <n v="0"/>
    <n v="0"/>
    <n v="0"/>
    <n v="0"/>
  </r>
  <r>
    <x v="127"/>
    <s v="Med A"/>
    <d v="2012-07-10T00:00:00"/>
    <x v="0"/>
    <n v="1500"/>
    <x v="0"/>
    <n v="0"/>
    <n v="0"/>
    <n v="0"/>
    <n v="0"/>
  </r>
  <r>
    <x v="127"/>
    <s v="Med A"/>
    <d v="2012-07-12T00:00:00"/>
    <x v="0"/>
    <n v="1500"/>
    <x v="0"/>
    <n v="0"/>
    <n v="0"/>
    <n v="0"/>
    <n v="0"/>
  </r>
  <r>
    <x v="127"/>
    <s v="Med A"/>
    <d v="2012-07-14T00:00:00"/>
    <x v="0"/>
    <n v="1500"/>
    <x v="0"/>
    <n v="0"/>
    <n v="0"/>
    <n v="0"/>
    <n v="0"/>
  </r>
  <r>
    <x v="127"/>
    <s v="Med A"/>
    <d v="2012-07-17T00:00:00"/>
    <x v="0"/>
    <n v="1500"/>
    <x v="0"/>
    <n v="0"/>
    <n v="0"/>
    <n v="0"/>
    <n v="0"/>
  </r>
  <r>
    <x v="127"/>
    <s v="Med A"/>
    <d v="2012-07-19T00:00:00"/>
    <x v="0"/>
    <n v="1500"/>
    <x v="0"/>
    <n v="0"/>
    <n v="0"/>
    <n v="0"/>
    <n v="0"/>
  </r>
  <r>
    <x v="127"/>
    <s v="Med A"/>
    <d v="2012-07-21T00:00:00"/>
    <x v="0"/>
    <n v="2300"/>
    <x v="0"/>
    <n v="0"/>
    <n v="0"/>
    <n v="0"/>
    <n v="0"/>
  </r>
  <r>
    <x v="127"/>
    <s v="Med A"/>
    <d v="2012-07-24T00:00:00"/>
    <x v="0"/>
    <n v="2300"/>
    <x v="0"/>
    <n v="0"/>
    <n v="0"/>
    <n v="0"/>
    <n v="0"/>
  </r>
  <r>
    <x v="127"/>
    <s v="Med A"/>
    <d v="2012-07-26T00:00:00"/>
    <x v="0"/>
    <n v="2300"/>
    <x v="0"/>
    <n v="0"/>
    <n v="0"/>
    <n v="0"/>
    <n v="0"/>
  </r>
  <r>
    <x v="127"/>
    <s v="Med A"/>
    <d v="2012-07-28T00:00:00"/>
    <x v="0"/>
    <n v="2300"/>
    <x v="0"/>
    <n v="0"/>
    <n v="0"/>
    <n v="0"/>
    <n v="0"/>
  </r>
  <r>
    <x v="127"/>
    <s v="Med A"/>
    <d v="2012-07-31T00:00:00"/>
    <x v="0"/>
    <n v="2300"/>
    <x v="0"/>
    <n v="0"/>
    <n v="0"/>
    <n v="0"/>
    <n v="0"/>
  </r>
  <r>
    <x v="127"/>
    <s v="Med A"/>
    <d v="2012-08-02T00:00:00"/>
    <x v="1"/>
    <n v="2300"/>
    <x v="0"/>
    <n v="0"/>
    <n v="0"/>
    <n v="0"/>
    <n v="0"/>
  </r>
  <r>
    <x v="127"/>
    <s v="Med A"/>
    <d v="2012-08-07T00:00:00"/>
    <x v="1"/>
    <n v="2300"/>
    <x v="0"/>
    <n v="0"/>
    <n v="0"/>
    <n v="0"/>
    <n v="0"/>
  </r>
  <r>
    <x v="127"/>
    <s v="Med A"/>
    <d v="2012-08-09T00:00:00"/>
    <x v="1"/>
    <n v="2300"/>
    <x v="0"/>
    <n v="0"/>
    <n v="0"/>
    <n v="0"/>
    <n v="0"/>
  </r>
  <r>
    <x v="127"/>
    <s v="Med A"/>
    <d v="2012-08-11T00:00:00"/>
    <x v="1"/>
    <n v="2300"/>
    <x v="0"/>
    <n v="0"/>
    <n v="0"/>
    <n v="0"/>
    <n v="0"/>
  </r>
  <r>
    <x v="127"/>
    <s v="Med A"/>
    <d v="2012-08-14T00:00:00"/>
    <x v="1"/>
    <n v="2300"/>
    <x v="0"/>
    <n v="0"/>
    <n v="0"/>
    <n v="0"/>
    <n v="0"/>
  </r>
  <r>
    <x v="127"/>
    <s v="Med A"/>
    <d v="2012-08-16T00:00:00"/>
    <x v="1"/>
    <n v="2300"/>
    <x v="0"/>
    <n v="0"/>
    <n v="0"/>
    <n v="0"/>
    <n v="0"/>
  </r>
  <r>
    <x v="127"/>
    <s v="Med A"/>
    <d v="2012-08-18T00:00:00"/>
    <x v="1"/>
    <n v="2300"/>
    <x v="0"/>
    <n v="0"/>
    <n v="0"/>
    <n v="0"/>
    <n v="0"/>
  </r>
  <r>
    <x v="127"/>
    <s v="Med A"/>
    <d v="2012-08-21T00:00:00"/>
    <x v="1"/>
    <n v="2300"/>
    <x v="0"/>
    <n v="0"/>
    <n v="0"/>
    <n v="0"/>
    <n v="0"/>
  </r>
  <r>
    <x v="127"/>
    <s v="Med A"/>
    <d v="2012-08-23T00:00:00"/>
    <x v="1"/>
    <n v="2300"/>
    <x v="0"/>
    <n v="0"/>
    <n v="0"/>
    <n v="0"/>
    <n v="0"/>
  </r>
  <r>
    <x v="127"/>
    <s v="Med A"/>
    <d v="2012-08-25T00:00:00"/>
    <x v="1"/>
    <n v="2300"/>
    <x v="0"/>
    <n v="0"/>
    <n v="0"/>
    <n v="0"/>
    <n v="0"/>
  </r>
  <r>
    <x v="127"/>
    <s v="Med A"/>
    <d v="2012-08-28T00:00:00"/>
    <x v="1"/>
    <n v="2300"/>
    <x v="0"/>
    <n v="0"/>
    <n v="0"/>
    <n v="0"/>
    <n v="0"/>
  </r>
  <r>
    <x v="127"/>
    <s v="Med A"/>
    <d v="2012-08-30T00:00:00"/>
    <x v="1"/>
    <n v="2300"/>
    <x v="0"/>
    <n v="0"/>
    <n v="0"/>
    <n v="0"/>
    <n v="0"/>
  </r>
  <r>
    <x v="127"/>
    <s v="Med A"/>
    <d v="2012-09-01T00:00:00"/>
    <x v="2"/>
    <n v="2300"/>
    <x v="0"/>
    <n v="0"/>
    <n v="0"/>
    <n v="0"/>
    <n v="0"/>
  </r>
  <r>
    <x v="127"/>
    <s v="Med A"/>
    <d v="2012-09-04T00:00:00"/>
    <x v="2"/>
    <n v="2300"/>
    <x v="0"/>
    <n v="0"/>
    <n v="0"/>
    <n v="0"/>
    <n v="0"/>
  </r>
  <r>
    <x v="127"/>
    <s v="Med B"/>
    <d v="2012-09-25T00:00:00"/>
    <x v="2"/>
    <n v="1"/>
    <x v="1"/>
    <n v="0"/>
    <n v="12"/>
    <n v="55700"/>
    <n v="0"/>
  </r>
  <r>
    <x v="127"/>
    <s v="Med B"/>
    <d v="2012-10-11T00:00:00"/>
    <x v="3"/>
    <n v="1"/>
    <x v="0"/>
    <n v="0"/>
    <n v="14.285714285714286"/>
    <n v="0"/>
    <n v="0"/>
  </r>
  <r>
    <x v="127"/>
    <s v="Med B"/>
    <d v="2012-11-15T00:00:00"/>
    <x v="4"/>
    <n v="2"/>
    <x v="0"/>
    <n v="0"/>
    <n v="0"/>
    <n v="0"/>
    <n v="4"/>
  </r>
  <r>
    <x v="128"/>
    <s v="Med A"/>
    <d v="2012-07-03T00:00:00"/>
    <x v="0"/>
    <n v="4000"/>
    <x v="0"/>
    <n v="0"/>
    <n v="0"/>
    <n v="0"/>
    <n v="0"/>
  </r>
  <r>
    <x v="128"/>
    <s v="Med A"/>
    <d v="2012-07-05T00:00:00"/>
    <x v="0"/>
    <n v="4000"/>
    <x v="0"/>
    <n v="0"/>
    <n v="0"/>
    <n v="0"/>
    <n v="0"/>
  </r>
  <r>
    <x v="128"/>
    <s v="Med A"/>
    <d v="2012-08-18T00:00:00"/>
    <x v="1"/>
    <n v="5200"/>
    <x v="0"/>
    <n v="0"/>
    <n v="0"/>
    <n v="0"/>
    <n v="0"/>
  </r>
  <r>
    <x v="128"/>
    <s v="Med A"/>
    <d v="2012-08-20T00:00:00"/>
    <x v="1"/>
    <n v="5200"/>
    <x v="0"/>
    <n v="0"/>
    <n v="0"/>
    <n v="0"/>
    <n v="0"/>
  </r>
  <r>
    <x v="128"/>
    <s v="Med A"/>
    <d v="2012-08-23T00:00:00"/>
    <x v="1"/>
    <n v="5200"/>
    <x v="0"/>
    <n v="0"/>
    <n v="0"/>
    <n v="0"/>
    <n v="0"/>
  </r>
  <r>
    <x v="128"/>
    <s v="Med A"/>
    <d v="2012-08-25T00:00:00"/>
    <x v="1"/>
    <n v="5200"/>
    <x v="0"/>
    <n v="0"/>
    <n v="0"/>
    <n v="0"/>
    <n v="0"/>
  </r>
  <r>
    <x v="128"/>
    <s v="Med A"/>
    <d v="2012-08-27T00:00:00"/>
    <x v="1"/>
    <n v="5200"/>
    <x v="0"/>
    <n v="0"/>
    <n v="0"/>
    <n v="0"/>
    <n v="0"/>
  </r>
  <r>
    <x v="128"/>
    <s v="Med A"/>
    <d v="2012-08-30T00:00:00"/>
    <x v="1"/>
    <n v="5200"/>
    <x v="0"/>
    <n v="0"/>
    <n v="0"/>
    <n v="0"/>
    <n v="0"/>
  </r>
  <r>
    <x v="128"/>
    <s v="Med A"/>
    <d v="2012-09-04T00:00:00"/>
    <x v="2"/>
    <n v="5200"/>
    <x v="0"/>
    <n v="0"/>
    <n v="0"/>
    <n v="0"/>
    <n v="0"/>
  </r>
  <r>
    <x v="128"/>
    <s v="Med A"/>
    <d v="2012-09-06T00:00:00"/>
    <x v="2"/>
    <n v="6500"/>
    <x v="0"/>
    <n v="0"/>
    <n v="0"/>
    <n v="0"/>
    <n v="0"/>
  </r>
  <r>
    <x v="128"/>
    <s v="Med B"/>
    <d v="2012-09-13T00:00:00"/>
    <x v="2"/>
    <n v="10"/>
    <x v="1"/>
    <n v="0"/>
    <n v="0"/>
    <n v="50900"/>
    <n v="1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n v="0"/>
    <n v="0"/>
  </r>
  <r>
    <x v="129"/>
    <m/>
    <m/>
    <x v="6"/>
    <m/>
    <x v="2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4">
  <r>
    <x v="0"/>
    <s v="Med A"/>
    <d v="2012-07-02T00:00:00"/>
    <x v="0"/>
    <n v="1500"/>
    <n v="0"/>
    <n v="0"/>
    <n v="0"/>
    <n v="0"/>
    <n v="0"/>
    <n v="1500"/>
    <n v="0"/>
  </r>
  <r>
    <x v="0"/>
    <s v="Med A"/>
    <d v="2012-07-06T00:00:00"/>
    <x v="0"/>
    <n v="1500"/>
    <n v="0"/>
    <n v="0"/>
    <n v="0"/>
    <n v="0"/>
    <n v="0"/>
    <n v="1500"/>
    <n v="0"/>
  </r>
  <r>
    <x v="0"/>
    <s v="Med A"/>
    <d v="2012-07-09T00:00:00"/>
    <x v="0"/>
    <n v="1500"/>
    <n v="0"/>
    <n v="0"/>
    <n v="0"/>
    <n v="0"/>
    <n v="0"/>
    <n v="1500"/>
    <n v="0"/>
  </r>
  <r>
    <x v="0"/>
    <s v="Med A"/>
    <d v="2012-07-11T00:00:00"/>
    <x v="0"/>
    <n v="1500"/>
    <n v="0"/>
    <n v="0"/>
    <n v="0"/>
    <n v="0"/>
    <n v="0"/>
    <n v="1500"/>
    <n v="0"/>
  </r>
  <r>
    <x v="0"/>
    <s v="Med A"/>
    <d v="2012-07-13T00:00:00"/>
    <x v="0"/>
    <n v="1500"/>
    <n v="0"/>
    <n v="0"/>
    <n v="0"/>
    <n v="0"/>
    <n v="0"/>
    <n v="1500"/>
    <n v="0"/>
  </r>
  <r>
    <x v="0"/>
    <s v="Med A"/>
    <d v="2012-07-16T00:00:00"/>
    <x v="0"/>
    <n v="1500"/>
    <n v="0"/>
    <n v="0"/>
    <n v="0"/>
    <n v="0"/>
    <n v="0"/>
    <n v="1500"/>
    <n v="0"/>
  </r>
  <r>
    <x v="0"/>
    <s v="Med A"/>
    <d v="2012-07-20T00:00:00"/>
    <x v="0"/>
    <n v="1500"/>
    <n v="0"/>
    <n v="0"/>
    <n v="0"/>
    <n v="0"/>
    <n v="0"/>
    <n v="1500"/>
    <n v="0"/>
  </r>
  <r>
    <x v="0"/>
    <s v="Med A"/>
    <d v="2012-07-23T00:00:00"/>
    <x v="0"/>
    <n v="1500"/>
    <n v="0"/>
    <n v="0"/>
    <n v="0"/>
    <n v="0"/>
    <n v="0"/>
    <n v="1500"/>
    <n v="0"/>
  </r>
  <r>
    <x v="0"/>
    <s v="Med A"/>
    <d v="2012-07-25T00:00:00"/>
    <x v="0"/>
    <n v="1700"/>
    <n v="0"/>
    <n v="0"/>
    <n v="0"/>
    <n v="0"/>
    <n v="0"/>
    <n v="1700"/>
    <n v="0"/>
  </r>
  <r>
    <x v="0"/>
    <s v="Med A"/>
    <d v="2012-07-27T00:00:00"/>
    <x v="0"/>
    <n v="1700"/>
    <n v="0"/>
    <n v="0"/>
    <n v="0"/>
    <n v="0"/>
    <n v="0"/>
    <n v="1700"/>
    <n v="0"/>
  </r>
  <r>
    <x v="0"/>
    <s v="Med A"/>
    <d v="2012-07-30T00:00:00"/>
    <x v="0"/>
    <n v="1700"/>
    <n v="0"/>
    <n v="0"/>
    <n v="0"/>
    <n v="0"/>
    <n v="0"/>
    <n v="1700"/>
    <n v="0"/>
  </r>
  <r>
    <x v="0"/>
    <s v="Med A"/>
    <d v="2012-08-01T00:00:00"/>
    <x v="1"/>
    <n v="1700"/>
    <n v="0"/>
    <n v="0"/>
    <n v="0"/>
    <n v="0"/>
    <n v="0"/>
    <n v="1700"/>
    <n v="0"/>
  </r>
  <r>
    <x v="0"/>
    <s v="Med A"/>
    <d v="2012-08-03T00:00:00"/>
    <x v="1"/>
    <n v="1700"/>
    <n v="0"/>
    <n v="0"/>
    <n v="0"/>
    <n v="0"/>
    <n v="0"/>
    <n v="1700"/>
    <n v="0"/>
  </r>
  <r>
    <x v="0"/>
    <s v="Med A"/>
    <d v="2012-08-06T00:00:00"/>
    <x v="1"/>
    <n v="1700"/>
    <n v="0"/>
    <n v="0"/>
    <n v="0"/>
    <n v="0"/>
    <n v="0"/>
    <n v="1700"/>
    <n v="0"/>
  </r>
  <r>
    <x v="0"/>
    <s v="Med A"/>
    <d v="2012-08-08T00:00:00"/>
    <x v="1"/>
    <n v="1700"/>
    <n v="0"/>
    <n v="0"/>
    <n v="0"/>
    <n v="0"/>
    <n v="0"/>
    <n v="1700"/>
    <n v="0"/>
  </r>
  <r>
    <x v="0"/>
    <s v="Med A"/>
    <d v="2012-08-10T00:00:00"/>
    <x v="1"/>
    <n v="1700"/>
    <n v="0"/>
    <n v="0"/>
    <n v="0"/>
    <n v="0"/>
    <n v="0"/>
    <n v="1700"/>
    <n v="0"/>
  </r>
  <r>
    <x v="0"/>
    <s v="Med A"/>
    <d v="2012-08-13T00:00:00"/>
    <x v="1"/>
    <n v="1700"/>
    <n v="0"/>
    <n v="0"/>
    <n v="0"/>
    <n v="0"/>
    <n v="0"/>
    <n v="1700"/>
    <n v="0"/>
  </r>
  <r>
    <x v="0"/>
    <s v="Med A"/>
    <d v="2012-08-17T00:00:00"/>
    <x v="1"/>
    <n v="1700"/>
    <n v="0"/>
    <n v="0"/>
    <n v="0"/>
    <n v="0"/>
    <n v="0"/>
    <n v="1700"/>
    <n v="0"/>
  </r>
  <r>
    <x v="0"/>
    <s v="Med A"/>
    <d v="2012-08-20T00:00:00"/>
    <x v="1"/>
    <n v="1700"/>
    <n v="0"/>
    <n v="0"/>
    <n v="0"/>
    <n v="0"/>
    <n v="0"/>
    <n v="1700"/>
    <n v="0"/>
  </r>
  <r>
    <x v="0"/>
    <s v="Med A"/>
    <d v="2012-08-22T00:00:00"/>
    <x v="1"/>
    <n v="1700"/>
    <n v="0"/>
    <n v="0"/>
    <n v="0"/>
    <n v="0"/>
    <n v="0"/>
    <n v="1700"/>
    <n v="0"/>
  </r>
  <r>
    <x v="0"/>
    <s v="Med A"/>
    <d v="2012-08-24T00:00:00"/>
    <x v="1"/>
    <n v="1900"/>
    <n v="0"/>
    <n v="0"/>
    <n v="0"/>
    <n v="0"/>
    <n v="0"/>
    <n v="1900"/>
    <n v="0"/>
  </r>
  <r>
    <x v="0"/>
    <s v="Med A"/>
    <d v="2012-08-27T00:00:00"/>
    <x v="1"/>
    <n v="1900"/>
    <n v="0"/>
    <n v="0"/>
    <n v="0"/>
    <n v="0"/>
    <n v="0"/>
    <n v="1900"/>
    <n v="0"/>
  </r>
  <r>
    <x v="0"/>
    <s v="Med A"/>
    <d v="2012-08-29T00:00:00"/>
    <x v="1"/>
    <n v="1900"/>
    <n v="0"/>
    <n v="0"/>
    <n v="0"/>
    <n v="0"/>
    <n v="0"/>
    <n v="1900"/>
    <n v="0"/>
  </r>
  <r>
    <x v="0"/>
    <s v="Med A"/>
    <d v="2012-08-31T00:00:00"/>
    <x v="1"/>
    <n v="1900"/>
    <n v="0"/>
    <n v="0"/>
    <n v="0"/>
    <n v="0"/>
    <n v="0"/>
    <n v="1900"/>
    <n v="0"/>
  </r>
  <r>
    <x v="0"/>
    <s v="Med A"/>
    <d v="2012-09-03T00:00:00"/>
    <x v="2"/>
    <n v="1900"/>
    <n v="0"/>
    <n v="0"/>
    <n v="0"/>
    <n v="0"/>
    <n v="0"/>
    <n v="1900"/>
    <n v="0"/>
  </r>
  <r>
    <x v="0"/>
    <s v="Med A"/>
    <d v="2012-09-05T00:00:00"/>
    <x v="2"/>
    <n v="1900"/>
    <n v="0"/>
    <n v="0"/>
    <n v="0"/>
    <n v="0"/>
    <n v="0"/>
    <n v="1900"/>
    <n v="0"/>
  </r>
  <r>
    <x v="0"/>
    <s v="Med B"/>
    <d v="2012-09-12T00:00:00"/>
    <x v="2"/>
    <n v="4"/>
    <n v="1"/>
    <n v="0"/>
    <n v="0"/>
    <n v="43800"/>
    <n v="0"/>
    <n v="0"/>
    <n v="4"/>
  </r>
  <r>
    <x v="0"/>
    <s v="Med B"/>
    <d v="2012-10-17T00:00:00"/>
    <x v="3"/>
    <n v="3"/>
    <n v="0"/>
    <n v="0"/>
    <n v="0"/>
    <n v="0"/>
    <n v="0"/>
    <n v="0"/>
    <n v="3"/>
  </r>
  <r>
    <x v="0"/>
    <s v="Med B"/>
    <d v="2012-11-28T00:00:00"/>
    <x v="4"/>
    <n v="1"/>
    <n v="0"/>
    <n v="0"/>
    <n v="21.285714285714285"/>
    <n v="0"/>
    <n v="8"/>
    <n v="0"/>
    <n v="1"/>
  </r>
  <r>
    <x v="1"/>
    <s v="Med A"/>
    <d v="2012-07-03T00:00:00"/>
    <x v="0"/>
    <n v="1100"/>
    <n v="0"/>
    <n v="0"/>
    <n v="0"/>
    <n v="0"/>
    <n v="0"/>
    <n v="1100"/>
    <n v="0"/>
  </r>
  <r>
    <x v="1"/>
    <s v="Med A"/>
    <d v="2012-07-05T00:00:00"/>
    <x v="0"/>
    <n v="1100"/>
    <n v="0"/>
    <n v="0"/>
    <n v="0"/>
    <n v="0"/>
    <n v="0"/>
    <n v="1100"/>
    <n v="0"/>
  </r>
  <r>
    <x v="1"/>
    <s v="Med A"/>
    <d v="2012-07-06T00:00:00"/>
    <x v="0"/>
    <n v="1300"/>
    <n v="0"/>
    <n v="0"/>
    <n v="0"/>
    <n v="0"/>
    <n v="0"/>
    <n v="1300"/>
    <n v="0"/>
  </r>
  <r>
    <x v="1"/>
    <s v="Med A"/>
    <d v="2012-07-07T00:00:00"/>
    <x v="0"/>
    <n v="1300"/>
    <n v="0"/>
    <n v="0"/>
    <n v="0"/>
    <n v="0"/>
    <n v="0"/>
    <n v="1300"/>
    <n v="0"/>
  </r>
  <r>
    <x v="1"/>
    <s v="Med A"/>
    <d v="2012-07-10T00:00:00"/>
    <x v="0"/>
    <n v="1300"/>
    <n v="0"/>
    <n v="0"/>
    <n v="0"/>
    <n v="0"/>
    <n v="0"/>
    <n v="1300"/>
    <n v="0"/>
  </r>
  <r>
    <x v="1"/>
    <s v="Med A"/>
    <d v="2012-07-12T00:00:00"/>
    <x v="0"/>
    <n v="1300"/>
    <n v="0"/>
    <n v="0"/>
    <n v="0"/>
    <n v="0"/>
    <n v="0"/>
    <n v="1300"/>
    <n v="0"/>
  </r>
  <r>
    <x v="1"/>
    <s v="Med A"/>
    <d v="2012-07-14T00:00:00"/>
    <x v="0"/>
    <n v="1300"/>
    <n v="0"/>
    <n v="0"/>
    <n v="0"/>
    <n v="0"/>
    <n v="0"/>
    <n v="1300"/>
    <n v="0"/>
  </r>
  <r>
    <x v="1"/>
    <s v="Med A"/>
    <d v="2012-07-17T00:00:00"/>
    <x v="0"/>
    <n v="1300"/>
    <n v="0"/>
    <n v="0"/>
    <n v="0"/>
    <n v="0"/>
    <n v="0"/>
    <n v="1300"/>
    <n v="0"/>
  </r>
  <r>
    <x v="1"/>
    <s v="Med A"/>
    <d v="2012-07-19T00:00:00"/>
    <x v="0"/>
    <n v="1300"/>
    <n v="0"/>
    <n v="0"/>
    <n v="0"/>
    <n v="0"/>
    <n v="0"/>
    <n v="1300"/>
    <n v="0"/>
  </r>
  <r>
    <x v="1"/>
    <s v="Med A"/>
    <d v="2012-07-21T00:00:00"/>
    <x v="0"/>
    <n v="1300"/>
    <n v="0"/>
    <n v="0"/>
    <n v="0"/>
    <n v="0"/>
    <n v="0"/>
    <n v="1300"/>
    <n v="0"/>
  </r>
  <r>
    <x v="1"/>
    <s v="Med A"/>
    <d v="2012-07-24T00:00:00"/>
    <x v="0"/>
    <n v="1300"/>
    <n v="0"/>
    <n v="0"/>
    <n v="0"/>
    <n v="0"/>
    <n v="0"/>
    <n v="1300"/>
    <n v="0"/>
  </r>
  <r>
    <x v="1"/>
    <s v="Med A"/>
    <d v="2012-07-26T00:00:00"/>
    <x v="0"/>
    <n v="1300"/>
    <n v="0"/>
    <n v="0"/>
    <n v="0"/>
    <n v="0"/>
    <n v="0"/>
    <n v="1300"/>
    <n v="0"/>
  </r>
  <r>
    <x v="1"/>
    <s v="Med A"/>
    <d v="2012-07-28T00:00:00"/>
    <x v="0"/>
    <n v="1300"/>
    <n v="0"/>
    <n v="0"/>
    <n v="0"/>
    <n v="0"/>
    <n v="0"/>
    <n v="1300"/>
    <n v="0"/>
  </r>
  <r>
    <x v="1"/>
    <s v="Med A"/>
    <d v="2012-07-31T00:00:00"/>
    <x v="0"/>
    <n v="1300"/>
    <n v="0"/>
    <n v="0"/>
    <n v="0"/>
    <n v="0"/>
    <n v="0"/>
    <n v="1300"/>
    <n v="0"/>
  </r>
  <r>
    <x v="1"/>
    <s v="Med A"/>
    <d v="2012-08-02T00:00:00"/>
    <x v="1"/>
    <n v="1300"/>
    <n v="0"/>
    <n v="0"/>
    <n v="0"/>
    <n v="0"/>
    <n v="0"/>
    <n v="1300"/>
    <n v="0"/>
  </r>
  <r>
    <x v="1"/>
    <s v="Med A"/>
    <d v="2012-08-04T00:00:00"/>
    <x v="1"/>
    <n v="1300"/>
    <n v="0"/>
    <n v="0"/>
    <n v="0"/>
    <n v="0"/>
    <n v="0"/>
    <n v="1300"/>
    <n v="0"/>
  </r>
  <r>
    <x v="1"/>
    <s v="Med A"/>
    <d v="2012-08-07T00:00:00"/>
    <x v="1"/>
    <n v="1300"/>
    <n v="0"/>
    <n v="0"/>
    <n v="0"/>
    <n v="0"/>
    <n v="0"/>
    <n v="1300"/>
    <n v="0"/>
  </r>
  <r>
    <x v="1"/>
    <s v="Med A"/>
    <d v="2012-08-09T00:00:00"/>
    <x v="1"/>
    <n v="1300"/>
    <n v="0"/>
    <n v="0"/>
    <n v="0"/>
    <n v="0"/>
    <n v="0"/>
    <n v="1300"/>
    <n v="0"/>
  </r>
  <r>
    <x v="1"/>
    <s v="Med A"/>
    <d v="2012-08-10T00:00:00"/>
    <x v="1"/>
    <n v="1300"/>
    <n v="0"/>
    <n v="0"/>
    <n v="0"/>
    <n v="0"/>
    <n v="0"/>
    <n v="1300"/>
    <n v="0"/>
  </r>
  <r>
    <x v="1"/>
    <s v="Med A"/>
    <d v="2012-08-14T00:00:00"/>
    <x v="1"/>
    <n v="1300"/>
    <n v="0"/>
    <n v="0"/>
    <n v="0"/>
    <n v="0"/>
    <n v="0"/>
    <n v="1300"/>
    <n v="0"/>
  </r>
  <r>
    <x v="1"/>
    <s v="Med A"/>
    <d v="2012-08-18T00:00:00"/>
    <x v="1"/>
    <n v="1300"/>
    <n v="0"/>
    <n v="0"/>
    <n v="0"/>
    <n v="0"/>
    <n v="0"/>
    <n v="1300"/>
    <n v="0"/>
  </r>
  <r>
    <x v="1"/>
    <s v="Med B"/>
    <d v="2012-09-13T00:00:00"/>
    <x v="2"/>
    <n v="3"/>
    <n v="1"/>
    <n v="0"/>
    <n v="0"/>
    <n v="26900"/>
    <n v="3"/>
    <n v="0"/>
    <n v="3"/>
  </r>
  <r>
    <x v="2"/>
    <s v="Med A"/>
    <d v="2012-07-02T00:00:00"/>
    <x v="0"/>
    <n v="100"/>
    <n v="0"/>
    <n v="0"/>
    <n v="0"/>
    <n v="0"/>
    <n v="0"/>
    <n v="100"/>
    <n v="0"/>
  </r>
  <r>
    <x v="2"/>
    <s v="Med A"/>
    <d v="2012-07-04T00:00:00"/>
    <x v="0"/>
    <n v="100"/>
    <n v="0"/>
    <n v="0"/>
    <n v="0"/>
    <n v="0"/>
    <n v="0"/>
    <n v="100"/>
    <n v="0"/>
  </r>
  <r>
    <x v="3"/>
    <s v="Med A"/>
    <d v="2012-07-02T00:00:00"/>
    <x v="0"/>
    <n v="1200"/>
    <n v="0"/>
    <n v="0"/>
    <n v="0"/>
    <n v="0"/>
    <n v="0"/>
    <n v="1200"/>
    <n v="0"/>
  </r>
  <r>
    <x v="3"/>
    <s v="Med A"/>
    <d v="2012-07-04T00:00:00"/>
    <x v="0"/>
    <n v="1200"/>
    <n v="0"/>
    <n v="0"/>
    <n v="0"/>
    <n v="0"/>
    <n v="0"/>
    <n v="1200"/>
    <n v="0"/>
  </r>
  <r>
    <x v="3"/>
    <s v="Med A"/>
    <d v="2012-07-06T00:00:00"/>
    <x v="0"/>
    <n v="1200"/>
    <n v="0"/>
    <n v="0"/>
    <n v="0"/>
    <n v="0"/>
    <n v="0"/>
    <n v="1200"/>
    <n v="0"/>
  </r>
  <r>
    <x v="3"/>
    <s v="Med A"/>
    <d v="2012-07-09T00:00:00"/>
    <x v="0"/>
    <n v="1200"/>
    <n v="0"/>
    <n v="0"/>
    <n v="0"/>
    <n v="0"/>
    <n v="0"/>
    <n v="1200"/>
    <n v="0"/>
  </r>
  <r>
    <x v="3"/>
    <s v="Med A"/>
    <d v="2012-07-11T00:00:00"/>
    <x v="0"/>
    <n v="1200"/>
    <n v="0"/>
    <n v="0"/>
    <n v="0"/>
    <n v="0"/>
    <n v="0"/>
    <n v="1200"/>
    <n v="0"/>
  </r>
  <r>
    <x v="3"/>
    <s v="Med A"/>
    <d v="2012-07-13T00:00:00"/>
    <x v="0"/>
    <n v="1200"/>
    <n v="0"/>
    <n v="0"/>
    <n v="0"/>
    <n v="0"/>
    <n v="0"/>
    <n v="1200"/>
    <n v="0"/>
  </r>
  <r>
    <x v="3"/>
    <s v="Med A"/>
    <d v="2012-07-16T00:00:00"/>
    <x v="0"/>
    <n v="1200"/>
    <n v="0"/>
    <n v="0"/>
    <n v="0"/>
    <n v="0"/>
    <n v="0"/>
    <n v="1200"/>
    <n v="0"/>
  </r>
  <r>
    <x v="3"/>
    <s v="Med A"/>
    <d v="2012-07-18T00:00:00"/>
    <x v="0"/>
    <n v="1200"/>
    <n v="0"/>
    <n v="0"/>
    <n v="0"/>
    <n v="0"/>
    <n v="0"/>
    <n v="1200"/>
    <n v="0"/>
  </r>
  <r>
    <x v="3"/>
    <s v="Med A"/>
    <d v="2012-07-20T00:00:00"/>
    <x v="0"/>
    <n v="1200"/>
    <n v="0"/>
    <n v="0"/>
    <n v="0"/>
    <n v="0"/>
    <n v="0"/>
    <n v="1200"/>
    <n v="0"/>
  </r>
  <r>
    <x v="3"/>
    <s v="Med A"/>
    <d v="2012-07-23T00:00:00"/>
    <x v="0"/>
    <n v="1200"/>
    <n v="0"/>
    <n v="0"/>
    <n v="0"/>
    <n v="0"/>
    <n v="0"/>
    <n v="1200"/>
    <n v="0"/>
  </r>
  <r>
    <x v="3"/>
    <s v="Med A"/>
    <d v="2012-07-25T00:00:00"/>
    <x v="0"/>
    <n v="1200"/>
    <n v="0"/>
    <n v="0"/>
    <n v="0"/>
    <n v="0"/>
    <n v="0"/>
    <n v="1200"/>
    <n v="0"/>
  </r>
  <r>
    <x v="3"/>
    <s v="Med A"/>
    <d v="2012-07-27T00:00:00"/>
    <x v="0"/>
    <n v="1200"/>
    <n v="0"/>
    <n v="0"/>
    <n v="0"/>
    <n v="0"/>
    <n v="0"/>
    <n v="1200"/>
    <n v="0"/>
  </r>
  <r>
    <x v="3"/>
    <s v="Med A"/>
    <d v="2012-07-30T00:00:00"/>
    <x v="0"/>
    <n v="1200"/>
    <n v="0"/>
    <n v="0"/>
    <n v="0"/>
    <n v="0"/>
    <n v="0"/>
    <n v="1200"/>
    <n v="0"/>
  </r>
  <r>
    <x v="3"/>
    <s v="Med A"/>
    <d v="2012-08-01T00:00:00"/>
    <x v="1"/>
    <n v="1200"/>
    <n v="0"/>
    <n v="0"/>
    <n v="0"/>
    <n v="0"/>
    <n v="0"/>
    <n v="1200"/>
    <n v="0"/>
  </r>
  <r>
    <x v="3"/>
    <s v="Med A"/>
    <d v="2012-08-03T00:00:00"/>
    <x v="1"/>
    <n v="1200"/>
    <n v="0"/>
    <n v="0"/>
    <n v="0"/>
    <n v="0"/>
    <n v="0"/>
    <n v="1200"/>
    <n v="0"/>
  </r>
  <r>
    <x v="3"/>
    <s v="Med A"/>
    <d v="2012-08-06T00:00:00"/>
    <x v="1"/>
    <n v="1300"/>
    <n v="0"/>
    <n v="0"/>
    <n v="0"/>
    <n v="0"/>
    <n v="0"/>
    <n v="1300"/>
    <n v="0"/>
  </r>
  <r>
    <x v="3"/>
    <s v="Med A"/>
    <d v="2012-08-08T00:00:00"/>
    <x v="1"/>
    <n v="1300"/>
    <n v="0"/>
    <n v="0"/>
    <n v="0"/>
    <n v="0"/>
    <n v="0"/>
    <n v="1300"/>
    <n v="0"/>
  </r>
  <r>
    <x v="3"/>
    <s v="Med A"/>
    <d v="2012-08-10T00:00:00"/>
    <x v="1"/>
    <n v="1300"/>
    <n v="0"/>
    <n v="0"/>
    <n v="0"/>
    <n v="0"/>
    <n v="0"/>
    <n v="1300"/>
    <n v="0"/>
  </r>
  <r>
    <x v="3"/>
    <s v="Med A"/>
    <d v="2012-08-13T00:00:00"/>
    <x v="1"/>
    <n v="1300"/>
    <n v="0"/>
    <n v="0"/>
    <n v="0"/>
    <n v="0"/>
    <n v="0"/>
    <n v="1300"/>
    <n v="0"/>
  </r>
  <r>
    <x v="3"/>
    <s v="Med A"/>
    <d v="2012-08-15T00:00:00"/>
    <x v="1"/>
    <n v="1300"/>
    <n v="0"/>
    <n v="0"/>
    <n v="0"/>
    <n v="0"/>
    <n v="0"/>
    <n v="1300"/>
    <n v="0"/>
  </r>
  <r>
    <x v="3"/>
    <s v="Med A"/>
    <d v="2012-08-17T00:00:00"/>
    <x v="1"/>
    <n v="1300"/>
    <n v="0"/>
    <n v="0"/>
    <n v="0"/>
    <n v="0"/>
    <n v="0"/>
    <n v="1300"/>
    <n v="0"/>
  </r>
  <r>
    <x v="3"/>
    <s v="Med A"/>
    <d v="2012-08-21T00:00:00"/>
    <x v="1"/>
    <n v="1300"/>
    <n v="0"/>
    <n v="0"/>
    <n v="0"/>
    <n v="0"/>
    <n v="0"/>
    <n v="1300"/>
    <n v="0"/>
  </r>
  <r>
    <x v="3"/>
    <s v="Med A"/>
    <d v="2012-08-22T00:00:00"/>
    <x v="1"/>
    <n v="1300"/>
    <n v="0"/>
    <n v="0"/>
    <n v="0"/>
    <n v="0"/>
    <n v="0"/>
    <n v="1300"/>
    <n v="0"/>
  </r>
  <r>
    <x v="3"/>
    <s v="Med A"/>
    <d v="2012-08-24T00:00:00"/>
    <x v="1"/>
    <n v="1300"/>
    <n v="0"/>
    <n v="0"/>
    <n v="0"/>
    <n v="0"/>
    <n v="0"/>
    <n v="1300"/>
    <n v="0"/>
  </r>
  <r>
    <x v="3"/>
    <s v="Med A"/>
    <d v="2012-08-27T00:00:00"/>
    <x v="1"/>
    <n v="1300"/>
    <n v="0"/>
    <n v="0"/>
    <n v="0"/>
    <n v="0"/>
    <n v="0"/>
    <n v="1300"/>
    <n v="0"/>
  </r>
  <r>
    <x v="3"/>
    <s v="Med A"/>
    <d v="2012-08-29T00:00:00"/>
    <x v="1"/>
    <n v="1300"/>
    <n v="0"/>
    <n v="0"/>
    <n v="0"/>
    <n v="0"/>
    <n v="0"/>
    <n v="1300"/>
    <n v="0"/>
  </r>
  <r>
    <x v="3"/>
    <s v="Med A"/>
    <d v="2012-08-31T00:00:00"/>
    <x v="1"/>
    <n v="1300"/>
    <n v="0"/>
    <n v="0"/>
    <n v="0"/>
    <n v="0"/>
    <n v="0"/>
    <n v="1300"/>
    <n v="0"/>
  </r>
  <r>
    <x v="3"/>
    <s v="Med A"/>
    <d v="2012-09-03T00:00:00"/>
    <x v="2"/>
    <n v="1300"/>
    <n v="0"/>
    <n v="0"/>
    <n v="0"/>
    <n v="0"/>
    <n v="0"/>
    <n v="1300"/>
    <n v="0"/>
  </r>
  <r>
    <x v="3"/>
    <s v="Med A"/>
    <d v="2012-09-05T00:00:00"/>
    <x v="2"/>
    <n v="1300"/>
    <n v="0"/>
    <n v="0"/>
    <n v="0"/>
    <n v="0"/>
    <n v="0"/>
    <n v="1300"/>
    <n v="0"/>
  </r>
  <r>
    <x v="3"/>
    <s v="Med B"/>
    <d v="2012-09-12T00:00:00"/>
    <x v="2"/>
    <n v="3"/>
    <n v="1"/>
    <n v="0"/>
    <n v="0"/>
    <n v="36200"/>
    <n v="0"/>
    <n v="0"/>
    <n v="3"/>
  </r>
  <r>
    <x v="3"/>
    <s v="Med B"/>
    <d v="2012-11-14T00:00:00"/>
    <x v="4"/>
    <n v="1"/>
    <n v="0"/>
    <n v="0"/>
    <n v="19.285714285714285"/>
    <n v="0"/>
    <n v="4"/>
    <n v="0"/>
    <n v="1"/>
  </r>
  <r>
    <x v="4"/>
    <s v="Med A"/>
    <d v="2012-07-06T00:00:00"/>
    <x v="0"/>
    <n v="5700"/>
    <n v="0"/>
    <n v="0"/>
    <n v="0"/>
    <n v="0"/>
    <n v="0"/>
    <n v="5700"/>
    <n v="0"/>
  </r>
  <r>
    <x v="4"/>
    <s v="Med A"/>
    <d v="2012-07-09T00:00:00"/>
    <x v="0"/>
    <n v="5700"/>
    <n v="0"/>
    <n v="0"/>
    <n v="0"/>
    <n v="0"/>
    <n v="0"/>
    <n v="5700"/>
    <n v="0"/>
  </r>
  <r>
    <x v="4"/>
    <s v="Med A"/>
    <d v="2012-07-11T00:00:00"/>
    <x v="0"/>
    <n v="5700"/>
    <n v="0"/>
    <n v="0"/>
    <n v="0"/>
    <n v="0"/>
    <n v="0"/>
    <n v="5700"/>
    <n v="0"/>
  </r>
  <r>
    <x v="4"/>
    <s v="Med A"/>
    <d v="2012-07-13T00:00:00"/>
    <x v="0"/>
    <n v="5700"/>
    <n v="0"/>
    <n v="0"/>
    <n v="0"/>
    <n v="0"/>
    <n v="0"/>
    <n v="5700"/>
    <n v="0"/>
  </r>
  <r>
    <x v="4"/>
    <s v="Med A"/>
    <d v="2012-07-16T00:00:00"/>
    <x v="0"/>
    <n v="5700"/>
    <n v="0"/>
    <n v="0"/>
    <n v="0"/>
    <n v="0"/>
    <n v="0"/>
    <n v="5700"/>
    <n v="0"/>
  </r>
  <r>
    <x v="4"/>
    <s v="Med A"/>
    <d v="2012-07-18T00:00:00"/>
    <x v="0"/>
    <n v="5700"/>
    <n v="0"/>
    <n v="0"/>
    <n v="0"/>
    <n v="0"/>
    <n v="0"/>
    <n v="5700"/>
    <n v="0"/>
  </r>
  <r>
    <x v="4"/>
    <s v="Med A"/>
    <d v="2012-07-20T00:00:00"/>
    <x v="0"/>
    <n v="5700"/>
    <n v="0"/>
    <n v="0"/>
    <n v="0"/>
    <n v="0"/>
    <n v="0"/>
    <n v="5700"/>
    <n v="0"/>
  </r>
  <r>
    <x v="4"/>
    <s v="Med A"/>
    <d v="2012-07-23T00:00:00"/>
    <x v="0"/>
    <n v="5700"/>
    <n v="0"/>
    <n v="0"/>
    <n v="0"/>
    <n v="0"/>
    <n v="0"/>
    <n v="5700"/>
    <n v="0"/>
  </r>
  <r>
    <x v="4"/>
    <s v="Med A"/>
    <d v="2012-07-25T00:00:00"/>
    <x v="0"/>
    <n v="5700"/>
    <n v="0"/>
    <n v="0"/>
    <n v="0"/>
    <n v="0"/>
    <n v="0"/>
    <n v="5700"/>
    <n v="0"/>
  </r>
  <r>
    <x v="4"/>
    <s v="Med A"/>
    <d v="2012-07-27T00:00:00"/>
    <x v="0"/>
    <n v="5700"/>
    <n v="0"/>
    <n v="0"/>
    <n v="0"/>
    <n v="0"/>
    <n v="0"/>
    <n v="5700"/>
    <n v="0"/>
  </r>
  <r>
    <x v="4"/>
    <s v="Med A"/>
    <d v="2012-08-01T00:00:00"/>
    <x v="1"/>
    <n v="5700"/>
    <n v="0"/>
    <n v="0"/>
    <n v="0"/>
    <n v="0"/>
    <n v="0"/>
    <n v="5700"/>
    <n v="0"/>
  </r>
  <r>
    <x v="4"/>
    <s v="Med A"/>
    <d v="2012-08-03T00:00:00"/>
    <x v="1"/>
    <n v="5700"/>
    <n v="0"/>
    <n v="0"/>
    <n v="0"/>
    <n v="0"/>
    <n v="0"/>
    <n v="5700"/>
    <n v="0"/>
  </r>
  <r>
    <x v="4"/>
    <s v="Med A"/>
    <d v="2012-08-06T00:00:00"/>
    <x v="1"/>
    <n v="5700"/>
    <n v="0"/>
    <n v="0"/>
    <n v="0"/>
    <n v="0"/>
    <n v="0"/>
    <n v="5700"/>
    <n v="0"/>
  </r>
  <r>
    <x v="4"/>
    <s v="Med A"/>
    <d v="2012-08-08T00:00:00"/>
    <x v="1"/>
    <n v="5700"/>
    <n v="0"/>
    <n v="0"/>
    <n v="0"/>
    <n v="0"/>
    <n v="0"/>
    <n v="5700"/>
    <n v="0"/>
  </r>
  <r>
    <x v="4"/>
    <s v="Med A"/>
    <d v="2012-08-10T00:00:00"/>
    <x v="1"/>
    <n v="5700"/>
    <n v="0"/>
    <n v="0"/>
    <n v="0"/>
    <n v="0"/>
    <n v="0"/>
    <n v="5700"/>
    <n v="0"/>
  </r>
  <r>
    <x v="4"/>
    <s v="Med A"/>
    <d v="2012-08-13T00:00:00"/>
    <x v="1"/>
    <n v="5700"/>
    <n v="0"/>
    <n v="0"/>
    <n v="0"/>
    <n v="0"/>
    <n v="0"/>
    <n v="5700"/>
    <n v="0"/>
  </r>
  <r>
    <x v="4"/>
    <s v="Med A"/>
    <d v="2012-08-15T00:00:00"/>
    <x v="1"/>
    <n v="5700"/>
    <n v="0"/>
    <n v="0"/>
    <n v="0"/>
    <n v="0"/>
    <n v="0"/>
    <n v="5700"/>
    <n v="0"/>
  </r>
  <r>
    <x v="4"/>
    <s v="Med B"/>
    <d v="2012-09-12T00:00:00"/>
    <x v="2"/>
    <n v="8"/>
    <n v="1"/>
    <n v="0"/>
    <n v="0"/>
    <n v="96900"/>
    <n v="0"/>
    <n v="0"/>
    <n v="8"/>
  </r>
  <r>
    <x v="4"/>
    <s v="Med B"/>
    <d v="2012-10-17T00:00:00"/>
    <x v="3"/>
    <n v="8"/>
    <n v="0"/>
    <n v="0"/>
    <n v="0"/>
    <n v="0"/>
    <n v="0"/>
    <n v="0"/>
    <n v="8"/>
  </r>
  <r>
    <x v="4"/>
    <s v="Med B"/>
    <d v="2012-11-14T00:00:00"/>
    <x v="4"/>
    <n v="8"/>
    <n v="0"/>
    <n v="0"/>
    <n v="0"/>
    <n v="0"/>
    <n v="24"/>
    <n v="0"/>
    <n v="8"/>
  </r>
  <r>
    <x v="5"/>
    <s v="Med A"/>
    <d v="2012-12-03T00:00:00"/>
    <x v="5"/>
    <n v="3800"/>
    <n v="0"/>
    <n v="0"/>
    <n v="0"/>
    <n v="0"/>
    <n v="0"/>
    <n v="3800"/>
    <n v="0"/>
  </r>
  <r>
    <x v="6"/>
    <s v="Med A"/>
    <d v="2012-07-03T00:00:00"/>
    <x v="0"/>
    <n v="6400"/>
    <n v="0"/>
    <n v="0"/>
    <n v="0"/>
    <n v="0"/>
    <n v="0"/>
    <n v="6400"/>
    <n v="0"/>
  </r>
  <r>
    <x v="6"/>
    <s v="Med A"/>
    <d v="2012-07-07T00:00:00"/>
    <x v="0"/>
    <n v="6400"/>
    <n v="0"/>
    <n v="0"/>
    <n v="0"/>
    <n v="0"/>
    <n v="0"/>
    <n v="6400"/>
    <n v="0"/>
  </r>
  <r>
    <x v="6"/>
    <s v="Med A"/>
    <d v="2012-07-10T00:00:00"/>
    <x v="0"/>
    <n v="6400"/>
    <n v="0"/>
    <n v="0"/>
    <n v="0"/>
    <n v="0"/>
    <n v="0"/>
    <n v="6400"/>
    <n v="0"/>
  </r>
  <r>
    <x v="6"/>
    <s v="Med A"/>
    <d v="2012-07-12T00:00:00"/>
    <x v="0"/>
    <n v="6400"/>
    <n v="0"/>
    <n v="0"/>
    <n v="0"/>
    <n v="0"/>
    <n v="0"/>
    <n v="6400"/>
    <n v="0"/>
  </r>
  <r>
    <x v="6"/>
    <s v="Med A"/>
    <d v="2012-07-14T00:00:00"/>
    <x v="0"/>
    <n v="6400"/>
    <n v="0"/>
    <n v="0"/>
    <n v="0"/>
    <n v="0"/>
    <n v="0"/>
    <n v="6400"/>
    <n v="0"/>
  </r>
  <r>
    <x v="6"/>
    <s v="Med A"/>
    <d v="2012-07-17T00:00:00"/>
    <x v="0"/>
    <n v="6400"/>
    <n v="0"/>
    <n v="0"/>
    <n v="0"/>
    <n v="0"/>
    <n v="0"/>
    <n v="6400"/>
    <n v="0"/>
  </r>
  <r>
    <x v="6"/>
    <s v="Med A"/>
    <d v="2012-07-19T00:00:00"/>
    <x v="0"/>
    <n v="6400"/>
    <n v="0"/>
    <n v="0"/>
    <n v="0"/>
    <n v="0"/>
    <n v="0"/>
    <n v="6400"/>
    <n v="0"/>
  </r>
  <r>
    <x v="7"/>
    <s v="Med A"/>
    <d v="2012-07-03T00:00:00"/>
    <x v="0"/>
    <n v="2000"/>
    <n v="0"/>
    <n v="0"/>
    <n v="0"/>
    <n v="0"/>
    <n v="0"/>
    <n v="2000"/>
    <n v="0"/>
  </r>
  <r>
    <x v="7"/>
    <s v="Med A"/>
    <d v="2012-07-05T00:00:00"/>
    <x v="0"/>
    <n v="2000"/>
    <n v="0"/>
    <n v="0"/>
    <n v="0"/>
    <n v="0"/>
    <n v="0"/>
    <n v="2000"/>
    <n v="0"/>
  </r>
  <r>
    <x v="7"/>
    <s v="Med A"/>
    <d v="2012-07-07T00:00:00"/>
    <x v="0"/>
    <n v="2000"/>
    <n v="0"/>
    <n v="0"/>
    <n v="0"/>
    <n v="0"/>
    <n v="0"/>
    <n v="2000"/>
    <n v="0"/>
  </r>
  <r>
    <x v="7"/>
    <s v="Med A"/>
    <d v="2012-07-10T00:00:00"/>
    <x v="0"/>
    <n v="2000"/>
    <n v="0"/>
    <n v="0"/>
    <n v="0"/>
    <n v="0"/>
    <n v="0"/>
    <n v="2000"/>
    <n v="0"/>
  </r>
  <r>
    <x v="7"/>
    <s v="Med A"/>
    <d v="2012-07-12T00:00:00"/>
    <x v="0"/>
    <n v="2000"/>
    <n v="0"/>
    <n v="0"/>
    <n v="0"/>
    <n v="0"/>
    <n v="0"/>
    <n v="2000"/>
    <n v="0"/>
  </r>
  <r>
    <x v="7"/>
    <s v="Med A"/>
    <d v="2012-07-14T00:00:00"/>
    <x v="0"/>
    <n v="2000"/>
    <n v="0"/>
    <n v="0"/>
    <n v="0"/>
    <n v="0"/>
    <n v="0"/>
    <n v="2000"/>
    <n v="0"/>
  </r>
  <r>
    <x v="7"/>
    <s v="Med A"/>
    <d v="2012-07-17T00:00:00"/>
    <x v="0"/>
    <n v="2000"/>
    <n v="0"/>
    <n v="0"/>
    <n v="0"/>
    <n v="0"/>
    <n v="0"/>
    <n v="2000"/>
    <n v="0"/>
  </r>
  <r>
    <x v="7"/>
    <s v="Med A"/>
    <d v="2012-07-19T00:00:00"/>
    <x v="0"/>
    <n v="2000"/>
    <n v="0"/>
    <n v="0"/>
    <n v="0"/>
    <n v="0"/>
    <n v="0"/>
    <n v="2000"/>
    <n v="0"/>
  </r>
  <r>
    <x v="7"/>
    <s v="Med A"/>
    <d v="2012-07-21T00:00:00"/>
    <x v="0"/>
    <n v="2000"/>
    <n v="0"/>
    <n v="0"/>
    <n v="0"/>
    <n v="0"/>
    <n v="0"/>
    <n v="2000"/>
    <n v="0"/>
  </r>
  <r>
    <x v="7"/>
    <s v="Med A"/>
    <d v="2012-07-24T00:00:00"/>
    <x v="0"/>
    <n v="2000"/>
    <n v="0"/>
    <n v="0"/>
    <n v="0"/>
    <n v="0"/>
    <n v="0"/>
    <n v="2000"/>
    <n v="0"/>
  </r>
  <r>
    <x v="7"/>
    <s v="Med A"/>
    <d v="2012-07-26T00:00:00"/>
    <x v="0"/>
    <n v="2000"/>
    <n v="0"/>
    <n v="0"/>
    <n v="0"/>
    <n v="0"/>
    <n v="0"/>
    <n v="2000"/>
    <n v="0"/>
  </r>
  <r>
    <x v="7"/>
    <s v="Med A"/>
    <d v="2012-07-28T00:00:00"/>
    <x v="0"/>
    <n v="2000"/>
    <n v="0"/>
    <n v="0"/>
    <n v="0"/>
    <n v="0"/>
    <n v="0"/>
    <n v="2000"/>
    <n v="0"/>
  </r>
  <r>
    <x v="7"/>
    <s v="Med A"/>
    <d v="2012-07-31T00:00:00"/>
    <x v="0"/>
    <n v="2000"/>
    <n v="0"/>
    <n v="0"/>
    <n v="0"/>
    <n v="0"/>
    <n v="0"/>
    <n v="2000"/>
    <n v="0"/>
  </r>
  <r>
    <x v="7"/>
    <s v="Med A"/>
    <d v="2012-08-02T00:00:00"/>
    <x v="1"/>
    <n v="2000"/>
    <n v="0"/>
    <n v="0"/>
    <n v="0"/>
    <n v="0"/>
    <n v="0"/>
    <n v="2000"/>
    <n v="0"/>
  </r>
  <r>
    <x v="7"/>
    <s v="Med A"/>
    <d v="2012-08-04T00:00:00"/>
    <x v="1"/>
    <n v="2000"/>
    <n v="0"/>
    <n v="0"/>
    <n v="0"/>
    <n v="0"/>
    <n v="0"/>
    <n v="2000"/>
    <n v="0"/>
  </r>
  <r>
    <x v="7"/>
    <s v="Med A"/>
    <d v="2012-08-07T00:00:00"/>
    <x v="1"/>
    <n v="2000"/>
    <n v="0"/>
    <n v="0"/>
    <n v="0"/>
    <n v="0"/>
    <n v="0"/>
    <n v="2000"/>
    <n v="0"/>
  </r>
  <r>
    <x v="7"/>
    <s v="Med A"/>
    <d v="2012-08-09T00:00:00"/>
    <x v="1"/>
    <n v="2000"/>
    <n v="0"/>
    <n v="0"/>
    <n v="0"/>
    <n v="0"/>
    <n v="0"/>
    <n v="2000"/>
    <n v="0"/>
  </r>
  <r>
    <x v="7"/>
    <s v="Med A"/>
    <d v="2012-08-11T00:00:00"/>
    <x v="1"/>
    <n v="2000"/>
    <n v="0"/>
    <n v="0"/>
    <n v="0"/>
    <n v="0"/>
    <n v="0"/>
    <n v="2000"/>
    <n v="0"/>
  </r>
  <r>
    <x v="7"/>
    <s v="Med A"/>
    <d v="2012-08-14T00:00:00"/>
    <x v="1"/>
    <n v="2000"/>
    <n v="0"/>
    <n v="0"/>
    <n v="0"/>
    <n v="0"/>
    <n v="0"/>
    <n v="2000"/>
    <n v="0"/>
  </r>
  <r>
    <x v="7"/>
    <s v="Med A"/>
    <d v="2012-08-16T00:00:00"/>
    <x v="1"/>
    <n v="2000"/>
    <n v="0"/>
    <n v="0"/>
    <n v="0"/>
    <n v="0"/>
    <n v="0"/>
    <n v="2000"/>
    <n v="0"/>
  </r>
  <r>
    <x v="7"/>
    <s v="Med A"/>
    <d v="2012-08-18T00:00:00"/>
    <x v="1"/>
    <n v="2400"/>
    <n v="0"/>
    <n v="0"/>
    <n v="0"/>
    <n v="0"/>
    <n v="0"/>
    <n v="2400"/>
    <n v="0"/>
  </r>
  <r>
    <x v="7"/>
    <s v="Med A"/>
    <d v="2012-08-21T00:00:00"/>
    <x v="1"/>
    <n v="2400"/>
    <n v="0"/>
    <n v="0"/>
    <n v="0"/>
    <n v="0"/>
    <n v="0"/>
    <n v="2400"/>
    <n v="0"/>
  </r>
  <r>
    <x v="7"/>
    <s v="Med A"/>
    <d v="2012-08-23T00:00:00"/>
    <x v="1"/>
    <n v="2400"/>
    <n v="0"/>
    <n v="0"/>
    <n v="0"/>
    <n v="0"/>
    <n v="0"/>
    <n v="2400"/>
    <n v="0"/>
  </r>
  <r>
    <x v="7"/>
    <s v="Med A"/>
    <d v="2012-08-25T00:00:00"/>
    <x v="1"/>
    <n v="2400"/>
    <n v="0"/>
    <n v="0"/>
    <n v="0"/>
    <n v="0"/>
    <n v="0"/>
    <n v="2400"/>
    <n v="0"/>
  </r>
  <r>
    <x v="7"/>
    <s v="Med A"/>
    <d v="2012-08-28T00:00:00"/>
    <x v="1"/>
    <n v="2400"/>
    <n v="0"/>
    <n v="0"/>
    <n v="0"/>
    <n v="0"/>
    <n v="0"/>
    <n v="2400"/>
    <n v="0"/>
  </r>
  <r>
    <x v="7"/>
    <s v="Med A"/>
    <d v="2012-08-30T00:00:00"/>
    <x v="1"/>
    <n v="2400"/>
    <n v="0"/>
    <n v="0"/>
    <n v="0"/>
    <n v="0"/>
    <n v="0"/>
    <n v="2400"/>
    <n v="0"/>
  </r>
  <r>
    <x v="7"/>
    <s v="Med A"/>
    <d v="2012-09-01T00:00:00"/>
    <x v="2"/>
    <n v="2400"/>
    <n v="0"/>
    <n v="0"/>
    <n v="0"/>
    <n v="0"/>
    <n v="0"/>
    <n v="2400"/>
    <n v="0"/>
  </r>
  <r>
    <x v="7"/>
    <s v="Med A"/>
    <d v="2012-09-04T00:00:00"/>
    <x v="2"/>
    <n v="2400"/>
    <n v="0"/>
    <n v="0"/>
    <n v="0"/>
    <n v="0"/>
    <n v="0"/>
    <n v="2400"/>
    <n v="0"/>
  </r>
  <r>
    <x v="7"/>
    <s v="Med A"/>
    <d v="2012-09-06T00:00:00"/>
    <x v="2"/>
    <n v="2900"/>
    <n v="0"/>
    <n v="0"/>
    <n v="0"/>
    <n v="0"/>
    <n v="0"/>
    <n v="2900"/>
    <n v="0"/>
  </r>
  <r>
    <x v="7"/>
    <s v="Med B"/>
    <d v="2012-09-13T00:00:00"/>
    <x v="2"/>
    <n v="5"/>
    <n v="1"/>
    <n v="0"/>
    <n v="0"/>
    <n v="62100"/>
    <n v="0"/>
    <n v="0"/>
    <n v="5"/>
  </r>
  <r>
    <x v="7"/>
    <s v="Med B"/>
    <d v="2012-10-11T00:00:00"/>
    <x v="3"/>
    <n v="4"/>
    <n v="0"/>
    <n v="0"/>
    <n v="0"/>
    <n v="0"/>
    <n v="0"/>
    <n v="0"/>
    <n v="4"/>
  </r>
  <r>
    <x v="7"/>
    <s v="Med B"/>
    <d v="2012-11-15T00:00:00"/>
    <x v="4"/>
    <n v="4"/>
    <n v="0"/>
    <n v="0"/>
    <n v="0"/>
    <n v="0"/>
    <n v="13"/>
    <n v="0"/>
    <n v="4"/>
  </r>
  <r>
    <x v="8"/>
    <s v="Med A"/>
    <d v="2012-07-03T00:00:00"/>
    <x v="0"/>
    <n v="4000"/>
    <n v="0"/>
    <n v="0"/>
    <n v="0"/>
    <n v="0"/>
    <n v="0"/>
    <n v="4000"/>
    <n v="0"/>
  </r>
  <r>
    <x v="8"/>
    <s v="Med A"/>
    <d v="2012-07-05T00:00:00"/>
    <x v="0"/>
    <n v="4000"/>
    <n v="0"/>
    <n v="0"/>
    <n v="0"/>
    <n v="0"/>
    <n v="0"/>
    <n v="4000"/>
    <n v="0"/>
  </r>
  <r>
    <x v="8"/>
    <s v="Med A"/>
    <d v="2012-07-07T00:00:00"/>
    <x v="0"/>
    <n v="3200"/>
    <n v="0"/>
    <n v="0"/>
    <n v="0"/>
    <n v="0"/>
    <n v="0"/>
    <n v="3200"/>
    <n v="0"/>
  </r>
  <r>
    <x v="8"/>
    <s v="Med A"/>
    <d v="2012-07-10T00:00:00"/>
    <x v="0"/>
    <n v="3200"/>
    <n v="0"/>
    <n v="0"/>
    <n v="0"/>
    <n v="0"/>
    <n v="0"/>
    <n v="3200"/>
    <n v="0"/>
  </r>
  <r>
    <x v="8"/>
    <s v="Med A"/>
    <d v="2012-07-12T00:00:00"/>
    <x v="0"/>
    <n v="3200"/>
    <n v="0"/>
    <n v="0"/>
    <n v="0"/>
    <n v="0"/>
    <n v="0"/>
    <n v="3200"/>
    <n v="0"/>
  </r>
  <r>
    <x v="8"/>
    <s v="Med A"/>
    <d v="2012-07-14T00:00:00"/>
    <x v="0"/>
    <n v="3200"/>
    <n v="0"/>
    <n v="0"/>
    <n v="0"/>
    <n v="0"/>
    <n v="0"/>
    <n v="3200"/>
    <n v="0"/>
  </r>
  <r>
    <x v="8"/>
    <s v="Med A"/>
    <d v="2012-07-17T00:00:00"/>
    <x v="0"/>
    <n v="3200"/>
    <n v="0"/>
    <n v="0"/>
    <n v="0"/>
    <n v="0"/>
    <n v="0"/>
    <n v="3200"/>
    <n v="0"/>
  </r>
  <r>
    <x v="8"/>
    <s v="Med A"/>
    <d v="2012-07-19T00:00:00"/>
    <x v="0"/>
    <n v="3200"/>
    <n v="0"/>
    <n v="0"/>
    <n v="0"/>
    <n v="0"/>
    <n v="0"/>
    <n v="3200"/>
    <n v="0"/>
  </r>
  <r>
    <x v="8"/>
    <s v="Med A"/>
    <d v="2012-08-18T00:00:00"/>
    <x v="1"/>
    <n v="4500"/>
    <n v="0"/>
    <n v="0"/>
    <n v="0"/>
    <n v="0"/>
    <n v="0"/>
    <n v="4500"/>
    <n v="0"/>
  </r>
  <r>
    <x v="8"/>
    <s v="Med A"/>
    <d v="2012-08-21T00:00:00"/>
    <x v="1"/>
    <n v="4500"/>
    <n v="0"/>
    <n v="0"/>
    <n v="0"/>
    <n v="0"/>
    <n v="0"/>
    <n v="4500"/>
    <n v="0"/>
  </r>
  <r>
    <x v="8"/>
    <s v="Med A"/>
    <d v="2012-08-23T00:00:00"/>
    <x v="1"/>
    <n v="4500"/>
    <n v="0"/>
    <n v="0"/>
    <n v="0"/>
    <n v="0"/>
    <n v="0"/>
    <n v="4500"/>
    <n v="0"/>
  </r>
  <r>
    <x v="8"/>
    <s v="Med A"/>
    <d v="2012-08-25T00:00:00"/>
    <x v="1"/>
    <n v="4500"/>
    <n v="0"/>
    <n v="0"/>
    <n v="0"/>
    <n v="0"/>
    <n v="0"/>
    <n v="4500"/>
    <n v="0"/>
  </r>
  <r>
    <x v="8"/>
    <s v="Med A"/>
    <d v="2012-08-28T00:00:00"/>
    <x v="1"/>
    <n v="4500"/>
    <n v="0"/>
    <n v="0"/>
    <n v="0"/>
    <n v="0"/>
    <n v="0"/>
    <n v="4500"/>
    <n v="0"/>
  </r>
  <r>
    <x v="8"/>
    <s v="Med A"/>
    <d v="2012-08-30T00:00:00"/>
    <x v="1"/>
    <n v="4500"/>
    <n v="0"/>
    <n v="0"/>
    <n v="0"/>
    <n v="0"/>
    <n v="0"/>
    <n v="4500"/>
    <n v="0"/>
  </r>
  <r>
    <x v="8"/>
    <s v="Med A"/>
    <d v="2012-09-01T00:00:00"/>
    <x v="2"/>
    <n v="4500"/>
    <n v="0"/>
    <n v="0"/>
    <n v="0"/>
    <n v="0"/>
    <n v="0"/>
    <n v="4500"/>
    <n v="0"/>
  </r>
  <r>
    <x v="8"/>
    <s v="Med A"/>
    <d v="2012-09-04T00:00:00"/>
    <x v="2"/>
    <n v="4500"/>
    <n v="0"/>
    <n v="0"/>
    <n v="0"/>
    <n v="0"/>
    <n v="0"/>
    <n v="4500"/>
    <n v="0"/>
  </r>
  <r>
    <x v="8"/>
    <s v="Med A"/>
    <d v="2012-09-06T00:00:00"/>
    <x v="2"/>
    <n v="4500"/>
    <n v="0"/>
    <n v="0"/>
    <n v="0"/>
    <n v="0"/>
    <n v="0"/>
    <n v="4500"/>
    <n v="0"/>
  </r>
  <r>
    <x v="8"/>
    <s v="Med B"/>
    <d v="2012-09-13T00:00:00"/>
    <x v="2"/>
    <n v="8"/>
    <n v="1"/>
    <n v="0"/>
    <n v="0"/>
    <n v="67700"/>
    <n v="0"/>
    <n v="0"/>
    <n v="8"/>
  </r>
  <r>
    <x v="8"/>
    <s v="Med B"/>
    <d v="2012-10-11T00:00:00"/>
    <x v="3"/>
    <n v="6"/>
    <n v="0"/>
    <n v="0"/>
    <n v="0"/>
    <n v="0"/>
    <n v="0"/>
    <n v="0"/>
    <n v="6"/>
  </r>
  <r>
    <x v="8"/>
    <s v="Med B"/>
    <d v="2012-11-15T00:00:00"/>
    <x v="4"/>
    <n v="6"/>
    <n v="0"/>
    <n v="0"/>
    <n v="0"/>
    <n v="0"/>
    <n v="20"/>
    <n v="0"/>
    <n v="6"/>
  </r>
  <r>
    <x v="9"/>
    <s v="Med A"/>
    <d v="2012-09-01T00:00:00"/>
    <x v="2"/>
    <n v="3600"/>
    <n v="0"/>
    <n v="0"/>
    <n v="0"/>
    <n v="0"/>
    <n v="0"/>
    <n v="3600"/>
    <n v="0"/>
  </r>
  <r>
    <x v="9"/>
    <s v="Med A"/>
    <d v="2012-09-04T00:00:00"/>
    <x v="2"/>
    <n v="3600"/>
    <n v="0"/>
    <n v="0"/>
    <n v="0"/>
    <n v="0"/>
    <n v="0"/>
    <n v="3600"/>
    <n v="0"/>
  </r>
  <r>
    <x v="9"/>
    <s v="Med A"/>
    <d v="2012-09-06T00:00:00"/>
    <x v="2"/>
    <n v="4700"/>
    <n v="0"/>
    <n v="0"/>
    <n v="0"/>
    <n v="0"/>
    <n v="0"/>
    <n v="4700"/>
    <n v="0"/>
  </r>
  <r>
    <x v="9"/>
    <s v="Med B"/>
    <d v="2012-09-13T00:00:00"/>
    <x v="2"/>
    <n v="8"/>
    <n v="1"/>
    <n v="0"/>
    <n v="0"/>
    <n v="11900"/>
    <n v="0"/>
    <n v="0"/>
    <n v="8"/>
  </r>
  <r>
    <x v="9"/>
    <s v="Med B"/>
    <d v="2012-10-11T00:00:00"/>
    <x v="3"/>
    <n v="8"/>
    <n v="0"/>
    <n v="0"/>
    <n v="0"/>
    <n v="0"/>
    <n v="0"/>
    <n v="0"/>
    <n v="8"/>
  </r>
  <r>
    <x v="9"/>
    <s v="Med B"/>
    <d v="2012-11-15T00:00:00"/>
    <x v="4"/>
    <n v="8"/>
    <n v="0"/>
    <n v="0"/>
    <n v="0"/>
    <n v="0"/>
    <n v="24"/>
    <n v="0"/>
    <n v="8"/>
  </r>
  <r>
    <x v="10"/>
    <s v="Med B"/>
    <d v="2012-11-26T00:00:00"/>
    <x v="4"/>
    <n v="2"/>
    <n v="0"/>
    <n v="1"/>
    <n v="0"/>
    <n v="0"/>
    <n v="2"/>
    <n v="0"/>
    <n v="2"/>
  </r>
  <r>
    <x v="11"/>
    <s v="Med A"/>
    <d v="2012-07-02T00:00:00"/>
    <x v="0"/>
    <n v="4000"/>
    <n v="0"/>
    <n v="0"/>
    <n v="0"/>
    <n v="0"/>
    <n v="0"/>
    <n v="4000"/>
    <n v="0"/>
  </r>
  <r>
    <x v="11"/>
    <s v="Med A"/>
    <d v="2012-07-06T00:00:00"/>
    <x v="0"/>
    <n v="4000"/>
    <n v="0"/>
    <n v="0"/>
    <n v="0"/>
    <n v="0"/>
    <n v="0"/>
    <n v="4000"/>
    <n v="0"/>
  </r>
  <r>
    <x v="11"/>
    <s v="Med A"/>
    <d v="2012-07-10T00:00:00"/>
    <x v="0"/>
    <n v="4000"/>
    <n v="0"/>
    <n v="0"/>
    <n v="0"/>
    <n v="0"/>
    <n v="0"/>
    <n v="4000"/>
    <n v="0"/>
  </r>
  <r>
    <x v="11"/>
    <s v="Med A"/>
    <d v="2012-07-11T00:00:00"/>
    <x v="0"/>
    <n v="4000"/>
    <n v="0"/>
    <n v="0"/>
    <n v="0"/>
    <n v="0"/>
    <n v="0"/>
    <n v="4000"/>
    <n v="0"/>
  </r>
  <r>
    <x v="11"/>
    <s v="Med A"/>
    <d v="2012-07-16T00:00:00"/>
    <x v="0"/>
    <n v="4000"/>
    <n v="0"/>
    <n v="0"/>
    <n v="0"/>
    <n v="0"/>
    <n v="0"/>
    <n v="4000"/>
    <n v="0"/>
  </r>
  <r>
    <x v="11"/>
    <s v="Med A"/>
    <d v="2012-07-20T00:00:00"/>
    <x v="0"/>
    <n v="4000"/>
    <n v="0"/>
    <n v="0"/>
    <n v="0"/>
    <n v="0"/>
    <n v="0"/>
    <n v="4000"/>
    <n v="0"/>
  </r>
  <r>
    <x v="11"/>
    <s v="Med A"/>
    <d v="2012-07-23T00:00:00"/>
    <x v="0"/>
    <n v="4000"/>
    <n v="0"/>
    <n v="0"/>
    <n v="0"/>
    <n v="0"/>
    <n v="0"/>
    <n v="4000"/>
    <n v="0"/>
  </r>
  <r>
    <x v="11"/>
    <s v="Med A"/>
    <d v="2012-07-25T00:00:00"/>
    <x v="0"/>
    <n v="4800"/>
    <n v="0"/>
    <n v="0"/>
    <n v="0"/>
    <n v="0"/>
    <n v="0"/>
    <n v="4800"/>
    <n v="0"/>
  </r>
  <r>
    <x v="11"/>
    <s v="Med A"/>
    <d v="2012-07-27T00:00:00"/>
    <x v="0"/>
    <n v="4800"/>
    <n v="0"/>
    <n v="0"/>
    <n v="0"/>
    <n v="0"/>
    <n v="0"/>
    <n v="4800"/>
    <n v="0"/>
  </r>
  <r>
    <x v="11"/>
    <s v="Med A"/>
    <d v="2012-07-30T00:00:00"/>
    <x v="0"/>
    <n v="4800"/>
    <n v="0"/>
    <n v="0"/>
    <n v="0"/>
    <n v="0"/>
    <n v="0"/>
    <n v="4800"/>
    <n v="0"/>
  </r>
  <r>
    <x v="11"/>
    <s v="Med A"/>
    <d v="2012-08-03T00:00:00"/>
    <x v="1"/>
    <n v="4800"/>
    <n v="0"/>
    <n v="0"/>
    <n v="0"/>
    <n v="0"/>
    <n v="0"/>
    <n v="4800"/>
    <n v="0"/>
  </r>
  <r>
    <x v="11"/>
    <s v="Med A"/>
    <d v="2012-08-06T00:00:00"/>
    <x v="1"/>
    <n v="6200"/>
    <n v="0"/>
    <n v="0"/>
    <n v="0"/>
    <n v="0"/>
    <n v="0"/>
    <n v="6200"/>
    <n v="0"/>
  </r>
  <r>
    <x v="11"/>
    <s v="Med A"/>
    <d v="2012-08-28T00:00:00"/>
    <x v="1"/>
    <n v="5800"/>
    <n v="0"/>
    <n v="0"/>
    <n v="0"/>
    <n v="0"/>
    <n v="0"/>
    <n v="5800"/>
    <n v="0"/>
  </r>
  <r>
    <x v="11"/>
    <s v="Med A"/>
    <d v="2012-08-29T00:00:00"/>
    <x v="1"/>
    <n v="5800"/>
    <n v="0"/>
    <n v="0"/>
    <n v="0"/>
    <n v="0"/>
    <n v="0"/>
    <n v="5800"/>
    <n v="0"/>
  </r>
  <r>
    <x v="11"/>
    <s v="Med A"/>
    <d v="2012-08-31T00:00:00"/>
    <x v="1"/>
    <n v="7800"/>
    <n v="0"/>
    <n v="0"/>
    <n v="0"/>
    <n v="0"/>
    <n v="0"/>
    <n v="7800"/>
    <n v="0"/>
  </r>
  <r>
    <x v="11"/>
    <s v="Med A"/>
    <d v="2012-09-03T00:00:00"/>
    <x v="2"/>
    <n v="7800"/>
    <n v="0"/>
    <n v="0"/>
    <n v="0"/>
    <n v="0"/>
    <n v="0"/>
    <n v="7800"/>
    <n v="0"/>
  </r>
  <r>
    <x v="11"/>
    <s v="Med A"/>
    <d v="2012-09-05T00:00:00"/>
    <x v="2"/>
    <n v="7800"/>
    <n v="0"/>
    <n v="0"/>
    <n v="0"/>
    <n v="0"/>
    <n v="0"/>
    <n v="7800"/>
    <n v="0"/>
  </r>
  <r>
    <x v="11"/>
    <s v="Med B"/>
    <d v="2012-09-12T00:00:00"/>
    <x v="2"/>
    <n v="10"/>
    <n v="1"/>
    <n v="0"/>
    <n v="0"/>
    <n v="88400"/>
    <n v="0"/>
    <n v="0"/>
    <n v="10"/>
  </r>
  <r>
    <x v="11"/>
    <s v="Med B"/>
    <d v="2012-10-10T00:00:00"/>
    <x v="3"/>
    <n v="10"/>
    <n v="0"/>
    <n v="0"/>
    <n v="0"/>
    <n v="0"/>
    <n v="20"/>
    <n v="0"/>
    <n v="10"/>
  </r>
  <r>
    <x v="12"/>
    <s v="Med A"/>
    <d v="2012-11-23T00:00:00"/>
    <x v="4"/>
    <n v="20000"/>
    <n v="0"/>
    <n v="0"/>
    <n v="0"/>
    <n v="0"/>
    <n v="0"/>
    <n v="20000"/>
    <n v="0"/>
  </r>
  <r>
    <x v="12"/>
    <s v="Med A"/>
    <d v="2012-11-26T00:00:00"/>
    <x v="4"/>
    <n v="20000"/>
    <n v="0"/>
    <n v="0"/>
    <n v="0"/>
    <n v="0"/>
    <n v="0"/>
    <n v="20000"/>
    <n v="0"/>
  </r>
  <r>
    <x v="13"/>
    <s v="Med A"/>
    <d v="2012-07-02T00:00:00"/>
    <x v="0"/>
    <n v="300"/>
    <n v="0"/>
    <n v="0"/>
    <n v="0"/>
    <n v="0"/>
    <n v="0"/>
    <n v="300"/>
    <n v="0"/>
  </r>
  <r>
    <x v="13"/>
    <s v="Med A"/>
    <d v="2012-07-09T00:00:00"/>
    <x v="0"/>
    <n v="300"/>
    <n v="0"/>
    <n v="0"/>
    <n v="0"/>
    <n v="0"/>
    <n v="0"/>
    <n v="300"/>
    <n v="0"/>
  </r>
  <r>
    <x v="13"/>
    <s v="Med A"/>
    <d v="2012-07-16T00:00:00"/>
    <x v="0"/>
    <n v="300"/>
    <n v="0"/>
    <n v="0"/>
    <n v="0"/>
    <n v="0"/>
    <n v="0"/>
    <n v="300"/>
    <n v="0"/>
  </r>
  <r>
    <x v="13"/>
    <s v="Med A"/>
    <d v="2012-07-23T00:00:00"/>
    <x v="0"/>
    <n v="300"/>
    <n v="0"/>
    <n v="0"/>
    <n v="0"/>
    <n v="0"/>
    <n v="0"/>
    <n v="300"/>
    <n v="0"/>
  </r>
  <r>
    <x v="13"/>
    <s v="Med A"/>
    <d v="2012-07-30T00:00:00"/>
    <x v="0"/>
    <n v="300"/>
    <n v="0"/>
    <n v="0"/>
    <n v="0"/>
    <n v="0"/>
    <n v="0"/>
    <n v="300"/>
    <n v="0"/>
  </r>
  <r>
    <x v="13"/>
    <s v="Med A"/>
    <d v="2012-08-06T00:00:00"/>
    <x v="1"/>
    <n v="300"/>
    <n v="0"/>
    <n v="0"/>
    <n v="0"/>
    <n v="0"/>
    <n v="0"/>
    <n v="300"/>
    <n v="0"/>
  </r>
  <r>
    <x v="13"/>
    <s v="Med A"/>
    <d v="2012-08-13T00:00:00"/>
    <x v="1"/>
    <n v="300"/>
    <n v="0"/>
    <n v="0"/>
    <n v="0"/>
    <n v="0"/>
    <n v="0"/>
    <n v="300"/>
    <n v="0"/>
  </r>
  <r>
    <x v="13"/>
    <s v="Med A"/>
    <d v="2012-08-20T00:00:00"/>
    <x v="1"/>
    <n v="300"/>
    <n v="0"/>
    <n v="0"/>
    <n v="0"/>
    <n v="0"/>
    <n v="0"/>
    <n v="300"/>
    <n v="0"/>
  </r>
  <r>
    <x v="13"/>
    <s v="Med A"/>
    <d v="2012-08-27T00:00:00"/>
    <x v="1"/>
    <n v="300"/>
    <n v="0"/>
    <n v="0"/>
    <n v="0"/>
    <n v="0"/>
    <n v="0"/>
    <n v="300"/>
    <n v="0"/>
  </r>
  <r>
    <x v="13"/>
    <s v="Med A"/>
    <d v="2012-09-03T00:00:00"/>
    <x v="2"/>
    <n v="300"/>
    <n v="0"/>
    <n v="0"/>
    <n v="0"/>
    <n v="0"/>
    <n v="0"/>
    <n v="300"/>
    <n v="0"/>
  </r>
  <r>
    <x v="14"/>
    <s v="Med A"/>
    <d v="2012-07-06T00:00:00"/>
    <x v="0"/>
    <n v="1400"/>
    <n v="0"/>
    <n v="0"/>
    <n v="0"/>
    <n v="0"/>
    <n v="0"/>
    <n v="1400"/>
    <n v="0"/>
  </r>
  <r>
    <x v="14"/>
    <s v="Med A"/>
    <d v="2012-07-09T00:00:00"/>
    <x v="0"/>
    <n v="1400"/>
    <n v="0"/>
    <n v="0"/>
    <n v="0"/>
    <n v="0"/>
    <n v="0"/>
    <n v="1400"/>
    <n v="0"/>
  </r>
  <r>
    <x v="14"/>
    <s v="Med A"/>
    <d v="2012-07-11T00:00:00"/>
    <x v="0"/>
    <n v="1400"/>
    <n v="0"/>
    <n v="0"/>
    <n v="0"/>
    <n v="0"/>
    <n v="0"/>
    <n v="1400"/>
    <n v="0"/>
  </r>
  <r>
    <x v="14"/>
    <s v="Med A"/>
    <d v="2012-07-13T00:00:00"/>
    <x v="0"/>
    <n v="1400"/>
    <n v="0"/>
    <n v="0"/>
    <n v="0"/>
    <n v="0"/>
    <n v="0"/>
    <n v="1400"/>
    <n v="0"/>
  </r>
  <r>
    <x v="14"/>
    <s v="Med A"/>
    <d v="2012-07-16T00:00:00"/>
    <x v="0"/>
    <n v="1400"/>
    <n v="0"/>
    <n v="0"/>
    <n v="0"/>
    <n v="0"/>
    <n v="0"/>
    <n v="1400"/>
    <n v="0"/>
  </r>
  <r>
    <x v="14"/>
    <s v="Med A"/>
    <d v="2012-07-18T00:00:00"/>
    <x v="0"/>
    <n v="1400"/>
    <n v="0"/>
    <n v="0"/>
    <n v="0"/>
    <n v="0"/>
    <n v="0"/>
    <n v="1400"/>
    <n v="0"/>
  </r>
  <r>
    <x v="14"/>
    <s v="Med A"/>
    <d v="2012-07-20T00:00:00"/>
    <x v="0"/>
    <n v="1400"/>
    <n v="0"/>
    <n v="0"/>
    <n v="0"/>
    <n v="0"/>
    <n v="0"/>
    <n v="1400"/>
    <n v="0"/>
  </r>
  <r>
    <x v="14"/>
    <s v="Med A"/>
    <d v="2012-07-23T00:00:00"/>
    <x v="0"/>
    <n v="1400"/>
    <n v="0"/>
    <n v="0"/>
    <n v="0"/>
    <n v="0"/>
    <n v="0"/>
    <n v="1400"/>
    <n v="0"/>
  </r>
  <r>
    <x v="14"/>
    <s v="Med A"/>
    <d v="2012-07-25T00:00:00"/>
    <x v="0"/>
    <n v="1400"/>
    <n v="0"/>
    <n v="0"/>
    <n v="0"/>
    <n v="0"/>
    <n v="0"/>
    <n v="1400"/>
    <n v="0"/>
  </r>
  <r>
    <x v="14"/>
    <s v="Med A"/>
    <d v="2012-07-27T00:00:00"/>
    <x v="0"/>
    <n v="1400"/>
    <n v="0"/>
    <n v="0"/>
    <n v="0"/>
    <n v="0"/>
    <n v="0"/>
    <n v="1400"/>
    <n v="0"/>
  </r>
  <r>
    <x v="14"/>
    <s v="Med A"/>
    <d v="2012-07-31T00:00:00"/>
    <x v="0"/>
    <n v="1400"/>
    <n v="0"/>
    <n v="0"/>
    <n v="0"/>
    <n v="0"/>
    <n v="0"/>
    <n v="1400"/>
    <n v="0"/>
  </r>
  <r>
    <x v="14"/>
    <s v="Med A"/>
    <d v="2012-08-01T00:00:00"/>
    <x v="1"/>
    <n v="1400"/>
    <n v="0"/>
    <n v="0"/>
    <n v="0"/>
    <n v="0"/>
    <n v="0"/>
    <n v="1400"/>
    <n v="0"/>
  </r>
  <r>
    <x v="14"/>
    <s v="Med A"/>
    <d v="2012-09-03T00:00:00"/>
    <x v="2"/>
    <n v="1000"/>
    <n v="0"/>
    <n v="0"/>
    <n v="0"/>
    <n v="0"/>
    <n v="0"/>
    <n v="1000"/>
    <n v="0"/>
  </r>
  <r>
    <x v="14"/>
    <s v="Med A"/>
    <d v="2012-09-05T00:00:00"/>
    <x v="2"/>
    <n v="1000"/>
    <n v="0"/>
    <n v="0"/>
    <n v="0"/>
    <n v="0"/>
    <n v="0"/>
    <n v="1000"/>
    <n v="0"/>
  </r>
  <r>
    <x v="14"/>
    <s v="Med B"/>
    <d v="2012-09-12T00:00:00"/>
    <x v="2"/>
    <n v="3"/>
    <n v="1"/>
    <n v="0"/>
    <n v="0"/>
    <n v="18800"/>
    <n v="0"/>
    <n v="0"/>
    <n v="3"/>
  </r>
  <r>
    <x v="14"/>
    <s v="Med B"/>
    <d v="2012-11-14T00:00:00"/>
    <x v="4"/>
    <n v="1"/>
    <n v="0"/>
    <n v="0"/>
    <n v="18.714285714285715"/>
    <n v="0"/>
    <n v="4"/>
    <n v="0"/>
    <n v="1"/>
  </r>
  <r>
    <x v="15"/>
    <s v="Med A"/>
    <d v="2012-07-03T00:00:00"/>
    <x v="0"/>
    <n v="5000"/>
    <n v="0"/>
    <n v="0"/>
    <n v="0"/>
    <n v="0"/>
    <n v="0"/>
    <n v="5000"/>
    <n v="0"/>
  </r>
  <r>
    <x v="15"/>
    <s v="Med A"/>
    <d v="2012-07-05T00:00:00"/>
    <x v="0"/>
    <n v="5000"/>
    <n v="0"/>
    <n v="0"/>
    <n v="0"/>
    <n v="0"/>
    <n v="0"/>
    <n v="5000"/>
    <n v="0"/>
  </r>
  <r>
    <x v="15"/>
    <s v="Med A"/>
    <d v="2012-07-07T00:00:00"/>
    <x v="0"/>
    <n v="5000"/>
    <n v="0"/>
    <n v="0"/>
    <n v="0"/>
    <n v="0"/>
    <n v="0"/>
    <n v="5000"/>
    <n v="0"/>
  </r>
  <r>
    <x v="15"/>
    <s v="Med A"/>
    <d v="2012-07-10T00:00:00"/>
    <x v="0"/>
    <n v="5000"/>
    <n v="0"/>
    <n v="0"/>
    <n v="0"/>
    <n v="0"/>
    <n v="0"/>
    <n v="5000"/>
    <n v="0"/>
  </r>
  <r>
    <x v="15"/>
    <s v="Med A"/>
    <d v="2012-07-12T00:00:00"/>
    <x v="0"/>
    <n v="5000"/>
    <n v="0"/>
    <n v="0"/>
    <n v="0"/>
    <n v="0"/>
    <n v="0"/>
    <n v="5000"/>
    <n v="0"/>
  </r>
  <r>
    <x v="15"/>
    <s v="Med A"/>
    <d v="2012-07-14T00:00:00"/>
    <x v="0"/>
    <n v="5000"/>
    <n v="0"/>
    <n v="0"/>
    <n v="0"/>
    <n v="0"/>
    <n v="0"/>
    <n v="5000"/>
    <n v="0"/>
  </r>
  <r>
    <x v="15"/>
    <s v="Med A"/>
    <d v="2012-07-19T00:00:00"/>
    <x v="0"/>
    <n v="5000"/>
    <n v="0"/>
    <n v="0"/>
    <n v="0"/>
    <n v="0"/>
    <n v="0"/>
    <n v="5000"/>
    <n v="0"/>
  </r>
  <r>
    <x v="15"/>
    <s v="Med A"/>
    <d v="2012-07-21T00:00:00"/>
    <x v="0"/>
    <n v="4500"/>
    <n v="0"/>
    <n v="0"/>
    <n v="0"/>
    <n v="0"/>
    <n v="0"/>
    <n v="4500"/>
    <n v="0"/>
  </r>
  <r>
    <x v="15"/>
    <s v="Med A"/>
    <d v="2012-07-24T00:00:00"/>
    <x v="0"/>
    <n v="4500"/>
    <n v="0"/>
    <n v="0"/>
    <n v="0"/>
    <n v="0"/>
    <n v="0"/>
    <n v="4500"/>
    <n v="0"/>
  </r>
  <r>
    <x v="15"/>
    <s v="Med A"/>
    <d v="2012-07-26T00:00:00"/>
    <x v="0"/>
    <n v="4500"/>
    <n v="0"/>
    <n v="0"/>
    <n v="0"/>
    <n v="0"/>
    <n v="0"/>
    <n v="4500"/>
    <n v="0"/>
  </r>
  <r>
    <x v="15"/>
    <s v="Med A"/>
    <d v="2012-07-28T00:00:00"/>
    <x v="0"/>
    <n v="4500"/>
    <n v="0"/>
    <n v="0"/>
    <n v="0"/>
    <n v="0"/>
    <n v="0"/>
    <n v="4500"/>
    <n v="0"/>
  </r>
  <r>
    <x v="15"/>
    <s v="Med A"/>
    <d v="2012-07-31T00:00:00"/>
    <x v="0"/>
    <n v="4500"/>
    <n v="0"/>
    <n v="0"/>
    <n v="0"/>
    <n v="0"/>
    <n v="0"/>
    <n v="4500"/>
    <n v="0"/>
  </r>
  <r>
    <x v="15"/>
    <s v="Med A"/>
    <d v="2012-08-02T00:00:00"/>
    <x v="1"/>
    <n v="4500"/>
    <n v="0"/>
    <n v="0"/>
    <n v="0"/>
    <n v="0"/>
    <n v="0"/>
    <n v="4500"/>
    <n v="0"/>
  </r>
  <r>
    <x v="15"/>
    <s v="Med A"/>
    <d v="2012-08-04T00:00:00"/>
    <x v="1"/>
    <n v="4500"/>
    <n v="0"/>
    <n v="0"/>
    <n v="0"/>
    <n v="0"/>
    <n v="0"/>
    <n v="4500"/>
    <n v="0"/>
  </r>
  <r>
    <x v="15"/>
    <s v="Med A"/>
    <d v="2012-08-07T00:00:00"/>
    <x v="1"/>
    <n v="4500"/>
    <n v="0"/>
    <n v="0"/>
    <n v="0"/>
    <n v="0"/>
    <n v="0"/>
    <n v="4500"/>
    <n v="0"/>
  </r>
  <r>
    <x v="15"/>
    <s v="Med A"/>
    <d v="2012-08-09T00:00:00"/>
    <x v="1"/>
    <n v="4500"/>
    <n v="0"/>
    <n v="0"/>
    <n v="0"/>
    <n v="0"/>
    <n v="0"/>
    <n v="4500"/>
    <n v="0"/>
  </r>
  <r>
    <x v="15"/>
    <s v="Med A"/>
    <d v="2012-08-11T00:00:00"/>
    <x v="1"/>
    <n v="4500"/>
    <n v="0"/>
    <n v="0"/>
    <n v="0"/>
    <n v="0"/>
    <n v="0"/>
    <n v="4500"/>
    <n v="0"/>
  </r>
  <r>
    <x v="15"/>
    <s v="Med A"/>
    <d v="2012-08-14T00:00:00"/>
    <x v="1"/>
    <n v="4500"/>
    <n v="0"/>
    <n v="0"/>
    <n v="0"/>
    <n v="0"/>
    <n v="0"/>
    <n v="4500"/>
    <n v="0"/>
  </r>
  <r>
    <x v="15"/>
    <s v="Med A"/>
    <d v="2012-08-16T00:00:00"/>
    <x v="1"/>
    <n v="4500"/>
    <n v="0"/>
    <n v="0"/>
    <n v="0"/>
    <n v="0"/>
    <n v="0"/>
    <n v="4500"/>
    <n v="0"/>
  </r>
  <r>
    <x v="15"/>
    <s v="Med A"/>
    <d v="2012-08-18T00:00:00"/>
    <x v="1"/>
    <n v="5900"/>
    <n v="0"/>
    <n v="0"/>
    <n v="0"/>
    <n v="0"/>
    <n v="0"/>
    <n v="5900"/>
    <n v="0"/>
  </r>
  <r>
    <x v="15"/>
    <s v="Med A"/>
    <d v="2012-08-21T00:00:00"/>
    <x v="1"/>
    <n v="5900"/>
    <n v="0"/>
    <n v="0"/>
    <n v="0"/>
    <n v="0"/>
    <n v="0"/>
    <n v="5900"/>
    <n v="0"/>
  </r>
  <r>
    <x v="15"/>
    <s v="Med A"/>
    <d v="2012-08-23T00:00:00"/>
    <x v="1"/>
    <n v="5900"/>
    <n v="0"/>
    <n v="0"/>
    <n v="0"/>
    <n v="0"/>
    <n v="0"/>
    <n v="5900"/>
    <n v="0"/>
  </r>
  <r>
    <x v="15"/>
    <s v="Med A"/>
    <d v="2012-08-25T00:00:00"/>
    <x v="1"/>
    <n v="5900"/>
    <n v="0"/>
    <n v="0"/>
    <n v="0"/>
    <n v="0"/>
    <n v="0"/>
    <n v="5900"/>
    <n v="0"/>
  </r>
  <r>
    <x v="15"/>
    <s v="Med A"/>
    <d v="2012-08-28T00:00:00"/>
    <x v="1"/>
    <n v="5900"/>
    <n v="0"/>
    <n v="0"/>
    <n v="0"/>
    <n v="0"/>
    <n v="0"/>
    <n v="5900"/>
    <n v="0"/>
  </r>
  <r>
    <x v="15"/>
    <s v="Med A"/>
    <d v="2012-08-30T00:00:00"/>
    <x v="1"/>
    <n v="5900"/>
    <n v="0"/>
    <n v="0"/>
    <n v="0"/>
    <n v="0"/>
    <n v="0"/>
    <n v="5900"/>
    <n v="0"/>
  </r>
  <r>
    <x v="15"/>
    <s v="Med A"/>
    <d v="2012-09-01T00:00:00"/>
    <x v="2"/>
    <n v="5900"/>
    <n v="0"/>
    <n v="0"/>
    <n v="0"/>
    <n v="0"/>
    <n v="0"/>
    <n v="5900"/>
    <n v="0"/>
  </r>
  <r>
    <x v="15"/>
    <s v="Med A"/>
    <d v="2012-09-04T00:00:00"/>
    <x v="2"/>
    <n v="5900"/>
    <n v="0"/>
    <n v="0"/>
    <n v="0"/>
    <n v="0"/>
    <n v="0"/>
    <n v="5900"/>
    <n v="0"/>
  </r>
  <r>
    <x v="15"/>
    <s v="Med A"/>
    <d v="2012-09-06T00:00:00"/>
    <x v="2"/>
    <n v="5900"/>
    <n v="0"/>
    <n v="0"/>
    <n v="0"/>
    <n v="0"/>
    <n v="0"/>
    <n v="5900"/>
    <n v="0"/>
  </r>
  <r>
    <x v="15"/>
    <s v="Med B"/>
    <d v="2012-09-13T00:00:00"/>
    <x v="2"/>
    <n v="8"/>
    <n v="1"/>
    <n v="0"/>
    <n v="0"/>
    <n v="142100"/>
    <n v="0"/>
    <n v="0"/>
    <n v="8"/>
  </r>
  <r>
    <x v="15"/>
    <s v="Med B"/>
    <d v="2012-11-10T00:00:00"/>
    <x v="4"/>
    <n v="2"/>
    <n v="0"/>
    <n v="0"/>
    <n v="0"/>
    <n v="0"/>
    <n v="10"/>
    <n v="0"/>
    <n v="2"/>
  </r>
  <r>
    <x v="16"/>
    <s v="Med A"/>
    <d v="2012-07-03T00:00:00"/>
    <x v="0"/>
    <n v="800"/>
    <n v="0"/>
    <n v="0"/>
    <n v="0"/>
    <n v="0"/>
    <n v="0"/>
    <n v="800"/>
    <n v="0"/>
  </r>
  <r>
    <x v="16"/>
    <s v="Med A"/>
    <d v="2012-07-05T00:00:00"/>
    <x v="0"/>
    <n v="800"/>
    <n v="0"/>
    <n v="0"/>
    <n v="0"/>
    <n v="0"/>
    <n v="0"/>
    <n v="800"/>
    <n v="0"/>
  </r>
  <r>
    <x v="16"/>
    <s v="Med A"/>
    <d v="2012-07-10T00:00:00"/>
    <x v="0"/>
    <n v="900"/>
    <n v="0"/>
    <n v="0"/>
    <n v="0"/>
    <n v="0"/>
    <n v="0"/>
    <n v="900"/>
    <n v="0"/>
  </r>
  <r>
    <x v="16"/>
    <s v="Med A"/>
    <d v="2012-07-12T00:00:00"/>
    <x v="0"/>
    <n v="900"/>
    <n v="0"/>
    <n v="0"/>
    <n v="0"/>
    <n v="0"/>
    <n v="0"/>
    <n v="900"/>
    <n v="0"/>
  </r>
  <r>
    <x v="16"/>
    <s v="Med A"/>
    <d v="2012-08-02T00:00:00"/>
    <x v="1"/>
    <n v="5000"/>
    <n v="0"/>
    <n v="0"/>
    <n v="0"/>
    <n v="0"/>
    <n v="0"/>
    <n v="5000"/>
    <n v="0"/>
  </r>
  <r>
    <x v="16"/>
    <s v="Med A"/>
    <d v="2012-08-04T00:00:00"/>
    <x v="1"/>
    <n v="5000"/>
    <n v="0"/>
    <n v="0"/>
    <n v="0"/>
    <n v="0"/>
    <n v="0"/>
    <n v="5000"/>
    <n v="0"/>
  </r>
  <r>
    <x v="16"/>
    <s v="Med A"/>
    <d v="2012-08-07T00:00:00"/>
    <x v="1"/>
    <n v="5000"/>
    <n v="0"/>
    <n v="0"/>
    <n v="0"/>
    <n v="0"/>
    <n v="0"/>
    <n v="5000"/>
    <n v="0"/>
  </r>
  <r>
    <x v="16"/>
    <s v="Med A"/>
    <d v="2012-08-28T00:00:00"/>
    <x v="1"/>
    <n v="3200"/>
    <n v="0"/>
    <n v="0"/>
    <n v="0"/>
    <n v="0"/>
    <n v="0"/>
    <n v="3200"/>
    <n v="0"/>
  </r>
  <r>
    <x v="16"/>
    <s v="Med A"/>
    <d v="2012-08-30T00:00:00"/>
    <x v="1"/>
    <n v="3200"/>
    <n v="0"/>
    <n v="0"/>
    <n v="0"/>
    <n v="0"/>
    <n v="0"/>
    <n v="3200"/>
    <n v="0"/>
  </r>
  <r>
    <x v="16"/>
    <s v="Med A"/>
    <d v="2012-09-01T00:00:00"/>
    <x v="2"/>
    <n v="3200"/>
    <n v="0"/>
    <n v="0"/>
    <n v="0"/>
    <n v="0"/>
    <n v="0"/>
    <n v="3200"/>
    <n v="0"/>
  </r>
  <r>
    <x v="16"/>
    <s v="Med A"/>
    <d v="2012-09-04T00:00:00"/>
    <x v="2"/>
    <n v="3200"/>
    <n v="0"/>
    <n v="0"/>
    <n v="0"/>
    <n v="0"/>
    <n v="0"/>
    <n v="3200"/>
    <n v="0"/>
  </r>
  <r>
    <x v="16"/>
    <s v="Med A"/>
    <d v="2012-09-06T00:00:00"/>
    <x v="2"/>
    <n v="3200"/>
    <n v="0"/>
    <n v="0"/>
    <n v="0"/>
    <n v="0"/>
    <n v="0"/>
    <n v="3200"/>
    <n v="0"/>
  </r>
  <r>
    <x v="16"/>
    <s v="Med B"/>
    <d v="2012-09-13T00:00:00"/>
    <x v="2"/>
    <n v="6"/>
    <n v="1"/>
    <n v="0"/>
    <n v="0"/>
    <n v="34400"/>
    <n v="0"/>
    <n v="0"/>
    <n v="6"/>
  </r>
  <r>
    <x v="16"/>
    <s v="Med B"/>
    <d v="2012-10-11T00:00:00"/>
    <x v="3"/>
    <n v="5"/>
    <n v="0"/>
    <n v="0"/>
    <n v="0"/>
    <n v="0"/>
    <n v="0"/>
    <n v="0"/>
    <n v="5"/>
  </r>
  <r>
    <x v="16"/>
    <s v="Med B"/>
    <d v="2012-11-15T00:00:00"/>
    <x v="4"/>
    <n v="16"/>
    <n v="0"/>
    <n v="0"/>
    <n v="0"/>
    <n v="0"/>
    <n v="27"/>
    <n v="0"/>
    <n v="16"/>
  </r>
  <r>
    <x v="17"/>
    <s v="Med A"/>
    <d v="2012-07-06T00:00:00"/>
    <x v="0"/>
    <n v="3300"/>
    <n v="0"/>
    <n v="0"/>
    <n v="0"/>
    <n v="0"/>
    <n v="0"/>
    <n v="3300"/>
    <n v="0"/>
  </r>
  <r>
    <x v="17"/>
    <s v="Med A"/>
    <d v="2012-07-09T00:00:00"/>
    <x v="0"/>
    <n v="3300"/>
    <n v="0"/>
    <n v="0"/>
    <n v="0"/>
    <n v="0"/>
    <n v="0"/>
    <n v="3300"/>
    <n v="0"/>
  </r>
  <r>
    <x v="17"/>
    <s v="Med A"/>
    <d v="2012-07-11T00:00:00"/>
    <x v="0"/>
    <n v="3300"/>
    <n v="0"/>
    <n v="0"/>
    <n v="0"/>
    <n v="0"/>
    <n v="0"/>
    <n v="3300"/>
    <n v="0"/>
  </r>
  <r>
    <x v="17"/>
    <s v="Med A"/>
    <d v="2012-07-13T00:00:00"/>
    <x v="0"/>
    <n v="3300"/>
    <n v="0"/>
    <n v="0"/>
    <n v="0"/>
    <n v="0"/>
    <n v="0"/>
    <n v="3300"/>
    <n v="0"/>
  </r>
  <r>
    <x v="17"/>
    <s v="Med A"/>
    <d v="2012-07-16T00:00:00"/>
    <x v="0"/>
    <n v="3300"/>
    <n v="0"/>
    <n v="0"/>
    <n v="0"/>
    <n v="0"/>
    <n v="0"/>
    <n v="3300"/>
    <n v="0"/>
  </r>
  <r>
    <x v="17"/>
    <s v="Med A"/>
    <d v="2012-07-18T00:00:00"/>
    <x v="0"/>
    <n v="3300"/>
    <n v="0"/>
    <n v="0"/>
    <n v="0"/>
    <n v="0"/>
    <n v="0"/>
    <n v="3300"/>
    <n v="0"/>
  </r>
  <r>
    <x v="17"/>
    <s v="Med A"/>
    <d v="2012-07-20T00:00:00"/>
    <x v="0"/>
    <n v="4300"/>
    <n v="0"/>
    <n v="0"/>
    <n v="0"/>
    <n v="0"/>
    <n v="0"/>
    <n v="4300"/>
    <n v="0"/>
  </r>
  <r>
    <x v="17"/>
    <s v="Med A"/>
    <d v="2012-07-23T00:00:00"/>
    <x v="0"/>
    <n v="4300"/>
    <n v="0"/>
    <n v="0"/>
    <n v="0"/>
    <n v="0"/>
    <n v="0"/>
    <n v="4300"/>
    <n v="0"/>
  </r>
  <r>
    <x v="17"/>
    <s v="Med A"/>
    <d v="2012-07-25T00:00:00"/>
    <x v="0"/>
    <n v="4300"/>
    <n v="0"/>
    <n v="0"/>
    <n v="0"/>
    <n v="0"/>
    <n v="0"/>
    <n v="4300"/>
    <n v="0"/>
  </r>
  <r>
    <x v="17"/>
    <s v="Med A"/>
    <d v="2012-07-27T00:00:00"/>
    <x v="0"/>
    <n v="4300"/>
    <n v="0"/>
    <n v="0"/>
    <n v="0"/>
    <n v="0"/>
    <n v="0"/>
    <n v="4300"/>
    <n v="0"/>
  </r>
  <r>
    <x v="17"/>
    <s v="Med A"/>
    <d v="2012-07-30T00:00:00"/>
    <x v="0"/>
    <n v="4300"/>
    <n v="0"/>
    <n v="0"/>
    <n v="0"/>
    <n v="0"/>
    <n v="0"/>
    <n v="4300"/>
    <n v="0"/>
  </r>
  <r>
    <x v="17"/>
    <s v="Med A"/>
    <d v="2012-08-01T00:00:00"/>
    <x v="1"/>
    <n v="4300"/>
    <n v="0"/>
    <n v="0"/>
    <n v="0"/>
    <n v="0"/>
    <n v="0"/>
    <n v="4300"/>
    <n v="0"/>
  </r>
  <r>
    <x v="17"/>
    <s v="Med A"/>
    <d v="2012-08-03T00:00:00"/>
    <x v="1"/>
    <n v="4300"/>
    <n v="0"/>
    <n v="0"/>
    <n v="0"/>
    <n v="0"/>
    <n v="0"/>
    <n v="4300"/>
    <n v="0"/>
  </r>
  <r>
    <x v="17"/>
    <s v="Med A"/>
    <d v="2012-08-06T00:00:00"/>
    <x v="1"/>
    <n v="4800"/>
    <n v="0"/>
    <n v="0"/>
    <n v="0"/>
    <n v="0"/>
    <n v="0"/>
    <n v="4800"/>
    <n v="0"/>
  </r>
  <r>
    <x v="17"/>
    <s v="Med A"/>
    <d v="2012-08-08T00:00:00"/>
    <x v="1"/>
    <n v="4800"/>
    <n v="0"/>
    <n v="0"/>
    <n v="0"/>
    <n v="0"/>
    <n v="0"/>
    <n v="4800"/>
    <n v="0"/>
  </r>
  <r>
    <x v="17"/>
    <s v="Med A"/>
    <d v="2012-08-10T00:00:00"/>
    <x v="1"/>
    <n v="4800"/>
    <n v="0"/>
    <n v="0"/>
    <n v="0"/>
    <n v="0"/>
    <n v="0"/>
    <n v="4800"/>
    <n v="0"/>
  </r>
  <r>
    <x v="17"/>
    <s v="Med A"/>
    <d v="2012-08-13T00:00:00"/>
    <x v="1"/>
    <n v="4800"/>
    <n v="0"/>
    <n v="0"/>
    <n v="0"/>
    <n v="0"/>
    <n v="0"/>
    <n v="4800"/>
    <n v="0"/>
  </r>
  <r>
    <x v="17"/>
    <s v="Med A"/>
    <d v="2012-08-15T00:00:00"/>
    <x v="1"/>
    <n v="4800"/>
    <n v="0"/>
    <n v="0"/>
    <n v="0"/>
    <n v="0"/>
    <n v="0"/>
    <n v="4800"/>
    <n v="0"/>
  </r>
  <r>
    <x v="17"/>
    <s v="Med A"/>
    <d v="2012-08-17T00:00:00"/>
    <x v="1"/>
    <n v="4800"/>
    <n v="0"/>
    <n v="0"/>
    <n v="0"/>
    <n v="0"/>
    <n v="0"/>
    <n v="4800"/>
    <n v="0"/>
  </r>
  <r>
    <x v="17"/>
    <s v="Med A"/>
    <d v="2012-08-20T00:00:00"/>
    <x v="1"/>
    <n v="5800"/>
    <n v="0"/>
    <n v="0"/>
    <n v="0"/>
    <n v="0"/>
    <n v="0"/>
    <n v="5800"/>
    <n v="0"/>
  </r>
  <r>
    <x v="17"/>
    <s v="Med A"/>
    <d v="2012-08-22T00:00:00"/>
    <x v="1"/>
    <n v="5800"/>
    <n v="0"/>
    <n v="0"/>
    <n v="0"/>
    <n v="0"/>
    <n v="0"/>
    <n v="5800"/>
    <n v="0"/>
  </r>
  <r>
    <x v="17"/>
    <s v="Med A"/>
    <d v="2012-08-24T00:00:00"/>
    <x v="1"/>
    <n v="5800"/>
    <n v="0"/>
    <n v="0"/>
    <n v="0"/>
    <n v="0"/>
    <n v="0"/>
    <n v="5800"/>
    <n v="0"/>
  </r>
  <r>
    <x v="17"/>
    <s v="Med A"/>
    <d v="2012-08-27T00:00:00"/>
    <x v="1"/>
    <n v="5800"/>
    <n v="0"/>
    <n v="0"/>
    <n v="0"/>
    <n v="0"/>
    <n v="0"/>
    <n v="5800"/>
    <n v="0"/>
  </r>
  <r>
    <x v="17"/>
    <s v="Med A"/>
    <d v="2012-08-29T00:00:00"/>
    <x v="1"/>
    <n v="5800"/>
    <n v="0"/>
    <n v="0"/>
    <n v="0"/>
    <n v="0"/>
    <n v="0"/>
    <n v="5800"/>
    <n v="0"/>
  </r>
  <r>
    <x v="17"/>
    <s v="Med A"/>
    <d v="2012-08-31T00:00:00"/>
    <x v="1"/>
    <n v="5800"/>
    <n v="0"/>
    <n v="0"/>
    <n v="0"/>
    <n v="0"/>
    <n v="0"/>
    <n v="5800"/>
    <n v="0"/>
  </r>
  <r>
    <x v="17"/>
    <s v="Med A"/>
    <d v="2012-09-03T00:00:00"/>
    <x v="2"/>
    <n v="5800"/>
    <n v="0"/>
    <n v="0"/>
    <n v="0"/>
    <n v="0"/>
    <n v="0"/>
    <n v="5800"/>
    <n v="0"/>
  </r>
  <r>
    <x v="17"/>
    <s v="Med A"/>
    <d v="2012-09-05T00:00:00"/>
    <x v="2"/>
    <n v="5800"/>
    <n v="0"/>
    <n v="0"/>
    <n v="0"/>
    <n v="0"/>
    <n v="0"/>
    <n v="5800"/>
    <n v="0"/>
  </r>
  <r>
    <x v="17"/>
    <s v="Med B"/>
    <d v="2012-09-21T00:00:00"/>
    <x v="2"/>
    <n v="8"/>
    <n v="1"/>
    <n v="0"/>
    <n v="0"/>
    <n v="125100"/>
    <n v="0"/>
    <n v="0"/>
    <n v="8"/>
  </r>
  <r>
    <x v="17"/>
    <s v="Med B"/>
    <d v="2012-10-10T00:00:00"/>
    <x v="3"/>
    <n v="8"/>
    <n v="0"/>
    <n v="0"/>
    <n v="0"/>
    <n v="0"/>
    <n v="0"/>
    <n v="0"/>
    <n v="8"/>
  </r>
  <r>
    <x v="17"/>
    <s v="Med B"/>
    <d v="2012-11-15T00:00:00"/>
    <x v="4"/>
    <n v="8"/>
    <n v="0"/>
    <n v="0"/>
    <n v="0"/>
    <n v="0"/>
    <n v="24"/>
    <n v="0"/>
    <n v="8"/>
  </r>
  <r>
    <x v="18"/>
    <s v="Med A"/>
    <d v="2012-07-02T00:00:00"/>
    <x v="0"/>
    <n v="1700"/>
    <n v="0"/>
    <n v="0"/>
    <n v="0"/>
    <n v="0"/>
    <n v="0"/>
    <n v="1700"/>
    <n v="0"/>
  </r>
  <r>
    <x v="18"/>
    <s v="Med A"/>
    <d v="2012-07-04T00:00:00"/>
    <x v="0"/>
    <n v="1700"/>
    <n v="0"/>
    <n v="0"/>
    <n v="0"/>
    <n v="0"/>
    <n v="0"/>
    <n v="1700"/>
    <n v="0"/>
  </r>
  <r>
    <x v="18"/>
    <s v="Med A"/>
    <d v="2012-07-06T00:00:00"/>
    <x v="0"/>
    <n v="1700"/>
    <n v="0"/>
    <n v="0"/>
    <n v="0"/>
    <n v="0"/>
    <n v="0"/>
    <n v="1700"/>
    <n v="0"/>
  </r>
  <r>
    <x v="18"/>
    <s v="Med A"/>
    <d v="2012-07-09T00:00:00"/>
    <x v="0"/>
    <n v="1700"/>
    <n v="0"/>
    <n v="0"/>
    <n v="0"/>
    <n v="0"/>
    <n v="0"/>
    <n v="1700"/>
    <n v="0"/>
  </r>
  <r>
    <x v="18"/>
    <s v="Med A"/>
    <d v="2012-07-11T00:00:00"/>
    <x v="0"/>
    <n v="1700"/>
    <n v="0"/>
    <n v="0"/>
    <n v="0"/>
    <n v="0"/>
    <n v="0"/>
    <n v="1700"/>
    <n v="0"/>
  </r>
  <r>
    <x v="18"/>
    <s v="Med A"/>
    <d v="2012-07-13T00:00:00"/>
    <x v="0"/>
    <n v="1700"/>
    <n v="0"/>
    <n v="0"/>
    <n v="0"/>
    <n v="0"/>
    <n v="0"/>
    <n v="1700"/>
    <n v="0"/>
  </r>
  <r>
    <x v="18"/>
    <s v="Med A"/>
    <d v="2012-07-16T00:00:00"/>
    <x v="0"/>
    <n v="1700"/>
    <n v="0"/>
    <n v="0"/>
    <n v="0"/>
    <n v="0"/>
    <n v="0"/>
    <n v="1700"/>
    <n v="0"/>
  </r>
  <r>
    <x v="18"/>
    <s v="Med A"/>
    <d v="2012-07-18T00:00:00"/>
    <x v="0"/>
    <n v="1700"/>
    <n v="0"/>
    <n v="0"/>
    <n v="0"/>
    <n v="0"/>
    <n v="0"/>
    <n v="1700"/>
    <n v="0"/>
  </r>
  <r>
    <x v="18"/>
    <s v="Med A"/>
    <d v="2012-07-20T00:00:00"/>
    <x v="0"/>
    <n v="1700"/>
    <n v="0"/>
    <n v="0"/>
    <n v="0"/>
    <n v="0"/>
    <n v="0"/>
    <n v="1700"/>
    <n v="0"/>
  </r>
  <r>
    <x v="18"/>
    <s v="Med A"/>
    <d v="2012-07-23T00:00:00"/>
    <x v="0"/>
    <n v="1700"/>
    <n v="0"/>
    <n v="0"/>
    <n v="0"/>
    <n v="0"/>
    <n v="0"/>
    <n v="1700"/>
    <n v="0"/>
  </r>
  <r>
    <x v="18"/>
    <s v="Med A"/>
    <d v="2012-07-25T00:00:00"/>
    <x v="0"/>
    <n v="1700"/>
    <n v="0"/>
    <n v="0"/>
    <n v="0"/>
    <n v="0"/>
    <n v="0"/>
    <n v="1700"/>
    <n v="0"/>
  </r>
  <r>
    <x v="18"/>
    <s v="Med A"/>
    <d v="2012-07-27T00:00:00"/>
    <x v="0"/>
    <n v="1700"/>
    <n v="0"/>
    <n v="0"/>
    <n v="0"/>
    <n v="0"/>
    <n v="0"/>
    <n v="1700"/>
    <n v="0"/>
  </r>
  <r>
    <x v="18"/>
    <s v="Med A"/>
    <d v="2012-07-30T00:00:00"/>
    <x v="0"/>
    <n v="1700"/>
    <n v="0"/>
    <n v="0"/>
    <n v="0"/>
    <n v="0"/>
    <n v="0"/>
    <n v="1700"/>
    <n v="0"/>
  </r>
  <r>
    <x v="18"/>
    <s v="Med A"/>
    <d v="2012-08-01T00:00:00"/>
    <x v="1"/>
    <n v="1700"/>
    <n v="0"/>
    <n v="0"/>
    <n v="0"/>
    <n v="0"/>
    <n v="0"/>
    <n v="1700"/>
    <n v="0"/>
  </r>
  <r>
    <x v="18"/>
    <s v="Med A"/>
    <d v="2012-08-03T00:00:00"/>
    <x v="1"/>
    <n v="1700"/>
    <n v="0"/>
    <n v="0"/>
    <n v="0"/>
    <n v="0"/>
    <n v="0"/>
    <n v="1700"/>
    <n v="0"/>
  </r>
  <r>
    <x v="18"/>
    <s v="Med A"/>
    <d v="2012-08-06T00:00:00"/>
    <x v="1"/>
    <n v="1700"/>
    <n v="0"/>
    <n v="0"/>
    <n v="0"/>
    <n v="0"/>
    <n v="0"/>
    <n v="1700"/>
    <n v="0"/>
  </r>
  <r>
    <x v="18"/>
    <s v="Med A"/>
    <d v="2012-08-08T00:00:00"/>
    <x v="1"/>
    <n v="1700"/>
    <n v="0"/>
    <n v="0"/>
    <n v="0"/>
    <n v="0"/>
    <n v="0"/>
    <n v="1700"/>
    <n v="0"/>
  </r>
  <r>
    <x v="18"/>
    <s v="Med A"/>
    <d v="2012-08-10T00:00:00"/>
    <x v="1"/>
    <n v="1700"/>
    <n v="0"/>
    <n v="0"/>
    <n v="0"/>
    <n v="0"/>
    <n v="0"/>
    <n v="1700"/>
    <n v="0"/>
  </r>
  <r>
    <x v="18"/>
    <s v="Med A"/>
    <d v="2012-08-13T00:00:00"/>
    <x v="1"/>
    <n v="1700"/>
    <n v="0"/>
    <n v="0"/>
    <n v="0"/>
    <n v="0"/>
    <n v="0"/>
    <n v="1700"/>
    <n v="0"/>
  </r>
  <r>
    <x v="18"/>
    <s v="Med A"/>
    <d v="2012-08-15T00:00:00"/>
    <x v="1"/>
    <n v="1700"/>
    <n v="0"/>
    <n v="0"/>
    <n v="0"/>
    <n v="0"/>
    <n v="0"/>
    <n v="1700"/>
    <n v="0"/>
  </r>
  <r>
    <x v="18"/>
    <s v="Med A"/>
    <d v="2012-08-17T00:00:00"/>
    <x v="1"/>
    <n v="1700"/>
    <n v="0"/>
    <n v="0"/>
    <n v="0"/>
    <n v="0"/>
    <n v="0"/>
    <n v="1700"/>
    <n v="0"/>
  </r>
  <r>
    <x v="18"/>
    <s v="Med A"/>
    <d v="2012-08-20T00:00:00"/>
    <x v="1"/>
    <n v="1700"/>
    <n v="0"/>
    <n v="0"/>
    <n v="0"/>
    <n v="0"/>
    <n v="0"/>
    <n v="1700"/>
    <n v="0"/>
  </r>
  <r>
    <x v="18"/>
    <s v="Med A"/>
    <d v="2012-08-22T00:00:00"/>
    <x v="1"/>
    <n v="1700"/>
    <n v="0"/>
    <n v="0"/>
    <n v="0"/>
    <n v="0"/>
    <n v="0"/>
    <n v="1700"/>
    <n v="0"/>
  </r>
  <r>
    <x v="18"/>
    <s v="Med A"/>
    <d v="2012-08-24T00:00:00"/>
    <x v="1"/>
    <n v="1700"/>
    <n v="0"/>
    <n v="0"/>
    <n v="0"/>
    <n v="0"/>
    <n v="0"/>
    <n v="1700"/>
    <n v="0"/>
  </r>
  <r>
    <x v="18"/>
    <s v="Med A"/>
    <d v="2012-08-27T00:00:00"/>
    <x v="1"/>
    <n v="1700"/>
    <n v="0"/>
    <n v="0"/>
    <n v="0"/>
    <n v="0"/>
    <n v="0"/>
    <n v="1700"/>
    <n v="0"/>
  </r>
  <r>
    <x v="18"/>
    <s v="Med A"/>
    <d v="2012-08-29T00:00:00"/>
    <x v="1"/>
    <n v="1700"/>
    <n v="0"/>
    <n v="0"/>
    <n v="0"/>
    <n v="0"/>
    <n v="0"/>
    <n v="1700"/>
    <n v="0"/>
  </r>
  <r>
    <x v="18"/>
    <s v="Med A"/>
    <d v="2012-08-31T00:00:00"/>
    <x v="1"/>
    <n v="1700"/>
    <n v="0"/>
    <n v="0"/>
    <n v="0"/>
    <n v="0"/>
    <n v="0"/>
    <n v="1700"/>
    <n v="0"/>
  </r>
  <r>
    <x v="18"/>
    <s v="Med A"/>
    <d v="2012-09-03T00:00:00"/>
    <x v="2"/>
    <n v="1700"/>
    <n v="0"/>
    <n v="0"/>
    <n v="0"/>
    <n v="0"/>
    <n v="0"/>
    <n v="1700"/>
    <n v="0"/>
  </r>
  <r>
    <x v="18"/>
    <s v="Med A"/>
    <d v="2012-09-05T00:00:00"/>
    <x v="2"/>
    <n v="1700"/>
    <n v="0"/>
    <n v="0"/>
    <n v="0"/>
    <n v="0"/>
    <n v="0"/>
    <n v="1700"/>
    <n v="0"/>
  </r>
  <r>
    <x v="18"/>
    <s v="Med B"/>
    <d v="2012-09-12T00:00:00"/>
    <x v="2"/>
    <n v="4"/>
    <n v="1"/>
    <n v="0"/>
    <n v="0"/>
    <n v="49300"/>
    <n v="0"/>
    <n v="0"/>
    <n v="4"/>
  </r>
  <r>
    <x v="18"/>
    <s v="Med B"/>
    <d v="2012-10-10T00:00:00"/>
    <x v="3"/>
    <n v="3"/>
    <n v="0"/>
    <n v="0"/>
    <n v="0"/>
    <n v="0"/>
    <n v="0"/>
    <n v="0"/>
    <n v="3"/>
  </r>
  <r>
    <x v="18"/>
    <s v="Med B"/>
    <d v="2012-11-14T00:00:00"/>
    <x v="4"/>
    <n v="5"/>
    <n v="0"/>
    <n v="0"/>
    <n v="0"/>
    <n v="0"/>
    <n v="12"/>
    <n v="0"/>
    <n v="5"/>
  </r>
  <r>
    <x v="19"/>
    <s v="Med A"/>
    <d v="2012-07-02T00:00:00"/>
    <x v="0"/>
    <n v="3400"/>
    <n v="0"/>
    <n v="0"/>
    <n v="0"/>
    <n v="0"/>
    <n v="0"/>
    <n v="3400"/>
    <n v="0"/>
  </r>
  <r>
    <x v="19"/>
    <s v="Med A"/>
    <d v="2012-07-04T00:00:00"/>
    <x v="0"/>
    <n v="3400"/>
    <n v="0"/>
    <n v="0"/>
    <n v="0"/>
    <n v="0"/>
    <n v="0"/>
    <n v="3400"/>
    <n v="0"/>
  </r>
  <r>
    <x v="19"/>
    <s v="Med A"/>
    <d v="2012-07-06T00:00:00"/>
    <x v="0"/>
    <n v="3400"/>
    <n v="0"/>
    <n v="0"/>
    <n v="0"/>
    <n v="0"/>
    <n v="0"/>
    <n v="3400"/>
    <n v="0"/>
  </r>
  <r>
    <x v="19"/>
    <s v="Med A"/>
    <d v="2012-07-09T00:00:00"/>
    <x v="0"/>
    <n v="3400"/>
    <n v="0"/>
    <n v="0"/>
    <n v="0"/>
    <n v="0"/>
    <n v="0"/>
    <n v="3400"/>
    <n v="0"/>
  </r>
  <r>
    <x v="19"/>
    <s v="Med A"/>
    <d v="2012-07-11T00:00:00"/>
    <x v="0"/>
    <n v="3400"/>
    <n v="0"/>
    <n v="0"/>
    <n v="0"/>
    <n v="0"/>
    <n v="0"/>
    <n v="3400"/>
    <n v="0"/>
  </r>
  <r>
    <x v="19"/>
    <s v="Med A"/>
    <d v="2012-07-13T00:00:00"/>
    <x v="0"/>
    <n v="3400"/>
    <n v="0"/>
    <n v="0"/>
    <n v="0"/>
    <n v="0"/>
    <n v="0"/>
    <n v="3400"/>
    <n v="0"/>
  </r>
  <r>
    <x v="19"/>
    <s v="Med A"/>
    <d v="2012-07-16T00:00:00"/>
    <x v="0"/>
    <n v="3400"/>
    <n v="0"/>
    <n v="0"/>
    <n v="0"/>
    <n v="0"/>
    <n v="0"/>
    <n v="3400"/>
    <n v="0"/>
  </r>
  <r>
    <x v="19"/>
    <s v="Med A"/>
    <d v="2012-07-18T00:00:00"/>
    <x v="0"/>
    <n v="3400"/>
    <n v="0"/>
    <n v="0"/>
    <n v="0"/>
    <n v="0"/>
    <n v="0"/>
    <n v="3400"/>
    <n v="0"/>
  </r>
  <r>
    <x v="19"/>
    <s v="Med A"/>
    <d v="2012-07-20T00:00:00"/>
    <x v="0"/>
    <n v="4100"/>
    <n v="0"/>
    <n v="0"/>
    <n v="0"/>
    <n v="0"/>
    <n v="0"/>
    <n v="4100"/>
    <n v="0"/>
  </r>
  <r>
    <x v="19"/>
    <s v="Med A"/>
    <d v="2012-07-23T00:00:00"/>
    <x v="0"/>
    <n v="4100"/>
    <n v="0"/>
    <n v="0"/>
    <n v="0"/>
    <n v="0"/>
    <n v="0"/>
    <n v="4100"/>
    <n v="0"/>
  </r>
  <r>
    <x v="19"/>
    <s v="Med A"/>
    <d v="2012-07-25T00:00:00"/>
    <x v="0"/>
    <n v="4100"/>
    <n v="0"/>
    <n v="0"/>
    <n v="0"/>
    <n v="0"/>
    <n v="0"/>
    <n v="4100"/>
    <n v="0"/>
  </r>
  <r>
    <x v="19"/>
    <s v="Med A"/>
    <d v="2012-07-27T00:00:00"/>
    <x v="0"/>
    <n v="4100"/>
    <n v="0"/>
    <n v="0"/>
    <n v="0"/>
    <n v="0"/>
    <n v="0"/>
    <n v="4100"/>
    <n v="0"/>
  </r>
  <r>
    <x v="19"/>
    <s v="Med A"/>
    <d v="2012-07-30T00:00:00"/>
    <x v="0"/>
    <n v="4100"/>
    <n v="0"/>
    <n v="0"/>
    <n v="0"/>
    <n v="0"/>
    <n v="0"/>
    <n v="4100"/>
    <n v="0"/>
  </r>
  <r>
    <x v="19"/>
    <s v="Med A"/>
    <d v="2012-08-01T00:00:00"/>
    <x v="1"/>
    <n v="4100"/>
    <n v="0"/>
    <n v="0"/>
    <n v="0"/>
    <n v="0"/>
    <n v="0"/>
    <n v="4100"/>
    <n v="0"/>
  </r>
  <r>
    <x v="19"/>
    <s v="Med A"/>
    <d v="2012-08-03T00:00:00"/>
    <x v="1"/>
    <n v="4600"/>
    <n v="0"/>
    <n v="0"/>
    <n v="0"/>
    <n v="0"/>
    <n v="0"/>
    <n v="4600"/>
    <n v="0"/>
  </r>
  <r>
    <x v="19"/>
    <s v="Med A"/>
    <d v="2012-08-06T00:00:00"/>
    <x v="1"/>
    <n v="4600"/>
    <n v="0"/>
    <n v="0"/>
    <n v="0"/>
    <n v="0"/>
    <n v="0"/>
    <n v="4600"/>
    <n v="0"/>
  </r>
  <r>
    <x v="19"/>
    <s v="Med A"/>
    <d v="2012-08-08T00:00:00"/>
    <x v="1"/>
    <n v="4600"/>
    <n v="0"/>
    <n v="0"/>
    <n v="0"/>
    <n v="0"/>
    <n v="0"/>
    <n v="4600"/>
    <n v="0"/>
  </r>
  <r>
    <x v="19"/>
    <s v="Med A"/>
    <d v="2012-08-10T00:00:00"/>
    <x v="1"/>
    <n v="4600"/>
    <n v="0"/>
    <n v="0"/>
    <n v="0"/>
    <n v="0"/>
    <n v="0"/>
    <n v="4600"/>
    <n v="0"/>
  </r>
  <r>
    <x v="19"/>
    <s v="Med A"/>
    <d v="2012-08-13T00:00:00"/>
    <x v="1"/>
    <n v="4600"/>
    <n v="0"/>
    <n v="0"/>
    <n v="0"/>
    <n v="0"/>
    <n v="0"/>
    <n v="4600"/>
    <n v="0"/>
  </r>
  <r>
    <x v="19"/>
    <s v="Med A"/>
    <d v="2012-08-15T00:00:00"/>
    <x v="1"/>
    <n v="4600"/>
    <n v="0"/>
    <n v="0"/>
    <n v="0"/>
    <n v="0"/>
    <n v="0"/>
    <n v="4600"/>
    <n v="0"/>
  </r>
  <r>
    <x v="19"/>
    <s v="Med A"/>
    <d v="2012-08-17T00:00:00"/>
    <x v="1"/>
    <n v="4600"/>
    <n v="0"/>
    <n v="0"/>
    <n v="0"/>
    <n v="0"/>
    <n v="0"/>
    <n v="4600"/>
    <n v="0"/>
  </r>
  <r>
    <x v="19"/>
    <s v="Med A"/>
    <d v="2012-08-20T00:00:00"/>
    <x v="1"/>
    <n v="5600"/>
    <n v="0"/>
    <n v="0"/>
    <n v="0"/>
    <n v="0"/>
    <n v="0"/>
    <n v="5600"/>
    <n v="0"/>
  </r>
  <r>
    <x v="19"/>
    <s v="Med A"/>
    <d v="2012-08-22T00:00:00"/>
    <x v="1"/>
    <n v="5600"/>
    <n v="0"/>
    <n v="0"/>
    <n v="0"/>
    <n v="0"/>
    <n v="0"/>
    <n v="5600"/>
    <n v="0"/>
  </r>
  <r>
    <x v="19"/>
    <s v="Med A"/>
    <d v="2012-08-24T00:00:00"/>
    <x v="1"/>
    <n v="5600"/>
    <n v="0"/>
    <n v="0"/>
    <n v="0"/>
    <n v="0"/>
    <n v="0"/>
    <n v="5600"/>
    <n v="0"/>
  </r>
  <r>
    <x v="19"/>
    <s v="Med A"/>
    <d v="2012-08-27T00:00:00"/>
    <x v="1"/>
    <n v="5600"/>
    <n v="0"/>
    <n v="0"/>
    <n v="0"/>
    <n v="0"/>
    <n v="0"/>
    <n v="5600"/>
    <n v="0"/>
  </r>
  <r>
    <x v="19"/>
    <s v="Med A"/>
    <d v="2012-08-29T00:00:00"/>
    <x v="1"/>
    <n v="5600"/>
    <n v="0"/>
    <n v="0"/>
    <n v="0"/>
    <n v="0"/>
    <n v="0"/>
    <n v="5600"/>
    <n v="0"/>
  </r>
  <r>
    <x v="19"/>
    <s v="Med A"/>
    <d v="2012-08-31T00:00:00"/>
    <x v="1"/>
    <n v="5600"/>
    <n v="0"/>
    <n v="0"/>
    <n v="0"/>
    <n v="0"/>
    <n v="0"/>
    <n v="5600"/>
    <n v="0"/>
  </r>
  <r>
    <x v="19"/>
    <s v="Med A"/>
    <d v="2012-09-03T00:00:00"/>
    <x v="2"/>
    <n v="5600"/>
    <n v="0"/>
    <n v="0"/>
    <n v="0"/>
    <n v="0"/>
    <n v="0"/>
    <n v="5600"/>
    <n v="0"/>
  </r>
  <r>
    <x v="19"/>
    <s v="Med A"/>
    <d v="2012-09-05T00:00:00"/>
    <x v="2"/>
    <n v="5600"/>
    <n v="0"/>
    <n v="0"/>
    <n v="0"/>
    <n v="0"/>
    <n v="0"/>
    <n v="5600"/>
    <n v="0"/>
  </r>
  <r>
    <x v="19"/>
    <s v="Med B"/>
    <d v="2012-09-12T00:00:00"/>
    <x v="2"/>
    <n v="8"/>
    <n v="1"/>
    <n v="0"/>
    <n v="0"/>
    <n v="128800"/>
    <n v="0"/>
    <n v="0"/>
    <n v="8"/>
  </r>
  <r>
    <x v="19"/>
    <s v="Med B"/>
    <d v="2012-11-14T00:00:00"/>
    <x v="4"/>
    <n v="2"/>
    <n v="0"/>
    <n v="0"/>
    <n v="0"/>
    <n v="0"/>
    <n v="10"/>
    <n v="0"/>
    <n v="2"/>
  </r>
  <r>
    <x v="20"/>
    <s v="Med A"/>
    <d v="2012-07-02T00:00:00"/>
    <x v="0"/>
    <n v="1900"/>
    <n v="0"/>
    <n v="0"/>
    <n v="0"/>
    <n v="0"/>
    <n v="0"/>
    <n v="1900"/>
    <n v="0"/>
  </r>
  <r>
    <x v="20"/>
    <s v="Med A"/>
    <d v="2012-07-04T00:00:00"/>
    <x v="0"/>
    <n v="1900"/>
    <n v="0"/>
    <n v="0"/>
    <n v="0"/>
    <n v="0"/>
    <n v="0"/>
    <n v="1900"/>
    <n v="0"/>
  </r>
  <r>
    <x v="20"/>
    <s v="Med A"/>
    <d v="2012-07-06T00:00:00"/>
    <x v="0"/>
    <n v="1900"/>
    <n v="0"/>
    <n v="0"/>
    <n v="0"/>
    <n v="0"/>
    <n v="0"/>
    <n v="1900"/>
    <n v="0"/>
  </r>
  <r>
    <x v="20"/>
    <s v="Med A"/>
    <d v="2012-07-09T00:00:00"/>
    <x v="0"/>
    <n v="1900"/>
    <n v="0"/>
    <n v="0"/>
    <n v="0"/>
    <n v="0"/>
    <n v="0"/>
    <n v="1900"/>
    <n v="0"/>
  </r>
  <r>
    <x v="20"/>
    <s v="Med A"/>
    <d v="2012-07-11T00:00:00"/>
    <x v="0"/>
    <n v="1900"/>
    <n v="0"/>
    <n v="0"/>
    <n v="0"/>
    <n v="0"/>
    <n v="0"/>
    <n v="1900"/>
    <n v="0"/>
  </r>
  <r>
    <x v="20"/>
    <s v="Med A"/>
    <d v="2012-07-13T00:00:00"/>
    <x v="0"/>
    <n v="1900"/>
    <n v="0"/>
    <n v="0"/>
    <n v="0"/>
    <n v="0"/>
    <n v="0"/>
    <n v="1900"/>
    <n v="0"/>
  </r>
  <r>
    <x v="20"/>
    <s v="Med A"/>
    <d v="2012-07-16T00:00:00"/>
    <x v="0"/>
    <n v="1900"/>
    <n v="0"/>
    <n v="0"/>
    <n v="0"/>
    <n v="0"/>
    <n v="0"/>
    <n v="1900"/>
    <n v="0"/>
  </r>
  <r>
    <x v="20"/>
    <s v="Med A"/>
    <d v="2012-07-18T00:00:00"/>
    <x v="0"/>
    <n v="1900"/>
    <n v="0"/>
    <n v="0"/>
    <n v="0"/>
    <n v="0"/>
    <n v="0"/>
    <n v="1900"/>
    <n v="0"/>
  </r>
  <r>
    <x v="20"/>
    <s v="Med A"/>
    <d v="2012-07-20T00:00:00"/>
    <x v="0"/>
    <n v="2500"/>
    <n v="0"/>
    <n v="0"/>
    <n v="0"/>
    <n v="0"/>
    <n v="0"/>
    <n v="2500"/>
    <n v="0"/>
  </r>
  <r>
    <x v="20"/>
    <s v="Med A"/>
    <d v="2012-07-23T00:00:00"/>
    <x v="0"/>
    <n v="2500"/>
    <n v="0"/>
    <n v="0"/>
    <n v="0"/>
    <n v="0"/>
    <n v="0"/>
    <n v="2500"/>
    <n v="0"/>
  </r>
  <r>
    <x v="20"/>
    <s v="Med A"/>
    <d v="2012-07-27T00:00:00"/>
    <x v="0"/>
    <n v="2500"/>
    <n v="0"/>
    <n v="0"/>
    <n v="0"/>
    <n v="0"/>
    <n v="0"/>
    <n v="2500"/>
    <n v="0"/>
  </r>
  <r>
    <x v="20"/>
    <s v="Med A"/>
    <d v="2012-07-30T00:00:00"/>
    <x v="0"/>
    <n v="2500"/>
    <n v="0"/>
    <n v="0"/>
    <n v="0"/>
    <n v="0"/>
    <n v="0"/>
    <n v="2500"/>
    <n v="0"/>
  </r>
  <r>
    <x v="20"/>
    <s v="Med A"/>
    <d v="2012-08-01T00:00:00"/>
    <x v="1"/>
    <n v="2500"/>
    <n v="0"/>
    <n v="0"/>
    <n v="0"/>
    <n v="0"/>
    <n v="0"/>
    <n v="2500"/>
    <n v="0"/>
  </r>
  <r>
    <x v="20"/>
    <s v="Med A"/>
    <d v="2012-08-06T00:00:00"/>
    <x v="1"/>
    <n v="2500"/>
    <n v="0"/>
    <n v="0"/>
    <n v="0"/>
    <n v="0"/>
    <n v="0"/>
    <n v="2500"/>
    <n v="0"/>
  </r>
  <r>
    <x v="20"/>
    <s v="Med A"/>
    <d v="2012-08-08T00:00:00"/>
    <x v="1"/>
    <n v="2500"/>
    <n v="0"/>
    <n v="0"/>
    <n v="0"/>
    <n v="0"/>
    <n v="0"/>
    <n v="2500"/>
    <n v="0"/>
  </r>
  <r>
    <x v="20"/>
    <s v="Med A"/>
    <d v="2012-08-10T00:00:00"/>
    <x v="1"/>
    <n v="2500"/>
    <n v="0"/>
    <n v="0"/>
    <n v="0"/>
    <n v="0"/>
    <n v="0"/>
    <n v="2500"/>
    <n v="0"/>
  </r>
  <r>
    <x v="20"/>
    <s v="Med A"/>
    <d v="2012-08-13T00:00:00"/>
    <x v="1"/>
    <n v="2500"/>
    <n v="0"/>
    <n v="0"/>
    <n v="0"/>
    <n v="0"/>
    <n v="0"/>
    <n v="2500"/>
    <n v="0"/>
  </r>
  <r>
    <x v="20"/>
    <s v="Med A"/>
    <d v="2012-08-15T00:00:00"/>
    <x v="1"/>
    <n v="2500"/>
    <n v="0"/>
    <n v="0"/>
    <n v="0"/>
    <n v="0"/>
    <n v="0"/>
    <n v="2500"/>
    <n v="0"/>
  </r>
  <r>
    <x v="20"/>
    <s v="Med A"/>
    <d v="2012-08-17T00:00:00"/>
    <x v="1"/>
    <n v="3300"/>
    <n v="0"/>
    <n v="0"/>
    <n v="0"/>
    <n v="0"/>
    <n v="0"/>
    <n v="3300"/>
    <n v="0"/>
  </r>
  <r>
    <x v="20"/>
    <s v="Med A"/>
    <d v="2012-08-20T00:00:00"/>
    <x v="1"/>
    <n v="3300"/>
    <n v="0"/>
    <n v="0"/>
    <n v="0"/>
    <n v="0"/>
    <n v="0"/>
    <n v="3300"/>
    <n v="0"/>
  </r>
  <r>
    <x v="20"/>
    <s v="Med A"/>
    <d v="2012-08-22T00:00:00"/>
    <x v="1"/>
    <n v="3300"/>
    <n v="0"/>
    <n v="0"/>
    <n v="0"/>
    <n v="0"/>
    <n v="0"/>
    <n v="3300"/>
    <n v="0"/>
  </r>
  <r>
    <x v="20"/>
    <s v="Med A"/>
    <d v="2012-08-24T00:00:00"/>
    <x v="1"/>
    <n v="3300"/>
    <n v="0"/>
    <n v="0"/>
    <n v="0"/>
    <n v="0"/>
    <n v="0"/>
    <n v="3300"/>
    <n v="0"/>
  </r>
  <r>
    <x v="20"/>
    <s v="Med A"/>
    <d v="2012-08-27T00:00:00"/>
    <x v="1"/>
    <n v="3300"/>
    <n v="0"/>
    <n v="0"/>
    <n v="0"/>
    <n v="0"/>
    <n v="0"/>
    <n v="3300"/>
    <n v="0"/>
  </r>
  <r>
    <x v="20"/>
    <s v="Med A"/>
    <d v="2012-08-29T00:00:00"/>
    <x v="1"/>
    <n v="3300"/>
    <n v="0"/>
    <n v="0"/>
    <n v="0"/>
    <n v="0"/>
    <n v="0"/>
    <n v="3300"/>
    <n v="0"/>
  </r>
  <r>
    <x v="20"/>
    <s v="Med A"/>
    <d v="2012-09-03T00:00:00"/>
    <x v="2"/>
    <n v="3300"/>
    <n v="0"/>
    <n v="0"/>
    <n v="0"/>
    <n v="0"/>
    <n v="0"/>
    <n v="3300"/>
    <n v="0"/>
  </r>
  <r>
    <x v="20"/>
    <s v="Med A"/>
    <d v="2012-09-05T00:00:00"/>
    <x v="2"/>
    <n v="3300"/>
    <n v="0"/>
    <n v="0"/>
    <n v="0"/>
    <n v="0"/>
    <n v="0"/>
    <n v="3300"/>
    <n v="0"/>
  </r>
  <r>
    <x v="20"/>
    <s v="Med B"/>
    <d v="2012-09-12T00:00:00"/>
    <x v="2"/>
    <n v="6"/>
    <n v="1"/>
    <n v="0"/>
    <n v="0"/>
    <n v="66600"/>
    <n v="0"/>
    <n v="0"/>
    <n v="6"/>
  </r>
  <r>
    <x v="20"/>
    <s v="Med B"/>
    <d v="2012-10-10T00:00:00"/>
    <x v="3"/>
    <n v="6"/>
    <n v="0"/>
    <n v="0"/>
    <n v="0"/>
    <n v="0"/>
    <n v="12"/>
    <n v="0"/>
    <n v="6"/>
  </r>
  <r>
    <x v="21"/>
    <s v="Med A"/>
    <d v="2012-07-02T00:00:00"/>
    <x v="0"/>
    <n v="8000"/>
    <n v="0"/>
    <n v="0"/>
    <n v="0"/>
    <n v="0"/>
    <n v="0"/>
    <n v="8000"/>
    <n v="0"/>
  </r>
  <r>
    <x v="21"/>
    <s v="Med A"/>
    <d v="2012-07-04T00:00:00"/>
    <x v="0"/>
    <n v="8000"/>
    <n v="0"/>
    <n v="0"/>
    <n v="0"/>
    <n v="0"/>
    <n v="0"/>
    <n v="8000"/>
    <n v="0"/>
  </r>
  <r>
    <x v="21"/>
    <s v="Med A"/>
    <d v="2012-07-23T00:00:00"/>
    <x v="0"/>
    <n v="5600"/>
    <n v="0"/>
    <n v="0"/>
    <n v="0"/>
    <n v="0"/>
    <n v="0"/>
    <n v="5600"/>
    <n v="0"/>
  </r>
  <r>
    <x v="21"/>
    <s v="Med A"/>
    <d v="2012-07-25T00:00:00"/>
    <x v="0"/>
    <n v="5600"/>
    <n v="0"/>
    <n v="0"/>
    <n v="0"/>
    <n v="0"/>
    <n v="0"/>
    <n v="5600"/>
    <n v="0"/>
  </r>
  <r>
    <x v="21"/>
    <s v="Med A"/>
    <d v="2012-07-27T00:00:00"/>
    <x v="0"/>
    <n v="5600"/>
    <n v="0"/>
    <n v="0"/>
    <n v="0"/>
    <n v="0"/>
    <n v="0"/>
    <n v="5600"/>
    <n v="0"/>
  </r>
  <r>
    <x v="21"/>
    <s v="Med A"/>
    <d v="2012-07-30T00:00:00"/>
    <x v="0"/>
    <n v="5600"/>
    <n v="0"/>
    <n v="0"/>
    <n v="0"/>
    <n v="0"/>
    <n v="0"/>
    <n v="5600"/>
    <n v="0"/>
  </r>
  <r>
    <x v="21"/>
    <s v="Med A"/>
    <d v="2012-08-01T00:00:00"/>
    <x v="1"/>
    <n v="5600"/>
    <n v="0"/>
    <n v="0"/>
    <n v="0"/>
    <n v="0"/>
    <n v="0"/>
    <n v="5600"/>
    <n v="0"/>
  </r>
  <r>
    <x v="21"/>
    <s v="Med A"/>
    <d v="2012-08-03T00:00:00"/>
    <x v="1"/>
    <n v="7300"/>
    <n v="0"/>
    <n v="0"/>
    <n v="0"/>
    <n v="0"/>
    <n v="0"/>
    <n v="7300"/>
    <n v="0"/>
  </r>
  <r>
    <x v="21"/>
    <s v="Med A"/>
    <d v="2012-08-06T00:00:00"/>
    <x v="1"/>
    <n v="7300"/>
    <n v="0"/>
    <n v="0"/>
    <n v="0"/>
    <n v="0"/>
    <n v="0"/>
    <n v="7300"/>
    <n v="0"/>
  </r>
  <r>
    <x v="21"/>
    <s v="Med A"/>
    <d v="2012-08-08T00:00:00"/>
    <x v="1"/>
    <n v="7300"/>
    <n v="0"/>
    <n v="0"/>
    <n v="0"/>
    <n v="0"/>
    <n v="0"/>
    <n v="7300"/>
    <n v="0"/>
  </r>
  <r>
    <x v="21"/>
    <s v="Med A"/>
    <d v="2012-08-10T00:00:00"/>
    <x v="1"/>
    <n v="7300"/>
    <n v="0"/>
    <n v="0"/>
    <n v="0"/>
    <n v="0"/>
    <n v="0"/>
    <n v="7300"/>
    <n v="0"/>
  </r>
  <r>
    <x v="21"/>
    <s v="Med A"/>
    <d v="2012-08-13T00:00:00"/>
    <x v="1"/>
    <n v="7300"/>
    <n v="0"/>
    <n v="0"/>
    <n v="0"/>
    <n v="0"/>
    <n v="0"/>
    <n v="7300"/>
    <n v="0"/>
  </r>
  <r>
    <x v="21"/>
    <s v="Med A"/>
    <d v="2012-08-15T00:00:00"/>
    <x v="1"/>
    <n v="7300"/>
    <n v="0"/>
    <n v="0"/>
    <n v="0"/>
    <n v="0"/>
    <n v="0"/>
    <n v="7300"/>
    <n v="0"/>
  </r>
  <r>
    <x v="21"/>
    <s v="Med A"/>
    <d v="2012-08-17T00:00:00"/>
    <x v="1"/>
    <n v="7300"/>
    <n v="0"/>
    <n v="0"/>
    <n v="0"/>
    <n v="0"/>
    <n v="0"/>
    <n v="7300"/>
    <n v="0"/>
  </r>
  <r>
    <x v="21"/>
    <s v="Med A"/>
    <d v="2012-08-20T00:00:00"/>
    <x v="1"/>
    <n v="7300"/>
    <n v="0"/>
    <n v="0"/>
    <n v="0"/>
    <n v="0"/>
    <n v="0"/>
    <n v="7300"/>
    <n v="0"/>
  </r>
  <r>
    <x v="21"/>
    <s v="Med A"/>
    <d v="2012-08-22T00:00:00"/>
    <x v="1"/>
    <n v="7300"/>
    <n v="0"/>
    <n v="0"/>
    <n v="0"/>
    <n v="0"/>
    <n v="0"/>
    <n v="7300"/>
    <n v="0"/>
  </r>
  <r>
    <x v="21"/>
    <s v="Med A"/>
    <d v="2012-08-24T00:00:00"/>
    <x v="1"/>
    <n v="7300"/>
    <n v="0"/>
    <n v="0"/>
    <n v="0"/>
    <n v="0"/>
    <n v="0"/>
    <n v="7300"/>
    <n v="0"/>
  </r>
  <r>
    <x v="21"/>
    <s v="Med A"/>
    <d v="2012-08-27T00:00:00"/>
    <x v="1"/>
    <n v="7300"/>
    <n v="0"/>
    <n v="0"/>
    <n v="0"/>
    <n v="0"/>
    <n v="0"/>
    <n v="7300"/>
    <n v="0"/>
  </r>
  <r>
    <x v="21"/>
    <s v="Med A"/>
    <d v="2012-08-29T00:00:00"/>
    <x v="1"/>
    <n v="7300"/>
    <n v="0"/>
    <n v="0"/>
    <n v="0"/>
    <n v="0"/>
    <n v="0"/>
    <n v="7300"/>
    <n v="0"/>
  </r>
  <r>
    <x v="21"/>
    <s v="Med A"/>
    <d v="2012-09-03T00:00:00"/>
    <x v="2"/>
    <n v="7300"/>
    <n v="0"/>
    <n v="0"/>
    <n v="0"/>
    <n v="0"/>
    <n v="0"/>
    <n v="7300"/>
    <n v="0"/>
  </r>
  <r>
    <x v="21"/>
    <s v="Med A"/>
    <d v="2012-09-05T00:00:00"/>
    <x v="2"/>
    <n v="7300"/>
    <n v="0"/>
    <n v="0"/>
    <n v="0"/>
    <n v="0"/>
    <n v="0"/>
    <n v="7300"/>
    <n v="0"/>
  </r>
  <r>
    <x v="21"/>
    <s v="Med B"/>
    <d v="2012-10-10T00:00:00"/>
    <x v="3"/>
    <n v="2"/>
    <n v="1"/>
    <n v="0"/>
    <n v="0"/>
    <n v="146200"/>
    <n v="0"/>
    <n v="0"/>
    <n v="2"/>
  </r>
  <r>
    <x v="21"/>
    <s v="Med B"/>
    <d v="2012-11-14T00:00:00"/>
    <x v="4"/>
    <n v="4"/>
    <n v="0"/>
    <n v="0"/>
    <n v="0"/>
    <n v="0"/>
    <n v="6"/>
    <n v="0"/>
    <n v="4"/>
  </r>
  <r>
    <x v="22"/>
    <s v="Med A"/>
    <d v="2012-07-12T00:00:00"/>
    <x v="0"/>
    <n v="7000"/>
    <n v="0"/>
    <n v="0"/>
    <n v="0"/>
    <n v="0"/>
    <n v="0"/>
    <n v="7000"/>
    <n v="0"/>
  </r>
  <r>
    <x v="22"/>
    <s v="Med A"/>
    <d v="2012-07-14T00:00:00"/>
    <x v="0"/>
    <n v="7000"/>
    <n v="0"/>
    <n v="0"/>
    <n v="0"/>
    <n v="0"/>
    <n v="0"/>
    <n v="7000"/>
    <n v="0"/>
  </r>
  <r>
    <x v="22"/>
    <s v="Med A"/>
    <d v="2012-07-19T00:00:00"/>
    <x v="0"/>
    <n v="7000"/>
    <n v="0"/>
    <n v="0"/>
    <n v="0"/>
    <n v="0"/>
    <n v="0"/>
    <n v="7000"/>
    <n v="0"/>
  </r>
  <r>
    <x v="22"/>
    <s v="Med A"/>
    <d v="2012-07-21T00:00:00"/>
    <x v="0"/>
    <n v="9100"/>
    <n v="0"/>
    <n v="0"/>
    <n v="0"/>
    <n v="0"/>
    <n v="0"/>
    <n v="9100"/>
    <n v="0"/>
  </r>
  <r>
    <x v="22"/>
    <s v="Med A"/>
    <d v="2012-07-24T00:00:00"/>
    <x v="0"/>
    <n v="9100"/>
    <n v="0"/>
    <n v="0"/>
    <n v="0"/>
    <n v="0"/>
    <n v="0"/>
    <n v="9100"/>
    <n v="0"/>
  </r>
  <r>
    <x v="22"/>
    <s v="Med A"/>
    <d v="2012-07-28T00:00:00"/>
    <x v="0"/>
    <n v="9100"/>
    <n v="0"/>
    <n v="0"/>
    <n v="0"/>
    <n v="0"/>
    <n v="0"/>
    <n v="9100"/>
    <n v="0"/>
  </r>
  <r>
    <x v="22"/>
    <s v="Med A"/>
    <d v="2012-07-31T00:00:00"/>
    <x v="0"/>
    <n v="9100"/>
    <n v="0"/>
    <n v="0"/>
    <n v="0"/>
    <n v="0"/>
    <n v="0"/>
    <n v="9100"/>
    <n v="0"/>
  </r>
  <r>
    <x v="22"/>
    <s v="Med A"/>
    <d v="2012-08-03T00:00:00"/>
    <x v="1"/>
    <n v="9100"/>
    <n v="0"/>
    <n v="0"/>
    <n v="0"/>
    <n v="0"/>
    <n v="0"/>
    <n v="9100"/>
    <n v="0"/>
  </r>
  <r>
    <x v="22"/>
    <s v="Med A"/>
    <d v="2012-08-07T00:00:00"/>
    <x v="1"/>
    <n v="9100"/>
    <n v="0"/>
    <n v="0"/>
    <n v="0"/>
    <n v="0"/>
    <n v="0"/>
    <n v="9100"/>
    <n v="0"/>
  </r>
  <r>
    <x v="22"/>
    <s v="Med A"/>
    <d v="2012-08-11T00:00:00"/>
    <x v="1"/>
    <n v="11400"/>
    <n v="0"/>
    <n v="0"/>
    <n v="0"/>
    <n v="0"/>
    <n v="0"/>
    <n v="11400"/>
    <n v="0"/>
  </r>
  <r>
    <x v="22"/>
    <s v="Med A"/>
    <d v="2012-08-15T00:00:00"/>
    <x v="1"/>
    <n v="11400"/>
    <n v="0"/>
    <n v="0"/>
    <n v="0"/>
    <n v="0"/>
    <n v="0"/>
    <n v="11400"/>
    <n v="0"/>
  </r>
  <r>
    <x v="22"/>
    <s v="Med A"/>
    <d v="2012-08-21T00:00:00"/>
    <x v="1"/>
    <n v="11400"/>
    <n v="0"/>
    <n v="0"/>
    <n v="0"/>
    <n v="0"/>
    <n v="0"/>
    <n v="11400"/>
    <n v="0"/>
  </r>
  <r>
    <x v="23"/>
    <s v="Med B"/>
    <d v="2012-09-25T00:00:00"/>
    <x v="2"/>
    <n v="3"/>
    <n v="0"/>
    <n v="1"/>
    <n v="0"/>
    <n v="0"/>
    <n v="0"/>
    <n v="0"/>
    <n v="3"/>
  </r>
  <r>
    <x v="23"/>
    <s v="Med B"/>
    <d v="2012-10-06T00:00:00"/>
    <x v="3"/>
    <n v="5"/>
    <n v="0"/>
    <n v="1"/>
    <n v="0"/>
    <n v="0"/>
    <n v="8"/>
    <n v="0"/>
    <n v="5"/>
  </r>
  <r>
    <x v="24"/>
    <s v="Med A"/>
    <d v="2012-08-27T00:00:00"/>
    <x v="1"/>
    <n v="3000"/>
    <n v="0"/>
    <n v="0"/>
    <n v="0"/>
    <n v="0"/>
    <n v="0"/>
    <n v="3000"/>
    <n v="0"/>
  </r>
  <r>
    <x v="24"/>
    <s v="Med A"/>
    <d v="2012-08-29T00:00:00"/>
    <x v="1"/>
    <n v="3000"/>
    <n v="0"/>
    <n v="0"/>
    <n v="0"/>
    <n v="0"/>
    <n v="0"/>
    <n v="3000"/>
    <n v="0"/>
  </r>
  <r>
    <x v="24"/>
    <s v="Med A"/>
    <d v="2012-08-31T00:00:00"/>
    <x v="1"/>
    <n v="3000"/>
    <n v="0"/>
    <n v="0"/>
    <n v="0"/>
    <n v="0"/>
    <n v="0"/>
    <n v="3000"/>
    <n v="0"/>
  </r>
  <r>
    <x v="24"/>
    <s v="Med A"/>
    <d v="2012-09-03T00:00:00"/>
    <x v="2"/>
    <n v="3000"/>
    <n v="0"/>
    <n v="0"/>
    <n v="0"/>
    <n v="0"/>
    <n v="0"/>
    <n v="3000"/>
    <n v="0"/>
  </r>
  <r>
    <x v="24"/>
    <s v="Med A"/>
    <d v="2012-09-05T00:00:00"/>
    <x v="2"/>
    <n v="3000"/>
    <n v="0"/>
    <n v="0"/>
    <n v="0"/>
    <n v="0"/>
    <n v="0"/>
    <n v="3000"/>
    <n v="0"/>
  </r>
  <r>
    <x v="24"/>
    <s v="Med B"/>
    <d v="2012-09-12T00:00:00"/>
    <x v="2"/>
    <n v="6"/>
    <n v="1"/>
    <n v="0"/>
    <n v="0"/>
    <n v="15000"/>
    <n v="0"/>
    <n v="0"/>
    <n v="6"/>
  </r>
  <r>
    <x v="24"/>
    <s v="Med B"/>
    <d v="2012-10-12T00:00:00"/>
    <x v="3"/>
    <n v="6"/>
    <n v="0"/>
    <n v="0"/>
    <n v="0"/>
    <n v="0"/>
    <n v="0"/>
    <n v="0"/>
    <n v="6"/>
  </r>
  <r>
    <x v="24"/>
    <s v="Med B"/>
    <d v="2012-11-14T00:00:00"/>
    <x v="4"/>
    <n v="6"/>
    <n v="0"/>
    <n v="0"/>
    <n v="0"/>
    <n v="0"/>
    <n v="18"/>
    <n v="0"/>
    <n v="6"/>
  </r>
  <r>
    <x v="25"/>
    <s v="Med A"/>
    <d v="2012-08-06T00:00:00"/>
    <x v="1"/>
    <n v="13800"/>
    <n v="0"/>
    <n v="0"/>
    <n v="0"/>
    <n v="0"/>
    <n v="0"/>
    <n v="13800"/>
    <n v="0"/>
  </r>
  <r>
    <x v="26"/>
    <s v="Med A"/>
    <d v="2012-11-20T00:00:00"/>
    <x v="4"/>
    <n v="1200"/>
    <n v="0"/>
    <n v="0"/>
    <n v="0"/>
    <n v="0"/>
    <n v="0"/>
    <n v="1200"/>
    <n v="0"/>
  </r>
  <r>
    <x v="26"/>
    <s v="Med A"/>
    <d v="2012-11-23T00:00:00"/>
    <x v="4"/>
    <n v="1200"/>
    <n v="0"/>
    <n v="0"/>
    <n v="0"/>
    <n v="0"/>
    <n v="0"/>
    <n v="1200"/>
    <n v="0"/>
  </r>
  <r>
    <x v="27"/>
    <s v="Med A"/>
    <d v="2012-07-09T00:00:00"/>
    <x v="0"/>
    <n v="5500"/>
    <n v="0"/>
    <n v="0"/>
    <n v="0"/>
    <n v="0"/>
    <n v="0"/>
    <n v="5500"/>
    <n v="0"/>
  </r>
  <r>
    <x v="27"/>
    <s v="Med A"/>
    <d v="2012-07-11T00:00:00"/>
    <x v="0"/>
    <n v="5500"/>
    <n v="0"/>
    <n v="0"/>
    <n v="0"/>
    <n v="0"/>
    <n v="0"/>
    <n v="5500"/>
    <n v="0"/>
  </r>
  <r>
    <x v="27"/>
    <s v="Med A"/>
    <d v="2012-07-13T00:00:00"/>
    <x v="0"/>
    <n v="5500"/>
    <n v="0"/>
    <n v="0"/>
    <n v="0"/>
    <n v="0"/>
    <n v="0"/>
    <n v="5500"/>
    <n v="0"/>
  </r>
  <r>
    <x v="27"/>
    <s v="Med A"/>
    <d v="2012-07-16T00:00:00"/>
    <x v="0"/>
    <n v="5500"/>
    <n v="0"/>
    <n v="0"/>
    <n v="0"/>
    <n v="0"/>
    <n v="0"/>
    <n v="5500"/>
    <n v="0"/>
  </r>
  <r>
    <x v="27"/>
    <s v="Med A"/>
    <d v="2012-07-18T00:00:00"/>
    <x v="0"/>
    <n v="5500"/>
    <n v="0"/>
    <n v="0"/>
    <n v="0"/>
    <n v="0"/>
    <n v="0"/>
    <n v="5500"/>
    <n v="0"/>
  </r>
  <r>
    <x v="27"/>
    <s v="Med A"/>
    <d v="2012-07-20T00:00:00"/>
    <x v="0"/>
    <n v="5500"/>
    <n v="0"/>
    <n v="0"/>
    <n v="0"/>
    <n v="0"/>
    <n v="0"/>
    <n v="5500"/>
    <n v="0"/>
  </r>
  <r>
    <x v="27"/>
    <s v="Med A"/>
    <d v="2012-07-23T00:00:00"/>
    <x v="0"/>
    <n v="5500"/>
    <n v="0"/>
    <n v="0"/>
    <n v="0"/>
    <n v="0"/>
    <n v="0"/>
    <n v="5500"/>
    <n v="0"/>
  </r>
  <r>
    <x v="27"/>
    <s v="Med A"/>
    <d v="2012-07-25T00:00:00"/>
    <x v="0"/>
    <n v="5500"/>
    <n v="0"/>
    <n v="0"/>
    <n v="0"/>
    <n v="0"/>
    <n v="0"/>
    <n v="5500"/>
    <n v="0"/>
  </r>
  <r>
    <x v="27"/>
    <s v="Med A"/>
    <d v="2012-07-27T00:00:00"/>
    <x v="0"/>
    <n v="5500"/>
    <n v="0"/>
    <n v="0"/>
    <n v="0"/>
    <n v="0"/>
    <n v="0"/>
    <n v="5500"/>
    <n v="0"/>
  </r>
  <r>
    <x v="27"/>
    <s v="Med A"/>
    <d v="2012-07-30T00:00:00"/>
    <x v="0"/>
    <n v="5500"/>
    <n v="0"/>
    <n v="0"/>
    <n v="0"/>
    <n v="0"/>
    <n v="0"/>
    <n v="5500"/>
    <n v="0"/>
  </r>
  <r>
    <x v="27"/>
    <s v="Med A"/>
    <d v="2012-08-01T00:00:00"/>
    <x v="1"/>
    <n v="5500"/>
    <n v="0"/>
    <n v="0"/>
    <n v="0"/>
    <n v="0"/>
    <n v="0"/>
    <n v="5500"/>
    <n v="0"/>
  </r>
  <r>
    <x v="27"/>
    <s v="Med A"/>
    <d v="2012-08-03T00:00:00"/>
    <x v="1"/>
    <n v="5000"/>
    <n v="0"/>
    <n v="0"/>
    <n v="0"/>
    <n v="0"/>
    <n v="0"/>
    <n v="5000"/>
    <n v="0"/>
  </r>
  <r>
    <x v="27"/>
    <s v="Med A"/>
    <d v="2012-08-06T00:00:00"/>
    <x v="1"/>
    <n v="5000"/>
    <n v="0"/>
    <n v="0"/>
    <n v="0"/>
    <n v="0"/>
    <n v="0"/>
    <n v="5000"/>
    <n v="0"/>
  </r>
  <r>
    <x v="27"/>
    <s v="Med A"/>
    <d v="2012-08-08T00:00:00"/>
    <x v="1"/>
    <n v="5000"/>
    <n v="0"/>
    <n v="0"/>
    <n v="0"/>
    <n v="0"/>
    <n v="0"/>
    <n v="5000"/>
    <n v="0"/>
  </r>
  <r>
    <x v="27"/>
    <s v="Med A"/>
    <d v="2012-08-10T00:00:00"/>
    <x v="1"/>
    <n v="5000"/>
    <n v="0"/>
    <n v="0"/>
    <n v="0"/>
    <n v="0"/>
    <n v="0"/>
    <n v="5000"/>
    <n v="0"/>
  </r>
  <r>
    <x v="27"/>
    <s v="Med A"/>
    <d v="2012-08-13T00:00:00"/>
    <x v="1"/>
    <n v="5000"/>
    <n v="0"/>
    <n v="0"/>
    <n v="0"/>
    <n v="0"/>
    <n v="0"/>
    <n v="5000"/>
    <n v="0"/>
  </r>
  <r>
    <x v="27"/>
    <s v="Med A"/>
    <d v="2012-08-15T00:00:00"/>
    <x v="1"/>
    <n v="5000"/>
    <n v="0"/>
    <n v="0"/>
    <n v="0"/>
    <n v="0"/>
    <n v="0"/>
    <n v="5000"/>
    <n v="0"/>
  </r>
  <r>
    <x v="27"/>
    <s v="Med A"/>
    <d v="2012-08-17T00:00:00"/>
    <x v="1"/>
    <n v="5000"/>
    <n v="0"/>
    <n v="0"/>
    <n v="0"/>
    <n v="0"/>
    <n v="0"/>
    <n v="5000"/>
    <n v="0"/>
  </r>
  <r>
    <x v="27"/>
    <s v="Med B"/>
    <d v="2012-09-12T00:00:00"/>
    <x v="2"/>
    <n v="6"/>
    <n v="1"/>
    <n v="0"/>
    <n v="0"/>
    <n v="95500"/>
    <n v="0"/>
    <n v="0"/>
    <n v="6"/>
  </r>
  <r>
    <x v="27"/>
    <s v="Med B"/>
    <d v="2012-11-14T00:00:00"/>
    <x v="4"/>
    <n v="2"/>
    <n v="0"/>
    <n v="0"/>
    <n v="0"/>
    <n v="0"/>
    <n v="8"/>
    <n v="0"/>
    <n v="2"/>
  </r>
  <r>
    <x v="28"/>
    <s v="Med A"/>
    <d v="2012-07-03T00:00:00"/>
    <x v="0"/>
    <n v="4800"/>
    <n v="0"/>
    <n v="0"/>
    <n v="0"/>
    <n v="0"/>
    <n v="0"/>
    <n v="4800"/>
    <n v="0"/>
  </r>
  <r>
    <x v="28"/>
    <s v="Med A"/>
    <d v="2012-07-05T00:00:00"/>
    <x v="0"/>
    <n v="4800"/>
    <n v="0"/>
    <n v="0"/>
    <n v="0"/>
    <n v="0"/>
    <n v="0"/>
    <n v="4800"/>
    <n v="0"/>
  </r>
  <r>
    <x v="28"/>
    <s v="Med A"/>
    <d v="2012-07-21T00:00:00"/>
    <x v="0"/>
    <n v="4400"/>
    <n v="0"/>
    <n v="0"/>
    <n v="0"/>
    <n v="0"/>
    <n v="0"/>
    <n v="4400"/>
    <n v="0"/>
  </r>
  <r>
    <x v="28"/>
    <s v="Med A"/>
    <d v="2012-07-26T00:00:00"/>
    <x v="0"/>
    <n v="4400"/>
    <n v="0"/>
    <n v="0"/>
    <n v="0"/>
    <n v="0"/>
    <n v="0"/>
    <n v="4400"/>
    <n v="0"/>
  </r>
  <r>
    <x v="28"/>
    <s v="Med A"/>
    <d v="2012-07-28T00:00:00"/>
    <x v="0"/>
    <n v="4400"/>
    <n v="0"/>
    <n v="0"/>
    <n v="0"/>
    <n v="0"/>
    <n v="0"/>
    <n v="4400"/>
    <n v="0"/>
  </r>
  <r>
    <x v="28"/>
    <s v="Med A"/>
    <d v="2012-07-31T00:00:00"/>
    <x v="0"/>
    <n v="4400"/>
    <n v="0"/>
    <n v="0"/>
    <n v="0"/>
    <n v="0"/>
    <n v="0"/>
    <n v="4400"/>
    <n v="0"/>
  </r>
  <r>
    <x v="28"/>
    <s v="Med A"/>
    <d v="2012-08-02T00:00:00"/>
    <x v="1"/>
    <n v="4400"/>
    <n v="0"/>
    <n v="0"/>
    <n v="0"/>
    <n v="0"/>
    <n v="0"/>
    <n v="4400"/>
    <n v="0"/>
  </r>
  <r>
    <x v="28"/>
    <s v="Med A"/>
    <d v="2012-08-18T00:00:00"/>
    <x v="1"/>
    <n v="4400"/>
    <n v="0"/>
    <n v="0"/>
    <n v="0"/>
    <n v="0"/>
    <n v="0"/>
    <n v="4400"/>
    <n v="0"/>
  </r>
  <r>
    <x v="28"/>
    <s v="Med A"/>
    <d v="2012-08-21T00:00:00"/>
    <x v="1"/>
    <n v="4400"/>
    <n v="0"/>
    <n v="0"/>
    <n v="0"/>
    <n v="0"/>
    <n v="0"/>
    <n v="4400"/>
    <n v="0"/>
  </r>
  <r>
    <x v="28"/>
    <s v="Med A"/>
    <d v="2012-08-23T00:00:00"/>
    <x v="1"/>
    <n v="4400"/>
    <n v="0"/>
    <n v="0"/>
    <n v="0"/>
    <n v="0"/>
    <n v="0"/>
    <n v="4400"/>
    <n v="0"/>
  </r>
  <r>
    <x v="28"/>
    <s v="Med A"/>
    <d v="2012-08-25T00:00:00"/>
    <x v="1"/>
    <n v="4400"/>
    <n v="0"/>
    <n v="0"/>
    <n v="0"/>
    <n v="0"/>
    <n v="0"/>
    <n v="4400"/>
    <n v="0"/>
  </r>
  <r>
    <x v="28"/>
    <s v="Med A"/>
    <d v="2012-09-01T00:00:00"/>
    <x v="2"/>
    <n v="4400"/>
    <n v="0"/>
    <n v="0"/>
    <n v="0"/>
    <n v="0"/>
    <n v="0"/>
    <n v="4400"/>
    <n v="0"/>
  </r>
  <r>
    <x v="28"/>
    <s v="Med A"/>
    <d v="2012-09-04T00:00:00"/>
    <x v="2"/>
    <n v="4400"/>
    <n v="0"/>
    <n v="0"/>
    <n v="0"/>
    <n v="0"/>
    <n v="0"/>
    <n v="4400"/>
    <n v="0"/>
  </r>
  <r>
    <x v="28"/>
    <s v="Med B"/>
    <d v="2012-09-13T00:00:00"/>
    <x v="2"/>
    <n v="8"/>
    <n v="1"/>
    <n v="0"/>
    <n v="0"/>
    <n v="58000"/>
    <n v="0"/>
    <n v="0"/>
    <n v="8"/>
  </r>
  <r>
    <x v="28"/>
    <s v="Med B"/>
    <d v="2012-11-17T00:00:00"/>
    <x v="4"/>
    <n v="10"/>
    <n v="0"/>
    <n v="0"/>
    <n v="0"/>
    <n v="0"/>
    <n v="18"/>
    <n v="0"/>
    <n v="10"/>
  </r>
  <r>
    <x v="29"/>
    <s v="Med A"/>
    <d v="2012-07-02T00:00:00"/>
    <x v="0"/>
    <n v="900"/>
    <n v="0"/>
    <n v="0"/>
    <n v="0"/>
    <n v="0"/>
    <n v="0"/>
    <n v="900"/>
    <n v="0"/>
  </r>
  <r>
    <x v="29"/>
    <s v="Med A"/>
    <d v="2012-07-04T00:00:00"/>
    <x v="0"/>
    <n v="900"/>
    <n v="0"/>
    <n v="0"/>
    <n v="0"/>
    <n v="0"/>
    <n v="0"/>
    <n v="900"/>
    <n v="0"/>
  </r>
  <r>
    <x v="29"/>
    <s v="Med A"/>
    <d v="2012-07-11T00:00:00"/>
    <x v="0"/>
    <n v="900"/>
    <n v="0"/>
    <n v="0"/>
    <n v="0"/>
    <n v="0"/>
    <n v="0"/>
    <n v="900"/>
    <n v="0"/>
  </r>
  <r>
    <x v="29"/>
    <s v="Med A"/>
    <d v="2012-07-13T00:00:00"/>
    <x v="0"/>
    <n v="900"/>
    <n v="0"/>
    <n v="0"/>
    <n v="0"/>
    <n v="0"/>
    <n v="0"/>
    <n v="900"/>
    <n v="0"/>
  </r>
  <r>
    <x v="29"/>
    <s v="Med A"/>
    <d v="2012-07-16T00:00:00"/>
    <x v="0"/>
    <n v="900"/>
    <n v="0"/>
    <n v="0"/>
    <n v="0"/>
    <n v="0"/>
    <n v="0"/>
    <n v="900"/>
    <n v="0"/>
  </r>
  <r>
    <x v="29"/>
    <s v="Med A"/>
    <d v="2012-07-18T00:00:00"/>
    <x v="0"/>
    <n v="900"/>
    <n v="0"/>
    <n v="0"/>
    <n v="0"/>
    <n v="0"/>
    <n v="0"/>
    <n v="900"/>
    <n v="0"/>
  </r>
  <r>
    <x v="29"/>
    <s v="Med A"/>
    <d v="2012-07-27T00:00:00"/>
    <x v="0"/>
    <n v="800"/>
    <n v="0"/>
    <n v="0"/>
    <n v="0"/>
    <n v="0"/>
    <n v="0"/>
    <n v="800"/>
    <n v="0"/>
  </r>
  <r>
    <x v="29"/>
    <s v="Med A"/>
    <d v="2012-07-28T00:00:00"/>
    <x v="0"/>
    <n v="800"/>
    <n v="0"/>
    <n v="0"/>
    <n v="0"/>
    <n v="0"/>
    <n v="0"/>
    <n v="800"/>
    <n v="0"/>
  </r>
  <r>
    <x v="29"/>
    <s v="Med A"/>
    <d v="2012-07-30T00:00:00"/>
    <x v="0"/>
    <n v="800"/>
    <n v="0"/>
    <n v="0"/>
    <n v="0"/>
    <n v="0"/>
    <n v="0"/>
    <n v="800"/>
    <n v="0"/>
  </r>
  <r>
    <x v="29"/>
    <s v="Med A"/>
    <d v="2012-08-01T00:00:00"/>
    <x v="1"/>
    <n v="800"/>
    <n v="0"/>
    <n v="0"/>
    <n v="0"/>
    <n v="0"/>
    <n v="0"/>
    <n v="800"/>
    <n v="0"/>
  </r>
  <r>
    <x v="29"/>
    <s v="Med A"/>
    <d v="2012-08-03T00:00:00"/>
    <x v="1"/>
    <n v="800"/>
    <n v="0"/>
    <n v="0"/>
    <n v="0"/>
    <n v="0"/>
    <n v="0"/>
    <n v="800"/>
    <n v="0"/>
  </r>
  <r>
    <x v="29"/>
    <s v="Med A"/>
    <d v="2012-08-06T00:00:00"/>
    <x v="1"/>
    <n v="800"/>
    <n v="0"/>
    <n v="0"/>
    <n v="0"/>
    <n v="0"/>
    <n v="0"/>
    <n v="800"/>
    <n v="0"/>
  </r>
  <r>
    <x v="29"/>
    <s v="Med A"/>
    <d v="2012-08-08T00:00:00"/>
    <x v="1"/>
    <n v="800"/>
    <n v="0"/>
    <n v="0"/>
    <n v="0"/>
    <n v="0"/>
    <n v="0"/>
    <n v="800"/>
    <n v="0"/>
  </r>
  <r>
    <x v="29"/>
    <s v="Med A"/>
    <d v="2012-08-10T00:00:00"/>
    <x v="1"/>
    <n v="800"/>
    <n v="0"/>
    <n v="0"/>
    <n v="0"/>
    <n v="0"/>
    <n v="0"/>
    <n v="800"/>
    <n v="0"/>
  </r>
  <r>
    <x v="29"/>
    <s v="Med A"/>
    <d v="2012-08-13T00:00:00"/>
    <x v="1"/>
    <n v="800"/>
    <n v="0"/>
    <n v="0"/>
    <n v="0"/>
    <n v="0"/>
    <n v="0"/>
    <n v="800"/>
    <n v="0"/>
  </r>
  <r>
    <x v="29"/>
    <s v="Med A"/>
    <d v="2012-08-15T00:00:00"/>
    <x v="1"/>
    <n v="800"/>
    <n v="0"/>
    <n v="0"/>
    <n v="0"/>
    <n v="0"/>
    <n v="0"/>
    <n v="800"/>
    <n v="0"/>
  </r>
  <r>
    <x v="29"/>
    <s v="Med A"/>
    <d v="2012-08-24T00:00:00"/>
    <x v="1"/>
    <n v="800"/>
    <n v="0"/>
    <n v="0"/>
    <n v="0"/>
    <n v="0"/>
    <n v="0"/>
    <n v="800"/>
    <n v="0"/>
  </r>
  <r>
    <x v="29"/>
    <s v="Med A"/>
    <d v="2012-08-27T00:00:00"/>
    <x v="1"/>
    <n v="800"/>
    <n v="0"/>
    <n v="0"/>
    <n v="0"/>
    <n v="0"/>
    <n v="0"/>
    <n v="800"/>
    <n v="0"/>
  </r>
  <r>
    <x v="29"/>
    <s v="Med A"/>
    <d v="2012-08-29T00:00:00"/>
    <x v="1"/>
    <n v="800"/>
    <n v="0"/>
    <n v="0"/>
    <n v="0"/>
    <n v="0"/>
    <n v="0"/>
    <n v="800"/>
    <n v="0"/>
  </r>
  <r>
    <x v="29"/>
    <s v="Med A"/>
    <d v="2012-08-31T00:00:00"/>
    <x v="1"/>
    <n v="800"/>
    <n v="0"/>
    <n v="0"/>
    <n v="0"/>
    <n v="0"/>
    <n v="0"/>
    <n v="800"/>
    <n v="0"/>
  </r>
  <r>
    <x v="29"/>
    <s v="Med A"/>
    <d v="2012-09-03T00:00:00"/>
    <x v="2"/>
    <n v="800"/>
    <n v="0"/>
    <n v="0"/>
    <n v="0"/>
    <n v="0"/>
    <n v="0"/>
    <n v="800"/>
    <n v="0"/>
  </r>
  <r>
    <x v="29"/>
    <s v="Med A"/>
    <d v="2012-09-04T00:00:00"/>
    <x v="2"/>
    <n v="800"/>
    <n v="0"/>
    <n v="0"/>
    <n v="0"/>
    <n v="0"/>
    <n v="0"/>
    <n v="800"/>
    <n v="0"/>
  </r>
  <r>
    <x v="29"/>
    <s v="Med A"/>
    <d v="2012-09-06T00:00:00"/>
    <x v="2"/>
    <n v="800"/>
    <n v="0"/>
    <n v="0"/>
    <n v="0"/>
    <n v="0"/>
    <n v="0"/>
    <n v="800"/>
    <n v="0"/>
  </r>
  <r>
    <x v="29"/>
    <s v="Med B"/>
    <d v="2012-09-13T00:00:00"/>
    <x v="2"/>
    <n v="2"/>
    <n v="1"/>
    <n v="0"/>
    <n v="0"/>
    <n v="19000"/>
    <n v="0"/>
    <n v="0"/>
    <n v="2"/>
  </r>
  <r>
    <x v="29"/>
    <s v="Med B"/>
    <d v="2012-10-18T00:00:00"/>
    <x v="3"/>
    <n v="3"/>
    <n v="0"/>
    <n v="0"/>
    <n v="0"/>
    <n v="0"/>
    <n v="5"/>
    <n v="0"/>
    <n v="3"/>
  </r>
  <r>
    <x v="30"/>
    <s v="Med A"/>
    <d v="2012-07-07T00:00:00"/>
    <x v="0"/>
    <n v="10100"/>
    <n v="0"/>
    <n v="0"/>
    <n v="0"/>
    <n v="0"/>
    <n v="0"/>
    <n v="10100"/>
    <n v="0"/>
  </r>
  <r>
    <x v="30"/>
    <s v="Med A"/>
    <d v="2012-07-12T00:00:00"/>
    <x v="0"/>
    <n v="12100"/>
    <n v="0"/>
    <n v="0"/>
    <n v="0"/>
    <n v="0"/>
    <n v="0"/>
    <n v="12100"/>
    <n v="0"/>
  </r>
  <r>
    <x v="30"/>
    <s v="Med A"/>
    <d v="2012-07-14T00:00:00"/>
    <x v="0"/>
    <n v="12100"/>
    <n v="0"/>
    <n v="0"/>
    <n v="0"/>
    <n v="0"/>
    <n v="0"/>
    <n v="12100"/>
    <n v="0"/>
  </r>
  <r>
    <x v="30"/>
    <s v="Med A"/>
    <d v="2012-07-19T00:00:00"/>
    <x v="0"/>
    <n v="12100"/>
    <n v="0"/>
    <n v="0"/>
    <n v="0"/>
    <n v="0"/>
    <n v="0"/>
    <n v="12100"/>
    <n v="0"/>
  </r>
  <r>
    <x v="30"/>
    <s v="Med A"/>
    <d v="2012-07-21T00:00:00"/>
    <x v="0"/>
    <n v="12100"/>
    <n v="0"/>
    <n v="0"/>
    <n v="0"/>
    <n v="0"/>
    <n v="0"/>
    <n v="12100"/>
    <n v="0"/>
  </r>
  <r>
    <x v="30"/>
    <s v="Med A"/>
    <d v="2012-07-26T00:00:00"/>
    <x v="0"/>
    <n v="12100"/>
    <n v="0"/>
    <n v="0"/>
    <n v="0"/>
    <n v="0"/>
    <n v="0"/>
    <n v="12100"/>
    <n v="0"/>
  </r>
  <r>
    <x v="30"/>
    <s v="Med A"/>
    <d v="2012-07-28T00:00:00"/>
    <x v="0"/>
    <n v="12100"/>
    <n v="0"/>
    <n v="0"/>
    <n v="0"/>
    <n v="0"/>
    <n v="0"/>
    <n v="12100"/>
    <n v="0"/>
  </r>
  <r>
    <x v="30"/>
    <s v="Med A"/>
    <d v="2012-07-31T00:00:00"/>
    <x v="0"/>
    <n v="12100"/>
    <n v="0"/>
    <n v="0"/>
    <n v="0"/>
    <n v="0"/>
    <n v="0"/>
    <n v="12100"/>
    <n v="0"/>
  </r>
  <r>
    <x v="30"/>
    <s v="Med A"/>
    <d v="2012-08-04T00:00:00"/>
    <x v="1"/>
    <n v="12100"/>
    <n v="0"/>
    <n v="0"/>
    <n v="0"/>
    <n v="0"/>
    <n v="0"/>
    <n v="12100"/>
    <n v="0"/>
  </r>
  <r>
    <x v="30"/>
    <s v="Med B"/>
    <d v="2012-09-15T00:00:00"/>
    <x v="2"/>
    <n v="13"/>
    <n v="1"/>
    <n v="0"/>
    <n v="0"/>
    <n v="106900"/>
    <n v="0"/>
    <n v="0"/>
    <n v="13"/>
  </r>
  <r>
    <x v="30"/>
    <s v="Med B"/>
    <d v="2012-10-11T00:00:00"/>
    <x v="3"/>
    <n v="13"/>
    <n v="0"/>
    <n v="0"/>
    <n v="0"/>
    <n v="0"/>
    <n v="0"/>
    <n v="0"/>
    <n v="13"/>
  </r>
  <r>
    <x v="30"/>
    <s v="Med B"/>
    <d v="2012-11-15T00:00:00"/>
    <x v="4"/>
    <n v="13"/>
    <n v="0"/>
    <n v="0"/>
    <n v="0"/>
    <n v="0"/>
    <n v="39"/>
    <n v="0"/>
    <n v="13"/>
  </r>
  <r>
    <x v="31"/>
    <s v="Med A"/>
    <d v="2012-11-20T00:00:00"/>
    <x v="4"/>
    <n v="14000"/>
    <n v="0"/>
    <n v="0"/>
    <n v="0"/>
    <n v="0"/>
    <n v="0"/>
    <n v="14000"/>
    <n v="0"/>
  </r>
  <r>
    <x v="31"/>
    <s v="Med A"/>
    <d v="2012-11-23T00:00:00"/>
    <x v="4"/>
    <n v="14000"/>
    <n v="0"/>
    <n v="0"/>
    <n v="0"/>
    <n v="0"/>
    <n v="0"/>
    <n v="14000"/>
    <n v="0"/>
  </r>
  <r>
    <x v="32"/>
    <s v="Med A"/>
    <d v="2012-07-03T00:00:00"/>
    <x v="0"/>
    <n v="6000"/>
    <n v="0"/>
    <n v="0"/>
    <n v="0"/>
    <n v="0"/>
    <n v="0"/>
    <n v="6000"/>
    <n v="0"/>
  </r>
  <r>
    <x v="32"/>
    <s v="Med A"/>
    <d v="2012-07-05T00:00:00"/>
    <x v="0"/>
    <n v="6000"/>
    <n v="0"/>
    <n v="0"/>
    <n v="0"/>
    <n v="0"/>
    <n v="0"/>
    <n v="6000"/>
    <n v="0"/>
  </r>
  <r>
    <x v="32"/>
    <s v="Med A"/>
    <d v="2012-07-07T00:00:00"/>
    <x v="0"/>
    <n v="6000"/>
    <n v="0"/>
    <n v="0"/>
    <n v="0"/>
    <n v="0"/>
    <n v="0"/>
    <n v="6000"/>
    <n v="0"/>
  </r>
  <r>
    <x v="32"/>
    <s v="Med A"/>
    <d v="2012-07-10T00:00:00"/>
    <x v="0"/>
    <n v="6000"/>
    <n v="0"/>
    <n v="0"/>
    <n v="0"/>
    <n v="0"/>
    <n v="0"/>
    <n v="6000"/>
    <n v="0"/>
  </r>
  <r>
    <x v="32"/>
    <s v="Med A"/>
    <d v="2012-07-12T00:00:00"/>
    <x v="0"/>
    <n v="6000"/>
    <n v="0"/>
    <n v="0"/>
    <n v="0"/>
    <n v="0"/>
    <n v="0"/>
    <n v="6000"/>
    <n v="0"/>
  </r>
  <r>
    <x v="32"/>
    <s v="Med A"/>
    <d v="2012-07-14T00:00:00"/>
    <x v="0"/>
    <n v="6000"/>
    <n v="0"/>
    <n v="0"/>
    <n v="0"/>
    <n v="0"/>
    <n v="0"/>
    <n v="6000"/>
    <n v="0"/>
  </r>
  <r>
    <x v="32"/>
    <s v="Med A"/>
    <d v="2012-07-17T00:00:00"/>
    <x v="0"/>
    <n v="6000"/>
    <n v="0"/>
    <n v="0"/>
    <n v="0"/>
    <n v="0"/>
    <n v="0"/>
    <n v="6000"/>
    <n v="0"/>
  </r>
  <r>
    <x v="32"/>
    <s v="Med A"/>
    <d v="2012-07-19T00:00:00"/>
    <x v="0"/>
    <n v="6000"/>
    <n v="0"/>
    <n v="0"/>
    <n v="0"/>
    <n v="0"/>
    <n v="0"/>
    <n v="6000"/>
    <n v="0"/>
  </r>
  <r>
    <x v="32"/>
    <s v="Med A"/>
    <d v="2012-08-18T00:00:00"/>
    <x v="1"/>
    <n v="6000"/>
    <n v="0"/>
    <n v="0"/>
    <n v="0"/>
    <n v="0"/>
    <n v="0"/>
    <n v="6000"/>
    <n v="0"/>
  </r>
  <r>
    <x v="32"/>
    <s v="Med A"/>
    <d v="2012-08-21T00:00:00"/>
    <x v="1"/>
    <n v="6000"/>
    <n v="0"/>
    <n v="0"/>
    <n v="0"/>
    <n v="0"/>
    <n v="0"/>
    <n v="6000"/>
    <n v="0"/>
  </r>
  <r>
    <x v="32"/>
    <s v="Med A"/>
    <d v="2012-08-23T00:00:00"/>
    <x v="1"/>
    <n v="6000"/>
    <n v="0"/>
    <n v="0"/>
    <n v="0"/>
    <n v="0"/>
    <n v="0"/>
    <n v="6000"/>
    <n v="0"/>
  </r>
  <r>
    <x v="32"/>
    <s v="Med A"/>
    <d v="2012-08-25T00:00:00"/>
    <x v="1"/>
    <n v="6000"/>
    <n v="0"/>
    <n v="0"/>
    <n v="0"/>
    <n v="0"/>
    <n v="0"/>
    <n v="6000"/>
    <n v="0"/>
  </r>
  <r>
    <x v="32"/>
    <s v="Med A"/>
    <d v="2012-08-28T00:00:00"/>
    <x v="1"/>
    <n v="6000"/>
    <n v="0"/>
    <n v="0"/>
    <n v="0"/>
    <n v="0"/>
    <n v="0"/>
    <n v="6000"/>
    <n v="0"/>
  </r>
  <r>
    <x v="32"/>
    <s v="Med A"/>
    <d v="2012-08-30T00:00:00"/>
    <x v="1"/>
    <n v="6000"/>
    <n v="0"/>
    <n v="0"/>
    <n v="0"/>
    <n v="0"/>
    <n v="0"/>
    <n v="6000"/>
    <n v="0"/>
  </r>
  <r>
    <x v="32"/>
    <s v="Med A"/>
    <d v="2012-09-04T00:00:00"/>
    <x v="2"/>
    <n v="6000"/>
    <n v="0"/>
    <n v="0"/>
    <n v="0"/>
    <n v="0"/>
    <n v="0"/>
    <n v="6000"/>
    <n v="0"/>
  </r>
  <r>
    <x v="32"/>
    <s v="Med B"/>
    <d v="2012-10-23T00:00:00"/>
    <x v="3"/>
    <n v="5"/>
    <n v="1"/>
    <n v="0"/>
    <n v="0"/>
    <n v="90000"/>
    <n v="0"/>
    <n v="0"/>
    <n v="5"/>
  </r>
  <r>
    <x v="32"/>
    <s v="Med B"/>
    <d v="2012-11-16T00:00:00"/>
    <x v="4"/>
    <n v="5"/>
    <n v="0"/>
    <n v="0"/>
    <n v="0"/>
    <n v="0"/>
    <n v="10"/>
    <n v="0"/>
    <n v="5"/>
  </r>
  <r>
    <x v="33"/>
    <s v="Med B"/>
    <d v="2012-10-10T00:00:00"/>
    <x v="3"/>
    <n v="3"/>
    <n v="0"/>
    <n v="1"/>
    <n v="0"/>
    <n v="0"/>
    <n v="0"/>
    <n v="0"/>
    <n v="3"/>
  </r>
  <r>
    <x v="33"/>
    <s v="Med B"/>
    <d v="2012-11-14T00:00:00"/>
    <x v="4"/>
    <n v="3"/>
    <n v="0"/>
    <n v="1"/>
    <n v="0"/>
    <n v="0"/>
    <n v="6"/>
    <n v="0"/>
    <n v="3"/>
  </r>
  <r>
    <x v="34"/>
    <s v="Med A"/>
    <d v="2012-07-14T00:00:00"/>
    <x v="0"/>
    <n v="6700"/>
    <n v="0"/>
    <n v="0"/>
    <n v="0"/>
    <n v="0"/>
    <n v="0"/>
    <n v="6700"/>
    <n v="0"/>
  </r>
  <r>
    <x v="34"/>
    <s v="Med A"/>
    <d v="2012-07-17T00:00:00"/>
    <x v="0"/>
    <n v="6700"/>
    <n v="0"/>
    <n v="0"/>
    <n v="0"/>
    <n v="0"/>
    <n v="0"/>
    <n v="6700"/>
    <n v="0"/>
  </r>
  <r>
    <x v="34"/>
    <s v="Med A"/>
    <d v="2012-07-19T00:00:00"/>
    <x v="0"/>
    <n v="6700"/>
    <n v="0"/>
    <n v="0"/>
    <n v="0"/>
    <n v="0"/>
    <n v="0"/>
    <n v="6700"/>
    <n v="0"/>
  </r>
  <r>
    <x v="34"/>
    <s v="Med A"/>
    <d v="2012-07-24T00:00:00"/>
    <x v="0"/>
    <n v="10000"/>
    <n v="0"/>
    <n v="0"/>
    <n v="0"/>
    <n v="0"/>
    <n v="0"/>
    <n v="10000"/>
    <n v="0"/>
  </r>
  <r>
    <x v="34"/>
    <s v="Med A"/>
    <d v="2012-07-26T00:00:00"/>
    <x v="0"/>
    <n v="10000"/>
    <n v="0"/>
    <n v="0"/>
    <n v="0"/>
    <n v="0"/>
    <n v="0"/>
    <n v="10000"/>
    <n v="0"/>
  </r>
  <r>
    <x v="34"/>
    <s v="Med A"/>
    <d v="2012-07-31T00:00:00"/>
    <x v="0"/>
    <n v="10000"/>
    <n v="0"/>
    <n v="0"/>
    <n v="0"/>
    <n v="0"/>
    <n v="0"/>
    <n v="10000"/>
    <n v="0"/>
  </r>
  <r>
    <x v="34"/>
    <s v="Med A"/>
    <d v="2012-08-02T00:00:00"/>
    <x v="1"/>
    <n v="10000"/>
    <n v="0"/>
    <n v="0"/>
    <n v="0"/>
    <n v="0"/>
    <n v="0"/>
    <n v="10000"/>
    <n v="0"/>
  </r>
  <r>
    <x v="34"/>
    <s v="Med A"/>
    <d v="2012-08-04T00:00:00"/>
    <x v="1"/>
    <n v="13000"/>
    <n v="0"/>
    <n v="0"/>
    <n v="0"/>
    <n v="0"/>
    <n v="0"/>
    <n v="13000"/>
    <n v="0"/>
  </r>
  <r>
    <x v="34"/>
    <s v="Med A"/>
    <d v="2012-08-09T00:00:00"/>
    <x v="1"/>
    <n v="13000"/>
    <n v="0"/>
    <n v="0"/>
    <n v="0"/>
    <n v="0"/>
    <n v="0"/>
    <n v="13000"/>
    <n v="0"/>
  </r>
  <r>
    <x v="34"/>
    <s v="Med A"/>
    <d v="2012-08-11T00:00:00"/>
    <x v="1"/>
    <n v="13000"/>
    <n v="0"/>
    <n v="0"/>
    <n v="0"/>
    <n v="0"/>
    <n v="0"/>
    <n v="13000"/>
    <n v="0"/>
  </r>
  <r>
    <x v="34"/>
    <s v="Med A"/>
    <d v="2012-08-14T00:00:00"/>
    <x v="1"/>
    <n v="13000"/>
    <n v="0"/>
    <n v="0"/>
    <n v="0"/>
    <n v="0"/>
    <n v="0"/>
    <n v="13000"/>
    <n v="0"/>
  </r>
  <r>
    <x v="34"/>
    <s v="Med A"/>
    <d v="2012-08-16T00:00:00"/>
    <x v="1"/>
    <n v="13000"/>
    <n v="0"/>
    <n v="0"/>
    <n v="0"/>
    <n v="0"/>
    <n v="0"/>
    <n v="13000"/>
    <n v="0"/>
  </r>
  <r>
    <x v="34"/>
    <s v="Med A"/>
    <d v="2012-08-18T00:00:00"/>
    <x v="1"/>
    <n v="15600"/>
    <n v="0"/>
    <n v="0"/>
    <n v="0"/>
    <n v="0"/>
    <n v="0"/>
    <n v="15600"/>
    <n v="0"/>
  </r>
  <r>
    <x v="34"/>
    <s v="Med A"/>
    <d v="2012-08-21T00:00:00"/>
    <x v="1"/>
    <n v="15600"/>
    <n v="0"/>
    <n v="0"/>
    <n v="0"/>
    <n v="0"/>
    <n v="0"/>
    <n v="15600"/>
    <n v="0"/>
  </r>
  <r>
    <x v="34"/>
    <s v="Med A"/>
    <d v="2012-08-23T00:00:00"/>
    <x v="1"/>
    <n v="15600"/>
    <n v="0"/>
    <n v="0"/>
    <n v="0"/>
    <n v="0"/>
    <n v="0"/>
    <n v="15600"/>
    <n v="0"/>
  </r>
  <r>
    <x v="34"/>
    <s v="Med A"/>
    <d v="2012-08-28T00:00:00"/>
    <x v="1"/>
    <n v="15600"/>
    <n v="0"/>
    <n v="0"/>
    <n v="0"/>
    <n v="0"/>
    <n v="0"/>
    <n v="15600"/>
    <n v="0"/>
  </r>
  <r>
    <x v="34"/>
    <s v="Med B"/>
    <d v="2012-10-18T00:00:00"/>
    <x v="3"/>
    <n v="3"/>
    <n v="1"/>
    <n v="0"/>
    <n v="0"/>
    <n v="187500"/>
    <n v="0"/>
    <n v="0"/>
    <n v="3"/>
  </r>
  <r>
    <x v="34"/>
    <s v="Med B"/>
    <d v="2012-11-15T00:00:00"/>
    <x v="4"/>
    <n v="5"/>
    <n v="0"/>
    <n v="0"/>
    <n v="0"/>
    <n v="0"/>
    <n v="8"/>
    <n v="0"/>
    <n v="5"/>
  </r>
  <r>
    <x v="35"/>
    <s v="Med A"/>
    <d v="2012-07-02T00:00:00"/>
    <x v="0"/>
    <n v="3700"/>
    <n v="0"/>
    <n v="0"/>
    <n v="0"/>
    <n v="0"/>
    <n v="0"/>
    <n v="3700"/>
    <n v="0"/>
  </r>
  <r>
    <x v="35"/>
    <s v="Med A"/>
    <d v="2012-07-04T00:00:00"/>
    <x v="0"/>
    <n v="3700"/>
    <n v="0"/>
    <n v="0"/>
    <n v="0"/>
    <n v="0"/>
    <n v="0"/>
    <n v="3700"/>
    <n v="0"/>
  </r>
  <r>
    <x v="35"/>
    <s v="Med A"/>
    <d v="2012-07-06T00:00:00"/>
    <x v="0"/>
    <n v="3700"/>
    <n v="0"/>
    <n v="0"/>
    <n v="0"/>
    <n v="0"/>
    <n v="0"/>
    <n v="3700"/>
    <n v="0"/>
  </r>
  <r>
    <x v="35"/>
    <s v="Med A"/>
    <d v="2012-07-09T00:00:00"/>
    <x v="0"/>
    <n v="3700"/>
    <n v="0"/>
    <n v="0"/>
    <n v="0"/>
    <n v="0"/>
    <n v="0"/>
    <n v="3700"/>
    <n v="0"/>
  </r>
  <r>
    <x v="35"/>
    <s v="Med A"/>
    <d v="2012-07-11T00:00:00"/>
    <x v="0"/>
    <n v="3700"/>
    <n v="0"/>
    <n v="0"/>
    <n v="0"/>
    <n v="0"/>
    <n v="0"/>
    <n v="3700"/>
    <n v="0"/>
  </r>
  <r>
    <x v="35"/>
    <s v="Med A"/>
    <d v="2012-07-13T00:00:00"/>
    <x v="0"/>
    <n v="3700"/>
    <n v="0"/>
    <n v="0"/>
    <n v="0"/>
    <n v="0"/>
    <n v="0"/>
    <n v="3700"/>
    <n v="0"/>
  </r>
  <r>
    <x v="35"/>
    <s v="Med A"/>
    <d v="2012-07-16T00:00:00"/>
    <x v="0"/>
    <n v="3700"/>
    <n v="0"/>
    <n v="0"/>
    <n v="0"/>
    <n v="0"/>
    <n v="0"/>
    <n v="3700"/>
    <n v="0"/>
  </r>
  <r>
    <x v="35"/>
    <s v="Med A"/>
    <d v="2012-07-18T00:00:00"/>
    <x v="0"/>
    <n v="3700"/>
    <n v="0"/>
    <n v="0"/>
    <n v="0"/>
    <n v="0"/>
    <n v="0"/>
    <n v="3700"/>
    <n v="0"/>
  </r>
  <r>
    <x v="35"/>
    <s v="Med A"/>
    <d v="2012-07-20T00:00:00"/>
    <x v="0"/>
    <n v="3700"/>
    <n v="0"/>
    <n v="0"/>
    <n v="0"/>
    <n v="0"/>
    <n v="0"/>
    <n v="3700"/>
    <n v="0"/>
  </r>
  <r>
    <x v="35"/>
    <s v="Med A"/>
    <d v="2012-08-06T00:00:00"/>
    <x v="1"/>
    <n v="3700"/>
    <n v="0"/>
    <n v="0"/>
    <n v="0"/>
    <n v="0"/>
    <n v="0"/>
    <n v="3700"/>
    <n v="0"/>
  </r>
  <r>
    <x v="35"/>
    <s v="Med A"/>
    <d v="2012-08-08T00:00:00"/>
    <x v="1"/>
    <n v="3700"/>
    <n v="0"/>
    <n v="0"/>
    <n v="0"/>
    <n v="0"/>
    <n v="0"/>
    <n v="3700"/>
    <n v="0"/>
  </r>
  <r>
    <x v="35"/>
    <s v="Med A"/>
    <d v="2012-08-10T00:00:00"/>
    <x v="1"/>
    <n v="3700"/>
    <n v="0"/>
    <n v="0"/>
    <n v="0"/>
    <n v="0"/>
    <n v="0"/>
    <n v="3700"/>
    <n v="0"/>
  </r>
  <r>
    <x v="35"/>
    <s v="Med A"/>
    <d v="2012-08-13T00:00:00"/>
    <x v="1"/>
    <n v="3700"/>
    <n v="0"/>
    <n v="0"/>
    <n v="0"/>
    <n v="0"/>
    <n v="0"/>
    <n v="3700"/>
    <n v="0"/>
  </r>
  <r>
    <x v="35"/>
    <s v="Med A"/>
    <d v="2012-08-15T00:00:00"/>
    <x v="1"/>
    <n v="3700"/>
    <n v="0"/>
    <n v="0"/>
    <n v="0"/>
    <n v="0"/>
    <n v="0"/>
    <n v="3700"/>
    <n v="0"/>
  </r>
  <r>
    <x v="35"/>
    <s v="Med A"/>
    <d v="2012-08-17T00:00:00"/>
    <x v="1"/>
    <n v="3700"/>
    <n v="0"/>
    <n v="0"/>
    <n v="0"/>
    <n v="0"/>
    <n v="0"/>
    <n v="3700"/>
    <n v="0"/>
  </r>
  <r>
    <x v="35"/>
    <s v="Med B"/>
    <d v="2012-09-12T00:00:00"/>
    <x v="2"/>
    <n v="6"/>
    <n v="1"/>
    <n v="0"/>
    <n v="0"/>
    <n v="55500"/>
    <n v="0"/>
    <n v="0"/>
    <n v="6"/>
  </r>
  <r>
    <x v="35"/>
    <s v="Med B"/>
    <d v="2012-10-17T00:00:00"/>
    <x v="3"/>
    <n v="5"/>
    <n v="0"/>
    <n v="0"/>
    <n v="0"/>
    <n v="0"/>
    <n v="0"/>
    <n v="0"/>
    <n v="5"/>
  </r>
  <r>
    <x v="35"/>
    <s v="Med B"/>
    <d v="2012-11-14T00:00:00"/>
    <x v="4"/>
    <n v="4"/>
    <n v="0"/>
    <n v="0"/>
    <n v="0"/>
    <n v="0"/>
    <n v="15"/>
    <n v="0"/>
    <n v="4"/>
  </r>
  <r>
    <x v="36"/>
    <s v="Med B"/>
    <d v="2012-10-11T00:00:00"/>
    <x v="3"/>
    <n v="1"/>
    <n v="0"/>
    <n v="1"/>
    <n v="0"/>
    <n v="0"/>
    <n v="0"/>
    <n v="0"/>
    <n v="1"/>
  </r>
  <r>
    <x v="36"/>
    <s v="Med B"/>
    <d v="2012-11-15T00:00:00"/>
    <x v="4"/>
    <n v="1"/>
    <n v="0"/>
    <n v="1"/>
    <n v="0"/>
    <n v="0"/>
    <n v="2"/>
    <n v="0"/>
    <n v="1"/>
  </r>
  <r>
    <x v="37"/>
    <s v="Med A"/>
    <d v="2012-09-06T00:00:00"/>
    <x v="2"/>
    <n v="2600"/>
    <n v="0"/>
    <n v="0"/>
    <n v="0"/>
    <n v="0"/>
    <n v="0"/>
    <n v="2600"/>
    <n v="0"/>
  </r>
  <r>
    <x v="37"/>
    <s v="Med B"/>
    <d v="2012-09-15T00:00:00"/>
    <x v="2"/>
    <n v="5"/>
    <n v="1"/>
    <n v="0"/>
    <n v="0"/>
    <n v="2600"/>
    <n v="5"/>
    <n v="0"/>
    <n v="5"/>
  </r>
  <r>
    <x v="38"/>
    <s v="Med A"/>
    <d v="2012-07-03T00:00:00"/>
    <x v="0"/>
    <n v="4500"/>
    <n v="0"/>
    <n v="0"/>
    <n v="0"/>
    <n v="0"/>
    <n v="0"/>
    <n v="4500"/>
    <n v="0"/>
  </r>
  <r>
    <x v="38"/>
    <s v="Med A"/>
    <d v="2012-07-10T00:00:00"/>
    <x v="0"/>
    <n v="4500"/>
    <n v="0"/>
    <n v="0"/>
    <n v="0"/>
    <n v="0"/>
    <n v="0"/>
    <n v="4500"/>
    <n v="0"/>
  </r>
  <r>
    <x v="38"/>
    <s v="Med A"/>
    <d v="2012-07-12T00:00:00"/>
    <x v="0"/>
    <n v="4500"/>
    <n v="0"/>
    <n v="0"/>
    <n v="0"/>
    <n v="0"/>
    <n v="0"/>
    <n v="4500"/>
    <n v="0"/>
  </r>
  <r>
    <x v="38"/>
    <s v="Med A"/>
    <d v="2012-07-14T00:00:00"/>
    <x v="0"/>
    <n v="4500"/>
    <n v="0"/>
    <n v="0"/>
    <n v="0"/>
    <n v="0"/>
    <n v="0"/>
    <n v="4500"/>
    <n v="0"/>
  </r>
  <r>
    <x v="38"/>
    <s v="Med A"/>
    <d v="2012-07-17T00:00:00"/>
    <x v="0"/>
    <n v="4500"/>
    <n v="0"/>
    <n v="0"/>
    <n v="0"/>
    <n v="0"/>
    <n v="0"/>
    <n v="4500"/>
    <n v="0"/>
  </r>
  <r>
    <x v="38"/>
    <s v="Med A"/>
    <d v="2012-07-21T00:00:00"/>
    <x v="0"/>
    <n v="4500"/>
    <n v="0"/>
    <n v="0"/>
    <n v="0"/>
    <n v="0"/>
    <n v="0"/>
    <n v="4500"/>
    <n v="0"/>
  </r>
  <r>
    <x v="38"/>
    <s v="Med A"/>
    <d v="2012-07-28T00:00:00"/>
    <x v="0"/>
    <n v="4500"/>
    <n v="0"/>
    <n v="0"/>
    <n v="0"/>
    <n v="0"/>
    <n v="0"/>
    <n v="4500"/>
    <n v="0"/>
  </r>
  <r>
    <x v="38"/>
    <s v="Med A"/>
    <d v="2012-07-31T00:00:00"/>
    <x v="0"/>
    <n v="4500"/>
    <n v="0"/>
    <n v="0"/>
    <n v="0"/>
    <n v="0"/>
    <n v="0"/>
    <n v="4500"/>
    <n v="0"/>
  </r>
  <r>
    <x v="38"/>
    <s v="Med A"/>
    <d v="2012-08-02T00:00:00"/>
    <x v="1"/>
    <n v="4500"/>
    <n v="0"/>
    <n v="0"/>
    <n v="0"/>
    <n v="0"/>
    <n v="0"/>
    <n v="4500"/>
    <n v="0"/>
  </r>
  <r>
    <x v="38"/>
    <s v="Med A"/>
    <d v="2012-08-07T00:00:00"/>
    <x v="1"/>
    <n v="4500"/>
    <n v="0"/>
    <n v="0"/>
    <n v="0"/>
    <n v="0"/>
    <n v="0"/>
    <n v="4500"/>
    <n v="0"/>
  </r>
  <r>
    <x v="38"/>
    <s v="Med A"/>
    <d v="2012-08-11T00:00:00"/>
    <x v="1"/>
    <n v="4500"/>
    <n v="0"/>
    <n v="0"/>
    <n v="0"/>
    <n v="0"/>
    <n v="0"/>
    <n v="4500"/>
    <n v="0"/>
  </r>
  <r>
    <x v="38"/>
    <s v="Med A"/>
    <d v="2012-08-16T00:00:00"/>
    <x v="1"/>
    <n v="4500"/>
    <n v="0"/>
    <n v="0"/>
    <n v="0"/>
    <n v="0"/>
    <n v="0"/>
    <n v="4500"/>
    <n v="0"/>
  </r>
  <r>
    <x v="38"/>
    <s v="Med A"/>
    <d v="2012-08-18T00:00:00"/>
    <x v="1"/>
    <n v="4500"/>
    <n v="0"/>
    <n v="0"/>
    <n v="0"/>
    <n v="0"/>
    <n v="0"/>
    <n v="4500"/>
    <n v="0"/>
  </r>
  <r>
    <x v="38"/>
    <s v="Med A"/>
    <d v="2012-08-23T00:00:00"/>
    <x v="1"/>
    <n v="4500"/>
    <n v="0"/>
    <n v="0"/>
    <n v="0"/>
    <n v="0"/>
    <n v="0"/>
    <n v="4500"/>
    <n v="0"/>
  </r>
  <r>
    <x v="38"/>
    <s v="Med A"/>
    <d v="2012-08-30T00:00:00"/>
    <x v="1"/>
    <n v="4500"/>
    <n v="0"/>
    <n v="0"/>
    <n v="0"/>
    <n v="0"/>
    <n v="0"/>
    <n v="4500"/>
    <n v="0"/>
  </r>
  <r>
    <x v="38"/>
    <s v="Med A"/>
    <d v="2012-09-05T00:00:00"/>
    <x v="2"/>
    <n v="4500"/>
    <n v="0"/>
    <n v="0"/>
    <n v="0"/>
    <n v="0"/>
    <n v="0"/>
    <n v="4500"/>
    <n v="0"/>
  </r>
  <r>
    <x v="38"/>
    <s v="Med B"/>
    <d v="2012-09-13T00:00:00"/>
    <x v="2"/>
    <n v="8"/>
    <n v="1"/>
    <n v="0"/>
    <n v="0"/>
    <n v="72000"/>
    <n v="8"/>
    <n v="0"/>
    <n v="8"/>
  </r>
  <r>
    <x v="39"/>
    <s v="Med A"/>
    <d v="2012-07-07T00:00:00"/>
    <x v="0"/>
    <n v="3400"/>
    <n v="0"/>
    <n v="0"/>
    <n v="0"/>
    <n v="0"/>
    <n v="0"/>
    <n v="3400"/>
    <n v="0"/>
  </r>
  <r>
    <x v="39"/>
    <s v="Med A"/>
    <d v="2012-07-10T00:00:00"/>
    <x v="0"/>
    <n v="3400"/>
    <n v="0"/>
    <n v="0"/>
    <n v="0"/>
    <n v="0"/>
    <n v="0"/>
    <n v="3400"/>
    <n v="0"/>
  </r>
  <r>
    <x v="39"/>
    <s v="Med A"/>
    <d v="2012-07-12T00:00:00"/>
    <x v="0"/>
    <n v="3400"/>
    <n v="0"/>
    <n v="0"/>
    <n v="0"/>
    <n v="0"/>
    <n v="0"/>
    <n v="3400"/>
    <n v="0"/>
  </r>
  <r>
    <x v="39"/>
    <s v="Med A"/>
    <d v="2012-07-14T00:00:00"/>
    <x v="0"/>
    <n v="3400"/>
    <n v="0"/>
    <n v="0"/>
    <n v="0"/>
    <n v="0"/>
    <n v="0"/>
    <n v="3400"/>
    <n v="0"/>
  </r>
  <r>
    <x v="39"/>
    <s v="Med A"/>
    <d v="2012-07-17T00:00:00"/>
    <x v="0"/>
    <n v="3400"/>
    <n v="0"/>
    <n v="0"/>
    <n v="0"/>
    <n v="0"/>
    <n v="0"/>
    <n v="3400"/>
    <n v="0"/>
  </r>
  <r>
    <x v="39"/>
    <s v="Med A"/>
    <d v="2012-07-19T00:00:00"/>
    <x v="0"/>
    <n v="3400"/>
    <n v="0"/>
    <n v="0"/>
    <n v="0"/>
    <n v="0"/>
    <n v="0"/>
    <n v="3400"/>
    <n v="0"/>
  </r>
  <r>
    <x v="39"/>
    <s v="Med A"/>
    <d v="2012-07-21T00:00:00"/>
    <x v="0"/>
    <n v="3400"/>
    <n v="0"/>
    <n v="0"/>
    <n v="0"/>
    <n v="0"/>
    <n v="0"/>
    <n v="3400"/>
    <n v="0"/>
  </r>
  <r>
    <x v="39"/>
    <s v="Med A"/>
    <d v="2012-07-24T00:00:00"/>
    <x v="0"/>
    <n v="3400"/>
    <n v="0"/>
    <n v="0"/>
    <n v="0"/>
    <n v="0"/>
    <n v="0"/>
    <n v="3400"/>
    <n v="0"/>
  </r>
  <r>
    <x v="39"/>
    <s v="Med A"/>
    <d v="2012-07-26T00:00:00"/>
    <x v="0"/>
    <n v="3400"/>
    <n v="0"/>
    <n v="0"/>
    <n v="0"/>
    <n v="0"/>
    <n v="0"/>
    <n v="3400"/>
    <n v="0"/>
  </r>
  <r>
    <x v="39"/>
    <s v="Med A"/>
    <d v="2012-07-28T00:00:00"/>
    <x v="0"/>
    <n v="3400"/>
    <n v="0"/>
    <n v="0"/>
    <n v="0"/>
    <n v="0"/>
    <n v="0"/>
    <n v="3400"/>
    <n v="0"/>
  </r>
  <r>
    <x v="39"/>
    <s v="Med A"/>
    <d v="2012-07-31T00:00:00"/>
    <x v="0"/>
    <n v="3400"/>
    <n v="0"/>
    <n v="0"/>
    <n v="0"/>
    <n v="0"/>
    <n v="0"/>
    <n v="3400"/>
    <n v="0"/>
  </r>
  <r>
    <x v="39"/>
    <s v="Med A"/>
    <d v="2012-08-02T00:00:00"/>
    <x v="1"/>
    <n v="3400"/>
    <n v="0"/>
    <n v="0"/>
    <n v="0"/>
    <n v="0"/>
    <n v="0"/>
    <n v="3400"/>
    <n v="0"/>
  </r>
  <r>
    <x v="39"/>
    <s v="Med A"/>
    <d v="2012-08-04T00:00:00"/>
    <x v="1"/>
    <n v="3400"/>
    <n v="0"/>
    <n v="0"/>
    <n v="0"/>
    <n v="0"/>
    <n v="0"/>
    <n v="3400"/>
    <n v="0"/>
  </r>
  <r>
    <x v="39"/>
    <s v="Med A"/>
    <d v="2012-08-07T00:00:00"/>
    <x v="1"/>
    <n v="3400"/>
    <n v="0"/>
    <n v="0"/>
    <n v="0"/>
    <n v="0"/>
    <n v="0"/>
    <n v="3400"/>
    <n v="0"/>
  </r>
  <r>
    <x v="39"/>
    <s v="Med A"/>
    <d v="2012-08-09T00:00:00"/>
    <x v="1"/>
    <n v="3400"/>
    <n v="0"/>
    <n v="0"/>
    <n v="0"/>
    <n v="0"/>
    <n v="0"/>
    <n v="3400"/>
    <n v="0"/>
  </r>
  <r>
    <x v="39"/>
    <s v="Med A"/>
    <d v="2012-08-14T00:00:00"/>
    <x v="1"/>
    <n v="3400"/>
    <n v="0"/>
    <n v="0"/>
    <n v="0"/>
    <n v="0"/>
    <n v="0"/>
    <n v="3400"/>
    <n v="0"/>
  </r>
  <r>
    <x v="39"/>
    <s v="Med A"/>
    <d v="2012-08-16T00:00:00"/>
    <x v="1"/>
    <n v="3400"/>
    <n v="0"/>
    <n v="0"/>
    <n v="0"/>
    <n v="0"/>
    <n v="0"/>
    <n v="3400"/>
    <n v="0"/>
  </r>
  <r>
    <x v="40"/>
    <s v="Med B"/>
    <d v="2012-09-13T00:00:00"/>
    <x v="2"/>
    <n v="6"/>
    <n v="0"/>
    <n v="1"/>
    <n v="0"/>
    <n v="0"/>
    <n v="0"/>
    <n v="0"/>
    <n v="6"/>
  </r>
  <r>
    <x v="40"/>
    <s v="Med B"/>
    <d v="2012-10-11T00:00:00"/>
    <x v="3"/>
    <n v="6"/>
    <n v="0"/>
    <n v="1"/>
    <n v="0"/>
    <n v="0"/>
    <n v="12"/>
    <n v="0"/>
    <n v="6"/>
  </r>
  <r>
    <x v="41"/>
    <s v="Med A"/>
    <d v="2012-07-13T00:00:00"/>
    <x v="0"/>
    <n v="2600"/>
    <n v="0"/>
    <n v="0"/>
    <n v="0"/>
    <n v="0"/>
    <n v="0"/>
    <n v="2600"/>
    <n v="0"/>
  </r>
  <r>
    <x v="41"/>
    <s v="Med A"/>
    <d v="2012-07-16T00:00:00"/>
    <x v="0"/>
    <n v="2600"/>
    <n v="0"/>
    <n v="0"/>
    <n v="0"/>
    <n v="0"/>
    <n v="0"/>
    <n v="2600"/>
    <n v="0"/>
  </r>
  <r>
    <x v="41"/>
    <s v="Med A"/>
    <d v="2012-07-18T00:00:00"/>
    <x v="0"/>
    <n v="2600"/>
    <n v="0"/>
    <n v="0"/>
    <n v="0"/>
    <n v="0"/>
    <n v="0"/>
    <n v="2600"/>
    <n v="0"/>
  </r>
  <r>
    <x v="41"/>
    <s v="Med B"/>
    <d v="2012-10-12T00:00:00"/>
    <x v="3"/>
    <n v="2"/>
    <n v="1"/>
    <n v="0"/>
    <n v="0"/>
    <n v="7800"/>
    <n v="0"/>
    <n v="0"/>
    <n v="2"/>
  </r>
  <r>
    <x v="41"/>
    <s v="Med B"/>
    <d v="2012-11-14T00:00:00"/>
    <x v="4"/>
    <n v="3"/>
    <n v="0"/>
    <n v="0"/>
    <n v="0"/>
    <n v="0"/>
    <n v="5"/>
    <n v="0"/>
    <n v="3"/>
  </r>
  <r>
    <x v="42"/>
    <s v="Med A"/>
    <d v="2012-07-02T00:00:00"/>
    <x v="0"/>
    <n v="3000"/>
    <n v="0"/>
    <n v="0"/>
    <n v="0"/>
    <n v="0"/>
    <n v="0"/>
    <n v="3000"/>
    <n v="0"/>
  </r>
  <r>
    <x v="42"/>
    <s v="Med A"/>
    <d v="2012-07-04T00:00:00"/>
    <x v="0"/>
    <n v="3000"/>
    <n v="0"/>
    <n v="0"/>
    <n v="0"/>
    <n v="0"/>
    <n v="0"/>
    <n v="3000"/>
    <n v="0"/>
  </r>
  <r>
    <x v="42"/>
    <s v="Med A"/>
    <d v="2012-07-06T00:00:00"/>
    <x v="0"/>
    <n v="3000"/>
    <n v="0"/>
    <n v="0"/>
    <n v="0"/>
    <n v="0"/>
    <n v="0"/>
    <n v="3000"/>
    <n v="0"/>
  </r>
  <r>
    <x v="43"/>
    <s v="Med B"/>
    <d v="2012-10-13T00:00:00"/>
    <x v="3"/>
    <n v="2"/>
    <n v="0"/>
    <n v="1"/>
    <n v="0"/>
    <n v="0"/>
    <n v="2"/>
    <n v="0"/>
    <n v="2"/>
  </r>
  <r>
    <x v="44"/>
    <s v="Med B"/>
    <d v="2012-11-14T00:00:00"/>
    <x v="4"/>
    <n v="2"/>
    <n v="0"/>
    <n v="1"/>
    <n v="0"/>
    <n v="0"/>
    <n v="2"/>
    <n v="0"/>
    <n v="2"/>
  </r>
  <r>
    <x v="45"/>
    <s v="Med A"/>
    <d v="2012-07-06T00:00:00"/>
    <x v="0"/>
    <n v="10600"/>
    <n v="0"/>
    <n v="0"/>
    <n v="0"/>
    <n v="0"/>
    <n v="0"/>
    <n v="10600"/>
    <n v="0"/>
  </r>
  <r>
    <x v="45"/>
    <s v="Med A"/>
    <d v="2012-07-09T00:00:00"/>
    <x v="0"/>
    <n v="10600"/>
    <n v="0"/>
    <n v="0"/>
    <n v="0"/>
    <n v="0"/>
    <n v="0"/>
    <n v="10600"/>
    <n v="0"/>
  </r>
  <r>
    <x v="45"/>
    <s v="Med A"/>
    <d v="2012-07-11T00:00:00"/>
    <x v="0"/>
    <n v="10600"/>
    <n v="0"/>
    <n v="0"/>
    <n v="0"/>
    <n v="0"/>
    <n v="0"/>
    <n v="10600"/>
    <n v="0"/>
  </r>
  <r>
    <x v="45"/>
    <s v="Med A"/>
    <d v="2012-07-13T00:00:00"/>
    <x v="0"/>
    <n v="10600"/>
    <n v="0"/>
    <n v="0"/>
    <n v="0"/>
    <n v="0"/>
    <n v="0"/>
    <n v="10600"/>
    <n v="0"/>
  </r>
  <r>
    <x v="45"/>
    <s v="Med A"/>
    <d v="2012-07-16T00:00:00"/>
    <x v="0"/>
    <n v="10600"/>
    <n v="0"/>
    <n v="0"/>
    <n v="0"/>
    <n v="0"/>
    <n v="0"/>
    <n v="10600"/>
    <n v="0"/>
  </r>
  <r>
    <x v="45"/>
    <s v="Med A"/>
    <d v="2012-07-18T00:00:00"/>
    <x v="0"/>
    <n v="10600"/>
    <n v="0"/>
    <n v="0"/>
    <n v="0"/>
    <n v="0"/>
    <n v="0"/>
    <n v="10600"/>
    <n v="0"/>
  </r>
  <r>
    <x v="45"/>
    <s v="Med A"/>
    <d v="2012-07-20T00:00:00"/>
    <x v="0"/>
    <n v="10600"/>
    <n v="0"/>
    <n v="0"/>
    <n v="0"/>
    <n v="0"/>
    <n v="0"/>
    <n v="10600"/>
    <n v="0"/>
  </r>
  <r>
    <x v="45"/>
    <s v="Med A"/>
    <d v="2012-07-23T00:00:00"/>
    <x v="0"/>
    <n v="10600"/>
    <n v="0"/>
    <n v="0"/>
    <n v="0"/>
    <n v="0"/>
    <n v="0"/>
    <n v="10600"/>
    <n v="0"/>
  </r>
  <r>
    <x v="45"/>
    <s v="Med A"/>
    <d v="2012-07-25T00:00:00"/>
    <x v="0"/>
    <n v="10600"/>
    <n v="0"/>
    <n v="0"/>
    <n v="0"/>
    <n v="0"/>
    <n v="0"/>
    <n v="10600"/>
    <n v="0"/>
  </r>
  <r>
    <x v="45"/>
    <s v="Med A"/>
    <d v="2012-07-27T00:00:00"/>
    <x v="0"/>
    <n v="10600"/>
    <n v="0"/>
    <n v="0"/>
    <n v="0"/>
    <n v="0"/>
    <n v="0"/>
    <n v="10600"/>
    <n v="0"/>
  </r>
  <r>
    <x v="45"/>
    <s v="Med A"/>
    <d v="2012-07-30T00:00:00"/>
    <x v="0"/>
    <n v="10600"/>
    <n v="0"/>
    <n v="0"/>
    <n v="0"/>
    <n v="0"/>
    <n v="0"/>
    <n v="10600"/>
    <n v="0"/>
  </r>
  <r>
    <x v="45"/>
    <s v="Med A"/>
    <d v="2012-08-01T00:00:00"/>
    <x v="1"/>
    <n v="10600"/>
    <n v="0"/>
    <n v="0"/>
    <n v="0"/>
    <n v="0"/>
    <n v="0"/>
    <n v="10600"/>
    <n v="0"/>
  </r>
  <r>
    <x v="45"/>
    <s v="Med A"/>
    <d v="2012-08-03T00:00:00"/>
    <x v="1"/>
    <n v="10600"/>
    <n v="0"/>
    <n v="0"/>
    <n v="0"/>
    <n v="0"/>
    <n v="0"/>
    <n v="10600"/>
    <n v="0"/>
  </r>
  <r>
    <x v="45"/>
    <s v="Med A"/>
    <d v="2012-08-06T00:00:00"/>
    <x v="1"/>
    <n v="11700"/>
    <n v="0"/>
    <n v="0"/>
    <n v="0"/>
    <n v="0"/>
    <n v="0"/>
    <n v="11700"/>
    <n v="0"/>
  </r>
  <r>
    <x v="45"/>
    <s v="Med A"/>
    <d v="2012-08-08T00:00:00"/>
    <x v="1"/>
    <n v="11700"/>
    <n v="0"/>
    <n v="0"/>
    <n v="0"/>
    <n v="0"/>
    <n v="0"/>
    <n v="11700"/>
    <n v="0"/>
  </r>
  <r>
    <x v="45"/>
    <s v="Med A"/>
    <d v="2012-08-10T00:00:00"/>
    <x v="1"/>
    <n v="11700"/>
    <n v="0"/>
    <n v="0"/>
    <n v="0"/>
    <n v="0"/>
    <n v="0"/>
    <n v="11700"/>
    <n v="0"/>
  </r>
  <r>
    <x v="45"/>
    <s v="Med A"/>
    <d v="2012-08-13T00:00:00"/>
    <x v="1"/>
    <n v="11700"/>
    <n v="0"/>
    <n v="0"/>
    <n v="0"/>
    <n v="0"/>
    <n v="0"/>
    <n v="11700"/>
    <n v="0"/>
  </r>
  <r>
    <x v="45"/>
    <s v="Med A"/>
    <d v="2012-08-15T00:00:00"/>
    <x v="1"/>
    <n v="11700"/>
    <n v="0"/>
    <n v="0"/>
    <n v="0"/>
    <n v="0"/>
    <n v="0"/>
    <n v="11700"/>
    <n v="0"/>
  </r>
  <r>
    <x v="45"/>
    <s v="Med A"/>
    <d v="2012-08-17T00:00:00"/>
    <x v="1"/>
    <n v="11700"/>
    <n v="0"/>
    <n v="0"/>
    <n v="0"/>
    <n v="0"/>
    <n v="0"/>
    <n v="11700"/>
    <n v="0"/>
  </r>
  <r>
    <x v="45"/>
    <s v="Med A"/>
    <d v="2012-08-20T00:00:00"/>
    <x v="1"/>
    <n v="11700"/>
    <n v="0"/>
    <n v="0"/>
    <n v="0"/>
    <n v="0"/>
    <n v="0"/>
    <n v="11700"/>
    <n v="0"/>
  </r>
  <r>
    <x v="45"/>
    <s v="Med A"/>
    <d v="2012-08-22T00:00:00"/>
    <x v="1"/>
    <n v="11700"/>
    <n v="0"/>
    <n v="0"/>
    <n v="0"/>
    <n v="0"/>
    <n v="0"/>
    <n v="11700"/>
    <n v="0"/>
  </r>
  <r>
    <x v="45"/>
    <s v="Med A"/>
    <d v="2012-08-24T00:00:00"/>
    <x v="1"/>
    <n v="11700"/>
    <n v="0"/>
    <n v="0"/>
    <n v="0"/>
    <n v="0"/>
    <n v="0"/>
    <n v="11700"/>
    <n v="0"/>
  </r>
  <r>
    <x v="45"/>
    <s v="Med A"/>
    <d v="2012-08-27T00:00:00"/>
    <x v="1"/>
    <n v="11700"/>
    <n v="0"/>
    <n v="0"/>
    <n v="0"/>
    <n v="0"/>
    <n v="0"/>
    <n v="11700"/>
    <n v="0"/>
  </r>
  <r>
    <x v="45"/>
    <s v="Med A"/>
    <d v="2012-08-29T00:00:00"/>
    <x v="1"/>
    <n v="11700"/>
    <n v="0"/>
    <n v="0"/>
    <n v="0"/>
    <n v="0"/>
    <n v="0"/>
    <n v="11700"/>
    <n v="0"/>
  </r>
  <r>
    <x v="45"/>
    <s v="Med A"/>
    <d v="2012-08-31T00:00:00"/>
    <x v="1"/>
    <n v="11700"/>
    <n v="0"/>
    <n v="0"/>
    <n v="0"/>
    <n v="0"/>
    <n v="0"/>
    <n v="11700"/>
    <n v="0"/>
  </r>
  <r>
    <x v="45"/>
    <s v="Med A"/>
    <d v="2012-09-03T00:00:00"/>
    <x v="2"/>
    <n v="11700"/>
    <n v="0"/>
    <n v="0"/>
    <n v="0"/>
    <n v="0"/>
    <n v="0"/>
    <n v="11700"/>
    <n v="0"/>
  </r>
  <r>
    <x v="45"/>
    <s v="Med A"/>
    <d v="2012-09-05T00:00:00"/>
    <x v="2"/>
    <n v="11700"/>
    <n v="0"/>
    <n v="0"/>
    <n v="0"/>
    <n v="0"/>
    <n v="0"/>
    <n v="11700"/>
    <n v="0"/>
  </r>
  <r>
    <x v="45"/>
    <s v="Med B"/>
    <d v="2012-09-12T00:00:00"/>
    <x v="2"/>
    <n v="13"/>
    <n v="1"/>
    <n v="0"/>
    <n v="0"/>
    <n v="301600"/>
    <n v="0"/>
    <n v="0"/>
    <n v="13"/>
  </r>
  <r>
    <x v="45"/>
    <s v="Med B"/>
    <d v="2012-10-15T00:00:00"/>
    <x v="3"/>
    <n v="8"/>
    <n v="0"/>
    <n v="0"/>
    <n v="0"/>
    <n v="0"/>
    <n v="0"/>
    <n v="0"/>
    <n v="8"/>
  </r>
  <r>
    <x v="45"/>
    <s v="Med B"/>
    <d v="2012-11-14T00:00:00"/>
    <x v="4"/>
    <n v="10"/>
    <n v="0"/>
    <n v="0"/>
    <n v="0"/>
    <n v="0"/>
    <n v="31"/>
    <n v="0"/>
    <n v="10"/>
  </r>
  <r>
    <x v="46"/>
    <s v="Med A"/>
    <d v="2012-07-02T00:00:00"/>
    <x v="0"/>
    <n v="20000"/>
    <n v="0"/>
    <n v="0"/>
    <n v="0"/>
    <n v="0"/>
    <n v="0"/>
    <n v="20000"/>
    <n v="0"/>
  </r>
  <r>
    <x v="46"/>
    <s v="Med A"/>
    <d v="2012-07-04T00:00:00"/>
    <x v="0"/>
    <n v="20000"/>
    <n v="0"/>
    <n v="0"/>
    <n v="0"/>
    <n v="0"/>
    <n v="0"/>
    <n v="20000"/>
    <n v="0"/>
  </r>
  <r>
    <x v="46"/>
    <s v="Med A"/>
    <d v="2012-07-06T00:00:00"/>
    <x v="0"/>
    <n v="20000"/>
    <n v="0"/>
    <n v="0"/>
    <n v="0"/>
    <n v="0"/>
    <n v="0"/>
    <n v="20000"/>
    <n v="0"/>
  </r>
  <r>
    <x v="46"/>
    <s v="Med A"/>
    <d v="2012-07-09T00:00:00"/>
    <x v="0"/>
    <n v="20000"/>
    <n v="0"/>
    <n v="0"/>
    <n v="0"/>
    <n v="0"/>
    <n v="0"/>
    <n v="20000"/>
    <n v="0"/>
  </r>
  <r>
    <x v="46"/>
    <s v="Med A"/>
    <d v="2012-07-11T00:00:00"/>
    <x v="0"/>
    <n v="20000"/>
    <n v="0"/>
    <n v="0"/>
    <n v="0"/>
    <n v="0"/>
    <n v="0"/>
    <n v="20000"/>
    <n v="0"/>
  </r>
  <r>
    <x v="46"/>
    <s v="Med A"/>
    <d v="2012-07-13T00:00:00"/>
    <x v="0"/>
    <n v="20000"/>
    <n v="0"/>
    <n v="0"/>
    <n v="0"/>
    <n v="0"/>
    <n v="0"/>
    <n v="20000"/>
    <n v="0"/>
  </r>
  <r>
    <x v="46"/>
    <s v="Med A"/>
    <d v="2012-07-16T00:00:00"/>
    <x v="0"/>
    <n v="20000"/>
    <n v="0"/>
    <n v="0"/>
    <n v="0"/>
    <n v="0"/>
    <n v="0"/>
    <n v="20000"/>
    <n v="0"/>
  </r>
  <r>
    <x v="46"/>
    <s v="Med A"/>
    <d v="2012-07-18T00:00:00"/>
    <x v="0"/>
    <n v="20000"/>
    <n v="0"/>
    <n v="0"/>
    <n v="0"/>
    <n v="0"/>
    <n v="0"/>
    <n v="20000"/>
    <n v="0"/>
  </r>
  <r>
    <x v="46"/>
    <s v="Med A"/>
    <d v="2012-07-20T00:00:00"/>
    <x v="0"/>
    <n v="18000"/>
    <n v="0"/>
    <n v="0"/>
    <n v="0"/>
    <n v="0"/>
    <n v="0"/>
    <n v="18000"/>
    <n v="0"/>
  </r>
  <r>
    <x v="46"/>
    <s v="Med A"/>
    <d v="2012-07-23T00:00:00"/>
    <x v="0"/>
    <n v="18000"/>
    <n v="0"/>
    <n v="0"/>
    <n v="0"/>
    <n v="0"/>
    <n v="0"/>
    <n v="18000"/>
    <n v="0"/>
  </r>
  <r>
    <x v="46"/>
    <s v="Med A"/>
    <d v="2012-07-25T00:00:00"/>
    <x v="0"/>
    <n v="18000"/>
    <n v="0"/>
    <n v="0"/>
    <n v="0"/>
    <n v="0"/>
    <n v="0"/>
    <n v="18000"/>
    <n v="0"/>
  </r>
  <r>
    <x v="46"/>
    <s v="Med A"/>
    <d v="2012-07-27T00:00:00"/>
    <x v="0"/>
    <n v="18000"/>
    <n v="0"/>
    <n v="0"/>
    <n v="0"/>
    <n v="0"/>
    <n v="0"/>
    <n v="18000"/>
    <n v="0"/>
  </r>
  <r>
    <x v="46"/>
    <s v="Med A"/>
    <d v="2012-07-30T00:00:00"/>
    <x v="0"/>
    <n v="18000"/>
    <n v="0"/>
    <n v="0"/>
    <n v="0"/>
    <n v="0"/>
    <n v="0"/>
    <n v="18000"/>
    <n v="0"/>
  </r>
  <r>
    <x v="46"/>
    <s v="Med A"/>
    <d v="2012-08-01T00:00:00"/>
    <x v="1"/>
    <n v="18000"/>
    <n v="0"/>
    <n v="0"/>
    <n v="0"/>
    <n v="0"/>
    <n v="0"/>
    <n v="18000"/>
    <n v="0"/>
  </r>
  <r>
    <x v="46"/>
    <s v="Med A"/>
    <d v="2012-08-03T00:00:00"/>
    <x v="1"/>
    <n v="18000"/>
    <n v="0"/>
    <n v="0"/>
    <n v="0"/>
    <n v="0"/>
    <n v="0"/>
    <n v="18000"/>
    <n v="0"/>
  </r>
  <r>
    <x v="46"/>
    <s v="Med A"/>
    <d v="2012-08-06T00:00:00"/>
    <x v="1"/>
    <n v="18000"/>
    <n v="0"/>
    <n v="0"/>
    <n v="0"/>
    <n v="0"/>
    <n v="0"/>
    <n v="18000"/>
    <n v="0"/>
  </r>
  <r>
    <x v="46"/>
    <s v="Med A"/>
    <d v="2012-08-08T00:00:00"/>
    <x v="1"/>
    <n v="18000"/>
    <n v="0"/>
    <n v="0"/>
    <n v="0"/>
    <n v="0"/>
    <n v="0"/>
    <n v="18000"/>
    <n v="0"/>
  </r>
  <r>
    <x v="46"/>
    <s v="Med A"/>
    <d v="2012-08-10T00:00:00"/>
    <x v="1"/>
    <n v="18000"/>
    <n v="0"/>
    <n v="0"/>
    <n v="0"/>
    <n v="0"/>
    <n v="0"/>
    <n v="18000"/>
    <n v="0"/>
  </r>
  <r>
    <x v="46"/>
    <s v="Med A"/>
    <d v="2012-08-13T00:00:00"/>
    <x v="1"/>
    <n v="18000"/>
    <n v="0"/>
    <n v="0"/>
    <n v="0"/>
    <n v="0"/>
    <n v="0"/>
    <n v="18000"/>
    <n v="0"/>
  </r>
  <r>
    <x v="46"/>
    <s v="Med A"/>
    <d v="2012-08-15T00:00:00"/>
    <x v="1"/>
    <n v="18000"/>
    <n v="0"/>
    <n v="0"/>
    <n v="0"/>
    <n v="0"/>
    <n v="0"/>
    <n v="18000"/>
    <n v="0"/>
  </r>
  <r>
    <x v="46"/>
    <s v="Med A"/>
    <d v="2012-08-17T00:00:00"/>
    <x v="1"/>
    <n v="18000"/>
    <n v="0"/>
    <n v="0"/>
    <n v="0"/>
    <n v="0"/>
    <n v="0"/>
    <n v="18000"/>
    <n v="0"/>
  </r>
  <r>
    <x v="46"/>
    <s v="Med A"/>
    <d v="2012-08-20T00:00:00"/>
    <x v="1"/>
    <n v="18000"/>
    <n v="0"/>
    <n v="0"/>
    <n v="0"/>
    <n v="0"/>
    <n v="0"/>
    <n v="18000"/>
    <n v="0"/>
  </r>
  <r>
    <x v="46"/>
    <s v="Med A"/>
    <d v="2012-08-22T00:00:00"/>
    <x v="1"/>
    <n v="18000"/>
    <n v="0"/>
    <n v="0"/>
    <n v="0"/>
    <n v="0"/>
    <n v="0"/>
    <n v="18000"/>
    <n v="0"/>
  </r>
  <r>
    <x v="46"/>
    <s v="Med A"/>
    <d v="2012-08-24T00:00:00"/>
    <x v="1"/>
    <n v="18000"/>
    <n v="0"/>
    <n v="0"/>
    <n v="0"/>
    <n v="0"/>
    <n v="0"/>
    <n v="18000"/>
    <n v="0"/>
  </r>
  <r>
    <x v="46"/>
    <s v="Med A"/>
    <d v="2012-08-27T00:00:00"/>
    <x v="1"/>
    <n v="18000"/>
    <n v="0"/>
    <n v="0"/>
    <n v="0"/>
    <n v="0"/>
    <n v="0"/>
    <n v="18000"/>
    <n v="0"/>
  </r>
  <r>
    <x v="46"/>
    <s v="Med A"/>
    <d v="2012-08-29T00:00:00"/>
    <x v="1"/>
    <n v="18000"/>
    <n v="0"/>
    <n v="0"/>
    <n v="0"/>
    <n v="0"/>
    <n v="0"/>
    <n v="18000"/>
    <n v="0"/>
  </r>
  <r>
    <x v="46"/>
    <s v="Med A"/>
    <d v="2012-08-31T00:00:00"/>
    <x v="1"/>
    <n v="18000"/>
    <n v="0"/>
    <n v="0"/>
    <n v="0"/>
    <n v="0"/>
    <n v="0"/>
    <n v="18000"/>
    <n v="0"/>
  </r>
  <r>
    <x v="46"/>
    <s v="Med A"/>
    <d v="2012-09-03T00:00:00"/>
    <x v="2"/>
    <n v="18000"/>
    <n v="0"/>
    <n v="0"/>
    <n v="0"/>
    <n v="0"/>
    <n v="0"/>
    <n v="18000"/>
    <n v="0"/>
  </r>
  <r>
    <x v="46"/>
    <s v="Med A"/>
    <d v="2012-09-05T00:00:00"/>
    <x v="2"/>
    <n v="18000"/>
    <n v="0"/>
    <n v="0"/>
    <n v="0"/>
    <n v="0"/>
    <n v="0"/>
    <n v="18000"/>
    <n v="0"/>
  </r>
  <r>
    <x v="46"/>
    <s v="Med B"/>
    <d v="2012-09-12T00:00:00"/>
    <x v="2"/>
    <n v="16"/>
    <n v="1"/>
    <n v="0"/>
    <n v="0"/>
    <n v="538000"/>
    <n v="0"/>
    <n v="0"/>
    <n v="16"/>
  </r>
  <r>
    <x v="46"/>
    <s v="Med B"/>
    <d v="2012-10-10T00:00:00"/>
    <x v="3"/>
    <n v="20"/>
    <n v="0"/>
    <n v="0"/>
    <n v="0"/>
    <n v="0"/>
    <n v="0"/>
    <n v="0"/>
    <n v="20"/>
  </r>
  <r>
    <x v="46"/>
    <s v="Med B"/>
    <d v="2012-11-14T00:00:00"/>
    <x v="4"/>
    <n v="20"/>
    <n v="0"/>
    <n v="0"/>
    <n v="0"/>
    <n v="0"/>
    <n v="56"/>
    <n v="0"/>
    <n v="20"/>
  </r>
  <r>
    <x v="47"/>
    <s v="Med A"/>
    <d v="2012-07-02T00:00:00"/>
    <x v="0"/>
    <n v="3200"/>
    <n v="0"/>
    <n v="0"/>
    <n v="0"/>
    <n v="0"/>
    <n v="0"/>
    <n v="3200"/>
    <n v="0"/>
  </r>
  <r>
    <x v="47"/>
    <s v="Med A"/>
    <d v="2012-07-04T00:00:00"/>
    <x v="0"/>
    <n v="3200"/>
    <n v="0"/>
    <n v="0"/>
    <n v="0"/>
    <n v="0"/>
    <n v="0"/>
    <n v="3200"/>
    <n v="0"/>
  </r>
  <r>
    <x v="47"/>
    <s v="Med A"/>
    <d v="2012-07-06T00:00:00"/>
    <x v="0"/>
    <n v="3200"/>
    <n v="0"/>
    <n v="0"/>
    <n v="0"/>
    <n v="0"/>
    <n v="0"/>
    <n v="3200"/>
    <n v="0"/>
  </r>
  <r>
    <x v="47"/>
    <s v="Med A"/>
    <d v="2012-07-09T00:00:00"/>
    <x v="0"/>
    <n v="3200"/>
    <n v="0"/>
    <n v="0"/>
    <n v="0"/>
    <n v="0"/>
    <n v="0"/>
    <n v="3200"/>
    <n v="0"/>
  </r>
  <r>
    <x v="47"/>
    <s v="Med A"/>
    <d v="2012-07-11T00:00:00"/>
    <x v="0"/>
    <n v="3200"/>
    <n v="0"/>
    <n v="0"/>
    <n v="0"/>
    <n v="0"/>
    <n v="0"/>
    <n v="3200"/>
    <n v="0"/>
  </r>
  <r>
    <x v="47"/>
    <s v="Med A"/>
    <d v="2012-07-13T00:00:00"/>
    <x v="0"/>
    <n v="3200"/>
    <n v="0"/>
    <n v="0"/>
    <n v="0"/>
    <n v="0"/>
    <n v="0"/>
    <n v="3200"/>
    <n v="0"/>
  </r>
  <r>
    <x v="47"/>
    <s v="Med A"/>
    <d v="2012-07-16T00:00:00"/>
    <x v="0"/>
    <n v="3200"/>
    <n v="0"/>
    <n v="0"/>
    <n v="0"/>
    <n v="0"/>
    <n v="0"/>
    <n v="3200"/>
    <n v="0"/>
  </r>
  <r>
    <x v="47"/>
    <s v="Med A"/>
    <d v="2012-07-18T00:00:00"/>
    <x v="0"/>
    <n v="3200"/>
    <n v="0"/>
    <n v="0"/>
    <n v="0"/>
    <n v="0"/>
    <n v="0"/>
    <n v="3200"/>
    <n v="0"/>
  </r>
  <r>
    <x v="47"/>
    <s v="Med A"/>
    <d v="2012-07-20T00:00:00"/>
    <x v="0"/>
    <n v="2900"/>
    <n v="0"/>
    <n v="0"/>
    <n v="0"/>
    <n v="0"/>
    <n v="0"/>
    <n v="2900"/>
    <n v="0"/>
  </r>
  <r>
    <x v="47"/>
    <s v="Med A"/>
    <d v="2012-07-23T00:00:00"/>
    <x v="0"/>
    <n v="2900"/>
    <n v="0"/>
    <n v="0"/>
    <n v="0"/>
    <n v="0"/>
    <n v="0"/>
    <n v="2900"/>
    <n v="0"/>
  </r>
  <r>
    <x v="47"/>
    <s v="Med A"/>
    <d v="2012-07-25T00:00:00"/>
    <x v="0"/>
    <n v="2900"/>
    <n v="0"/>
    <n v="0"/>
    <n v="0"/>
    <n v="0"/>
    <n v="0"/>
    <n v="2900"/>
    <n v="0"/>
  </r>
  <r>
    <x v="47"/>
    <s v="Med A"/>
    <d v="2012-07-27T00:00:00"/>
    <x v="0"/>
    <n v="2900"/>
    <n v="0"/>
    <n v="0"/>
    <n v="0"/>
    <n v="0"/>
    <n v="0"/>
    <n v="2900"/>
    <n v="0"/>
  </r>
  <r>
    <x v="47"/>
    <s v="Med A"/>
    <d v="2012-07-30T00:00:00"/>
    <x v="0"/>
    <n v="2900"/>
    <n v="0"/>
    <n v="0"/>
    <n v="0"/>
    <n v="0"/>
    <n v="0"/>
    <n v="2900"/>
    <n v="0"/>
  </r>
  <r>
    <x v="47"/>
    <s v="Med A"/>
    <d v="2012-08-01T00:00:00"/>
    <x v="1"/>
    <n v="2900"/>
    <n v="0"/>
    <n v="0"/>
    <n v="0"/>
    <n v="0"/>
    <n v="0"/>
    <n v="2900"/>
    <n v="0"/>
  </r>
  <r>
    <x v="47"/>
    <s v="Med A"/>
    <d v="2012-08-03T00:00:00"/>
    <x v="1"/>
    <n v="2900"/>
    <n v="0"/>
    <n v="0"/>
    <n v="0"/>
    <n v="0"/>
    <n v="0"/>
    <n v="2900"/>
    <n v="0"/>
  </r>
  <r>
    <x v="47"/>
    <s v="Med A"/>
    <d v="2012-08-06T00:00:00"/>
    <x v="1"/>
    <n v="2900"/>
    <n v="0"/>
    <n v="0"/>
    <n v="0"/>
    <n v="0"/>
    <n v="0"/>
    <n v="2900"/>
    <n v="0"/>
  </r>
  <r>
    <x v="47"/>
    <s v="Med A"/>
    <d v="2012-08-08T00:00:00"/>
    <x v="1"/>
    <n v="2900"/>
    <n v="0"/>
    <n v="0"/>
    <n v="0"/>
    <n v="0"/>
    <n v="0"/>
    <n v="2900"/>
    <n v="0"/>
  </r>
  <r>
    <x v="47"/>
    <s v="Med A"/>
    <d v="2012-08-10T00:00:00"/>
    <x v="1"/>
    <n v="2900"/>
    <n v="0"/>
    <n v="0"/>
    <n v="0"/>
    <n v="0"/>
    <n v="0"/>
    <n v="2900"/>
    <n v="0"/>
  </r>
  <r>
    <x v="47"/>
    <s v="Med A"/>
    <d v="2012-08-13T00:00:00"/>
    <x v="1"/>
    <n v="2900"/>
    <n v="0"/>
    <n v="0"/>
    <n v="0"/>
    <n v="0"/>
    <n v="0"/>
    <n v="2900"/>
    <n v="0"/>
  </r>
  <r>
    <x v="47"/>
    <s v="Med A"/>
    <d v="2012-08-15T00:00:00"/>
    <x v="1"/>
    <n v="2900"/>
    <n v="0"/>
    <n v="0"/>
    <n v="0"/>
    <n v="0"/>
    <n v="0"/>
    <n v="2900"/>
    <n v="0"/>
  </r>
  <r>
    <x v="47"/>
    <s v="Med A"/>
    <d v="2012-09-03T00:00:00"/>
    <x v="2"/>
    <n v="2000"/>
    <n v="0"/>
    <n v="0"/>
    <n v="0"/>
    <n v="0"/>
    <n v="0"/>
    <n v="2000"/>
    <n v="0"/>
  </r>
  <r>
    <x v="47"/>
    <s v="Med A"/>
    <d v="2012-09-05T00:00:00"/>
    <x v="2"/>
    <n v="2000"/>
    <n v="0"/>
    <n v="0"/>
    <n v="0"/>
    <n v="0"/>
    <n v="0"/>
    <n v="2000"/>
    <n v="0"/>
  </r>
  <r>
    <x v="47"/>
    <s v="Med B"/>
    <d v="2012-09-12T00:00:00"/>
    <x v="2"/>
    <n v="4"/>
    <n v="1"/>
    <n v="0"/>
    <n v="0"/>
    <n v="64400"/>
    <n v="0"/>
    <n v="0"/>
    <n v="4"/>
  </r>
  <r>
    <x v="47"/>
    <s v="Med B"/>
    <d v="2012-10-10T00:00:00"/>
    <x v="3"/>
    <n v="3"/>
    <n v="0"/>
    <n v="0"/>
    <n v="0"/>
    <n v="0"/>
    <n v="0"/>
    <n v="0"/>
    <n v="3"/>
  </r>
  <r>
    <x v="47"/>
    <s v="Med B"/>
    <d v="2012-11-14T00:00:00"/>
    <x v="4"/>
    <n v="5"/>
    <n v="0"/>
    <n v="0"/>
    <n v="0"/>
    <n v="0"/>
    <n v="12"/>
    <n v="0"/>
    <n v="5"/>
  </r>
  <r>
    <x v="48"/>
    <s v="Med A"/>
    <d v="2012-07-03T00:00:00"/>
    <x v="0"/>
    <n v="1700"/>
    <n v="0"/>
    <n v="0"/>
    <n v="0"/>
    <n v="0"/>
    <n v="0"/>
    <n v="1700"/>
    <n v="0"/>
  </r>
  <r>
    <x v="48"/>
    <s v="Med A"/>
    <d v="2012-07-05T00:00:00"/>
    <x v="0"/>
    <n v="1700"/>
    <n v="0"/>
    <n v="0"/>
    <n v="0"/>
    <n v="0"/>
    <n v="0"/>
    <n v="1700"/>
    <n v="0"/>
  </r>
  <r>
    <x v="48"/>
    <s v="Med A"/>
    <d v="2012-07-21T00:00:00"/>
    <x v="0"/>
    <n v="1700"/>
    <n v="0"/>
    <n v="0"/>
    <n v="0"/>
    <n v="0"/>
    <n v="0"/>
    <n v="1700"/>
    <n v="0"/>
  </r>
  <r>
    <x v="48"/>
    <s v="Med A"/>
    <d v="2012-07-24T00:00:00"/>
    <x v="0"/>
    <n v="1700"/>
    <n v="0"/>
    <n v="0"/>
    <n v="0"/>
    <n v="0"/>
    <n v="0"/>
    <n v="1700"/>
    <n v="0"/>
  </r>
  <r>
    <x v="48"/>
    <s v="Med A"/>
    <d v="2012-07-26T00:00:00"/>
    <x v="0"/>
    <n v="1700"/>
    <n v="0"/>
    <n v="0"/>
    <n v="0"/>
    <n v="0"/>
    <n v="0"/>
    <n v="1700"/>
    <n v="0"/>
  </r>
  <r>
    <x v="48"/>
    <s v="Med A"/>
    <d v="2012-07-28T00:00:00"/>
    <x v="0"/>
    <n v="1700"/>
    <n v="0"/>
    <n v="0"/>
    <n v="0"/>
    <n v="0"/>
    <n v="0"/>
    <n v="1700"/>
    <n v="0"/>
  </r>
  <r>
    <x v="48"/>
    <s v="Med A"/>
    <d v="2012-07-31T00:00:00"/>
    <x v="0"/>
    <n v="1700"/>
    <n v="0"/>
    <n v="0"/>
    <n v="0"/>
    <n v="0"/>
    <n v="0"/>
    <n v="1700"/>
    <n v="0"/>
  </r>
  <r>
    <x v="48"/>
    <s v="Med A"/>
    <d v="2012-08-02T00:00:00"/>
    <x v="1"/>
    <n v="1700"/>
    <n v="0"/>
    <n v="0"/>
    <n v="0"/>
    <n v="0"/>
    <n v="0"/>
    <n v="1700"/>
    <n v="0"/>
  </r>
  <r>
    <x v="48"/>
    <s v="Med A"/>
    <d v="2012-08-04T00:00:00"/>
    <x v="1"/>
    <n v="1700"/>
    <n v="0"/>
    <n v="0"/>
    <n v="0"/>
    <n v="0"/>
    <n v="0"/>
    <n v="1700"/>
    <n v="0"/>
  </r>
  <r>
    <x v="48"/>
    <s v="Med A"/>
    <d v="2012-08-07T00:00:00"/>
    <x v="1"/>
    <n v="1700"/>
    <n v="0"/>
    <n v="0"/>
    <n v="0"/>
    <n v="0"/>
    <n v="0"/>
    <n v="1700"/>
    <n v="0"/>
  </r>
  <r>
    <x v="48"/>
    <s v="Med A"/>
    <d v="2012-08-09T00:00:00"/>
    <x v="1"/>
    <n v="1700"/>
    <n v="0"/>
    <n v="0"/>
    <n v="0"/>
    <n v="0"/>
    <n v="0"/>
    <n v="1700"/>
    <n v="0"/>
  </r>
  <r>
    <x v="48"/>
    <s v="Med A"/>
    <d v="2012-08-11T00:00:00"/>
    <x v="1"/>
    <n v="1700"/>
    <n v="0"/>
    <n v="0"/>
    <n v="0"/>
    <n v="0"/>
    <n v="0"/>
    <n v="1700"/>
    <n v="0"/>
  </r>
  <r>
    <x v="48"/>
    <s v="Med A"/>
    <d v="2012-08-14T00:00:00"/>
    <x v="1"/>
    <n v="1700"/>
    <n v="0"/>
    <n v="0"/>
    <n v="0"/>
    <n v="0"/>
    <n v="0"/>
    <n v="1700"/>
    <n v="0"/>
  </r>
  <r>
    <x v="48"/>
    <s v="Med A"/>
    <d v="2012-08-16T00:00:00"/>
    <x v="1"/>
    <n v="1700"/>
    <n v="0"/>
    <n v="0"/>
    <n v="0"/>
    <n v="0"/>
    <n v="0"/>
    <n v="1700"/>
    <n v="0"/>
  </r>
  <r>
    <x v="48"/>
    <s v="Med A"/>
    <d v="2012-08-21T00:00:00"/>
    <x v="1"/>
    <n v="1700"/>
    <n v="0"/>
    <n v="0"/>
    <n v="0"/>
    <n v="0"/>
    <n v="0"/>
    <n v="1700"/>
    <n v="0"/>
  </r>
  <r>
    <x v="48"/>
    <s v="Med A"/>
    <d v="2012-08-23T00:00:00"/>
    <x v="1"/>
    <n v="1700"/>
    <n v="0"/>
    <n v="0"/>
    <n v="0"/>
    <n v="0"/>
    <n v="0"/>
    <n v="1700"/>
    <n v="0"/>
  </r>
  <r>
    <x v="48"/>
    <s v="Med A"/>
    <d v="2012-08-25T00:00:00"/>
    <x v="1"/>
    <n v="1700"/>
    <n v="0"/>
    <n v="0"/>
    <n v="0"/>
    <n v="0"/>
    <n v="0"/>
    <n v="1700"/>
    <n v="0"/>
  </r>
  <r>
    <x v="48"/>
    <s v="Med A"/>
    <d v="2012-08-28T00:00:00"/>
    <x v="1"/>
    <n v="1700"/>
    <n v="0"/>
    <n v="0"/>
    <n v="0"/>
    <n v="0"/>
    <n v="0"/>
    <n v="1700"/>
    <n v="0"/>
  </r>
  <r>
    <x v="48"/>
    <s v="Med A"/>
    <d v="2012-08-30T00:00:00"/>
    <x v="1"/>
    <n v="1700"/>
    <n v="0"/>
    <n v="0"/>
    <n v="0"/>
    <n v="0"/>
    <n v="0"/>
    <n v="1700"/>
    <n v="0"/>
  </r>
  <r>
    <x v="48"/>
    <s v="Med A"/>
    <d v="2012-09-01T00:00:00"/>
    <x v="2"/>
    <n v="1700"/>
    <n v="0"/>
    <n v="0"/>
    <n v="0"/>
    <n v="0"/>
    <n v="0"/>
    <n v="1700"/>
    <n v="0"/>
  </r>
  <r>
    <x v="48"/>
    <s v="Med A"/>
    <d v="2012-09-04T00:00:00"/>
    <x v="2"/>
    <n v="1700"/>
    <n v="0"/>
    <n v="0"/>
    <n v="0"/>
    <n v="0"/>
    <n v="0"/>
    <n v="1700"/>
    <n v="0"/>
  </r>
  <r>
    <x v="48"/>
    <s v="Med A"/>
    <d v="2012-09-06T00:00:00"/>
    <x v="2"/>
    <n v="1700"/>
    <n v="0"/>
    <n v="0"/>
    <n v="0"/>
    <n v="0"/>
    <n v="0"/>
    <n v="1700"/>
    <n v="0"/>
  </r>
  <r>
    <x v="48"/>
    <s v="Med B"/>
    <d v="2012-09-13T00:00:00"/>
    <x v="2"/>
    <n v="4"/>
    <n v="1"/>
    <n v="0"/>
    <n v="0"/>
    <n v="37400"/>
    <n v="4"/>
    <n v="0"/>
    <n v="4"/>
  </r>
  <r>
    <x v="49"/>
    <s v="Med A"/>
    <d v="2012-07-03T00:00:00"/>
    <x v="0"/>
    <n v="8000"/>
    <n v="0"/>
    <n v="0"/>
    <n v="0"/>
    <n v="0"/>
    <n v="0"/>
    <n v="8000"/>
    <n v="0"/>
  </r>
  <r>
    <x v="49"/>
    <s v="Med A"/>
    <d v="2012-07-05T00:00:00"/>
    <x v="0"/>
    <n v="8000"/>
    <n v="0"/>
    <n v="0"/>
    <n v="0"/>
    <n v="0"/>
    <n v="0"/>
    <n v="8000"/>
    <n v="0"/>
  </r>
  <r>
    <x v="49"/>
    <s v="Med A"/>
    <d v="2012-07-07T00:00:00"/>
    <x v="0"/>
    <n v="8000"/>
    <n v="0"/>
    <n v="0"/>
    <n v="0"/>
    <n v="0"/>
    <n v="0"/>
    <n v="8000"/>
    <n v="0"/>
  </r>
  <r>
    <x v="49"/>
    <s v="Med A"/>
    <d v="2012-07-10T00:00:00"/>
    <x v="0"/>
    <n v="8000"/>
    <n v="0"/>
    <n v="0"/>
    <n v="0"/>
    <n v="0"/>
    <n v="0"/>
    <n v="8000"/>
    <n v="0"/>
  </r>
  <r>
    <x v="49"/>
    <s v="Med A"/>
    <d v="2012-07-12T00:00:00"/>
    <x v="0"/>
    <n v="8000"/>
    <n v="0"/>
    <n v="0"/>
    <n v="0"/>
    <n v="0"/>
    <n v="0"/>
    <n v="8000"/>
    <n v="0"/>
  </r>
  <r>
    <x v="49"/>
    <s v="Med A"/>
    <d v="2012-07-14T00:00:00"/>
    <x v="0"/>
    <n v="8000"/>
    <n v="0"/>
    <n v="0"/>
    <n v="0"/>
    <n v="0"/>
    <n v="0"/>
    <n v="8000"/>
    <n v="0"/>
  </r>
  <r>
    <x v="49"/>
    <s v="Med A"/>
    <d v="2012-07-17T00:00:00"/>
    <x v="0"/>
    <n v="8000"/>
    <n v="0"/>
    <n v="0"/>
    <n v="0"/>
    <n v="0"/>
    <n v="0"/>
    <n v="8000"/>
    <n v="0"/>
  </r>
  <r>
    <x v="49"/>
    <s v="Med A"/>
    <d v="2012-07-19T00:00:00"/>
    <x v="0"/>
    <n v="8000"/>
    <n v="0"/>
    <n v="0"/>
    <n v="0"/>
    <n v="0"/>
    <n v="0"/>
    <n v="8000"/>
    <n v="0"/>
  </r>
  <r>
    <x v="49"/>
    <s v="Med A"/>
    <d v="2012-07-28T00:00:00"/>
    <x v="0"/>
    <n v="7200"/>
    <n v="0"/>
    <n v="0"/>
    <n v="0"/>
    <n v="0"/>
    <n v="0"/>
    <n v="7200"/>
    <n v="0"/>
  </r>
  <r>
    <x v="49"/>
    <s v="Med A"/>
    <d v="2012-07-31T00:00:00"/>
    <x v="0"/>
    <n v="7200"/>
    <n v="0"/>
    <n v="0"/>
    <n v="0"/>
    <n v="0"/>
    <n v="0"/>
    <n v="7200"/>
    <n v="0"/>
  </r>
  <r>
    <x v="49"/>
    <s v="Med A"/>
    <d v="2012-08-02T00:00:00"/>
    <x v="1"/>
    <n v="7200"/>
    <n v="0"/>
    <n v="0"/>
    <n v="0"/>
    <n v="0"/>
    <n v="0"/>
    <n v="7200"/>
    <n v="0"/>
  </r>
  <r>
    <x v="49"/>
    <s v="Med A"/>
    <d v="2012-08-04T00:00:00"/>
    <x v="1"/>
    <n v="7200"/>
    <n v="0"/>
    <n v="0"/>
    <n v="0"/>
    <n v="0"/>
    <n v="0"/>
    <n v="7200"/>
    <n v="0"/>
  </r>
  <r>
    <x v="49"/>
    <s v="Med A"/>
    <d v="2012-08-07T00:00:00"/>
    <x v="1"/>
    <n v="7200"/>
    <n v="0"/>
    <n v="0"/>
    <n v="0"/>
    <n v="0"/>
    <n v="0"/>
    <n v="7200"/>
    <n v="0"/>
  </r>
  <r>
    <x v="49"/>
    <s v="Med A"/>
    <d v="2012-08-09T00:00:00"/>
    <x v="1"/>
    <n v="7200"/>
    <n v="0"/>
    <n v="0"/>
    <n v="0"/>
    <n v="0"/>
    <n v="0"/>
    <n v="7200"/>
    <n v="0"/>
  </r>
  <r>
    <x v="49"/>
    <s v="Med A"/>
    <d v="2012-08-11T00:00:00"/>
    <x v="1"/>
    <n v="7200"/>
    <n v="0"/>
    <n v="0"/>
    <n v="0"/>
    <n v="0"/>
    <n v="0"/>
    <n v="7200"/>
    <n v="0"/>
  </r>
  <r>
    <x v="49"/>
    <s v="Med A"/>
    <d v="2012-08-14T00:00:00"/>
    <x v="1"/>
    <n v="7200"/>
    <n v="0"/>
    <n v="0"/>
    <n v="0"/>
    <n v="0"/>
    <n v="0"/>
    <n v="7200"/>
    <n v="0"/>
  </r>
  <r>
    <x v="49"/>
    <s v="Med A"/>
    <d v="2012-08-16T00:00:00"/>
    <x v="1"/>
    <n v="7200"/>
    <n v="0"/>
    <n v="0"/>
    <n v="0"/>
    <n v="0"/>
    <n v="0"/>
    <n v="7200"/>
    <n v="0"/>
  </r>
  <r>
    <x v="49"/>
    <s v="Med A"/>
    <d v="2012-08-18T00:00:00"/>
    <x v="1"/>
    <n v="7200"/>
    <n v="0"/>
    <n v="0"/>
    <n v="0"/>
    <n v="0"/>
    <n v="0"/>
    <n v="7200"/>
    <n v="0"/>
  </r>
  <r>
    <x v="49"/>
    <s v="Med A"/>
    <d v="2012-08-21T00:00:00"/>
    <x v="1"/>
    <n v="7200"/>
    <n v="0"/>
    <n v="0"/>
    <n v="0"/>
    <n v="0"/>
    <n v="0"/>
    <n v="7200"/>
    <n v="0"/>
  </r>
  <r>
    <x v="49"/>
    <s v="Med A"/>
    <d v="2012-08-23T00:00:00"/>
    <x v="1"/>
    <n v="7200"/>
    <n v="0"/>
    <n v="0"/>
    <n v="0"/>
    <n v="0"/>
    <n v="0"/>
    <n v="7200"/>
    <n v="0"/>
  </r>
  <r>
    <x v="49"/>
    <s v="Med A"/>
    <d v="2012-08-25T00:00:00"/>
    <x v="1"/>
    <n v="7200"/>
    <n v="0"/>
    <n v="0"/>
    <n v="0"/>
    <n v="0"/>
    <n v="0"/>
    <n v="7200"/>
    <n v="0"/>
  </r>
  <r>
    <x v="49"/>
    <s v="Med A"/>
    <d v="2012-08-28T00:00:00"/>
    <x v="1"/>
    <n v="7200"/>
    <n v="0"/>
    <n v="0"/>
    <n v="0"/>
    <n v="0"/>
    <n v="0"/>
    <n v="7200"/>
    <n v="0"/>
  </r>
  <r>
    <x v="49"/>
    <s v="Med A"/>
    <d v="2012-08-30T00:00:00"/>
    <x v="1"/>
    <n v="7200"/>
    <n v="0"/>
    <n v="0"/>
    <n v="0"/>
    <n v="0"/>
    <n v="0"/>
    <n v="7200"/>
    <n v="0"/>
  </r>
  <r>
    <x v="49"/>
    <s v="Med A"/>
    <d v="2012-09-01T00:00:00"/>
    <x v="2"/>
    <n v="7200"/>
    <n v="0"/>
    <n v="0"/>
    <n v="0"/>
    <n v="0"/>
    <n v="0"/>
    <n v="7200"/>
    <n v="0"/>
  </r>
  <r>
    <x v="49"/>
    <s v="Med A"/>
    <d v="2012-09-04T00:00:00"/>
    <x v="2"/>
    <n v="7200"/>
    <n v="0"/>
    <n v="0"/>
    <n v="0"/>
    <n v="0"/>
    <n v="0"/>
    <n v="7200"/>
    <n v="0"/>
  </r>
  <r>
    <x v="49"/>
    <s v="Med A"/>
    <d v="2012-09-06T00:00:00"/>
    <x v="2"/>
    <n v="6500"/>
    <n v="0"/>
    <n v="0"/>
    <n v="0"/>
    <n v="0"/>
    <n v="0"/>
    <n v="6500"/>
    <n v="0"/>
  </r>
  <r>
    <x v="50"/>
    <s v="Med A"/>
    <d v="2012-07-03T00:00:00"/>
    <x v="0"/>
    <n v="5000"/>
    <n v="0"/>
    <n v="0"/>
    <n v="0"/>
    <n v="0"/>
    <n v="0"/>
    <n v="5000"/>
    <n v="0"/>
  </r>
  <r>
    <x v="51"/>
    <s v="Med A"/>
    <d v="2012-08-04T00:00:00"/>
    <x v="1"/>
    <n v="4200"/>
    <n v="0"/>
    <n v="0"/>
    <n v="0"/>
    <n v="0"/>
    <n v="0"/>
    <n v="4200"/>
    <n v="0"/>
  </r>
  <r>
    <x v="51"/>
    <s v="Med A"/>
    <d v="2012-08-07T00:00:00"/>
    <x v="1"/>
    <n v="4200"/>
    <n v="0"/>
    <n v="0"/>
    <n v="0"/>
    <n v="0"/>
    <n v="0"/>
    <n v="4200"/>
    <n v="0"/>
  </r>
  <r>
    <x v="51"/>
    <s v="Med A"/>
    <d v="2012-08-09T00:00:00"/>
    <x v="1"/>
    <n v="4200"/>
    <n v="0"/>
    <n v="0"/>
    <n v="0"/>
    <n v="0"/>
    <n v="0"/>
    <n v="4200"/>
    <n v="0"/>
  </r>
  <r>
    <x v="51"/>
    <s v="Med A"/>
    <d v="2012-08-11T00:00:00"/>
    <x v="1"/>
    <n v="4200"/>
    <n v="0"/>
    <n v="0"/>
    <n v="0"/>
    <n v="0"/>
    <n v="0"/>
    <n v="4200"/>
    <n v="0"/>
  </r>
  <r>
    <x v="51"/>
    <s v="Med A"/>
    <d v="2012-08-14T00:00:00"/>
    <x v="1"/>
    <n v="4200"/>
    <n v="0"/>
    <n v="0"/>
    <n v="0"/>
    <n v="0"/>
    <n v="0"/>
    <n v="4200"/>
    <n v="0"/>
  </r>
  <r>
    <x v="51"/>
    <s v="Med A"/>
    <d v="2012-08-16T00:00:00"/>
    <x v="1"/>
    <n v="4200"/>
    <n v="0"/>
    <n v="0"/>
    <n v="0"/>
    <n v="0"/>
    <n v="0"/>
    <n v="4200"/>
    <n v="0"/>
  </r>
  <r>
    <x v="51"/>
    <s v="Med A"/>
    <d v="2012-08-18T00:00:00"/>
    <x v="1"/>
    <n v="4600"/>
    <n v="0"/>
    <n v="0"/>
    <n v="0"/>
    <n v="0"/>
    <n v="0"/>
    <n v="4600"/>
    <n v="0"/>
  </r>
  <r>
    <x v="51"/>
    <s v="Med A"/>
    <d v="2012-08-21T00:00:00"/>
    <x v="1"/>
    <n v="4600"/>
    <n v="0"/>
    <n v="0"/>
    <n v="0"/>
    <n v="0"/>
    <n v="0"/>
    <n v="4600"/>
    <n v="0"/>
  </r>
  <r>
    <x v="51"/>
    <s v="Med A"/>
    <d v="2012-08-23T00:00:00"/>
    <x v="1"/>
    <n v="4600"/>
    <n v="0"/>
    <n v="0"/>
    <n v="0"/>
    <n v="0"/>
    <n v="0"/>
    <n v="4600"/>
    <n v="0"/>
  </r>
  <r>
    <x v="51"/>
    <s v="Med A"/>
    <d v="2012-08-25T00:00:00"/>
    <x v="1"/>
    <n v="4600"/>
    <n v="0"/>
    <n v="0"/>
    <n v="0"/>
    <n v="0"/>
    <n v="0"/>
    <n v="4600"/>
    <n v="0"/>
  </r>
  <r>
    <x v="51"/>
    <s v="Med A"/>
    <d v="2012-08-28T00:00:00"/>
    <x v="1"/>
    <n v="4600"/>
    <n v="0"/>
    <n v="0"/>
    <n v="0"/>
    <n v="0"/>
    <n v="0"/>
    <n v="4600"/>
    <n v="0"/>
  </r>
  <r>
    <x v="51"/>
    <s v="Med A"/>
    <d v="2012-08-30T00:00:00"/>
    <x v="1"/>
    <n v="4600"/>
    <n v="0"/>
    <n v="0"/>
    <n v="0"/>
    <n v="0"/>
    <n v="0"/>
    <n v="4600"/>
    <n v="0"/>
  </r>
  <r>
    <x v="51"/>
    <s v="Med A"/>
    <d v="2012-09-04T00:00:00"/>
    <x v="2"/>
    <n v="4600"/>
    <n v="0"/>
    <n v="0"/>
    <n v="0"/>
    <n v="0"/>
    <n v="0"/>
    <n v="4600"/>
    <n v="0"/>
  </r>
  <r>
    <x v="51"/>
    <s v="Med A"/>
    <d v="2012-09-06T00:00:00"/>
    <x v="2"/>
    <n v="4600"/>
    <n v="0"/>
    <n v="0"/>
    <n v="0"/>
    <n v="0"/>
    <n v="0"/>
    <n v="4600"/>
    <n v="0"/>
  </r>
  <r>
    <x v="51"/>
    <s v="Med B"/>
    <d v="2012-09-13T00:00:00"/>
    <x v="2"/>
    <n v="8"/>
    <n v="1"/>
    <n v="0"/>
    <n v="0"/>
    <n v="62000"/>
    <n v="0"/>
    <n v="0"/>
    <n v="8"/>
  </r>
  <r>
    <x v="51"/>
    <s v="Med B"/>
    <d v="2012-10-11T00:00:00"/>
    <x v="3"/>
    <n v="8"/>
    <n v="0"/>
    <n v="0"/>
    <n v="0"/>
    <n v="0"/>
    <n v="0"/>
    <n v="0"/>
    <n v="8"/>
  </r>
  <r>
    <x v="51"/>
    <s v="Med B"/>
    <d v="2012-11-17T00:00:00"/>
    <x v="4"/>
    <n v="8"/>
    <n v="0"/>
    <n v="0"/>
    <n v="0"/>
    <n v="0"/>
    <n v="24"/>
    <n v="0"/>
    <n v="8"/>
  </r>
  <r>
    <x v="52"/>
    <s v="Med A"/>
    <d v="2012-07-03T00:00:00"/>
    <x v="0"/>
    <n v="2200"/>
    <n v="0"/>
    <n v="0"/>
    <n v="0"/>
    <n v="0"/>
    <n v="0"/>
    <n v="2200"/>
    <n v="0"/>
  </r>
  <r>
    <x v="52"/>
    <s v="Med A"/>
    <d v="2012-07-05T00:00:00"/>
    <x v="0"/>
    <n v="2200"/>
    <n v="0"/>
    <n v="0"/>
    <n v="0"/>
    <n v="0"/>
    <n v="0"/>
    <n v="2200"/>
    <n v="0"/>
  </r>
  <r>
    <x v="52"/>
    <s v="Med A"/>
    <d v="2012-07-07T00:00:00"/>
    <x v="0"/>
    <n v="2200"/>
    <n v="0"/>
    <n v="0"/>
    <n v="0"/>
    <n v="0"/>
    <n v="0"/>
    <n v="2200"/>
    <n v="0"/>
  </r>
  <r>
    <x v="52"/>
    <s v="Med A"/>
    <d v="2012-08-28T00:00:00"/>
    <x v="1"/>
    <n v="1800"/>
    <n v="0"/>
    <n v="0"/>
    <n v="0"/>
    <n v="0"/>
    <n v="0"/>
    <n v="1800"/>
    <n v="0"/>
  </r>
  <r>
    <x v="52"/>
    <s v="Med A"/>
    <d v="2012-08-30T00:00:00"/>
    <x v="1"/>
    <n v="1800"/>
    <n v="0"/>
    <n v="0"/>
    <n v="0"/>
    <n v="0"/>
    <n v="0"/>
    <n v="1800"/>
    <n v="0"/>
  </r>
  <r>
    <x v="52"/>
    <s v="Med A"/>
    <d v="2012-09-01T00:00:00"/>
    <x v="2"/>
    <n v="1800"/>
    <n v="0"/>
    <n v="0"/>
    <n v="0"/>
    <n v="0"/>
    <n v="0"/>
    <n v="1800"/>
    <n v="0"/>
  </r>
  <r>
    <x v="52"/>
    <s v="Med A"/>
    <d v="2012-09-04T00:00:00"/>
    <x v="2"/>
    <n v="1800"/>
    <n v="0"/>
    <n v="0"/>
    <n v="0"/>
    <n v="0"/>
    <n v="0"/>
    <n v="1800"/>
    <n v="0"/>
  </r>
  <r>
    <x v="52"/>
    <s v="Med A"/>
    <d v="2012-09-06T00:00:00"/>
    <x v="2"/>
    <n v="1800"/>
    <n v="0"/>
    <n v="0"/>
    <n v="0"/>
    <n v="0"/>
    <n v="0"/>
    <n v="1800"/>
    <n v="0"/>
  </r>
  <r>
    <x v="52"/>
    <s v="Med B"/>
    <d v="2012-09-13T00:00:00"/>
    <x v="2"/>
    <n v="4"/>
    <n v="1"/>
    <n v="0"/>
    <n v="0"/>
    <n v="15600"/>
    <n v="0"/>
    <n v="0"/>
    <n v="4"/>
  </r>
  <r>
    <x v="52"/>
    <s v="Med B"/>
    <d v="2012-10-11T00:00:00"/>
    <x v="3"/>
    <n v="4"/>
    <n v="0"/>
    <n v="0"/>
    <n v="0"/>
    <n v="0"/>
    <n v="0"/>
    <n v="0"/>
    <n v="4"/>
  </r>
  <r>
    <x v="52"/>
    <s v="Med B"/>
    <d v="2012-11-15T00:00:00"/>
    <x v="4"/>
    <n v="3"/>
    <n v="0"/>
    <n v="0"/>
    <n v="0"/>
    <n v="0"/>
    <n v="11"/>
    <n v="0"/>
    <n v="3"/>
  </r>
  <r>
    <x v="53"/>
    <s v="Med A"/>
    <d v="2012-07-02T00:00:00"/>
    <x v="0"/>
    <n v="4500"/>
    <n v="0"/>
    <n v="0"/>
    <n v="0"/>
    <n v="0"/>
    <n v="0"/>
    <n v="4500"/>
    <n v="0"/>
  </r>
  <r>
    <x v="53"/>
    <s v="Med A"/>
    <d v="2012-07-04T00:00:00"/>
    <x v="0"/>
    <n v="4500"/>
    <n v="0"/>
    <n v="0"/>
    <n v="0"/>
    <n v="0"/>
    <n v="0"/>
    <n v="4500"/>
    <n v="0"/>
  </r>
  <r>
    <x v="53"/>
    <s v="Med A"/>
    <d v="2012-07-06T00:00:00"/>
    <x v="0"/>
    <n v="4700"/>
    <n v="0"/>
    <n v="0"/>
    <n v="0"/>
    <n v="0"/>
    <n v="0"/>
    <n v="4700"/>
    <n v="0"/>
  </r>
  <r>
    <x v="53"/>
    <s v="Med A"/>
    <d v="2012-07-09T00:00:00"/>
    <x v="0"/>
    <n v="4700"/>
    <n v="0"/>
    <n v="0"/>
    <n v="0"/>
    <n v="0"/>
    <n v="0"/>
    <n v="4700"/>
    <n v="0"/>
  </r>
  <r>
    <x v="53"/>
    <s v="Med A"/>
    <d v="2012-07-11T00:00:00"/>
    <x v="0"/>
    <n v="4700"/>
    <n v="0"/>
    <n v="0"/>
    <n v="0"/>
    <n v="0"/>
    <n v="0"/>
    <n v="4700"/>
    <n v="0"/>
  </r>
  <r>
    <x v="53"/>
    <s v="Med A"/>
    <d v="2012-07-13T00:00:00"/>
    <x v="0"/>
    <n v="4700"/>
    <n v="0"/>
    <n v="0"/>
    <n v="0"/>
    <n v="0"/>
    <n v="0"/>
    <n v="4700"/>
    <n v="0"/>
  </r>
  <r>
    <x v="53"/>
    <s v="Med A"/>
    <d v="2012-07-16T00:00:00"/>
    <x v="0"/>
    <n v="4700"/>
    <n v="0"/>
    <n v="0"/>
    <n v="0"/>
    <n v="0"/>
    <n v="0"/>
    <n v="4700"/>
    <n v="0"/>
  </r>
  <r>
    <x v="53"/>
    <s v="Med A"/>
    <d v="2012-07-18T00:00:00"/>
    <x v="0"/>
    <n v="4700"/>
    <n v="0"/>
    <n v="0"/>
    <n v="0"/>
    <n v="0"/>
    <n v="0"/>
    <n v="4700"/>
    <n v="0"/>
  </r>
  <r>
    <x v="53"/>
    <s v="Med A"/>
    <d v="2012-07-23T00:00:00"/>
    <x v="0"/>
    <n v="5200"/>
    <n v="0"/>
    <n v="0"/>
    <n v="0"/>
    <n v="0"/>
    <n v="0"/>
    <n v="5200"/>
    <n v="0"/>
  </r>
  <r>
    <x v="53"/>
    <s v="Med A"/>
    <d v="2012-07-26T00:00:00"/>
    <x v="0"/>
    <n v="5200"/>
    <n v="0"/>
    <n v="0"/>
    <n v="0"/>
    <n v="0"/>
    <n v="0"/>
    <n v="5200"/>
    <n v="0"/>
  </r>
  <r>
    <x v="53"/>
    <s v="Med A"/>
    <d v="2012-07-27T00:00:00"/>
    <x v="0"/>
    <n v="5200"/>
    <n v="0"/>
    <n v="0"/>
    <n v="0"/>
    <n v="0"/>
    <n v="0"/>
    <n v="5200"/>
    <n v="0"/>
  </r>
  <r>
    <x v="53"/>
    <s v="Med A"/>
    <d v="2012-07-30T00:00:00"/>
    <x v="0"/>
    <n v="5200"/>
    <n v="0"/>
    <n v="0"/>
    <n v="0"/>
    <n v="0"/>
    <n v="0"/>
    <n v="5200"/>
    <n v="0"/>
  </r>
  <r>
    <x v="53"/>
    <s v="Med A"/>
    <d v="2012-08-01T00:00:00"/>
    <x v="1"/>
    <n v="5200"/>
    <n v="0"/>
    <n v="0"/>
    <n v="0"/>
    <n v="0"/>
    <n v="0"/>
    <n v="5200"/>
    <n v="0"/>
  </r>
  <r>
    <x v="53"/>
    <s v="Med A"/>
    <d v="2012-08-03T00:00:00"/>
    <x v="1"/>
    <n v="5200"/>
    <n v="0"/>
    <n v="0"/>
    <n v="0"/>
    <n v="0"/>
    <n v="0"/>
    <n v="5200"/>
    <n v="0"/>
  </r>
  <r>
    <x v="53"/>
    <s v="Med A"/>
    <d v="2012-08-06T00:00:00"/>
    <x v="1"/>
    <n v="6300"/>
    <n v="0"/>
    <n v="0"/>
    <n v="0"/>
    <n v="0"/>
    <n v="0"/>
    <n v="6300"/>
    <n v="0"/>
  </r>
  <r>
    <x v="53"/>
    <s v="Med A"/>
    <d v="2012-08-08T00:00:00"/>
    <x v="1"/>
    <n v="6300"/>
    <n v="0"/>
    <n v="0"/>
    <n v="0"/>
    <n v="0"/>
    <n v="0"/>
    <n v="6300"/>
    <n v="0"/>
  </r>
  <r>
    <x v="53"/>
    <s v="Med A"/>
    <d v="2012-08-10T00:00:00"/>
    <x v="1"/>
    <n v="6300"/>
    <n v="0"/>
    <n v="0"/>
    <n v="0"/>
    <n v="0"/>
    <n v="0"/>
    <n v="6300"/>
    <n v="0"/>
  </r>
  <r>
    <x v="53"/>
    <s v="Med A"/>
    <d v="2012-08-13T00:00:00"/>
    <x v="1"/>
    <n v="6300"/>
    <n v="0"/>
    <n v="0"/>
    <n v="0"/>
    <n v="0"/>
    <n v="0"/>
    <n v="6300"/>
    <n v="0"/>
  </r>
  <r>
    <x v="53"/>
    <s v="Med A"/>
    <d v="2012-08-15T00:00:00"/>
    <x v="1"/>
    <n v="6300"/>
    <n v="0"/>
    <n v="0"/>
    <n v="0"/>
    <n v="0"/>
    <n v="0"/>
    <n v="6300"/>
    <n v="0"/>
  </r>
  <r>
    <x v="53"/>
    <s v="Med A"/>
    <d v="2012-08-17T00:00:00"/>
    <x v="1"/>
    <n v="7000"/>
    <n v="0"/>
    <n v="0"/>
    <n v="0"/>
    <n v="0"/>
    <n v="0"/>
    <n v="7000"/>
    <n v="0"/>
  </r>
  <r>
    <x v="53"/>
    <s v="Med A"/>
    <d v="2012-08-20T00:00:00"/>
    <x v="1"/>
    <n v="7000"/>
    <n v="0"/>
    <n v="0"/>
    <n v="0"/>
    <n v="0"/>
    <n v="0"/>
    <n v="7000"/>
    <n v="0"/>
  </r>
  <r>
    <x v="53"/>
    <s v="Med A"/>
    <d v="2012-08-22T00:00:00"/>
    <x v="1"/>
    <n v="7000"/>
    <n v="0"/>
    <n v="0"/>
    <n v="0"/>
    <n v="0"/>
    <n v="0"/>
    <n v="7000"/>
    <n v="0"/>
  </r>
  <r>
    <x v="53"/>
    <s v="Med A"/>
    <d v="2012-08-24T00:00:00"/>
    <x v="1"/>
    <n v="7000"/>
    <n v="0"/>
    <n v="0"/>
    <n v="0"/>
    <n v="0"/>
    <n v="0"/>
    <n v="7000"/>
    <n v="0"/>
  </r>
  <r>
    <x v="53"/>
    <s v="Med A"/>
    <d v="2012-08-27T00:00:00"/>
    <x v="1"/>
    <n v="7000"/>
    <n v="0"/>
    <n v="0"/>
    <n v="0"/>
    <n v="0"/>
    <n v="0"/>
    <n v="7000"/>
    <n v="0"/>
  </r>
  <r>
    <x v="53"/>
    <s v="Med A"/>
    <d v="2012-08-29T00:00:00"/>
    <x v="1"/>
    <n v="7000"/>
    <n v="0"/>
    <n v="0"/>
    <n v="0"/>
    <n v="0"/>
    <n v="0"/>
    <n v="7000"/>
    <n v="0"/>
  </r>
  <r>
    <x v="53"/>
    <s v="Med A"/>
    <d v="2012-08-31T00:00:00"/>
    <x v="1"/>
    <n v="7000"/>
    <n v="0"/>
    <n v="0"/>
    <n v="0"/>
    <n v="0"/>
    <n v="0"/>
    <n v="7000"/>
    <n v="0"/>
  </r>
  <r>
    <x v="53"/>
    <s v="Med A"/>
    <d v="2012-09-03T00:00:00"/>
    <x v="2"/>
    <n v="7000"/>
    <n v="0"/>
    <n v="0"/>
    <n v="0"/>
    <n v="0"/>
    <n v="0"/>
    <n v="7000"/>
    <n v="0"/>
  </r>
  <r>
    <x v="53"/>
    <s v="Med B"/>
    <d v="2012-09-12T00:00:00"/>
    <x v="2"/>
    <n v="10"/>
    <n v="1"/>
    <n v="0"/>
    <n v="0"/>
    <n v="155900"/>
    <n v="0"/>
    <n v="0"/>
    <n v="10"/>
  </r>
  <r>
    <x v="53"/>
    <s v="Med B"/>
    <d v="2012-10-10T00:00:00"/>
    <x v="3"/>
    <n v="10"/>
    <n v="0"/>
    <n v="0"/>
    <n v="0"/>
    <n v="0"/>
    <n v="0"/>
    <n v="0"/>
    <n v="10"/>
  </r>
  <r>
    <x v="53"/>
    <s v="Med B"/>
    <d v="2012-11-14T00:00:00"/>
    <x v="4"/>
    <n v="10"/>
    <n v="0"/>
    <n v="0"/>
    <n v="0"/>
    <n v="0"/>
    <n v="30"/>
    <n v="0"/>
    <n v="10"/>
  </r>
  <r>
    <x v="54"/>
    <s v="Med A"/>
    <d v="2012-07-04T00:00:00"/>
    <x v="0"/>
    <n v="5700"/>
    <n v="0"/>
    <n v="0"/>
    <n v="0"/>
    <n v="0"/>
    <n v="0"/>
    <n v="5700"/>
    <n v="0"/>
  </r>
  <r>
    <x v="54"/>
    <s v="Med A"/>
    <d v="2012-07-06T00:00:00"/>
    <x v="0"/>
    <n v="6300"/>
    <n v="0"/>
    <n v="0"/>
    <n v="0"/>
    <n v="0"/>
    <n v="0"/>
    <n v="6300"/>
    <n v="0"/>
  </r>
  <r>
    <x v="54"/>
    <s v="Med A"/>
    <d v="2012-07-09T00:00:00"/>
    <x v="0"/>
    <n v="6300"/>
    <n v="0"/>
    <n v="0"/>
    <n v="0"/>
    <n v="0"/>
    <n v="0"/>
    <n v="6300"/>
    <n v="0"/>
  </r>
  <r>
    <x v="54"/>
    <s v="Med A"/>
    <d v="2012-07-11T00:00:00"/>
    <x v="0"/>
    <n v="6300"/>
    <n v="0"/>
    <n v="0"/>
    <n v="0"/>
    <n v="0"/>
    <n v="0"/>
    <n v="6300"/>
    <n v="0"/>
  </r>
  <r>
    <x v="54"/>
    <s v="Med A"/>
    <d v="2012-07-13T00:00:00"/>
    <x v="0"/>
    <n v="6300"/>
    <n v="0"/>
    <n v="0"/>
    <n v="0"/>
    <n v="0"/>
    <n v="0"/>
    <n v="6300"/>
    <n v="0"/>
  </r>
  <r>
    <x v="54"/>
    <s v="Med A"/>
    <d v="2012-07-16T00:00:00"/>
    <x v="0"/>
    <n v="6300"/>
    <n v="0"/>
    <n v="0"/>
    <n v="0"/>
    <n v="0"/>
    <n v="0"/>
    <n v="6300"/>
    <n v="0"/>
  </r>
  <r>
    <x v="54"/>
    <s v="Med A"/>
    <d v="2012-07-18T00:00:00"/>
    <x v="0"/>
    <n v="6300"/>
    <n v="0"/>
    <n v="0"/>
    <n v="0"/>
    <n v="0"/>
    <n v="0"/>
    <n v="6300"/>
    <n v="0"/>
  </r>
  <r>
    <x v="54"/>
    <s v="Med A"/>
    <d v="2012-07-20T00:00:00"/>
    <x v="0"/>
    <n v="6300"/>
    <n v="0"/>
    <n v="0"/>
    <n v="0"/>
    <n v="0"/>
    <n v="0"/>
    <n v="6300"/>
    <n v="0"/>
  </r>
  <r>
    <x v="54"/>
    <s v="Med A"/>
    <d v="2012-07-23T00:00:00"/>
    <x v="0"/>
    <n v="6300"/>
    <n v="0"/>
    <n v="0"/>
    <n v="0"/>
    <n v="0"/>
    <n v="0"/>
    <n v="6300"/>
    <n v="0"/>
  </r>
  <r>
    <x v="54"/>
    <s v="Med A"/>
    <d v="2012-07-25T00:00:00"/>
    <x v="0"/>
    <n v="6900"/>
    <n v="0"/>
    <n v="0"/>
    <n v="0"/>
    <n v="0"/>
    <n v="0"/>
    <n v="6900"/>
    <n v="0"/>
  </r>
  <r>
    <x v="54"/>
    <s v="Med A"/>
    <d v="2012-07-27T00:00:00"/>
    <x v="0"/>
    <n v="6900"/>
    <n v="0"/>
    <n v="0"/>
    <n v="0"/>
    <n v="0"/>
    <n v="0"/>
    <n v="6900"/>
    <n v="0"/>
  </r>
  <r>
    <x v="54"/>
    <s v="Med A"/>
    <d v="2012-08-01T00:00:00"/>
    <x v="1"/>
    <n v="6900"/>
    <n v="0"/>
    <n v="0"/>
    <n v="0"/>
    <n v="0"/>
    <n v="0"/>
    <n v="6900"/>
    <n v="0"/>
  </r>
  <r>
    <x v="54"/>
    <s v="Med A"/>
    <d v="2012-08-10T00:00:00"/>
    <x v="1"/>
    <n v="6900"/>
    <n v="0"/>
    <n v="0"/>
    <n v="0"/>
    <n v="0"/>
    <n v="0"/>
    <n v="6900"/>
    <n v="0"/>
  </r>
  <r>
    <x v="54"/>
    <s v="Med A"/>
    <d v="2012-08-15T00:00:00"/>
    <x v="1"/>
    <n v="6900"/>
    <n v="0"/>
    <n v="0"/>
    <n v="0"/>
    <n v="0"/>
    <n v="0"/>
    <n v="6900"/>
    <n v="0"/>
  </r>
  <r>
    <x v="54"/>
    <s v="Med A"/>
    <d v="2012-08-20T00:00:00"/>
    <x v="1"/>
    <n v="9000"/>
    <n v="0"/>
    <n v="0"/>
    <n v="0"/>
    <n v="0"/>
    <n v="0"/>
    <n v="9000"/>
    <n v="0"/>
  </r>
  <r>
    <x v="55"/>
    <s v="Med B"/>
    <d v="2012-09-27T00:00:00"/>
    <x v="2"/>
    <n v="2"/>
    <n v="0"/>
    <n v="1"/>
    <n v="0"/>
    <n v="0"/>
    <n v="0"/>
    <n v="0"/>
    <n v="2"/>
  </r>
  <r>
    <x v="55"/>
    <s v="Med B"/>
    <d v="2012-10-11T00:00:00"/>
    <x v="3"/>
    <n v="3"/>
    <n v="0"/>
    <n v="1"/>
    <n v="0"/>
    <n v="0"/>
    <n v="0"/>
    <n v="0"/>
    <n v="3"/>
  </r>
  <r>
    <x v="55"/>
    <s v="Med B"/>
    <d v="2012-11-15T00:00:00"/>
    <x v="4"/>
    <n v="3"/>
    <n v="0"/>
    <n v="1"/>
    <n v="0"/>
    <n v="0"/>
    <n v="8"/>
    <n v="0"/>
    <n v="3"/>
  </r>
  <r>
    <x v="56"/>
    <s v="Med A"/>
    <d v="2012-07-02T00:00:00"/>
    <x v="0"/>
    <n v="18000"/>
    <n v="0"/>
    <n v="0"/>
    <n v="0"/>
    <n v="0"/>
    <n v="0"/>
    <n v="18000"/>
    <n v="0"/>
  </r>
  <r>
    <x v="56"/>
    <s v="Med A"/>
    <d v="2012-07-06T00:00:00"/>
    <x v="0"/>
    <n v="18000"/>
    <n v="0"/>
    <n v="0"/>
    <n v="0"/>
    <n v="0"/>
    <n v="0"/>
    <n v="18000"/>
    <n v="0"/>
  </r>
  <r>
    <x v="56"/>
    <s v="Med A"/>
    <d v="2012-07-09T00:00:00"/>
    <x v="0"/>
    <n v="18000"/>
    <n v="0"/>
    <n v="0"/>
    <n v="0"/>
    <n v="0"/>
    <n v="0"/>
    <n v="18000"/>
    <n v="0"/>
  </r>
  <r>
    <x v="56"/>
    <s v="Med A"/>
    <d v="2012-07-11T00:00:00"/>
    <x v="0"/>
    <n v="18000"/>
    <n v="0"/>
    <n v="0"/>
    <n v="0"/>
    <n v="0"/>
    <n v="0"/>
    <n v="18000"/>
    <n v="0"/>
  </r>
  <r>
    <x v="56"/>
    <s v="Med A"/>
    <d v="2012-07-16T00:00:00"/>
    <x v="0"/>
    <n v="18000"/>
    <n v="0"/>
    <n v="0"/>
    <n v="0"/>
    <n v="0"/>
    <n v="0"/>
    <n v="18000"/>
    <n v="0"/>
  </r>
  <r>
    <x v="56"/>
    <s v="Med A"/>
    <d v="2012-07-18T00:00:00"/>
    <x v="0"/>
    <n v="18000"/>
    <n v="0"/>
    <n v="0"/>
    <n v="0"/>
    <n v="0"/>
    <n v="0"/>
    <n v="18000"/>
    <n v="0"/>
  </r>
  <r>
    <x v="56"/>
    <s v="Med A"/>
    <d v="2012-07-20T00:00:00"/>
    <x v="0"/>
    <n v="18000"/>
    <n v="0"/>
    <n v="0"/>
    <n v="0"/>
    <n v="0"/>
    <n v="0"/>
    <n v="18000"/>
    <n v="0"/>
  </r>
  <r>
    <x v="56"/>
    <s v="Med A"/>
    <d v="2012-07-23T00:00:00"/>
    <x v="0"/>
    <n v="18000"/>
    <n v="0"/>
    <n v="0"/>
    <n v="0"/>
    <n v="0"/>
    <n v="0"/>
    <n v="18000"/>
    <n v="0"/>
  </r>
  <r>
    <x v="56"/>
    <s v="Med A"/>
    <d v="2012-07-25T00:00:00"/>
    <x v="0"/>
    <n v="18000"/>
    <n v="0"/>
    <n v="0"/>
    <n v="0"/>
    <n v="0"/>
    <n v="0"/>
    <n v="18000"/>
    <n v="0"/>
  </r>
  <r>
    <x v="56"/>
    <s v="Med A"/>
    <d v="2012-07-27T00:00:00"/>
    <x v="0"/>
    <n v="18000"/>
    <n v="0"/>
    <n v="0"/>
    <n v="0"/>
    <n v="0"/>
    <n v="0"/>
    <n v="18000"/>
    <n v="0"/>
  </r>
  <r>
    <x v="56"/>
    <s v="Med A"/>
    <d v="2012-07-30T00:00:00"/>
    <x v="0"/>
    <n v="18000"/>
    <n v="0"/>
    <n v="0"/>
    <n v="0"/>
    <n v="0"/>
    <n v="0"/>
    <n v="18000"/>
    <n v="0"/>
  </r>
  <r>
    <x v="56"/>
    <s v="Med A"/>
    <d v="2012-08-01T00:00:00"/>
    <x v="1"/>
    <n v="18000"/>
    <n v="0"/>
    <n v="0"/>
    <n v="0"/>
    <n v="0"/>
    <n v="0"/>
    <n v="18000"/>
    <n v="0"/>
  </r>
  <r>
    <x v="56"/>
    <s v="Med B"/>
    <d v="2012-09-12T00:00:00"/>
    <x v="2"/>
    <n v="16"/>
    <n v="1"/>
    <n v="0"/>
    <n v="0"/>
    <n v="216000"/>
    <n v="0"/>
    <n v="0"/>
    <n v="16"/>
  </r>
  <r>
    <x v="56"/>
    <s v="Med B"/>
    <d v="2012-10-10T00:00:00"/>
    <x v="3"/>
    <n v="13"/>
    <n v="0"/>
    <n v="0"/>
    <n v="0"/>
    <n v="0"/>
    <n v="0"/>
    <n v="0"/>
    <n v="13"/>
  </r>
  <r>
    <x v="56"/>
    <s v="Med B"/>
    <d v="2012-11-14T00:00:00"/>
    <x v="4"/>
    <n v="13"/>
    <n v="0"/>
    <n v="0"/>
    <n v="0"/>
    <n v="0"/>
    <n v="42"/>
    <n v="0"/>
    <n v="13"/>
  </r>
  <r>
    <x v="57"/>
    <s v="Med A"/>
    <d v="2012-12-03T00:00:00"/>
    <x v="5"/>
    <n v="800"/>
    <n v="0"/>
    <n v="0"/>
    <n v="0"/>
    <n v="0"/>
    <n v="0"/>
    <n v="800"/>
    <n v="0"/>
  </r>
  <r>
    <x v="58"/>
    <s v="Med A"/>
    <d v="2012-07-02T00:00:00"/>
    <x v="0"/>
    <n v="1300"/>
    <n v="0"/>
    <n v="0"/>
    <n v="0"/>
    <n v="0"/>
    <n v="0"/>
    <n v="1300"/>
    <n v="0"/>
  </r>
  <r>
    <x v="58"/>
    <s v="Med A"/>
    <d v="2012-07-04T00:00:00"/>
    <x v="0"/>
    <n v="1300"/>
    <n v="0"/>
    <n v="0"/>
    <n v="0"/>
    <n v="0"/>
    <n v="0"/>
    <n v="1300"/>
    <n v="0"/>
  </r>
  <r>
    <x v="58"/>
    <s v="Med A"/>
    <d v="2012-07-06T00:00:00"/>
    <x v="0"/>
    <n v="1300"/>
    <n v="0"/>
    <n v="0"/>
    <n v="0"/>
    <n v="0"/>
    <n v="0"/>
    <n v="1300"/>
    <n v="0"/>
  </r>
  <r>
    <x v="58"/>
    <s v="Med A"/>
    <d v="2012-07-09T00:00:00"/>
    <x v="0"/>
    <n v="1300"/>
    <n v="0"/>
    <n v="0"/>
    <n v="0"/>
    <n v="0"/>
    <n v="0"/>
    <n v="1300"/>
    <n v="0"/>
  </r>
  <r>
    <x v="58"/>
    <s v="Med A"/>
    <d v="2012-07-11T00:00:00"/>
    <x v="0"/>
    <n v="1300"/>
    <n v="0"/>
    <n v="0"/>
    <n v="0"/>
    <n v="0"/>
    <n v="0"/>
    <n v="1300"/>
    <n v="0"/>
  </r>
  <r>
    <x v="58"/>
    <s v="Med A"/>
    <d v="2012-07-13T00:00:00"/>
    <x v="0"/>
    <n v="1300"/>
    <n v="0"/>
    <n v="0"/>
    <n v="0"/>
    <n v="0"/>
    <n v="0"/>
    <n v="1300"/>
    <n v="0"/>
  </r>
  <r>
    <x v="58"/>
    <s v="Med A"/>
    <d v="2012-07-16T00:00:00"/>
    <x v="0"/>
    <n v="1300"/>
    <n v="0"/>
    <n v="0"/>
    <n v="0"/>
    <n v="0"/>
    <n v="0"/>
    <n v="1300"/>
    <n v="0"/>
  </r>
  <r>
    <x v="58"/>
    <s v="Med A"/>
    <d v="2012-07-18T00:00:00"/>
    <x v="0"/>
    <n v="1300"/>
    <n v="0"/>
    <n v="0"/>
    <n v="0"/>
    <n v="0"/>
    <n v="0"/>
    <n v="1300"/>
    <n v="0"/>
  </r>
  <r>
    <x v="58"/>
    <s v="Med A"/>
    <d v="2012-07-20T00:00:00"/>
    <x v="0"/>
    <n v="1300"/>
    <n v="0"/>
    <n v="0"/>
    <n v="0"/>
    <n v="0"/>
    <n v="0"/>
    <n v="1300"/>
    <n v="0"/>
  </r>
  <r>
    <x v="58"/>
    <s v="Med A"/>
    <d v="2012-07-23T00:00:00"/>
    <x v="0"/>
    <n v="1300"/>
    <n v="0"/>
    <n v="0"/>
    <n v="0"/>
    <n v="0"/>
    <n v="0"/>
    <n v="1300"/>
    <n v="0"/>
  </r>
  <r>
    <x v="58"/>
    <s v="Med A"/>
    <d v="2012-07-25T00:00:00"/>
    <x v="0"/>
    <n v="1300"/>
    <n v="0"/>
    <n v="0"/>
    <n v="0"/>
    <n v="0"/>
    <n v="0"/>
    <n v="1300"/>
    <n v="0"/>
  </r>
  <r>
    <x v="58"/>
    <s v="Med A"/>
    <d v="2012-07-27T00:00:00"/>
    <x v="0"/>
    <n v="1300"/>
    <n v="0"/>
    <n v="0"/>
    <n v="0"/>
    <n v="0"/>
    <n v="0"/>
    <n v="1300"/>
    <n v="0"/>
  </r>
  <r>
    <x v="58"/>
    <s v="Med A"/>
    <d v="2012-07-30T00:00:00"/>
    <x v="0"/>
    <n v="1300"/>
    <n v="0"/>
    <n v="0"/>
    <n v="0"/>
    <n v="0"/>
    <n v="0"/>
    <n v="1300"/>
    <n v="0"/>
  </r>
  <r>
    <x v="58"/>
    <s v="Med A"/>
    <d v="2012-08-01T00:00:00"/>
    <x v="1"/>
    <n v="1300"/>
    <n v="0"/>
    <n v="0"/>
    <n v="0"/>
    <n v="0"/>
    <n v="0"/>
    <n v="1300"/>
    <n v="0"/>
  </r>
  <r>
    <x v="59"/>
    <s v="Med A"/>
    <d v="2012-07-02T00:00:00"/>
    <x v="0"/>
    <n v="2500"/>
    <n v="0"/>
    <n v="0"/>
    <n v="0"/>
    <n v="0"/>
    <n v="0"/>
    <n v="2500"/>
    <n v="0"/>
  </r>
  <r>
    <x v="59"/>
    <s v="Med A"/>
    <d v="2012-07-04T00:00:00"/>
    <x v="0"/>
    <n v="2500"/>
    <n v="0"/>
    <n v="0"/>
    <n v="0"/>
    <n v="0"/>
    <n v="0"/>
    <n v="2500"/>
    <n v="0"/>
  </r>
  <r>
    <x v="59"/>
    <s v="Med A"/>
    <d v="2012-07-06T00:00:00"/>
    <x v="0"/>
    <n v="2500"/>
    <n v="0"/>
    <n v="0"/>
    <n v="0"/>
    <n v="0"/>
    <n v="0"/>
    <n v="2500"/>
    <n v="0"/>
  </r>
  <r>
    <x v="59"/>
    <s v="Med A"/>
    <d v="2012-07-09T00:00:00"/>
    <x v="0"/>
    <n v="2500"/>
    <n v="0"/>
    <n v="0"/>
    <n v="0"/>
    <n v="0"/>
    <n v="0"/>
    <n v="2500"/>
    <n v="0"/>
  </r>
  <r>
    <x v="59"/>
    <s v="Med A"/>
    <d v="2012-07-11T00:00:00"/>
    <x v="0"/>
    <n v="2500"/>
    <n v="0"/>
    <n v="0"/>
    <n v="0"/>
    <n v="0"/>
    <n v="0"/>
    <n v="2500"/>
    <n v="0"/>
  </r>
  <r>
    <x v="59"/>
    <s v="Med A"/>
    <d v="2012-07-13T00:00:00"/>
    <x v="0"/>
    <n v="2500"/>
    <n v="0"/>
    <n v="0"/>
    <n v="0"/>
    <n v="0"/>
    <n v="0"/>
    <n v="2500"/>
    <n v="0"/>
  </r>
  <r>
    <x v="59"/>
    <s v="Med A"/>
    <d v="2012-07-16T00:00:00"/>
    <x v="0"/>
    <n v="2500"/>
    <n v="0"/>
    <n v="0"/>
    <n v="0"/>
    <n v="0"/>
    <n v="0"/>
    <n v="2500"/>
    <n v="0"/>
  </r>
  <r>
    <x v="59"/>
    <s v="Med A"/>
    <d v="2012-07-17T00:00:00"/>
    <x v="0"/>
    <n v="2500"/>
    <n v="0"/>
    <n v="0"/>
    <n v="0"/>
    <n v="0"/>
    <n v="0"/>
    <n v="2500"/>
    <n v="0"/>
  </r>
  <r>
    <x v="59"/>
    <s v="Med A"/>
    <d v="2012-07-20T00:00:00"/>
    <x v="0"/>
    <n v="2500"/>
    <n v="0"/>
    <n v="0"/>
    <n v="0"/>
    <n v="0"/>
    <n v="0"/>
    <n v="2500"/>
    <n v="0"/>
  </r>
  <r>
    <x v="59"/>
    <s v="Med A"/>
    <d v="2012-07-23T00:00:00"/>
    <x v="0"/>
    <n v="2500"/>
    <n v="0"/>
    <n v="0"/>
    <n v="0"/>
    <n v="0"/>
    <n v="0"/>
    <n v="2500"/>
    <n v="0"/>
  </r>
  <r>
    <x v="59"/>
    <s v="Med A"/>
    <d v="2012-07-25T00:00:00"/>
    <x v="0"/>
    <n v="2500"/>
    <n v="0"/>
    <n v="0"/>
    <n v="0"/>
    <n v="0"/>
    <n v="0"/>
    <n v="2500"/>
    <n v="0"/>
  </r>
  <r>
    <x v="59"/>
    <s v="Med A"/>
    <d v="2012-07-27T00:00:00"/>
    <x v="0"/>
    <n v="2500"/>
    <n v="0"/>
    <n v="0"/>
    <n v="0"/>
    <n v="0"/>
    <n v="0"/>
    <n v="2500"/>
    <n v="0"/>
  </r>
  <r>
    <x v="59"/>
    <s v="Med A"/>
    <d v="2012-07-30T00:00:00"/>
    <x v="0"/>
    <n v="2500"/>
    <n v="0"/>
    <n v="0"/>
    <n v="0"/>
    <n v="0"/>
    <n v="0"/>
    <n v="2500"/>
    <n v="0"/>
  </r>
  <r>
    <x v="59"/>
    <s v="Med A"/>
    <d v="2012-08-01T00:00:00"/>
    <x v="1"/>
    <n v="2500"/>
    <n v="0"/>
    <n v="0"/>
    <n v="0"/>
    <n v="0"/>
    <n v="0"/>
    <n v="2500"/>
    <n v="0"/>
  </r>
  <r>
    <x v="59"/>
    <s v="Med A"/>
    <d v="2012-08-03T00:00:00"/>
    <x v="1"/>
    <n v="2500"/>
    <n v="0"/>
    <n v="0"/>
    <n v="0"/>
    <n v="0"/>
    <n v="0"/>
    <n v="2500"/>
    <n v="0"/>
  </r>
  <r>
    <x v="59"/>
    <s v="Med A"/>
    <d v="2012-08-06T00:00:00"/>
    <x v="1"/>
    <n v="2500"/>
    <n v="0"/>
    <n v="0"/>
    <n v="0"/>
    <n v="0"/>
    <n v="0"/>
    <n v="2500"/>
    <n v="0"/>
  </r>
  <r>
    <x v="59"/>
    <s v="Med A"/>
    <d v="2012-08-08T00:00:00"/>
    <x v="1"/>
    <n v="2500"/>
    <n v="0"/>
    <n v="0"/>
    <n v="0"/>
    <n v="0"/>
    <n v="0"/>
    <n v="2500"/>
    <n v="0"/>
  </r>
  <r>
    <x v="59"/>
    <s v="Med A"/>
    <d v="2012-08-10T00:00:00"/>
    <x v="1"/>
    <n v="2500"/>
    <n v="0"/>
    <n v="0"/>
    <n v="0"/>
    <n v="0"/>
    <n v="0"/>
    <n v="2500"/>
    <n v="0"/>
  </r>
  <r>
    <x v="59"/>
    <s v="Med A"/>
    <d v="2012-08-13T00:00:00"/>
    <x v="1"/>
    <n v="2500"/>
    <n v="0"/>
    <n v="0"/>
    <n v="0"/>
    <n v="0"/>
    <n v="0"/>
    <n v="2500"/>
    <n v="0"/>
  </r>
  <r>
    <x v="59"/>
    <s v="Med A"/>
    <d v="2012-08-15T00:00:00"/>
    <x v="1"/>
    <n v="2500"/>
    <n v="0"/>
    <n v="0"/>
    <n v="0"/>
    <n v="0"/>
    <n v="0"/>
    <n v="2500"/>
    <n v="0"/>
  </r>
  <r>
    <x v="59"/>
    <s v="Med A"/>
    <d v="2012-08-17T00:00:00"/>
    <x v="1"/>
    <n v="2500"/>
    <n v="0"/>
    <n v="0"/>
    <n v="0"/>
    <n v="0"/>
    <n v="0"/>
    <n v="2500"/>
    <n v="0"/>
  </r>
  <r>
    <x v="59"/>
    <s v="Med A"/>
    <d v="2012-08-20T00:00:00"/>
    <x v="1"/>
    <n v="2500"/>
    <n v="0"/>
    <n v="0"/>
    <n v="0"/>
    <n v="0"/>
    <n v="0"/>
    <n v="2500"/>
    <n v="0"/>
  </r>
  <r>
    <x v="59"/>
    <s v="Med A"/>
    <d v="2012-08-22T00:00:00"/>
    <x v="1"/>
    <n v="2500"/>
    <n v="0"/>
    <n v="0"/>
    <n v="0"/>
    <n v="0"/>
    <n v="0"/>
    <n v="2500"/>
    <n v="0"/>
  </r>
  <r>
    <x v="59"/>
    <s v="Med A"/>
    <d v="2012-08-24T00:00:00"/>
    <x v="1"/>
    <n v="2500"/>
    <n v="0"/>
    <n v="0"/>
    <n v="0"/>
    <n v="0"/>
    <n v="0"/>
    <n v="2500"/>
    <n v="0"/>
  </r>
  <r>
    <x v="59"/>
    <s v="Med A"/>
    <d v="2012-08-27T00:00:00"/>
    <x v="1"/>
    <n v="2500"/>
    <n v="0"/>
    <n v="0"/>
    <n v="0"/>
    <n v="0"/>
    <n v="0"/>
    <n v="2500"/>
    <n v="0"/>
  </r>
  <r>
    <x v="59"/>
    <s v="Med A"/>
    <d v="2012-08-29T00:00:00"/>
    <x v="1"/>
    <n v="2500"/>
    <n v="0"/>
    <n v="0"/>
    <n v="0"/>
    <n v="0"/>
    <n v="0"/>
    <n v="2500"/>
    <n v="0"/>
  </r>
  <r>
    <x v="59"/>
    <s v="Med A"/>
    <d v="2012-08-31T00:00:00"/>
    <x v="1"/>
    <n v="2500"/>
    <n v="0"/>
    <n v="0"/>
    <n v="0"/>
    <n v="0"/>
    <n v="0"/>
    <n v="2500"/>
    <n v="0"/>
  </r>
  <r>
    <x v="59"/>
    <s v="Med A"/>
    <d v="2012-09-03T00:00:00"/>
    <x v="2"/>
    <n v="2500"/>
    <n v="0"/>
    <n v="0"/>
    <n v="0"/>
    <n v="0"/>
    <n v="0"/>
    <n v="2500"/>
    <n v="0"/>
  </r>
  <r>
    <x v="59"/>
    <s v="Med A"/>
    <d v="2012-09-05T00:00:00"/>
    <x v="2"/>
    <n v="2500"/>
    <n v="0"/>
    <n v="0"/>
    <n v="0"/>
    <n v="0"/>
    <n v="0"/>
    <n v="2500"/>
    <n v="0"/>
  </r>
  <r>
    <x v="59"/>
    <s v="Med B"/>
    <d v="2012-09-13T00:00:00"/>
    <x v="2"/>
    <n v="5"/>
    <n v="1"/>
    <n v="0"/>
    <n v="0"/>
    <n v="72500"/>
    <n v="0"/>
    <n v="0"/>
    <n v="5"/>
  </r>
  <r>
    <x v="59"/>
    <s v="Med B"/>
    <d v="2012-10-10T00:00:00"/>
    <x v="3"/>
    <n v="5"/>
    <n v="0"/>
    <n v="0"/>
    <n v="0"/>
    <n v="0"/>
    <n v="0"/>
    <n v="0"/>
    <n v="5"/>
  </r>
  <r>
    <x v="59"/>
    <s v="Med B"/>
    <d v="2012-11-14T00:00:00"/>
    <x v="4"/>
    <n v="6"/>
    <n v="0"/>
    <n v="0"/>
    <n v="0"/>
    <n v="0"/>
    <n v="16"/>
    <n v="0"/>
    <n v="6"/>
  </r>
  <r>
    <x v="60"/>
    <s v="Med A"/>
    <d v="2012-07-03T00:00:00"/>
    <x v="0"/>
    <n v="1000"/>
    <n v="0"/>
    <n v="0"/>
    <n v="0"/>
    <n v="0"/>
    <n v="0"/>
    <n v="1000"/>
    <n v="0"/>
  </r>
  <r>
    <x v="60"/>
    <s v="Med A"/>
    <d v="2012-07-05T00:00:00"/>
    <x v="0"/>
    <n v="1000"/>
    <n v="0"/>
    <n v="0"/>
    <n v="0"/>
    <n v="0"/>
    <n v="0"/>
    <n v="1000"/>
    <n v="0"/>
  </r>
  <r>
    <x v="60"/>
    <s v="Med A"/>
    <d v="2012-08-04T00:00:00"/>
    <x v="1"/>
    <n v="800"/>
    <n v="0"/>
    <n v="0"/>
    <n v="0"/>
    <n v="0"/>
    <n v="0"/>
    <n v="800"/>
    <n v="0"/>
  </r>
  <r>
    <x v="60"/>
    <s v="Med A"/>
    <d v="2012-08-09T00:00:00"/>
    <x v="1"/>
    <n v="800"/>
    <n v="0"/>
    <n v="0"/>
    <n v="0"/>
    <n v="0"/>
    <n v="0"/>
    <n v="800"/>
    <n v="0"/>
  </r>
  <r>
    <x v="60"/>
    <s v="Med A"/>
    <d v="2012-08-14T00:00:00"/>
    <x v="1"/>
    <n v="800"/>
    <n v="0"/>
    <n v="0"/>
    <n v="0"/>
    <n v="0"/>
    <n v="0"/>
    <n v="800"/>
    <n v="0"/>
  </r>
  <r>
    <x v="60"/>
    <s v="Med A"/>
    <d v="2012-08-16T00:00:00"/>
    <x v="1"/>
    <n v="800"/>
    <n v="0"/>
    <n v="0"/>
    <n v="0"/>
    <n v="0"/>
    <n v="0"/>
    <n v="800"/>
    <n v="0"/>
  </r>
  <r>
    <x v="60"/>
    <s v="Med A"/>
    <d v="2012-08-18T00:00:00"/>
    <x v="1"/>
    <n v="800"/>
    <n v="0"/>
    <n v="0"/>
    <n v="0"/>
    <n v="0"/>
    <n v="0"/>
    <n v="800"/>
    <n v="0"/>
  </r>
  <r>
    <x v="60"/>
    <s v="Med A"/>
    <d v="2012-08-23T00:00:00"/>
    <x v="1"/>
    <n v="800"/>
    <n v="0"/>
    <n v="0"/>
    <n v="0"/>
    <n v="0"/>
    <n v="0"/>
    <n v="800"/>
    <n v="0"/>
  </r>
  <r>
    <x v="60"/>
    <s v="Med A"/>
    <d v="2012-08-25T00:00:00"/>
    <x v="1"/>
    <n v="800"/>
    <n v="0"/>
    <n v="0"/>
    <n v="0"/>
    <n v="0"/>
    <n v="0"/>
    <n v="800"/>
    <n v="0"/>
  </r>
  <r>
    <x v="60"/>
    <s v="Med A"/>
    <d v="2012-08-28T00:00:00"/>
    <x v="1"/>
    <n v="800"/>
    <n v="0"/>
    <n v="0"/>
    <n v="0"/>
    <n v="0"/>
    <n v="0"/>
    <n v="800"/>
    <n v="0"/>
  </r>
  <r>
    <x v="61"/>
    <s v="Med A"/>
    <d v="2012-09-03T00:00:00"/>
    <x v="2"/>
    <n v="1400"/>
    <n v="0"/>
    <n v="0"/>
    <n v="0"/>
    <n v="0"/>
    <n v="0"/>
    <n v="1400"/>
    <n v="0"/>
  </r>
  <r>
    <x v="62"/>
    <s v="Med A"/>
    <d v="2012-07-02T00:00:00"/>
    <x v="0"/>
    <n v="4000"/>
    <n v="0"/>
    <n v="0"/>
    <n v="0"/>
    <n v="0"/>
    <n v="0"/>
    <n v="4000"/>
    <n v="0"/>
  </r>
  <r>
    <x v="62"/>
    <s v="Med A"/>
    <d v="2012-07-04T00:00:00"/>
    <x v="0"/>
    <n v="4000"/>
    <n v="0"/>
    <n v="0"/>
    <n v="0"/>
    <n v="0"/>
    <n v="0"/>
    <n v="4000"/>
    <n v="0"/>
  </r>
  <r>
    <x v="62"/>
    <s v="Med A"/>
    <d v="2012-07-06T00:00:00"/>
    <x v="0"/>
    <n v="4000"/>
    <n v="0"/>
    <n v="0"/>
    <n v="0"/>
    <n v="0"/>
    <n v="0"/>
    <n v="4000"/>
    <n v="0"/>
  </r>
  <r>
    <x v="62"/>
    <s v="Med A"/>
    <d v="2012-07-09T00:00:00"/>
    <x v="0"/>
    <n v="4000"/>
    <n v="0"/>
    <n v="0"/>
    <n v="0"/>
    <n v="0"/>
    <n v="0"/>
    <n v="4000"/>
    <n v="0"/>
  </r>
  <r>
    <x v="62"/>
    <s v="Med A"/>
    <d v="2012-07-11T00:00:00"/>
    <x v="0"/>
    <n v="4000"/>
    <n v="0"/>
    <n v="0"/>
    <n v="0"/>
    <n v="0"/>
    <n v="0"/>
    <n v="4000"/>
    <n v="0"/>
  </r>
  <r>
    <x v="62"/>
    <s v="Med A"/>
    <d v="2012-07-13T00:00:00"/>
    <x v="0"/>
    <n v="4000"/>
    <n v="0"/>
    <n v="0"/>
    <n v="0"/>
    <n v="0"/>
    <n v="0"/>
    <n v="4000"/>
    <n v="0"/>
  </r>
  <r>
    <x v="62"/>
    <s v="Med A"/>
    <d v="2012-07-16T00:00:00"/>
    <x v="0"/>
    <n v="4000"/>
    <n v="0"/>
    <n v="0"/>
    <n v="0"/>
    <n v="0"/>
    <n v="0"/>
    <n v="4000"/>
    <n v="0"/>
  </r>
  <r>
    <x v="62"/>
    <s v="Med A"/>
    <d v="2012-07-18T00:00:00"/>
    <x v="0"/>
    <n v="4000"/>
    <n v="0"/>
    <n v="0"/>
    <n v="0"/>
    <n v="0"/>
    <n v="0"/>
    <n v="4000"/>
    <n v="0"/>
  </r>
  <r>
    <x v="62"/>
    <s v="Med A"/>
    <d v="2012-07-20T00:00:00"/>
    <x v="0"/>
    <n v="4000"/>
    <n v="0"/>
    <n v="0"/>
    <n v="0"/>
    <n v="0"/>
    <n v="0"/>
    <n v="4000"/>
    <n v="0"/>
  </r>
  <r>
    <x v="62"/>
    <s v="Med A"/>
    <d v="2012-07-23T00:00:00"/>
    <x v="0"/>
    <n v="4000"/>
    <n v="0"/>
    <n v="0"/>
    <n v="0"/>
    <n v="0"/>
    <n v="0"/>
    <n v="4000"/>
    <n v="0"/>
  </r>
  <r>
    <x v="62"/>
    <s v="Med A"/>
    <d v="2012-07-25T00:00:00"/>
    <x v="0"/>
    <n v="4000"/>
    <n v="0"/>
    <n v="0"/>
    <n v="0"/>
    <n v="0"/>
    <n v="0"/>
    <n v="4000"/>
    <n v="0"/>
  </r>
  <r>
    <x v="62"/>
    <s v="Med A"/>
    <d v="2012-07-27T00:00:00"/>
    <x v="0"/>
    <n v="4000"/>
    <n v="0"/>
    <n v="0"/>
    <n v="0"/>
    <n v="0"/>
    <n v="0"/>
    <n v="4000"/>
    <n v="0"/>
  </r>
  <r>
    <x v="62"/>
    <s v="Med A"/>
    <d v="2012-07-30T00:00:00"/>
    <x v="0"/>
    <n v="4000"/>
    <n v="0"/>
    <n v="0"/>
    <n v="0"/>
    <n v="0"/>
    <n v="0"/>
    <n v="4000"/>
    <n v="0"/>
  </r>
  <r>
    <x v="62"/>
    <s v="Med A"/>
    <d v="2012-08-01T00:00:00"/>
    <x v="1"/>
    <n v="4000"/>
    <n v="0"/>
    <n v="0"/>
    <n v="0"/>
    <n v="0"/>
    <n v="0"/>
    <n v="4000"/>
    <n v="0"/>
  </r>
  <r>
    <x v="62"/>
    <s v="Med A"/>
    <d v="2012-08-03T00:00:00"/>
    <x v="1"/>
    <n v="4000"/>
    <n v="0"/>
    <n v="0"/>
    <n v="0"/>
    <n v="0"/>
    <n v="0"/>
    <n v="4000"/>
    <n v="0"/>
  </r>
  <r>
    <x v="62"/>
    <s v="Med A"/>
    <d v="2012-08-06T00:00:00"/>
    <x v="1"/>
    <n v="4000"/>
    <n v="0"/>
    <n v="0"/>
    <n v="0"/>
    <n v="0"/>
    <n v="0"/>
    <n v="4000"/>
    <n v="0"/>
  </r>
  <r>
    <x v="62"/>
    <s v="Med A"/>
    <d v="2012-08-08T00:00:00"/>
    <x v="1"/>
    <n v="4000"/>
    <n v="0"/>
    <n v="0"/>
    <n v="0"/>
    <n v="0"/>
    <n v="0"/>
    <n v="4000"/>
    <n v="0"/>
  </r>
  <r>
    <x v="62"/>
    <s v="Med A"/>
    <d v="2012-08-10T00:00:00"/>
    <x v="1"/>
    <n v="4000"/>
    <n v="0"/>
    <n v="0"/>
    <n v="0"/>
    <n v="0"/>
    <n v="0"/>
    <n v="4000"/>
    <n v="0"/>
  </r>
  <r>
    <x v="62"/>
    <s v="Med A"/>
    <d v="2012-08-13T00:00:00"/>
    <x v="1"/>
    <n v="4000"/>
    <n v="0"/>
    <n v="0"/>
    <n v="0"/>
    <n v="0"/>
    <n v="0"/>
    <n v="4000"/>
    <n v="0"/>
  </r>
  <r>
    <x v="62"/>
    <s v="Med A"/>
    <d v="2012-08-15T00:00:00"/>
    <x v="1"/>
    <n v="4000"/>
    <n v="0"/>
    <n v="0"/>
    <n v="0"/>
    <n v="0"/>
    <n v="0"/>
    <n v="4000"/>
    <n v="0"/>
  </r>
  <r>
    <x v="62"/>
    <s v="Med A"/>
    <d v="2012-08-17T00:00:00"/>
    <x v="1"/>
    <n v="4000"/>
    <n v="0"/>
    <n v="0"/>
    <n v="0"/>
    <n v="0"/>
    <n v="0"/>
    <n v="4000"/>
    <n v="0"/>
  </r>
  <r>
    <x v="62"/>
    <s v="Med B"/>
    <d v="2012-09-12T00:00:00"/>
    <x v="2"/>
    <n v="6"/>
    <n v="1"/>
    <n v="0"/>
    <n v="0"/>
    <n v="84000"/>
    <n v="0"/>
    <n v="0"/>
    <n v="6"/>
  </r>
  <r>
    <x v="62"/>
    <s v="Med B"/>
    <d v="2012-10-10T00:00:00"/>
    <x v="3"/>
    <n v="5"/>
    <n v="0"/>
    <n v="0"/>
    <n v="0"/>
    <n v="0"/>
    <n v="11"/>
    <n v="0"/>
    <n v="5"/>
  </r>
  <r>
    <x v="63"/>
    <s v="Med A"/>
    <d v="2012-08-06T00:00:00"/>
    <x v="1"/>
    <n v="5700"/>
    <n v="0"/>
    <n v="0"/>
    <n v="0"/>
    <n v="0"/>
    <n v="0"/>
    <n v="5700"/>
    <n v="0"/>
  </r>
  <r>
    <x v="63"/>
    <s v="Med A"/>
    <d v="2012-08-08T00:00:00"/>
    <x v="1"/>
    <n v="5700"/>
    <n v="0"/>
    <n v="0"/>
    <n v="0"/>
    <n v="0"/>
    <n v="0"/>
    <n v="5700"/>
    <n v="0"/>
  </r>
  <r>
    <x v="63"/>
    <s v="Med A"/>
    <d v="2012-08-10T00:00:00"/>
    <x v="1"/>
    <n v="5700"/>
    <n v="0"/>
    <n v="0"/>
    <n v="0"/>
    <n v="0"/>
    <n v="0"/>
    <n v="5700"/>
    <n v="0"/>
  </r>
  <r>
    <x v="63"/>
    <s v="Med A"/>
    <d v="2012-08-13T00:00:00"/>
    <x v="1"/>
    <n v="5700"/>
    <n v="0"/>
    <n v="0"/>
    <n v="0"/>
    <n v="0"/>
    <n v="0"/>
    <n v="5700"/>
    <n v="0"/>
  </r>
  <r>
    <x v="63"/>
    <s v="Med A"/>
    <d v="2012-08-15T00:00:00"/>
    <x v="1"/>
    <n v="5700"/>
    <n v="0"/>
    <n v="0"/>
    <n v="0"/>
    <n v="0"/>
    <n v="0"/>
    <n v="5700"/>
    <n v="0"/>
  </r>
  <r>
    <x v="63"/>
    <s v="Med A"/>
    <d v="2012-08-17T00:00:00"/>
    <x v="1"/>
    <n v="5700"/>
    <n v="0"/>
    <n v="0"/>
    <n v="0"/>
    <n v="0"/>
    <n v="0"/>
    <n v="5700"/>
    <n v="0"/>
  </r>
  <r>
    <x v="63"/>
    <s v="Med A"/>
    <d v="2012-08-20T00:00:00"/>
    <x v="1"/>
    <n v="5700"/>
    <n v="0"/>
    <n v="0"/>
    <n v="0"/>
    <n v="0"/>
    <n v="0"/>
    <n v="5700"/>
    <n v="0"/>
  </r>
  <r>
    <x v="63"/>
    <s v="Med A"/>
    <d v="2012-08-22T00:00:00"/>
    <x v="1"/>
    <n v="5700"/>
    <n v="0"/>
    <n v="0"/>
    <n v="0"/>
    <n v="0"/>
    <n v="0"/>
    <n v="5700"/>
    <n v="0"/>
  </r>
  <r>
    <x v="63"/>
    <s v="Med A"/>
    <d v="2012-08-24T00:00:00"/>
    <x v="1"/>
    <n v="5700"/>
    <n v="0"/>
    <n v="0"/>
    <n v="0"/>
    <n v="0"/>
    <n v="0"/>
    <n v="5700"/>
    <n v="0"/>
  </r>
  <r>
    <x v="63"/>
    <s v="Med A"/>
    <d v="2012-08-28T00:00:00"/>
    <x v="1"/>
    <n v="5700"/>
    <n v="0"/>
    <n v="0"/>
    <n v="0"/>
    <n v="0"/>
    <n v="0"/>
    <n v="5700"/>
    <n v="0"/>
  </r>
  <r>
    <x v="63"/>
    <s v="Med A"/>
    <d v="2012-08-29T00:00:00"/>
    <x v="1"/>
    <n v="5700"/>
    <n v="0"/>
    <n v="0"/>
    <n v="0"/>
    <n v="0"/>
    <n v="0"/>
    <n v="5700"/>
    <n v="0"/>
  </r>
  <r>
    <x v="63"/>
    <s v="Med A"/>
    <d v="2012-08-31T00:00:00"/>
    <x v="1"/>
    <n v="5700"/>
    <n v="0"/>
    <n v="0"/>
    <n v="0"/>
    <n v="0"/>
    <n v="0"/>
    <n v="5700"/>
    <n v="0"/>
  </r>
  <r>
    <x v="63"/>
    <s v="Med A"/>
    <d v="2012-09-04T00:00:00"/>
    <x v="2"/>
    <n v="5700"/>
    <n v="0"/>
    <n v="0"/>
    <n v="0"/>
    <n v="0"/>
    <n v="0"/>
    <n v="5700"/>
    <n v="0"/>
  </r>
  <r>
    <x v="63"/>
    <s v="Med A"/>
    <d v="2012-09-05T00:00:00"/>
    <x v="2"/>
    <n v="5700"/>
    <n v="0"/>
    <n v="0"/>
    <n v="0"/>
    <n v="0"/>
    <n v="0"/>
    <n v="5700"/>
    <n v="0"/>
  </r>
  <r>
    <x v="64"/>
    <s v="Med A"/>
    <d v="2012-07-03T00:00:00"/>
    <x v="0"/>
    <n v="14500"/>
    <n v="0"/>
    <n v="0"/>
    <n v="0"/>
    <n v="0"/>
    <n v="0"/>
    <n v="14500"/>
    <n v="0"/>
  </r>
  <r>
    <x v="64"/>
    <s v="Med A"/>
    <d v="2012-07-05T00:00:00"/>
    <x v="0"/>
    <n v="14500"/>
    <n v="0"/>
    <n v="0"/>
    <n v="0"/>
    <n v="0"/>
    <n v="0"/>
    <n v="14500"/>
    <n v="0"/>
  </r>
  <r>
    <x v="64"/>
    <s v="Med A"/>
    <d v="2012-07-07T00:00:00"/>
    <x v="0"/>
    <n v="16000"/>
    <n v="0"/>
    <n v="0"/>
    <n v="0"/>
    <n v="0"/>
    <n v="0"/>
    <n v="16000"/>
    <n v="0"/>
  </r>
  <r>
    <x v="64"/>
    <s v="Med A"/>
    <d v="2012-07-10T00:00:00"/>
    <x v="0"/>
    <n v="16000"/>
    <n v="0"/>
    <n v="0"/>
    <n v="0"/>
    <n v="0"/>
    <n v="0"/>
    <n v="16000"/>
    <n v="0"/>
  </r>
  <r>
    <x v="64"/>
    <s v="Med A"/>
    <d v="2012-07-12T00:00:00"/>
    <x v="0"/>
    <n v="16000"/>
    <n v="0"/>
    <n v="0"/>
    <n v="0"/>
    <n v="0"/>
    <n v="0"/>
    <n v="16000"/>
    <n v="0"/>
  </r>
  <r>
    <x v="64"/>
    <s v="Med A"/>
    <d v="2012-07-14T00:00:00"/>
    <x v="0"/>
    <n v="16000"/>
    <n v="0"/>
    <n v="0"/>
    <n v="0"/>
    <n v="0"/>
    <n v="0"/>
    <n v="16000"/>
    <n v="0"/>
  </r>
  <r>
    <x v="64"/>
    <s v="Med A"/>
    <d v="2012-07-17T00:00:00"/>
    <x v="0"/>
    <n v="16000"/>
    <n v="0"/>
    <n v="0"/>
    <n v="0"/>
    <n v="0"/>
    <n v="0"/>
    <n v="16000"/>
    <n v="0"/>
  </r>
  <r>
    <x v="64"/>
    <s v="Med A"/>
    <d v="2012-07-19T00:00:00"/>
    <x v="0"/>
    <n v="16000"/>
    <n v="0"/>
    <n v="0"/>
    <n v="0"/>
    <n v="0"/>
    <n v="0"/>
    <n v="16000"/>
    <n v="0"/>
  </r>
  <r>
    <x v="64"/>
    <s v="Med A"/>
    <d v="2012-07-21T00:00:00"/>
    <x v="0"/>
    <n v="19200"/>
    <n v="0"/>
    <n v="0"/>
    <n v="0"/>
    <n v="0"/>
    <n v="0"/>
    <n v="19200"/>
    <n v="0"/>
  </r>
  <r>
    <x v="64"/>
    <s v="Med A"/>
    <d v="2012-07-24T00:00:00"/>
    <x v="0"/>
    <n v="19200"/>
    <n v="0"/>
    <n v="0"/>
    <n v="0"/>
    <n v="0"/>
    <n v="0"/>
    <n v="19200"/>
    <n v="0"/>
  </r>
  <r>
    <x v="64"/>
    <s v="Med A"/>
    <d v="2012-07-26T00:00:00"/>
    <x v="0"/>
    <n v="19200"/>
    <n v="0"/>
    <n v="0"/>
    <n v="0"/>
    <n v="0"/>
    <n v="0"/>
    <n v="19200"/>
    <n v="0"/>
  </r>
  <r>
    <x v="64"/>
    <s v="Med A"/>
    <d v="2012-07-28T00:00:00"/>
    <x v="0"/>
    <n v="19200"/>
    <n v="0"/>
    <n v="0"/>
    <n v="0"/>
    <n v="0"/>
    <n v="0"/>
    <n v="19200"/>
    <n v="0"/>
  </r>
  <r>
    <x v="64"/>
    <s v="Med A"/>
    <d v="2012-07-31T00:00:00"/>
    <x v="0"/>
    <n v="19200"/>
    <n v="0"/>
    <n v="0"/>
    <n v="0"/>
    <n v="0"/>
    <n v="0"/>
    <n v="19200"/>
    <n v="0"/>
  </r>
  <r>
    <x v="64"/>
    <s v="Med A"/>
    <d v="2012-08-02T00:00:00"/>
    <x v="1"/>
    <n v="19200"/>
    <n v="0"/>
    <n v="0"/>
    <n v="0"/>
    <n v="0"/>
    <n v="0"/>
    <n v="19200"/>
    <n v="0"/>
  </r>
  <r>
    <x v="64"/>
    <s v="Med A"/>
    <d v="2012-08-04T00:00:00"/>
    <x v="1"/>
    <n v="20000"/>
    <n v="0"/>
    <n v="0"/>
    <n v="0"/>
    <n v="0"/>
    <n v="0"/>
    <n v="20000"/>
    <n v="0"/>
  </r>
  <r>
    <x v="64"/>
    <s v="Med A"/>
    <d v="2012-08-07T00:00:00"/>
    <x v="1"/>
    <n v="20000"/>
    <n v="0"/>
    <n v="0"/>
    <n v="0"/>
    <n v="0"/>
    <n v="0"/>
    <n v="20000"/>
    <n v="0"/>
  </r>
  <r>
    <x v="64"/>
    <s v="Med A"/>
    <d v="2012-08-09T00:00:00"/>
    <x v="1"/>
    <n v="20000"/>
    <n v="0"/>
    <n v="0"/>
    <n v="0"/>
    <n v="0"/>
    <n v="0"/>
    <n v="20000"/>
    <n v="0"/>
  </r>
  <r>
    <x v="64"/>
    <s v="Med A"/>
    <d v="2012-08-11T00:00:00"/>
    <x v="1"/>
    <n v="20000"/>
    <n v="0"/>
    <n v="0"/>
    <n v="0"/>
    <n v="0"/>
    <n v="0"/>
    <n v="20000"/>
    <n v="0"/>
  </r>
  <r>
    <x v="64"/>
    <s v="Med A"/>
    <d v="2012-08-14T00:00:00"/>
    <x v="1"/>
    <n v="20000"/>
    <n v="0"/>
    <n v="0"/>
    <n v="0"/>
    <n v="0"/>
    <n v="0"/>
    <n v="20000"/>
    <n v="0"/>
  </r>
  <r>
    <x v="64"/>
    <s v="Med A"/>
    <d v="2012-08-16T00:00:00"/>
    <x v="1"/>
    <n v="20000"/>
    <n v="0"/>
    <n v="0"/>
    <n v="0"/>
    <n v="0"/>
    <n v="0"/>
    <n v="20000"/>
    <n v="0"/>
  </r>
  <r>
    <x v="64"/>
    <s v="Med A"/>
    <d v="2012-08-18T00:00:00"/>
    <x v="1"/>
    <n v="20000"/>
    <n v="0"/>
    <n v="0"/>
    <n v="0"/>
    <n v="0"/>
    <n v="0"/>
    <n v="20000"/>
    <n v="0"/>
  </r>
  <r>
    <x v="64"/>
    <s v="Med A"/>
    <d v="2012-08-21T00:00:00"/>
    <x v="1"/>
    <n v="20000"/>
    <n v="0"/>
    <n v="0"/>
    <n v="0"/>
    <n v="0"/>
    <n v="0"/>
    <n v="20000"/>
    <n v="0"/>
  </r>
  <r>
    <x v="64"/>
    <s v="Med A"/>
    <d v="2012-08-23T00:00:00"/>
    <x v="1"/>
    <n v="20000"/>
    <n v="0"/>
    <n v="0"/>
    <n v="0"/>
    <n v="0"/>
    <n v="0"/>
    <n v="20000"/>
    <n v="0"/>
  </r>
  <r>
    <x v="64"/>
    <s v="Med A"/>
    <d v="2012-08-25T00:00:00"/>
    <x v="1"/>
    <n v="20000"/>
    <n v="0"/>
    <n v="0"/>
    <n v="0"/>
    <n v="0"/>
    <n v="0"/>
    <n v="20000"/>
    <n v="0"/>
  </r>
  <r>
    <x v="64"/>
    <s v="Med A"/>
    <d v="2012-08-28T00:00:00"/>
    <x v="1"/>
    <n v="20000"/>
    <n v="0"/>
    <n v="0"/>
    <n v="0"/>
    <n v="0"/>
    <n v="0"/>
    <n v="20000"/>
    <n v="0"/>
  </r>
  <r>
    <x v="64"/>
    <s v="Med A"/>
    <d v="2012-08-30T00:00:00"/>
    <x v="1"/>
    <n v="20000"/>
    <n v="0"/>
    <n v="0"/>
    <n v="0"/>
    <n v="0"/>
    <n v="0"/>
    <n v="20000"/>
    <n v="0"/>
  </r>
  <r>
    <x v="64"/>
    <s v="Med A"/>
    <d v="2012-09-01T00:00:00"/>
    <x v="2"/>
    <n v="20000"/>
    <n v="0"/>
    <n v="0"/>
    <n v="0"/>
    <n v="0"/>
    <n v="0"/>
    <n v="20000"/>
    <n v="0"/>
  </r>
  <r>
    <x v="64"/>
    <s v="Med A"/>
    <d v="2012-09-04T00:00:00"/>
    <x v="2"/>
    <n v="20000"/>
    <n v="0"/>
    <n v="0"/>
    <n v="0"/>
    <n v="0"/>
    <n v="0"/>
    <n v="20000"/>
    <n v="0"/>
  </r>
  <r>
    <x v="64"/>
    <s v="Med A"/>
    <d v="2012-09-06T00:00:00"/>
    <x v="2"/>
    <n v="20000"/>
    <n v="0"/>
    <n v="0"/>
    <n v="0"/>
    <n v="0"/>
    <n v="0"/>
    <n v="20000"/>
    <n v="0"/>
  </r>
  <r>
    <x v="64"/>
    <s v="Med B"/>
    <d v="2012-09-13T00:00:00"/>
    <x v="2"/>
    <n v="16"/>
    <n v="1"/>
    <n v="0"/>
    <n v="0"/>
    <n v="540200"/>
    <n v="0"/>
    <n v="0"/>
    <n v="16"/>
  </r>
  <r>
    <x v="64"/>
    <s v="Med B"/>
    <d v="2012-10-11T00:00:00"/>
    <x v="3"/>
    <n v="16"/>
    <n v="0"/>
    <n v="0"/>
    <n v="0"/>
    <n v="0"/>
    <n v="32"/>
    <n v="0"/>
    <n v="16"/>
  </r>
  <r>
    <x v="65"/>
    <s v="Med A"/>
    <d v="2012-07-02T00:00:00"/>
    <x v="0"/>
    <n v="3000"/>
    <n v="0"/>
    <n v="0"/>
    <n v="0"/>
    <n v="0"/>
    <n v="0"/>
    <n v="3000"/>
    <n v="0"/>
  </r>
  <r>
    <x v="65"/>
    <s v="Med A"/>
    <d v="2012-07-04T00:00:00"/>
    <x v="0"/>
    <n v="3000"/>
    <n v="0"/>
    <n v="0"/>
    <n v="0"/>
    <n v="0"/>
    <n v="0"/>
    <n v="3000"/>
    <n v="0"/>
  </r>
  <r>
    <x v="65"/>
    <s v="Med A"/>
    <d v="2012-07-06T00:00:00"/>
    <x v="0"/>
    <n v="3000"/>
    <n v="0"/>
    <n v="0"/>
    <n v="0"/>
    <n v="0"/>
    <n v="0"/>
    <n v="3000"/>
    <n v="0"/>
  </r>
  <r>
    <x v="65"/>
    <s v="Med A"/>
    <d v="2012-07-09T00:00:00"/>
    <x v="0"/>
    <n v="3000"/>
    <n v="0"/>
    <n v="0"/>
    <n v="0"/>
    <n v="0"/>
    <n v="0"/>
    <n v="3000"/>
    <n v="0"/>
  </r>
  <r>
    <x v="65"/>
    <s v="Med A"/>
    <d v="2012-07-11T00:00:00"/>
    <x v="0"/>
    <n v="3000"/>
    <n v="0"/>
    <n v="0"/>
    <n v="0"/>
    <n v="0"/>
    <n v="0"/>
    <n v="3000"/>
    <n v="0"/>
  </r>
  <r>
    <x v="65"/>
    <s v="Med A"/>
    <d v="2012-07-13T00:00:00"/>
    <x v="0"/>
    <n v="3000"/>
    <n v="0"/>
    <n v="0"/>
    <n v="0"/>
    <n v="0"/>
    <n v="0"/>
    <n v="3000"/>
    <n v="0"/>
  </r>
  <r>
    <x v="65"/>
    <s v="Med A"/>
    <d v="2012-07-16T00:00:00"/>
    <x v="0"/>
    <n v="3000"/>
    <n v="0"/>
    <n v="0"/>
    <n v="0"/>
    <n v="0"/>
    <n v="0"/>
    <n v="3000"/>
    <n v="0"/>
  </r>
  <r>
    <x v="65"/>
    <s v="Med A"/>
    <d v="2012-07-18T00:00:00"/>
    <x v="0"/>
    <n v="3000"/>
    <n v="0"/>
    <n v="0"/>
    <n v="0"/>
    <n v="0"/>
    <n v="0"/>
    <n v="3000"/>
    <n v="0"/>
  </r>
  <r>
    <x v="65"/>
    <s v="Med A"/>
    <d v="2012-07-20T00:00:00"/>
    <x v="0"/>
    <n v="2700"/>
    <n v="0"/>
    <n v="0"/>
    <n v="0"/>
    <n v="0"/>
    <n v="0"/>
    <n v="2700"/>
    <n v="0"/>
  </r>
  <r>
    <x v="65"/>
    <s v="Med A"/>
    <d v="2012-07-23T00:00:00"/>
    <x v="0"/>
    <n v="2700"/>
    <n v="0"/>
    <n v="0"/>
    <n v="0"/>
    <n v="0"/>
    <n v="0"/>
    <n v="2700"/>
    <n v="0"/>
  </r>
  <r>
    <x v="65"/>
    <s v="Med A"/>
    <d v="2012-07-25T00:00:00"/>
    <x v="0"/>
    <n v="2700"/>
    <n v="0"/>
    <n v="0"/>
    <n v="0"/>
    <n v="0"/>
    <n v="0"/>
    <n v="2700"/>
    <n v="0"/>
  </r>
  <r>
    <x v="65"/>
    <s v="Med A"/>
    <d v="2012-07-27T00:00:00"/>
    <x v="0"/>
    <n v="2700"/>
    <n v="0"/>
    <n v="0"/>
    <n v="0"/>
    <n v="0"/>
    <n v="0"/>
    <n v="2700"/>
    <n v="0"/>
  </r>
  <r>
    <x v="65"/>
    <s v="Med A"/>
    <d v="2012-07-30T00:00:00"/>
    <x v="0"/>
    <n v="2700"/>
    <n v="0"/>
    <n v="0"/>
    <n v="0"/>
    <n v="0"/>
    <n v="0"/>
    <n v="2700"/>
    <n v="0"/>
  </r>
  <r>
    <x v="65"/>
    <s v="Med A"/>
    <d v="2012-08-01T00:00:00"/>
    <x v="1"/>
    <n v="2700"/>
    <n v="0"/>
    <n v="0"/>
    <n v="0"/>
    <n v="0"/>
    <n v="0"/>
    <n v="2700"/>
    <n v="0"/>
  </r>
  <r>
    <x v="65"/>
    <s v="Med A"/>
    <d v="2012-08-03T00:00:00"/>
    <x v="1"/>
    <n v="2700"/>
    <n v="0"/>
    <n v="0"/>
    <n v="0"/>
    <n v="0"/>
    <n v="0"/>
    <n v="2700"/>
    <n v="0"/>
  </r>
  <r>
    <x v="65"/>
    <s v="Med A"/>
    <d v="2012-08-06T00:00:00"/>
    <x v="1"/>
    <n v="2700"/>
    <n v="0"/>
    <n v="0"/>
    <n v="0"/>
    <n v="0"/>
    <n v="0"/>
    <n v="2700"/>
    <n v="0"/>
  </r>
  <r>
    <x v="65"/>
    <s v="Med A"/>
    <d v="2012-08-08T00:00:00"/>
    <x v="1"/>
    <n v="2700"/>
    <n v="0"/>
    <n v="0"/>
    <n v="0"/>
    <n v="0"/>
    <n v="0"/>
    <n v="2700"/>
    <n v="0"/>
  </r>
  <r>
    <x v="65"/>
    <s v="Med A"/>
    <d v="2012-08-10T00:00:00"/>
    <x v="1"/>
    <n v="2700"/>
    <n v="0"/>
    <n v="0"/>
    <n v="0"/>
    <n v="0"/>
    <n v="0"/>
    <n v="2700"/>
    <n v="0"/>
  </r>
  <r>
    <x v="65"/>
    <s v="Med A"/>
    <d v="2012-08-13T00:00:00"/>
    <x v="1"/>
    <n v="2700"/>
    <n v="0"/>
    <n v="0"/>
    <n v="0"/>
    <n v="0"/>
    <n v="0"/>
    <n v="2700"/>
    <n v="0"/>
  </r>
  <r>
    <x v="65"/>
    <s v="Med A"/>
    <d v="2012-08-15T00:00:00"/>
    <x v="1"/>
    <n v="2700"/>
    <n v="0"/>
    <n v="0"/>
    <n v="0"/>
    <n v="0"/>
    <n v="0"/>
    <n v="2700"/>
    <n v="0"/>
  </r>
  <r>
    <x v="65"/>
    <s v="Med A"/>
    <d v="2012-08-17T00:00:00"/>
    <x v="1"/>
    <n v="2700"/>
    <n v="0"/>
    <n v="0"/>
    <n v="0"/>
    <n v="0"/>
    <n v="0"/>
    <n v="2700"/>
    <n v="0"/>
  </r>
  <r>
    <x v="65"/>
    <s v="Med A"/>
    <d v="2012-08-20T00:00:00"/>
    <x v="1"/>
    <n v="2700"/>
    <n v="0"/>
    <n v="0"/>
    <n v="0"/>
    <n v="0"/>
    <n v="0"/>
    <n v="2700"/>
    <n v="0"/>
  </r>
  <r>
    <x v="65"/>
    <s v="Med A"/>
    <d v="2012-08-22T00:00:00"/>
    <x v="1"/>
    <n v="2700"/>
    <n v="0"/>
    <n v="0"/>
    <n v="0"/>
    <n v="0"/>
    <n v="0"/>
    <n v="2700"/>
    <n v="0"/>
  </r>
  <r>
    <x v="65"/>
    <s v="Med A"/>
    <d v="2012-08-24T00:00:00"/>
    <x v="1"/>
    <n v="2700"/>
    <n v="0"/>
    <n v="0"/>
    <n v="0"/>
    <n v="0"/>
    <n v="0"/>
    <n v="2700"/>
    <n v="0"/>
  </r>
  <r>
    <x v="65"/>
    <s v="Med A"/>
    <d v="2012-08-27T00:00:00"/>
    <x v="1"/>
    <n v="2700"/>
    <n v="0"/>
    <n v="0"/>
    <n v="0"/>
    <n v="0"/>
    <n v="0"/>
    <n v="2700"/>
    <n v="0"/>
  </r>
  <r>
    <x v="65"/>
    <s v="Med A"/>
    <d v="2012-08-29T00:00:00"/>
    <x v="1"/>
    <n v="2700"/>
    <n v="0"/>
    <n v="0"/>
    <n v="0"/>
    <n v="0"/>
    <n v="0"/>
    <n v="2700"/>
    <n v="0"/>
  </r>
  <r>
    <x v="65"/>
    <s v="Med A"/>
    <d v="2012-08-31T00:00:00"/>
    <x v="1"/>
    <n v="2700"/>
    <n v="0"/>
    <n v="0"/>
    <n v="0"/>
    <n v="0"/>
    <n v="0"/>
    <n v="2700"/>
    <n v="0"/>
  </r>
  <r>
    <x v="65"/>
    <s v="Med A"/>
    <d v="2012-09-03T00:00:00"/>
    <x v="2"/>
    <n v="2700"/>
    <n v="0"/>
    <n v="0"/>
    <n v="0"/>
    <n v="0"/>
    <n v="0"/>
    <n v="2700"/>
    <n v="0"/>
  </r>
  <r>
    <x v="65"/>
    <s v="Med A"/>
    <d v="2012-09-05T00:00:00"/>
    <x v="2"/>
    <n v="2700"/>
    <n v="0"/>
    <n v="0"/>
    <n v="0"/>
    <n v="0"/>
    <n v="0"/>
    <n v="2700"/>
    <n v="0"/>
  </r>
  <r>
    <x v="65"/>
    <s v="Med B"/>
    <d v="2012-10-26T00:00:00"/>
    <x v="3"/>
    <n v="6"/>
    <n v="1"/>
    <n v="0"/>
    <n v="0"/>
    <n v="80700"/>
    <n v="0"/>
    <n v="0"/>
    <n v="6"/>
  </r>
  <r>
    <x v="65"/>
    <s v="Med B"/>
    <d v="2012-10-31T00:00:00"/>
    <x v="3"/>
    <n v="2"/>
    <n v="0"/>
    <n v="0"/>
    <n v="0"/>
    <n v="0"/>
    <n v="0"/>
    <n v="0"/>
    <n v="2"/>
  </r>
  <r>
    <x v="65"/>
    <s v="Med B"/>
    <d v="2012-11-14T00:00:00"/>
    <x v="4"/>
    <n v="1"/>
    <n v="0"/>
    <n v="0"/>
    <n v="19.285714285714285"/>
    <n v="0"/>
    <n v="9"/>
    <n v="0"/>
    <n v="1"/>
  </r>
  <r>
    <x v="66"/>
    <s v="Med A"/>
    <d v="2012-07-03T00:00:00"/>
    <x v="0"/>
    <n v="10000"/>
    <n v="0"/>
    <n v="0"/>
    <n v="0"/>
    <n v="0"/>
    <n v="0"/>
    <n v="10000"/>
    <n v="0"/>
  </r>
  <r>
    <x v="66"/>
    <s v="Med A"/>
    <d v="2012-07-05T00:00:00"/>
    <x v="0"/>
    <n v="10000"/>
    <n v="0"/>
    <n v="0"/>
    <n v="0"/>
    <n v="0"/>
    <n v="0"/>
    <n v="10000"/>
    <n v="0"/>
  </r>
  <r>
    <x v="66"/>
    <s v="Med A"/>
    <d v="2012-07-07T00:00:00"/>
    <x v="0"/>
    <n v="10000"/>
    <n v="0"/>
    <n v="0"/>
    <n v="0"/>
    <n v="0"/>
    <n v="0"/>
    <n v="10000"/>
    <n v="0"/>
  </r>
  <r>
    <x v="66"/>
    <s v="Med A"/>
    <d v="2012-07-10T00:00:00"/>
    <x v="0"/>
    <n v="10000"/>
    <n v="0"/>
    <n v="0"/>
    <n v="0"/>
    <n v="0"/>
    <n v="0"/>
    <n v="10000"/>
    <n v="0"/>
  </r>
  <r>
    <x v="66"/>
    <s v="Med A"/>
    <d v="2012-07-14T00:00:00"/>
    <x v="0"/>
    <n v="10000"/>
    <n v="0"/>
    <n v="0"/>
    <n v="0"/>
    <n v="0"/>
    <n v="0"/>
    <n v="10000"/>
    <n v="0"/>
  </r>
  <r>
    <x v="66"/>
    <s v="Med A"/>
    <d v="2012-07-17T00:00:00"/>
    <x v="0"/>
    <n v="10000"/>
    <n v="0"/>
    <n v="0"/>
    <n v="0"/>
    <n v="0"/>
    <n v="0"/>
    <n v="10000"/>
    <n v="0"/>
  </r>
  <r>
    <x v="66"/>
    <s v="Med A"/>
    <d v="2012-07-19T00:00:00"/>
    <x v="0"/>
    <n v="10000"/>
    <n v="0"/>
    <n v="0"/>
    <n v="0"/>
    <n v="0"/>
    <n v="0"/>
    <n v="10000"/>
    <n v="0"/>
  </r>
  <r>
    <x v="66"/>
    <s v="Med A"/>
    <d v="2012-07-21T00:00:00"/>
    <x v="0"/>
    <n v="8000"/>
    <n v="0"/>
    <n v="0"/>
    <n v="0"/>
    <n v="0"/>
    <n v="0"/>
    <n v="8000"/>
    <n v="0"/>
  </r>
  <r>
    <x v="66"/>
    <s v="Med A"/>
    <d v="2012-07-24T00:00:00"/>
    <x v="0"/>
    <n v="8000"/>
    <n v="0"/>
    <n v="0"/>
    <n v="0"/>
    <n v="0"/>
    <n v="0"/>
    <n v="8000"/>
    <n v="0"/>
  </r>
  <r>
    <x v="66"/>
    <s v="Med A"/>
    <d v="2012-07-26T00:00:00"/>
    <x v="0"/>
    <n v="8000"/>
    <n v="0"/>
    <n v="0"/>
    <n v="0"/>
    <n v="0"/>
    <n v="0"/>
    <n v="8000"/>
    <n v="0"/>
  </r>
  <r>
    <x v="66"/>
    <s v="Med A"/>
    <d v="2012-07-28T00:00:00"/>
    <x v="0"/>
    <n v="8000"/>
    <n v="0"/>
    <n v="0"/>
    <n v="0"/>
    <n v="0"/>
    <n v="0"/>
    <n v="8000"/>
    <n v="0"/>
  </r>
  <r>
    <x v="66"/>
    <s v="Med A"/>
    <d v="2012-07-31T00:00:00"/>
    <x v="0"/>
    <n v="8000"/>
    <n v="0"/>
    <n v="0"/>
    <n v="0"/>
    <n v="0"/>
    <n v="0"/>
    <n v="8000"/>
    <n v="0"/>
  </r>
  <r>
    <x v="66"/>
    <s v="Med A"/>
    <d v="2012-08-02T00:00:00"/>
    <x v="1"/>
    <n v="8000"/>
    <n v="0"/>
    <n v="0"/>
    <n v="0"/>
    <n v="0"/>
    <n v="0"/>
    <n v="8000"/>
    <n v="0"/>
  </r>
  <r>
    <x v="66"/>
    <s v="Med A"/>
    <d v="2012-08-04T00:00:00"/>
    <x v="1"/>
    <n v="8000"/>
    <n v="0"/>
    <n v="0"/>
    <n v="0"/>
    <n v="0"/>
    <n v="0"/>
    <n v="8000"/>
    <n v="0"/>
  </r>
  <r>
    <x v="66"/>
    <s v="Med A"/>
    <d v="2012-08-07T00:00:00"/>
    <x v="1"/>
    <n v="8000"/>
    <n v="0"/>
    <n v="0"/>
    <n v="0"/>
    <n v="0"/>
    <n v="0"/>
    <n v="8000"/>
    <n v="0"/>
  </r>
  <r>
    <x v="66"/>
    <s v="Med A"/>
    <d v="2012-08-09T00:00:00"/>
    <x v="1"/>
    <n v="8000"/>
    <n v="0"/>
    <n v="0"/>
    <n v="0"/>
    <n v="0"/>
    <n v="0"/>
    <n v="8000"/>
    <n v="0"/>
  </r>
  <r>
    <x v="66"/>
    <s v="Med A"/>
    <d v="2012-08-11T00:00:00"/>
    <x v="1"/>
    <n v="8000"/>
    <n v="0"/>
    <n v="0"/>
    <n v="0"/>
    <n v="0"/>
    <n v="0"/>
    <n v="8000"/>
    <n v="0"/>
  </r>
  <r>
    <x v="66"/>
    <s v="Med A"/>
    <d v="2012-08-14T00:00:00"/>
    <x v="1"/>
    <n v="8000"/>
    <n v="0"/>
    <n v="0"/>
    <n v="0"/>
    <n v="0"/>
    <n v="0"/>
    <n v="8000"/>
    <n v="0"/>
  </r>
  <r>
    <x v="66"/>
    <s v="Med A"/>
    <d v="2012-08-16T00:00:00"/>
    <x v="1"/>
    <n v="8000"/>
    <n v="0"/>
    <n v="0"/>
    <n v="0"/>
    <n v="0"/>
    <n v="0"/>
    <n v="8000"/>
    <n v="0"/>
  </r>
  <r>
    <x v="66"/>
    <s v="Med B"/>
    <d v="2012-10-11T00:00:00"/>
    <x v="3"/>
    <n v="1"/>
    <n v="1"/>
    <n v="0"/>
    <n v="14.285714285714286"/>
    <n v="166000"/>
    <n v="0"/>
    <n v="0"/>
    <n v="1"/>
  </r>
  <r>
    <x v="66"/>
    <s v="Med B"/>
    <d v="2012-11-15T00:00:00"/>
    <x v="4"/>
    <n v="2"/>
    <n v="0"/>
    <n v="0"/>
    <n v="0"/>
    <n v="0"/>
    <n v="3"/>
    <n v="0"/>
    <n v="2"/>
  </r>
  <r>
    <x v="67"/>
    <s v="Med B"/>
    <d v="2012-11-29T00:00:00"/>
    <x v="4"/>
    <n v="4"/>
    <n v="0"/>
    <n v="1"/>
    <n v="0"/>
    <n v="0"/>
    <n v="4"/>
    <n v="0"/>
    <n v="4"/>
  </r>
  <r>
    <x v="68"/>
    <s v="Med A"/>
    <d v="2012-07-03T00:00:00"/>
    <x v="0"/>
    <n v="1400"/>
    <n v="0"/>
    <n v="0"/>
    <n v="0"/>
    <n v="0"/>
    <n v="0"/>
    <n v="1400"/>
    <n v="0"/>
  </r>
  <r>
    <x v="68"/>
    <s v="Med A"/>
    <d v="2012-07-05T00:00:00"/>
    <x v="0"/>
    <n v="1400"/>
    <n v="0"/>
    <n v="0"/>
    <n v="0"/>
    <n v="0"/>
    <n v="0"/>
    <n v="1400"/>
    <n v="0"/>
  </r>
  <r>
    <x v="68"/>
    <s v="Med A"/>
    <d v="2012-07-07T00:00:00"/>
    <x v="0"/>
    <n v="1400"/>
    <n v="0"/>
    <n v="0"/>
    <n v="0"/>
    <n v="0"/>
    <n v="0"/>
    <n v="1400"/>
    <n v="0"/>
  </r>
  <r>
    <x v="68"/>
    <s v="Med A"/>
    <d v="2012-07-10T00:00:00"/>
    <x v="0"/>
    <n v="1400"/>
    <n v="0"/>
    <n v="0"/>
    <n v="0"/>
    <n v="0"/>
    <n v="0"/>
    <n v="1400"/>
    <n v="0"/>
  </r>
  <r>
    <x v="68"/>
    <s v="Med A"/>
    <d v="2012-07-12T00:00:00"/>
    <x v="0"/>
    <n v="1400"/>
    <n v="0"/>
    <n v="0"/>
    <n v="0"/>
    <n v="0"/>
    <n v="0"/>
    <n v="1400"/>
    <n v="0"/>
  </r>
  <r>
    <x v="68"/>
    <s v="Med A"/>
    <d v="2012-07-14T00:00:00"/>
    <x v="0"/>
    <n v="1400"/>
    <n v="0"/>
    <n v="0"/>
    <n v="0"/>
    <n v="0"/>
    <n v="0"/>
    <n v="1400"/>
    <n v="0"/>
  </r>
  <r>
    <x v="68"/>
    <s v="Med A"/>
    <d v="2012-07-17T00:00:00"/>
    <x v="0"/>
    <n v="1400"/>
    <n v="0"/>
    <n v="0"/>
    <n v="0"/>
    <n v="0"/>
    <n v="0"/>
    <n v="1400"/>
    <n v="0"/>
  </r>
  <r>
    <x v="68"/>
    <s v="Med A"/>
    <d v="2012-07-19T00:00:00"/>
    <x v="0"/>
    <n v="1400"/>
    <n v="0"/>
    <n v="0"/>
    <n v="0"/>
    <n v="0"/>
    <n v="0"/>
    <n v="1400"/>
    <n v="0"/>
  </r>
  <r>
    <x v="68"/>
    <s v="Med A"/>
    <d v="2012-07-21T00:00:00"/>
    <x v="0"/>
    <n v="1600"/>
    <n v="0"/>
    <n v="0"/>
    <n v="0"/>
    <n v="0"/>
    <n v="0"/>
    <n v="1600"/>
    <n v="0"/>
  </r>
  <r>
    <x v="68"/>
    <s v="Med A"/>
    <d v="2012-07-24T00:00:00"/>
    <x v="0"/>
    <n v="1600"/>
    <n v="0"/>
    <n v="0"/>
    <n v="0"/>
    <n v="0"/>
    <n v="0"/>
    <n v="1600"/>
    <n v="0"/>
  </r>
  <r>
    <x v="68"/>
    <s v="Med A"/>
    <d v="2012-07-26T00:00:00"/>
    <x v="0"/>
    <n v="1600"/>
    <n v="0"/>
    <n v="0"/>
    <n v="0"/>
    <n v="0"/>
    <n v="0"/>
    <n v="1600"/>
    <n v="0"/>
  </r>
  <r>
    <x v="68"/>
    <s v="Med A"/>
    <d v="2012-07-28T00:00:00"/>
    <x v="0"/>
    <n v="1600"/>
    <n v="0"/>
    <n v="0"/>
    <n v="0"/>
    <n v="0"/>
    <n v="0"/>
    <n v="1600"/>
    <n v="0"/>
  </r>
  <r>
    <x v="68"/>
    <s v="Med A"/>
    <d v="2012-07-31T00:00:00"/>
    <x v="0"/>
    <n v="1600"/>
    <n v="0"/>
    <n v="0"/>
    <n v="0"/>
    <n v="0"/>
    <n v="0"/>
    <n v="1600"/>
    <n v="0"/>
  </r>
  <r>
    <x v="68"/>
    <s v="Med A"/>
    <d v="2012-08-02T00:00:00"/>
    <x v="1"/>
    <n v="1600"/>
    <n v="0"/>
    <n v="0"/>
    <n v="0"/>
    <n v="0"/>
    <n v="0"/>
    <n v="1600"/>
    <n v="0"/>
  </r>
  <r>
    <x v="68"/>
    <s v="Med A"/>
    <d v="2012-08-04T00:00:00"/>
    <x v="1"/>
    <n v="2000"/>
    <n v="0"/>
    <n v="0"/>
    <n v="0"/>
    <n v="0"/>
    <n v="0"/>
    <n v="2000"/>
    <n v="0"/>
  </r>
  <r>
    <x v="68"/>
    <s v="Med A"/>
    <d v="2012-08-07T00:00:00"/>
    <x v="1"/>
    <n v="2000"/>
    <n v="0"/>
    <n v="0"/>
    <n v="0"/>
    <n v="0"/>
    <n v="0"/>
    <n v="2000"/>
    <n v="0"/>
  </r>
  <r>
    <x v="68"/>
    <s v="Med A"/>
    <d v="2012-08-09T00:00:00"/>
    <x v="1"/>
    <n v="2000"/>
    <n v="0"/>
    <n v="0"/>
    <n v="0"/>
    <n v="0"/>
    <n v="0"/>
    <n v="2000"/>
    <n v="0"/>
  </r>
  <r>
    <x v="68"/>
    <s v="Med A"/>
    <d v="2012-08-11T00:00:00"/>
    <x v="1"/>
    <n v="2000"/>
    <n v="0"/>
    <n v="0"/>
    <n v="0"/>
    <n v="0"/>
    <n v="0"/>
    <n v="2000"/>
    <n v="0"/>
  </r>
  <r>
    <x v="68"/>
    <s v="Med A"/>
    <d v="2012-08-14T00:00:00"/>
    <x v="1"/>
    <n v="2000"/>
    <n v="0"/>
    <n v="0"/>
    <n v="0"/>
    <n v="0"/>
    <n v="0"/>
    <n v="2000"/>
    <n v="0"/>
  </r>
  <r>
    <x v="68"/>
    <s v="Med A"/>
    <d v="2012-08-16T00:00:00"/>
    <x v="1"/>
    <n v="2000"/>
    <n v="0"/>
    <n v="0"/>
    <n v="0"/>
    <n v="0"/>
    <n v="0"/>
    <n v="2000"/>
    <n v="0"/>
  </r>
  <r>
    <x v="68"/>
    <s v="Med A"/>
    <d v="2012-08-18T00:00:00"/>
    <x v="1"/>
    <n v="2400"/>
    <n v="0"/>
    <n v="0"/>
    <n v="0"/>
    <n v="0"/>
    <n v="0"/>
    <n v="2400"/>
    <n v="0"/>
  </r>
  <r>
    <x v="68"/>
    <s v="Med A"/>
    <d v="2012-08-21T00:00:00"/>
    <x v="1"/>
    <n v="2400"/>
    <n v="0"/>
    <n v="0"/>
    <n v="0"/>
    <n v="0"/>
    <n v="0"/>
    <n v="2400"/>
    <n v="0"/>
  </r>
  <r>
    <x v="68"/>
    <s v="Med A"/>
    <d v="2012-08-23T00:00:00"/>
    <x v="1"/>
    <n v="2400"/>
    <n v="0"/>
    <n v="0"/>
    <n v="0"/>
    <n v="0"/>
    <n v="0"/>
    <n v="2400"/>
    <n v="0"/>
  </r>
  <r>
    <x v="68"/>
    <s v="Med A"/>
    <d v="2012-08-25T00:00:00"/>
    <x v="1"/>
    <n v="2400"/>
    <n v="0"/>
    <n v="0"/>
    <n v="0"/>
    <n v="0"/>
    <n v="0"/>
    <n v="2400"/>
    <n v="0"/>
  </r>
  <r>
    <x v="68"/>
    <s v="Med A"/>
    <d v="2012-08-28T00:00:00"/>
    <x v="1"/>
    <n v="2400"/>
    <n v="0"/>
    <n v="0"/>
    <n v="0"/>
    <n v="0"/>
    <n v="0"/>
    <n v="2400"/>
    <n v="0"/>
  </r>
  <r>
    <x v="68"/>
    <s v="Med A"/>
    <d v="2012-08-30T00:00:00"/>
    <x v="1"/>
    <n v="2400"/>
    <n v="0"/>
    <n v="0"/>
    <n v="0"/>
    <n v="0"/>
    <n v="0"/>
    <n v="2400"/>
    <n v="0"/>
  </r>
  <r>
    <x v="68"/>
    <s v="Med A"/>
    <d v="2012-09-01T00:00:00"/>
    <x v="2"/>
    <n v="2400"/>
    <n v="0"/>
    <n v="0"/>
    <n v="0"/>
    <n v="0"/>
    <n v="0"/>
    <n v="2400"/>
    <n v="0"/>
  </r>
  <r>
    <x v="68"/>
    <s v="Med A"/>
    <d v="2012-09-04T00:00:00"/>
    <x v="2"/>
    <n v="2400"/>
    <n v="0"/>
    <n v="0"/>
    <n v="0"/>
    <n v="0"/>
    <n v="0"/>
    <n v="2400"/>
    <n v="0"/>
  </r>
  <r>
    <x v="68"/>
    <s v="Med A"/>
    <d v="2012-09-06T00:00:00"/>
    <x v="2"/>
    <n v="2400"/>
    <n v="0"/>
    <n v="0"/>
    <n v="0"/>
    <n v="0"/>
    <n v="0"/>
    <n v="2400"/>
    <n v="0"/>
  </r>
  <r>
    <x v="68"/>
    <s v="Med B"/>
    <d v="2012-09-13T00:00:00"/>
    <x v="2"/>
    <n v="5"/>
    <n v="1"/>
    <n v="0"/>
    <n v="0"/>
    <n v="54400"/>
    <n v="0"/>
    <n v="0"/>
    <n v="5"/>
  </r>
  <r>
    <x v="68"/>
    <s v="Med B"/>
    <d v="2012-10-11T00:00:00"/>
    <x v="3"/>
    <n v="5"/>
    <n v="0"/>
    <n v="0"/>
    <n v="0"/>
    <n v="0"/>
    <n v="0"/>
    <n v="0"/>
    <n v="5"/>
  </r>
  <r>
    <x v="68"/>
    <s v="Med B"/>
    <d v="2012-11-15T00:00:00"/>
    <x v="4"/>
    <n v="5"/>
    <n v="0"/>
    <n v="0"/>
    <n v="0"/>
    <n v="0"/>
    <n v="15"/>
    <n v="0"/>
    <n v="5"/>
  </r>
  <r>
    <x v="69"/>
    <s v="Med A"/>
    <d v="2012-07-02T00:00:00"/>
    <x v="0"/>
    <n v="9500"/>
    <n v="0"/>
    <n v="0"/>
    <n v="0"/>
    <n v="0"/>
    <n v="0"/>
    <n v="9500"/>
    <n v="0"/>
  </r>
  <r>
    <x v="69"/>
    <s v="Med A"/>
    <d v="2012-07-04T00:00:00"/>
    <x v="0"/>
    <n v="9500"/>
    <n v="0"/>
    <n v="0"/>
    <n v="0"/>
    <n v="0"/>
    <n v="0"/>
    <n v="9500"/>
    <n v="0"/>
  </r>
  <r>
    <x v="69"/>
    <s v="Med A"/>
    <d v="2012-07-06T00:00:00"/>
    <x v="0"/>
    <n v="9500"/>
    <n v="0"/>
    <n v="0"/>
    <n v="0"/>
    <n v="0"/>
    <n v="0"/>
    <n v="9500"/>
    <n v="0"/>
  </r>
  <r>
    <x v="69"/>
    <s v="Med A"/>
    <d v="2012-07-09T00:00:00"/>
    <x v="0"/>
    <n v="9500"/>
    <n v="0"/>
    <n v="0"/>
    <n v="0"/>
    <n v="0"/>
    <n v="0"/>
    <n v="9500"/>
    <n v="0"/>
  </r>
  <r>
    <x v="69"/>
    <s v="Med A"/>
    <d v="2012-07-11T00:00:00"/>
    <x v="0"/>
    <n v="9500"/>
    <n v="0"/>
    <n v="0"/>
    <n v="0"/>
    <n v="0"/>
    <n v="0"/>
    <n v="9500"/>
    <n v="0"/>
  </r>
  <r>
    <x v="69"/>
    <s v="Med A"/>
    <d v="2012-07-13T00:00:00"/>
    <x v="0"/>
    <n v="9500"/>
    <n v="0"/>
    <n v="0"/>
    <n v="0"/>
    <n v="0"/>
    <n v="0"/>
    <n v="9500"/>
    <n v="0"/>
  </r>
  <r>
    <x v="69"/>
    <s v="Med A"/>
    <d v="2012-07-27T00:00:00"/>
    <x v="0"/>
    <n v="9500"/>
    <n v="0"/>
    <n v="0"/>
    <n v="0"/>
    <n v="0"/>
    <n v="0"/>
    <n v="9500"/>
    <n v="0"/>
  </r>
  <r>
    <x v="69"/>
    <s v="Med A"/>
    <d v="2012-07-30T00:00:00"/>
    <x v="0"/>
    <n v="9500"/>
    <n v="0"/>
    <n v="0"/>
    <n v="0"/>
    <n v="0"/>
    <n v="0"/>
    <n v="9500"/>
    <n v="0"/>
  </r>
  <r>
    <x v="69"/>
    <s v="Med A"/>
    <d v="2012-08-01T00:00:00"/>
    <x v="1"/>
    <n v="9500"/>
    <n v="0"/>
    <n v="0"/>
    <n v="0"/>
    <n v="0"/>
    <n v="0"/>
    <n v="9500"/>
    <n v="0"/>
  </r>
  <r>
    <x v="69"/>
    <s v="Med A"/>
    <d v="2012-08-03T00:00:00"/>
    <x v="1"/>
    <n v="9500"/>
    <n v="0"/>
    <n v="0"/>
    <n v="0"/>
    <n v="0"/>
    <n v="0"/>
    <n v="9500"/>
    <n v="0"/>
  </r>
  <r>
    <x v="70"/>
    <s v="Med A"/>
    <d v="2012-07-02T00:00:00"/>
    <x v="0"/>
    <n v="4100"/>
    <n v="0"/>
    <n v="0"/>
    <n v="0"/>
    <n v="0"/>
    <n v="0"/>
    <n v="4100"/>
    <n v="0"/>
  </r>
  <r>
    <x v="70"/>
    <s v="Med A"/>
    <d v="2012-07-04T00:00:00"/>
    <x v="0"/>
    <n v="4100"/>
    <n v="0"/>
    <n v="0"/>
    <n v="0"/>
    <n v="0"/>
    <n v="0"/>
    <n v="4100"/>
    <n v="0"/>
  </r>
  <r>
    <x v="71"/>
    <s v="Med B"/>
    <d v="2012-11-15T00:00:00"/>
    <x v="4"/>
    <n v="2"/>
    <n v="0"/>
    <n v="1"/>
    <n v="0"/>
    <n v="0"/>
    <n v="2"/>
    <n v="0"/>
    <n v="2"/>
  </r>
  <r>
    <x v="72"/>
    <s v="Med A"/>
    <d v="2012-08-31T00:00:00"/>
    <x v="1"/>
    <n v="10000"/>
    <n v="0"/>
    <n v="0"/>
    <n v="0"/>
    <n v="0"/>
    <n v="0"/>
    <n v="10000"/>
    <n v="0"/>
  </r>
  <r>
    <x v="72"/>
    <s v="Med A"/>
    <d v="2012-09-03T00:00:00"/>
    <x v="2"/>
    <n v="10000"/>
    <n v="0"/>
    <n v="0"/>
    <n v="0"/>
    <n v="0"/>
    <n v="0"/>
    <n v="10000"/>
    <n v="0"/>
  </r>
  <r>
    <x v="72"/>
    <s v="Med A"/>
    <d v="2012-09-05T00:00:00"/>
    <x v="2"/>
    <n v="10000"/>
    <n v="0"/>
    <n v="0"/>
    <n v="0"/>
    <n v="0"/>
    <n v="0"/>
    <n v="10000"/>
    <n v="0"/>
  </r>
  <r>
    <x v="72"/>
    <s v="Med B"/>
    <d v="2012-09-14T00:00:00"/>
    <x v="2"/>
    <n v="13"/>
    <n v="1"/>
    <n v="0"/>
    <n v="0"/>
    <n v="30000"/>
    <n v="0"/>
    <n v="0"/>
    <n v="13"/>
  </r>
  <r>
    <x v="72"/>
    <s v="Med B"/>
    <d v="2012-10-10T00:00:00"/>
    <x v="3"/>
    <n v="13"/>
    <n v="0"/>
    <n v="0"/>
    <n v="0"/>
    <n v="0"/>
    <n v="0"/>
    <n v="0"/>
    <n v="13"/>
  </r>
  <r>
    <x v="72"/>
    <s v="Med B"/>
    <d v="2012-11-14T00:00:00"/>
    <x v="4"/>
    <n v="10"/>
    <n v="0"/>
    <n v="0"/>
    <n v="0"/>
    <n v="0"/>
    <n v="36"/>
    <n v="0"/>
    <n v="10"/>
  </r>
  <r>
    <x v="73"/>
    <s v="Med A"/>
    <d v="2012-07-02T00:00:00"/>
    <x v="0"/>
    <n v="200"/>
    <n v="0"/>
    <n v="0"/>
    <n v="0"/>
    <n v="0"/>
    <n v="0"/>
    <n v="200"/>
    <n v="0"/>
  </r>
  <r>
    <x v="73"/>
    <s v="Med A"/>
    <d v="2012-07-09T00:00:00"/>
    <x v="0"/>
    <n v="200"/>
    <n v="0"/>
    <n v="0"/>
    <n v="0"/>
    <n v="0"/>
    <n v="0"/>
    <n v="200"/>
    <n v="0"/>
  </r>
  <r>
    <x v="73"/>
    <s v="Med A"/>
    <d v="2012-07-20T00:00:00"/>
    <x v="0"/>
    <n v="200"/>
    <n v="0"/>
    <n v="0"/>
    <n v="0"/>
    <n v="0"/>
    <n v="0"/>
    <n v="200"/>
    <n v="0"/>
  </r>
  <r>
    <x v="73"/>
    <s v="Med A"/>
    <d v="2012-07-23T00:00:00"/>
    <x v="0"/>
    <n v="200"/>
    <n v="0"/>
    <n v="0"/>
    <n v="0"/>
    <n v="0"/>
    <n v="0"/>
    <n v="200"/>
    <n v="0"/>
  </r>
  <r>
    <x v="73"/>
    <s v="Med A"/>
    <d v="2012-07-25T00:00:00"/>
    <x v="0"/>
    <n v="200"/>
    <n v="0"/>
    <n v="0"/>
    <n v="0"/>
    <n v="0"/>
    <n v="0"/>
    <n v="200"/>
    <n v="0"/>
  </r>
  <r>
    <x v="73"/>
    <s v="Med A"/>
    <d v="2012-07-27T00:00:00"/>
    <x v="0"/>
    <n v="3000"/>
    <n v="0"/>
    <n v="0"/>
    <n v="0"/>
    <n v="0"/>
    <n v="0"/>
    <n v="3000"/>
    <n v="0"/>
  </r>
  <r>
    <x v="73"/>
    <s v="Med A"/>
    <d v="2012-07-30T00:00:00"/>
    <x v="0"/>
    <n v="3000"/>
    <n v="0"/>
    <n v="0"/>
    <n v="0"/>
    <n v="0"/>
    <n v="0"/>
    <n v="3000"/>
    <n v="0"/>
  </r>
  <r>
    <x v="73"/>
    <s v="Med A"/>
    <d v="2012-08-01T00:00:00"/>
    <x v="1"/>
    <n v="3000"/>
    <n v="0"/>
    <n v="0"/>
    <n v="0"/>
    <n v="0"/>
    <n v="0"/>
    <n v="3000"/>
    <n v="0"/>
  </r>
  <r>
    <x v="73"/>
    <s v="Med A"/>
    <d v="2012-08-03T00:00:00"/>
    <x v="1"/>
    <n v="3000"/>
    <n v="0"/>
    <n v="0"/>
    <n v="0"/>
    <n v="0"/>
    <n v="0"/>
    <n v="3000"/>
    <n v="0"/>
  </r>
  <r>
    <x v="73"/>
    <s v="Med A"/>
    <d v="2012-08-06T00:00:00"/>
    <x v="1"/>
    <n v="3000"/>
    <n v="0"/>
    <n v="0"/>
    <n v="0"/>
    <n v="0"/>
    <n v="0"/>
    <n v="3000"/>
    <n v="0"/>
  </r>
  <r>
    <x v="73"/>
    <s v="Med A"/>
    <d v="2012-08-08T00:00:00"/>
    <x v="1"/>
    <n v="3000"/>
    <n v="0"/>
    <n v="0"/>
    <n v="0"/>
    <n v="0"/>
    <n v="0"/>
    <n v="3000"/>
    <n v="0"/>
  </r>
  <r>
    <x v="73"/>
    <s v="Med A"/>
    <d v="2012-08-10T00:00:00"/>
    <x v="1"/>
    <n v="3000"/>
    <n v="0"/>
    <n v="0"/>
    <n v="0"/>
    <n v="0"/>
    <n v="0"/>
    <n v="3000"/>
    <n v="0"/>
  </r>
  <r>
    <x v="73"/>
    <s v="Med A"/>
    <d v="2012-08-13T00:00:00"/>
    <x v="1"/>
    <n v="3000"/>
    <n v="0"/>
    <n v="0"/>
    <n v="0"/>
    <n v="0"/>
    <n v="0"/>
    <n v="3000"/>
    <n v="0"/>
  </r>
  <r>
    <x v="73"/>
    <s v="Med A"/>
    <d v="2012-08-15T00:00:00"/>
    <x v="1"/>
    <n v="3000"/>
    <n v="0"/>
    <n v="0"/>
    <n v="0"/>
    <n v="0"/>
    <n v="0"/>
    <n v="3000"/>
    <n v="0"/>
  </r>
  <r>
    <x v="73"/>
    <s v="Med A"/>
    <d v="2012-08-17T00:00:00"/>
    <x v="1"/>
    <n v="3000"/>
    <n v="0"/>
    <n v="0"/>
    <n v="0"/>
    <n v="0"/>
    <n v="0"/>
    <n v="3000"/>
    <n v="0"/>
  </r>
  <r>
    <x v="73"/>
    <s v="Med A"/>
    <d v="2012-08-20T00:00:00"/>
    <x v="1"/>
    <n v="3600"/>
    <n v="0"/>
    <n v="0"/>
    <n v="0"/>
    <n v="0"/>
    <n v="0"/>
    <n v="3600"/>
    <n v="0"/>
  </r>
  <r>
    <x v="73"/>
    <s v="Med A"/>
    <d v="2012-08-22T00:00:00"/>
    <x v="1"/>
    <n v="3600"/>
    <n v="0"/>
    <n v="0"/>
    <n v="0"/>
    <n v="0"/>
    <n v="0"/>
    <n v="3600"/>
    <n v="0"/>
  </r>
  <r>
    <x v="73"/>
    <s v="Med A"/>
    <d v="2012-08-24T00:00:00"/>
    <x v="1"/>
    <n v="3600"/>
    <n v="0"/>
    <n v="0"/>
    <n v="0"/>
    <n v="0"/>
    <n v="0"/>
    <n v="3600"/>
    <n v="0"/>
  </r>
  <r>
    <x v="73"/>
    <s v="Med A"/>
    <d v="2012-08-27T00:00:00"/>
    <x v="1"/>
    <n v="3600"/>
    <n v="0"/>
    <n v="0"/>
    <n v="0"/>
    <n v="0"/>
    <n v="0"/>
    <n v="3600"/>
    <n v="0"/>
  </r>
  <r>
    <x v="73"/>
    <s v="Med A"/>
    <d v="2012-08-29T00:00:00"/>
    <x v="1"/>
    <n v="3600"/>
    <n v="0"/>
    <n v="0"/>
    <n v="0"/>
    <n v="0"/>
    <n v="0"/>
    <n v="3600"/>
    <n v="0"/>
  </r>
  <r>
    <x v="73"/>
    <s v="Med A"/>
    <d v="2012-08-31T00:00:00"/>
    <x v="1"/>
    <n v="3600"/>
    <n v="0"/>
    <n v="0"/>
    <n v="0"/>
    <n v="0"/>
    <n v="0"/>
    <n v="3600"/>
    <n v="0"/>
  </r>
  <r>
    <x v="73"/>
    <s v="Med A"/>
    <d v="2012-09-03T00:00:00"/>
    <x v="2"/>
    <n v="3600"/>
    <n v="0"/>
    <n v="0"/>
    <n v="0"/>
    <n v="0"/>
    <n v="0"/>
    <n v="3600"/>
    <n v="0"/>
  </r>
  <r>
    <x v="73"/>
    <s v="Med A"/>
    <d v="2012-09-05T00:00:00"/>
    <x v="2"/>
    <n v="3600"/>
    <n v="0"/>
    <n v="0"/>
    <n v="0"/>
    <n v="0"/>
    <n v="0"/>
    <n v="3600"/>
    <n v="0"/>
  </r>
  <r>
    <x v="73"/>
    <s v="Med B"/>
    <d v="2012-10-10T00:00:00"/>
    <x v="3"/>
    <n v="4"/>
    <n v="1"/>
    <n v="0"/>
    <n v="0"/>
    <n v="59800"/>
    <n v="0"/>
    <n v="0"/>
    <n v="4"/>
  </r>
  <r>
    <x v="73"/>
    <s v="Med B"/>
    <d v="2012-11-14T00:00:00"/>
    <x v="4"/>
    <n v="4"/>
    <n v="0"/>
    <n v="0"/>
    <n v="0"/>
    <n v="0"/>
    <n v="8"/>
    <n v="0"/>
    <n v="4"/>
  </r>
  <r>
    <x v="74"/>
    <s v="Med A"/>
    <d v="2012-07-12T00:00:00"/>
    <x v="0"/>
    <n v="10000"/>
    <n v="0"/>
    <n v="0"/>
    <n v="0"/>
    <n v="0"/>
    <n v="0"/>
    <n v="10000"/>
    <n v="0"/>
  </r>
  <r>
    <x v="74"/>
    <s v="Med A"/>
    <d v="2012-07-14T00:00:00"/>
    <x v="0"/>
    <n v="10000"/>
    <n v="0"/>
    <n v="0"/>
    <n v="0"/>
    <n v="0"/>
    <n v="0"/>
    <n v="10000"/>
    <n v="0"/>
  </r>
  <r>
    <x v="74"/>
    <s v="Med A"/>
    <d v="2012-07-17T00:00:00"/>
    <x v="0"/>
    <n v="10000"/>
    <n v="0"/>
    <n v="0"/>
    <n v="0"/>
    <n v="0"/>
    <n v="0"/>
    <n v="10000"/>
    <n v="0"/>
  </r>
  <r>
    <x v="74"/>
    <s v="Med A"/>
    <d v="2012-07-19T00:00:00"/>
    <x v="0"/>
    <n v="10000"/>
    <n v="0"/>
    <n v="0"/>
    <n v="0"/>
    <n v="0"/>
    <n v="0"/>
    <n v="10000"/>
    <n v="0"/>
  </r>
  <r>
    <x v="74"/>
    <s v="Med A"/>
    <d v="2012-07-21T00:00:00"/>
    <x v="0"/>
    <n v="12000"/>
    <n v="0"/>
    <n v="0"/>
    <n v="0"/>
    <n v="0"/>
    <n v="0"/>
    <n v="12000"/>
    <n v="0"/>
  </r>
  <r>
    <x v="74"/>
    <s v="Med A"/>
    <d v="2012-07-24T00:00:00"/>
    <x v="0"/>
    <n v="12000"/>
    <n v="0"/>
    <n v="0"/>
    <n v="0"/>
    <n v="0"/>
    <n v="0"/>
    <n v="12000"/>
    <n v="0"/>
  </r>
  <r>
    <x v="74"/>
    <s v="Med A"/>
    <d v="2012-07-26T00:00:00"/>
    <x v="0"/>
    <n v="12000"/>
    <n v="0"/>
    <n v="0"/>
    <n v="0"/>
    <n v="0"/>
    <n v="0"/>
    <n v="12000"/>
    <n v="0"/>
  </r>
  <r>
    <x v="74"/>
    <s v="Med A"/>
    <d v="2012-07-28T00:00:00"/>
    <x v="0"/>
    <n v="12000"/>
    <n v="0"/>
    <n v="0"/>
    <n v="0"/>
    <n v="0"/>
    <n v="0"/>
    <n v="12000"/>
    <n v="0"/>
  </r>
  <r>
    <x v="74"/>
    <s v="Med A"/>
    <d v="2012-08-01T00:00:00"/>
    <x v="1"/>
    <n v="12000"/>
    <n v="0"/>
    <n v="0"/>
    <n v="0"/>
    <n v="0"/>
    <n v="0"/>
    <n v="12000"/>
    <n v="0"/>
  </r>
  <r>
    <x v="74"/>
    <s v="Med A"/>
    <d v="2012-08-02T00:00:00"/>
    <x v="1"/>
    <n v="12000"/>
    <n v="0"/>
    <n v="0"/>
    <n v="0"/>
    <n v="0"/>
    <n v="0"/>
    <n v="12000"/>
    <n v="0"/>
  </r>
  <r>
    <x v="74"/>
    <s v="Med A"/>
    <d v="2012-08-04T00:00:00"/>
    <x v="1"/>
    <n v="13200"/>
    <n v="0"/>
    <n v="0"/>
    <n v="0"/>
    <n v="0"/>
    <n v="0"/>
    <n v="13200"/>
    <n v="0"/>
  </r>
  <r>
    <x v="74"/>
    <s v="Med A"/>
    <d v="2012-08-07T00:00:00"/>
    <x v="1"/>
    <n v="13200"/>
    <n v="0"/>
    <n v="0"/>
    <n v="0"/>
    <n v="0"/>
    <n v="0"/>
    <n v="13200"/>
    <n v="0"/>
  </r>
  <r>
    <x v="74"/>
    <s v="Med A"/>
    <d v="2012-08-09T00:00:00"/>
    <x v="1"/>
    <n v="13200"/>
    <n v="0"/>
    <n v="0"/>
    <n v="0"/>
    <n v="0"/>
    <n v="0"/>
    <n v="13200"/>
    <n v="0"/>
  </r>
  <r>
    <x v="74"/>
    <s v="Med A"/>
    <d v="2012-08-11T00:00:00"/>
    <x v="1"/>
    <n v="13200"/>
    <n v="0"/>
    <n v="0"/>
    <n v="0"/>
    <n v="0"/>
    <n v="0"/>
    <n v="13200"/>
    <n v="0"/>
  </r>
  <r>
    <x v="74"/>
    <s v="Med A"/>
    <d v="2012-08-14T00:00:00"/>
    <x v="1"/>
    <n v="13200"/>
    <n v="0"/>
    <n v="0"/>
    <n v="0"/>
    <n v="0"/>
    <n v="0"/>
    <n v="13200"/>
    <n v="0"/>
  </r>
  <r>
    <x v="74"/>
    <s v="Med A"/>
    <d v="2012-08-16T00:00:00"/>
    <x v="1"/>
    <n v="13200"/>
    <n v="0"/>
    <n v="0"/>
    <n v="0"/>
    <n v="0"/>
    <n v="0"/>
    <n v="13200"/>
    <n v="0"/>
  </r>
  <r>
    <x v="74"/>
    <s v="Med A"/>
    <d v="2012-08-18T00:00:00"/>
    <x v="1"/>
    <n v="13200"/>
    <n v="0"/>
    <n v="0"/>
    <n v="0"/>
    <n v="0"/>
    <n v="0"/>
    <n v="13200"/>
    <n v="0"/>
  </r>
  <r>
    <x v="74"/>
    <s v="Med A"/>
    <d v="2012-08-21T00:00:00"/>
    <x v="1"/>
    <n v="13200"/>
    <n v="0"/>
    <n v="0"/>
    <n v="0"/>
    <n v="0"/>
    <n v="0"/>
    <n v="13200"/>
    <n v="0"/>
  </r>
  <r>
    <x v="74"/>
    <s v="Med A"/>
    <d v="2012-08-23T00:00:00"/>
    <x v="1"/>
    <n v="13200"/>
    <n v="0"/>
    <n v="0"/>
    <n v="0"/>
    <n v="0"/>
    <n v="0"/>
    <n v="13200"/>
    <n v="0"/>
  </r>
  <r>
    <x v="74"/>
    <s v="Med A"/>
    <d v="2012-08-25T00:00:00"/>
    <x v="1"/>
    <n v="13200"/>
    <n v="0"/>
    <n v="0"/>
    <n v="0"/>
    <n v="0"/>
    <n v="0"/>
    <n v="13200"/>
    <n v="0"/>
  </r>
  <r>
    <x v="74"/>
    <s v="Med A"/>
    <d v="2012-08-28T00:00:00"/>
    <x v="1"/>
    <n v="13200"/>
    <n v="0"/>
    <n v="0"/>
    <n v="0"/>
    <n v="0"/>
    <n v="0"/>
    <n v="13200"/>
    <n v="0"/>
  </r>
  <r>
    <x v="74"/>
    <s v="Med A"/>
    <d v="2012-08-30T00:00:00"/>
    <x v="1"/>
    <n v="13200"/>
    <n v="0"/>
    <n v="0"/>
    <n v="0"/>
    <n v="0"/>
    <n v="0"/>
    <n v="13200"/>
    <n v="0"/>
  </r>
  <r>
    <x v="74"/>
    <s v="Med A"/>
    <d v="2012-09-01T00:00:00"/>
    <x v="2"/>
    <n v="13200"/>
    <n v="0"/>
    <n v="0"/>
    <n v="0"/>
    <n v="0"/>
    <n v="0"/>
    <n v="13200"/>
    <n v="0"/>
  </r>
  <r>
    <x v="74"/>
    <s v="Med A"/>
    <d v="2012-09-05T00:00:00"/>
    <x v="2"/>
    <n v="13200"/>
    <n v="0"/>
    <n v="0"/>
    <n v="0"/>
    <n v="0"/>
    <n v="0"/>
    <n v="13200"/>
    <n v="0"/>
  </r>
  <r>
    <x v="74"/>
    <s v="Med A"/>
    <d v="2012-09-06T00:00:00"/>
    <x v="2"/>
    <n v="13200"/>
    <n v="0"/>
    <n v="0"/>
    <n v="0"/>
    <n v="0"/>
    <n v="0"/>
    <n v="13200"/>
    <n v="0"/>
  </r>
  <r>
    <x v="74"/>
    <s v="Med B"/>
    <d v="2012-09-20T00:00:00"/>
    <x v="2"/>
    <n v="16"/>
    <n v="1"/>
    <n v="0"/>
    <n v="0"/>
    <n v="310000"/>
    <n v="0"/>
    <n v="0"/>
    <n v="16"/>
  </r>
  <r>
    <x v="74"/>
    <s v="Med B"/>
    <d v="2012-10-16T00:00:00"/>
    <x v="3"/>
    <n v="16"/>
    <n v="0"/>
    <n v="0"/>
    <n v="0"/>
    <n v="0"/>
    <n v="32"/>
    <n v="0"/>
    <n v="16"/>
  </r>
  <r>
    <x v="75"/>
    <s v="Med B"/>
    <d v="2012-11-01T00:00:00"/>
    <x v="4"/>
    <n v="10"/>
    <n v="0"/>
    <n v="1"/>
    <n v="0"/>
    <n v="0"/>
    <n v="10"/>
    <n v="0"/>
    <n v="10"/>
  </r>
  <r>
    <x v="76"/>
    <s v="Med A"/>
    <d v="2012-07-21T00:00:00"/>
    <x v="0"/>
    <n v="7400"/>
    <n v="0"/>
    <n v="0"/>
    <n v="0"/>
    <n v="0"/>
    <n v="0"/>
    <n v="7400"/>
    <n v="0"/>
  </r>
  <r>
    <x v="76"/>
    <s v="Med A"/>
    <d v="2012-07-24T00:00:00"/>
    <x v="0"/>
    <n v="7400"/>
    <n v="0"/>
    <n v="0"/>
    <n v="0"/>
    <n v="0"/>
    <n v="0"/>
    <n v="7400"/>
    <n v="0"/>
  </r>
  <r>
    <x v="76"/>
    <s v="Med A"/>
    <d v="2012-07-28T00:00:00"/>
    <x v="0"/>
    <n v="7400"/>
    <n v="0"/>
    <n v="0"/>
    <n v="0"/>
    <n v="0"/>
    <n v="0"/>
    <n v="7400"/>
    <n v="0"/>
  </r>
  <r>
    <x v="76"/>
    <s v="Med A"/>
    <d v="2012-07-31T00:00:00"/>
    <x v="0"/>
    <n v="7400"/>
    <n v="0"/>
    <n v="0"/>
    <n v="0"/>
    <n v="0"/>
    <n v="0"/>
    <n v="7400"/>
    <n v="0"/>
  </r>
  <r>
    <x v="76"/>
    <s v="Med A"/>
    <d v="2012-08-04T00:00:00"/>
    <x v="1"/>
    <n v="7400"/>
    <n v="0"/>
    <n v="0"/>
    <n v="0"/>
    <n v="0"/>
    <n v="0"/>
    <n v="7400"/>
    <n v="0"/>
  </r>
  <r>
    <x v="76"/>
    <s v="Med A"/>
    <d v="2012-08-07T00:00:00"/>
    <x v="1"/>
    <n v="7400"/>
    <n v="0"/>
    <n v="0"/>
    <n v="0"/>
    <n v="0"/>
    <n v="0"/>
    <n v="7400"/>
    <n v="0"/>
  </r>
  <r>
    <x v="76"/>
    <s v="Med A"/>
    <d v="2012-08-11T00:00:00"/>
    <x v="1"/>
    <n v="7400"/>
    <n v="0"/>
    <n v="0"/>
    <n v="0"/>
    <n v="0"/>
    <n v="0"/>
    <n v="7400"/>
    <n v="0"/>
  </r>
  <r>
    <x v="76"/>
    <s v="Med A"/>
    <d v="2012-08-14T00:00:00"/>
    <x v="1"/>
    <n v="7400"/>
    <n v="0"/>
    <n v="0"/>
    <n v="0"/>
    <n v="0"/>
    <n v="0"/>
    <n v="7400"/>
    <n v="0"/>
  </r>
  <r>
    <x v="76"/>
    <s v="Med B"/>
    <d v="2012-09-14T00:00:00"/>
    <x v="2"/>
    <n v="8"/>
    <n v="1"/>
    <n v="0"/>
    <n v="0"/>
    <n v="59200"/>
    <n v="0"/>
    <n v="0"/>
    <n v="8"/>
  </r>
  <r>
    <x v="76"/>
    <s v="Med B"/>
    <d v="2012-11-30T00:00:00"/>
    <x v="4"/>
    <n v="10"/>
    <n v="0"/>
    <n v="0"/>
    <n v="0"/>
    <n v="0"/>
    <n v="18"/>
    <n v="0"/>
    <n v="10"/>
  </r>
  <r>
    <x v="77"/>
    <s v="Med A"/>
    <d v="2012-07-06T00:00:00"/>
    <x v="0"/>
    <n v="300"/>
    <n v="0"/>
    <n v="0"/>
    <n v="0"/>
    <n v="0"/>
    <n v="0"/>
    <n v="300"/>
    <n v="0"/>
  </r>
  <r>
    <x v="77"/>
    <s v="Med A"/>
    <d v="2012-07-13T00:00:00"/>
    <x v="0"/>
    <n v="300"/>
    <n v="0"/>
    <n v="0"/>
    <n v="0"/>
    <n v="0"/>
    <n v="0"/>
    <n v="300"/>
    <n v="0"/>
  </r>
  <r>
    <x v="77"/>
    <s v="Med A"/>
    <d v="2012-07-20T00:00:00"/>
    <x v="0"/>
    <n v="300"/>
    <n v="0"/>
    <n v="0"/>
    <n v="0"/>
    <n v="0"/>
    <n v="0"/>
    <n v="300"/>
    <n v="0"/>
  </r>
  <r>
    <x v="77"/>
    <s v="Med A"/>
    <d v="2012-07-27T00:00:00"/>
    <x v="0"/>
    <n v="300"/>
    <n v="0"/>
    <n v="0"/>
    <n v="0"/>
    <n v="0"/>
    <n v="0"/>
    <n v="300"/>
    <n v="0"/>
  </r>
  <r>
    <x v="77"/>
    <s v="Med A"/>
    <d v="2012-08-03T00:00:00"/>
    <x v="1"/>
    <n v="300"/>
    <n v="0"/>
    <n v="0"/>
    <n v="0"/>
    <n v="0"/>
    <n v="0"/>
    <n v="300"/>
    <n v="0"/>
  </r>
  <r>
    <x v="77"/>
    <s v="Med A"/>
    <d v="2012-08-10T00:00:00"/>
    <x v="1"/>
    <n v="300"/>
    <n v="0"/>
    <n v="0"/>
    <n v="0"/>
    <n v="0"/>
    <n v="0"/>
    <n v="300"/>
    <n v="0"/>
  </r>
  <r>
    <x v="77"/>
    <s v="Med A"/>
    <d v="2012-08-17T00:00:00"/>
    <x v="1"/>
    <n v="300"/>
    <n v="0"/>
    <n v="0"/>
    <n v="0"/>
    <n v="0"/>
    <n v="0"/>
    <n v="300"/>
    <n v="0"/>
  </r>
  <r>
    <x v="78"/>
    <s v="Med A"/>
    <d v="2012-12-04T00:00:00"/>
    <x v="5"/>
    <n v="5600"/>
    <n v="0"/>
    <n v="0"/>
    <n v="0"/>
    <n v="0"/>
    <n v="0"/>
    <n v="5600"/>
    <n v="0"/>
  </r>
  <r>
    <x v="79"/>
    <s v="Med A"/>
    <d v="2012-07-02T00:00:00"/>
    <x v="0"/>
    <n v="9600"/>
    <n v="0"/>
    <n v="0"/>
    <n v="0"/>
    <n v="0"/>
    <n v="0"/>
    <n v="9600"/>
    <n v="0"/>
  </r>
  <r>
    <x v="79"/>
    <s v="Med A"/>
    <d v="2012-07-04T00:00:00"/>
    <x v="0"/>
    <n v="9600"/>
    <n v="0"/>
    <n v="0"/>
    <n v="0"/>
    <n v="0"/>
    <n v="0"/>
    <n v="9600"/>
    <n v="0"/>
  </r>
  <r>
    <x v="79"/>
    <s v="Med A"/>
    <d v="2012-07-06T00:00:00"/>
    <x v="0"/>
    <n v="9600"/>
    <n v="0"/>
    <n v="0"/>
    <n v="0"/>
    <n v="0"/>
    <n v="0"/>
    <n v="9600"/>
    <n v="0"/>
  </r>
  <r>
    <x v="79"/>
    <s v="Med A"/>
    <d v="2012-07-09T00:00:00"/>
    <x v="0"/>
    <n v="9600"/>
    <n v="0"/>
    <n v="0"/>
    <n v="0"/>
    <n v="0"/>
    <n v="0"/>
    <n v="9600"/>
    <n v="0"/>
  </r>
  <r>
    <x v="79"/>
    <s v="Med A"/>
    <d v="2012-07-11T00:00:00"/>
    <x v="0"/>
    <n v="9600"/>
    <n v="0"/>
    <n v="0"/>
    <n v="0"/>
    <n v="0"/>
    <n v="0"/>
    <n v="9600"/>
    <n v="0"/>
  </r>
  <r>
    <x v="79"/>
    <s v="Med A"/>
    <d v="2012-07-13T00:00:00"/>
    <x v="0"/>
    <n v="9600"/>
    <n v="0"/>
    <n v="0"/>
    <n v="0"/>
    <n v="0"/>
    <n v="0"/>
    <n v="9600"/>
    <n v="0"/>
  </r>
  <r>
    <x v="79"/>
    <s v="Med A"/>
    <d v="2012-07-16T00:00:00"/>
    <x v="0"/>
    <n v="9600"/>
    <n v="0"/>
    <n v="0"/>
    <n v="0"/>
    <n v="0"/>
    <n v="0"/>
    <n v="9600"/>
    <n v="0"/>
  </r>
  <r>
    <x v="79"/>
    <s v="Med A"/>
    <d v="2012-07-18T00:00:00"/>
    <x v="0"/>
    <n v="9600"/>
    <n v="0"/>
    <n v="0"/>
    <n v="0"/>
    <n v="0"/>
    <n v="0"/>
    <n v="9600"/>
    <n v="0"/>
  </r>
  <r>
    <x v="79"/>
    <s v="Med A"/>
    <d v="2012-07-20T00:00:00"/>
    <x v="0"/>
    <n v="9600"/>
    <n v="0"/>
    <n v="0"/>
    <n v="0"/>
    <n v="0"/>
    <n v="0"/>
    <n v="9600"/>
    <n v="0"/>
  </r>
  <r>
    <x v="79"/>
    <s v="Med A"/>
    <d v="2012-07-23T00:00:00"/>
    <x v="0"/>
    <n v="9600"/>
    <n v="0"/>
    <n v="0"/>
    <n v="0"/>
    <n v="0"/>
    <n v="0"/>
    <n v="9600"/>
    <n v="0"/>
  </r>
  <r>
    <x v="79"/>
    <s v="Med A"/>
    <d v="2012-07-25T00:00:00"/>
    <x v="0"/>
    <n v="9600"/>
    <n v="0"/>
    <n v="0"/>
    <n v="0"/>
    <n v="0"/>
    <n v="0"/>
    <n v="9600"/>
    <n v="0"/>
  </r>
  <r>
    <x v="79"/>
    <s v="Med A"/>
    <d v="2012-07-27T00:00:00"/>
    <x v="0"/>
    <n v="9600"/>
    <n v="0"/>
    <n v="0"/>
    <n v="0"/>
    <n v="0"/>
    <n v="0"/>
    <n v="9600"/>
    <n v="0"/>
  </r>
  <r>
    <x v="79"/>
    <s v="Med A"/>
    <d v="2012-07-30T00:00:00"/>
    <x v="0"/>
    <n v="9600"/>
    <n v="0"/>
    <n v="0"/>
    <n v="0"/>
    <n v="0"/>
    <n v="0"/>
    <n v="9600"/>
    <n v="0"/>
  </r>
  <r>
    <x v="79"/>
    <s v="Med A"/>
    <d v="2012-08-01T00:00:00"/>
    <x v="1"/>
    <n v="9600"/>
    <n v="0"/>
    <n v="0"/>
    <n v="0"/>
    <n v="0"/>
    <n v="0"/>
    <n v="9600"/>
    <n v="0"/>
  </r>
  <r>
    <x v="79"/>
    <s v="Med A"/>
    <d v="2012-08-03T00:00:00"/>
    <x v="1"/>
    <n v="9600"/>
    <n v="0"/>
    <n v="0"/>
    <n v="0"/>
    <n v="0"/>
    <n v="0"/>
    <n v="9600"/>
    <n v="0"/>
  </r>
  <r>
    <x v="79"/>
    <s v="Med A"/>
    <d v="2012-08-06T00:00:00"/>
    <x v="1"/>
    <n v="9600"/>
    <n v="0"/>
    <n v="0"/>
    <n v="0"/>
    <n v="0"/>
    <n v="0"/>
    <n v="9600"/>
    <n v="0"/>
  </r>
  <r>
    <x v="79"/>
    <s v="Med A"/>
    <d v="2012-08-08T00:00:00"/>
    <x v="1"/>
    <n v="9600"/>
    <n v="0"/>
    <n v="0"/>
    <n v="0"/>
    <n v="0"/>
    <n v="0"/>
    <n v="9600"/>
    <n v="0"/>
  </r>
  <r>
    <x v="79"/>
    <s v="Med A"/>
    <d v="2012-08-10T00:00:00"/>
    <x v="1"/>
    <n v="9600"/>
    <n v="0"/>
    <n v="0"/>
    <n v="0"/>
    <n v="0"/>
    <n v="0"/>
    <n v="9600"/>
    <n v="0"/>
  </r>
  <r>
    <x v="79"/>
    <s v="Med A"/>
    <d v="2012-08-13T00:00:00"/>
    <x v="1"/>
    <n v="9600"/>
    <n v="0"/>
    <n v="0"/>
    <n v="0"/>
    <n v="0"/>
    <n v="0"/>
    <n v="9600"/>
    <n v="0"/>
  </r>
  <r>
    <x v="79"/>
    <s v="Med A"/>
    <d v="2012-08-15T00:00:00"/>
    <x v="1"/>
    <n v="9600"/>
    <n v="0"/>
    <n v="0"/>
    <n v="0"/>
    <n v="0"/>
    <n v="0"/>
    <n v="9600"/>
    <n v="0"/>
  </r>
  <r>
    <x v="79"/>
    <s v="Med A"/>
    <d v="2012-08-17T00:00:00"/>
    <x v="1"/>
    <n v="9600"/>
    <n v="0"/>
    <n v="0"/>
    <n v="0"/>
    <n v="0"/>
    <n v="0"/>
    <n v="9600"/>
    <n v="0"/>
  </r>
  <r>
    <x v="79"/>
    <s v="Med A"/>
    <d v="2012-08-20T00:00:00"/>
    <x v="1"/>
    <n v="9600"/>
    <n v="0"/>
    <n v="0"/>
    <n v="0"/>
    <n v="0"/>
    <n v="0"/>
    <n v="9600"/>
    <n v="0"/>
  </r>
  <r>
    <x v="79"/>
    <s v="Med A"/>
    <d v="2012-08-22T00:00:00"/>
    <x v="1"/>
    <n v="9600"/>
    <n v="0"/>
    <n v="0"/>
    <n v="0"/>
    <n v="0"/>
    <n v="0"/>
    <n v="9600"/>
    <n v="0"/>
  </r>
  <r>
    <x v="79"/>
    <s v="Med A"/>
    <d v="2012-08-24T00:00:00"/>
    <x v="1"/>
    <n v="9600"/>
    <n v="0"/>
    <n v="0"/>
    <n v="0"/>
    <n v="0"/>
    <n v="0"/>
    <n v="9600"/>
    <n v="0"/>
  </r>
  <r>
    <x v="79"/>
    <s v="Med A"/>
    <d v="2012-08-27T00:00:00"/>
    <x v="1"/>
    <n v="9600"/>
    <n v="0"/>
    <n v="0"/>
    <n v="0"/>
    <n v="0"/>
    <n v="0"/>
    <n v="9600"/>
    <n v="0"/>
  </r>
  <r>
    <x v="79"/>
    <s v="Med A"/>
    <d v="2012-08-29T00:00:00"/>
    <x v="1"/>
    <n v="9600"/>
    <n v="0"/>
    <n v="0"/>
    <n v="0"/>
    <n v="0"/>
    <n v="0"/>
    <n v="9600"/>
    <n v="0"/>
  </r>
  <r>
    <x v="79"/>
    <s v="Med A"/>
    <d v="2012-08-31T00:00:00"/>
    <x v="1"/>
    <n v="9600"/>
    <n v="0"/>
    <n v="0"/>
    <n v="0"/>
    <n v="0"/>
    <n v="0"/>
    <n v="9600"/>
    <n v="0"/>
  </r>
  <r>
    <x v="79"/>
    <s v="Med A"/>
    <d v="2012-09-03T00:00:00"/>
    <x v="2"/>
    <n v="9600"/>
    <n v="0"/>
    <n v="0"/>
    <n v="0"/>
    <n v="0"/>
    <n v="0"/>
    <n v="9600"/>
    <n v="0"/>
  </r>
  <r>
    <x v="79"/>
    <s v="Med A"/>
    <d v="2012-09-05T00:00:00"/>
    <x v="2"/>
    <n v="9600"/>
    <n v="0"/>
    <n v="0"/>
    <n v="0"/>
    <n v="0"/>
    <n v="0"/>
    <n v="9600"/>
    <n v="0"/>
  </r>
  <r>
    <x v="80"/>
    <s v="Med A"/>
    <d v="2012-07-03T00:00:00"/>
    <x v="0"/>
    <n v="4300"/>
    <n v="0"/>
    <n v="0"/>
    <n v="0"/>
    <n v="0"/>
    <n v="0"/>
    <n v="4300"/>
    <n v="0"/>
  </r>
  <r>
    <x v="80"/>
    <s v="Med A"/>
    <d v="2012-07-05T00:00:00"/>
    <x v="0"/>
    <n v="4300"/>
    <n v="0"/>
    <n v="0"/>
    <n v="0"/>
    <n v="0"/>
    <n v="0"/>
    <n v="4300"/>
    <n v="0"/>
  </r>
  <r>
    <x v="80"/>
    <s v="Med A"/>
    <d v="2012-07-07T00:00:00"/>
    <x v="0"/>
    <n v="4700"/>
    <n v="0"/>
    <n v="0"/>
    <n v="0"/>
    <n v="0"/>
    <n v="0"/>
    <n v="4700"/>
    <n v="0"/>
  </r>
  <r>
    <x v="80"/>
    <s v="Med A"/>
    <d v="2012-07-10T00:00:00"/>
    <x v="0"/>
    <n v="4700"/>
    <n v="0"/>
    <n v="0"/>
    <n v="0"/>
    <n v="0"/>
    <n v="0"/>
    <n v="4700"/>
    <n v="0"/>
  </r>
  <r>
    <x v="80"/>
    <s v="Med A"/>
    <d v="2012-07-12T00:00:00"/>
    <x v="0"/>
    <n v="4700"/>
    <n v="0"/>
    <n v="0"/>
    <n v="0"/>
    <n v="0"/>
    <n v="0"/>
    <n v="4700"/>
    <n v="0"/>
  </r>
  <r>
    <x v="80"/>
    <s v="Med A"/>
    <d v="2012-07-14T00:00:00"/>
    <x v="0"/>
    <n v="4700"/>
    <n v="0"/>
    <n v="0"/>
    <n v="0"/>
    <n v="0"/>
    <n v="0"/>
    <n v="4700"/>
    <n v="0"/>
  </r>
  <r>
    <x v="80"/>
    <s v="Med A"/>
    <d v="2012-07-17T00:00:00"/>
    <x v="0"/>
    <n v="4700"/>
    <n v="0"/>
    <n v="0"/>
    <n v="0"/>
    <n v="0"/>
    <n v="0"/>
    <n v="4700"/>
    <n v="0"/>
  </r>
  <r>
    <x v="80"/>
    <s v="Med A"/>
    <d v="2012-07-19T00:00:00"/>
    <x v="0"/>
    <n v="4700"/>
    <n v="0"/>
    <n v="0"/>
    <n v="0"/>
    <n v="0"/>
    <n v="0"/>
    <n v="4700"/>
    <n v="0"/>
  </r>
  <r>
    <x v="80"/>
    <s v="Med A"/>
    <d v="2012-07-24T00:00:00"/>
    <x v="0"/>
    <n v="5700"/>
    <n v="0"/>
    <n v="0"/>
    <n v="0"/>
    <n v="0"/>
    <n v="0"/>
    <n v="5700"/>
    <n v="0"/>
  </r>
  <r>
    <x v="80"/>
    <s v="Med A"/>
    <d v="2012-07-27T00:00:00"/>
    <x v="0"/>
    <n v="5700"/>
    <n v="0"/>
    <n v="0"/>
    <n v="0"/>
    <n v="0"/>
    <n v="0"/>
    <n v="5700"/>
    <n v="0"/>
  </r>
  <r>
    <x v="80"/>
    <s v="Med A"/>
    <d v="2012-07-28T00:00:00"/>
    <x v="0"/>
    <n v="5700"/>
    <n v="0"/>
    <n v="0"/>
    <n v="0"/>
    <n v="0"/>
    <n v="0"/>
    <n v="5700"/>
    <n v="0"/>
  </r>
  <r>
    <x v="80"/>
    <s v="Med A"/>
    <d v="2012-07-31T00:00:00"/>
    <x v="0"/>
    <n v="5700"/>
    <n v="0"/>
    <n v="0"/>
    <n v="0"/>
    <n v="0"/>
    <n v="0"/>
    <n v="5700"/>
    <n v="0"/>
  </r>
  <r>
    <x v="80"/>
    <s v="Med A"/>
    <d v="2012-08-02T00:00:00"/>
    <x v="1"/>
    <n v="5700"/>
    <n v="0"/>
    <n v="0"/>
    <n v="0"/>
    <n v="0"/>
    <n v="0"/>
    <n v="5700"/>
    <n v="0"/>
  </r>
  <r>
    <x v="80"/>
    <s v="Med A"/>
    <d v="2012-08-04T00:00:00"/>
    <x v="1"/>
    <n v="6900"/>
    <n v="0"/>
    <n v="0"/>
    <n v="0"/>
    <n v="0"/>
    <n v="0"/>
    <n v="6900"/>
    <n v="0"/>
  </r>
  <r>
    <x v="80"/>
    <s v="Med A"/>
    <d v="2012-08-07T00:00:00"/>
    <x v="1"/>
    <n v="6900"/>
    <n v="0"/>
    <n v="0"/>
    <n v="0"/>
    <n v="0"/>
    <n v="0"/>
    <n v="6900"/>
    <n v="0"/>
  </r>
  <r>
    <x v="80"/>
    <s v="Med A"/>
    <d v="2012-08-09T00:00:00"/>
    <x v="1"/>
    <n v="6900"/>
    <n v="0"/>
    <n v="0"/>
    <n v="0"/>
    <n v="0"/>
    <n v="0"/>
    <n v="6900"/>
    <n v="0"/>
  </r>
  <r>
    <x v="80"/>
    <s v="Med A"/>
    <d v="2012-08-11T00:00:00"/>
    <x v="1"/>
    <n v="6900"/>
    <n v="0"/>
    <n v="0"/>
    <n v="0"/>
    <n v="0"/>
    <n v="0"/>
    <n v="6900"/>
    <n v="0"/>
  </r>
  <r>
    <x v="80"/>
    <s v="Med A"/>
    <d v="2012-08-14T00:00:00"/>
    <x v="1"/>
    <n v="6900"/>
    <n v="0"/>
    <n v="0"/>
    <n v="0"/>
    <n v="0"/>
    <n v="0"/>
    <n v="6900"/>
    <n v="0"/>
  </r>
  <r>
    <x v="80"/>
    <s v="Med A"/>
    <d v="2012-08-16T00:00:00"/>
    <x v="1"/>
    <n v="6900"/>
    <n v="0"/>
    <n v="0"/>
    <n v="0"/>
    <n v="0"/>
    <n v="0"/>
    <n v="6900"/>
    <n v="0"/>
  </r>
  <r>
    <x v="80"/>
    <s v="Med A"/>
    <d v="2012-08-18T00:00:00"/>
    <x v="1"/>
    <n v="7600"/>
    <n v="0"/>
    <n v="0"/>
    <n v="0"/>
    <n v="0"/>
    <n v="0"/>
    <n v="7600"/>
    <n v="0"/>
  </r>
  <r>
    <x v="80"/>
    <s v="Med A"/>
    <d v="2012-08-21T00:00:00"/>
    <x v="1"/>
    <n v="7600"/>
    <n v="0"/>
    <n v="0"/>
    <n v="0"/>
    <n v="0"/>
    <n v="0"/>
    <n v="7600"/>
    <n v="0"/>
  </r>
  <r>
    <x v="80"/>
    <s v="Med A"/>
    <d v="2012-08-23T00:00:00"/>
    <x v="1"/>
    <n v="7600"/>
    <n v="0"/>
    <n v="0"/>
    <n v="0"/>
    <n v="0"/>
    <n v="0"/>
    <n v="7600"/>
    <n v="0"/>
  </r>
  <r>
    <x v="80"/>
    <s v="Med A"/>
    <d v="2012-08-25T00:00:00"/>
    <x v="1"/>
    <n v="7600"/>
    <n v="0"/>
    <n v="0"/>
    <n v="0"/>
    <n v="0"/>
    <n v="0"/>
    <n v="7600"/>
    <n v="0"/>
  </r>
  <r>
    <x v="80"/>
    <s v="Med A"/>
    <d v="2012-08-28T00:00:00"/>
    <x v="1"/>
    <n v="7600"/>
    <n v="0"/>
    <n v="0"/>
    <n v="0"/>
    <n v="0"/>
    <n v="0"/>
    <n v="7600"/>
    <n v="0"/>
  </r>
  <r>
    <x v="80"/>
    <s v="Med A"/>
    <d v="2012-08-30T00:00:00"/>
    <x v="1"/>
    <n v="7600"/>
    <n v="0"/>
    <n v="0"/>
    <n v="0"/>
    <n v="0"/>
    <n v="0"/>
    <n v="7600"/>
    <n v="0"/>
  </r>
  <r>
    <x v="80"/>
    <s v="Med A"/>
    <d v="2012-09-01T00:00:00"/>
    <x v="2"/>
    <n v="7600"/>
    <n v="0"/>
    <n v="0"/>
    <n v="0"/>
    <n v="0"/>
    <n v="0"/>
    <n v="7600"/>
    <n v="0"/>
  </r>
  <r>
    <x v="80"/>
    <s v="Med A"/>
    <d v="2012-09-04T00:00:00"/>
    <x v="2"/>
    <n v="7600"/>
    <n v="0"/>
    <n v="0"/>
    <n v="0"/>
    <n v="0"/>
    <n v="0"/>
    <n v="7600"/>
    <n v="0"/>
  </r>
  <r>
    <x v="80"/>
    <s v="Med A"/>
    <d v="2012-09-06T00:00:00"/>
    <x v="2"/>
    <n v="8400"/>
    <n v="0"/>
    <n v="0"/>
    <n v="0"/>
    <n v="0"/>
    <n v="0"/>
    <n v="8400"/>
    <n v="0"/>
  </r>
  <r>
    <x v="80"/>
    <s v="Med B"/>
    <d v="2012-09-13T00:00:00"/>
    <x v="2"/>
    <n v="10"/>
    <n v="1"/>
    <n v="0"/>
    <n v="0"/>
    <n v="175900"/>
    <n v="0"/>
    <n v="0"/>
    <n v="10"/>
  </r>
  <r>
    <x v="80"/>
    <s v="Med B"/>
    <d v="2012-10-11T00:00:00"/>
    <x v="3"/>
    <n v="10"/>
    <n v="0"/>
    <n v="0"/>
    <n v="0"/>
    <n v="0"/>
    <n v="0"/>
    <n v="0"/>
    <n v="10"/>
  </r>
  <r>
    <x v="80"/>
    <s v="Med B"/>
    <d v="2012-11-15T00:00:00"/>
    <x v="4"/>
    <n v="13"/>
    <n v="0"/>
    <n v="0"/>
    <n v="0"/>
    <n v="0"/>
    <n v="33"/>
    <n v="0"/>
    <n v="13"/>
  </r>
  <r>
    <x v="81"/>
    <s v="Med A"/>
    <d v="2012-07-06T00:00:00"/>
    <x v="0"/>
    <n v="1000"/>
    <n v="0"/>
    <n v="0"/>
    <n v="0"/>
    <n v="0"/>
    <n v="0"/>
    <n v="1000"/>
    <n v="0"/>
  </r>
  <r>
    <x v="81"/>
    <s v="Med A"/>
    <d v="2012-07-09T00:00:00"/>
    <x v="0"/>
    <n v="1000"/>
    <n v="0"/>
    <n v="0"/>
    <n v="0"/>
    <n v="0"/>
    <n v="0"/>
    <n v="1000"/>
    <n v="0"/>
  </r>
  <r>
    <x v="81"/>
    <s v="Med A"/>
    <d v="2012-07-11T00:00:00"/>
    <x v="0"/>
    <n v="1000"/>
    <n v="0"/>
    <n v="0"/>
    <n v="0"/>
    <n v="0"/>
    <n v="0"/>
    <n v="1000"/>
    <n v="0"/>
  </r>
  <r>
    <x v="81"/>
    <s v="Med A"/>
    <d v="2012-07-13T00:00:00"/>
    <x v="0"/>
    <n v="1000"/>
    <n v="0"/>
    <n v="0"/>
    <n v="0"/>
    <n v="0"/>
    <n v="0"/>
    <n v="1000"/>
    <n v="0"/>
  </r>
  <r>
    <x v="81"/>
    <s v="Med A"/>
    <d v="2012-07-16T00:00:00"/>
    <x v="0"/>
    <n v="1000"/>
    <n v="0"/>
    <n v="0"/>
    <n v="0"/>
    <n v="0"/>
    <n v="0"/>
    <n v="1000"/>
    <n v="0"/>
  </r>
  <r>
    <x v="81"/>
    <s v="Med A"/>
    <d v="2012-07-18T00:00:00"/>
    <x v="0"/>
    <n v="1000"/>
    <n v="0"/>
    <n v="0"/>
    <n v="0"/>
    <n v="0"/>
    <n v="0"/>
    <n v="1000"/>
    <n v="0"/>
  </r>
  <r>
    <x v="81"/>
    <s v="Med A"/>
    <d v="2012-07-20T00:00:00"/>
    <x v="0"/>
    <n v="1000"/>
    <n v="0"/>
    <n v="0"/>
    <n v="0"/>
    <n v="0"/>
    <n v="0"/>
    <n v="1000"/>
    <n v="0"/>
  </r>
  <r>
    <x v="81"/>
    <s v="Med A"/>
    <d v="2012-07-23T00:00:00"/>
    <x v="0"/>
    <n v="1000"/>
    <n v="0"/>
    <n v="0"/>
    <n v="0"/>
    <n v="0"/>
    <n v="0"/>
    <n v="1000"/>
    <n v="0"/>
  </r>
  <r>
    <x v="81"/>
    <s v="Med A"/>
    <d v="2012-07-25T00:00:00"/>
    <x v="0"/>
    <n v="1000"/>
    <n v="0"/>
    <n v="0"/>
    <n v="0"/>
    <n v="0"/>
    <n v="0"/>
    <n v="1000"/>
    <n v="0"/>
  </r>
  <r>
    <x v="81"/>
    <s v="Med A"/>
    <d v="2012-07-27T00:00:00"/>
    <x v="0"/>
    <n v="1000"/>
    <n v="0"/>
    <n v="0"/>
    <n v="0"/>
    <n v="0"/>
    <n v="0"/>
    <n v="1000"/>
    <n v="0"/>
  </r>
  <r>
    <x v="81"/>
    <s v="Med A"/>
    <d v="2012-07-30T00:00:00"/>
    <x v="0"/>
    <n v="1000"/>
    <n v="0"/>
    <n v="0"/>
    <n v="0"/>
    <n v="0"/>
    <n v="0"/>
    <n v="1000"/>
    <n v="0"/>
  </r>
  <r>
    <x v="81"/>
    <s v="Med A"/>
    <d v="2012-08-01T00:00:00"/>
    <x v="1"/>
    <n v="1000"/>
    <n v="0"/>
    <n v="0"/>
    <n v="0"/>
    <n v="0"/>
    <n v="0"/>
    <n v="1000"/>
    <n v="0"/>
  </r>
  <r>
    <x v="81"/>
    <s v="Med A"/>
    <d v="2012-08-13T00:00:00"/>
    <x v="1"/>
    <n v="800"/>
    <n v="0"/>
    <n v="0"/>
    <n v="0"/>
    <n v="0"/>
    <n v="0"/>
    <n v="800"/>
    <n v="0"/>
  </r>
  <r>
    <x v="81"/>
    <s v="Med A"/>
    <d v="2012-08-15T00:00:00"/>
    <x v="1"/>
    <n v="800"/>
    <n v="0"/>
    <n v="0"/>
    <n v="0"/>
    <n v="0"/>
    <n v="0"/>
    <n v="800"/>
    <n v="0"/>
  </r>
  <r>
    <x v="81"/>
    <s v="Med A"/>
    <d v="2012-08-17T00:00:00"/>
    <x v="1"/>
    <n v="800"/>
    <n v="0"/>
    <n v="0"/>
    <n v="0"/>
    <n v="0"/>
    <n v="0"/>
    <n v="800"/>
    <n v="0"/>
  </r>
  <r>
    <x v="81"/>
    <s v="Med A"/>
    <d v="2012-08-20T00:00:00"/>
    <x v="1"/>
    <n v="800"/>
    <n v="0"/>
    <n v="0"/>
    <n v="0"/>
    <n v="0"/>
    <n v="0"/>
    <n v="800"/>
    <n v="0"/>
  </r>
  <r>
    <x v="81"/>
    <s v="Med A"/>
    <d v="2012-08-22T00:00:00"/>
    <x v="1"/>
    <n v="800"/>
    <n v="0"/>
    <n v="0"/>
    <n v="0"/>
    <n v="0"/>
    <n v="0"/>
    <n v="800"/>
    <n v="0"/>
  </r>
  <r>
    <x v="81"/>
    <s v="Med A"/>
    <d v="2012-08-24T00:00:00"/>
    <x v="1"/>
    <n v="800"/>
    <n v="0"/>
    <n v="0"/>
    <n v="0"/>
    <n v="0"/>
    <n v="0"/>
    <n v="800"/>
    <n v="0"/>
  </r>
  <r>
    <x v="81"/>
    <s v="Med A"/>
    <d v="2012-08-27T00:00:00"/>
    <x v="1"/>
    <n v="800"/>
    <n v="0"/>
    <n v="0"/>
    <n v="0"/>
    <n v="0"/>
    <n v="0"/>
    <n v="800"/>
    <n v="0"/>
  </r>
  <r>
    <x v="81"/>
    <s v="Med A"/>
    <d v="2012-08-29T00:00:00"/>
    <x v="1"/>
    <n v="800"/>
    <n v="0"/>
    <n v="0"/>
    <n v="0"/>
    <n v="0"/>
    <n v="0"/>
    <n v="800"/>
    <n v="0"/>
  </r>
  <r>
    <x v="81"/>
    <s v="Med A"/>
    <d v="2012-08-31T00:00:00"/>
    <x v="1"/>
    <n v="800"/>
    <n v="0"/>
    <n v="0"/>
    <n v="0"/>
    <n v="0"/>
    <n v="0"/>
    <n v="800"/>
    <n v="0"/>
  </r>
  <r>
    <x v="81"/>
    <s v="Med A"/>
    <d v="2012-09-03T00:00:00"/>
    <x v="2"/>
    <n v="800"/>
    <n v="0"/>
    <n v="0"/>
    <n v="0"/>
    <n v="0"/>
    <n v="0"/>
    <n v="800"/>
    <n v="0"/>
  </r>
  <r>
    <x v="81"/>
    <s v="Med A"/>
    <d v="2012-09-05T00:00:00"/>
    <x v="2"/>
    <n v="800"/>
    <n v="0"/>
    <n v="0"/>
    <n v="0"/>
    <n v="0"/>
    <n v="0"/>
    <n v="800"/>
    <n v="0"/>
  </r>
  <r>
    <x v="81"/>
    <s v="Med B"/>
    <d v="2012-09-12T00:00:00"/>
    <x v="2"/>
    <n v="2"/>
    <n v="1"/>
    <n v="0"/>
    <n v="0"/>
    <n v="20800"/>
    <n v="0"/>
    <n v="0"/>
    <n v="2"/>
  </r>
  <r>
    <x v="81"/>
    <s v="Med B"/>
    <d v="2012-10-10T00:00:00"/>
    <x v="3"/>
    <n v="1"/>
    <n v="0"/>
    <n v="0"/>
    <n v="13.714285714285714"/>
    <n v="0"/>
    <n v="0"/>
    <n v="0"/>
    <n v="1"/>
  </r>
  <r>
    <x v="81"/>
    <s v="Med B"/>
    <d v="2012-10-10T00:00:00"/>
    <x v="3"/>
    <n v="2"/>
    <n v="0"/>
    <n v="0"/>
    <n v="0"/>
    <n v="0"/>
    <n v="0"/>
    <n v="0"/>
    <n v="2"/>
  </r>
  <r>
    <x v="81"/>
    <s v="Med B"/>
    <d v="2012-11-14T00:00:00"/>
    <x v="4"/>
    <n v="3"/>
    <n v="0"/>
    <n v="0"/>
    <n v="0"/>
    <n v="0"/>
    <n v="8"/>
    <n v="0"/>
    <n v="3"/>
  </r>
  <r>
    <x v="82"/>
    <s v="Med A"/>
    <d v="2012-08-06T00:00:00"/>
    <x v="1"/>
    <n v="4400"/>
    <n v="0"/>
    <n v="0"/>
    <n v="0"/>
    <n v="0"/>
    <n v="0"/>
    <n v="4400"/>
    <n v="0"/>
  </r>
  <r>
    <x v="82"/>
    <s v="Med A"/>
    <d v="2012-08-08T00:00:00"/>
    <x v="1"/>
    <n v="4400"/>
    <n v="0"/>
    <n v="0"/>
    <n v="0"/>
    <n v="0"/>
    <n v="0"/>
    <n v="4400"/>
    <n v="0"/>
  </r>
  <r>
    <x v="82"/>
    <s v="Med A"/>
    <d v="2012-08-10T00:00:00"/>
    <x v="1"/>
    <n v="4400"/>
    <n v="0"/>
    <n v="0"/>
    <n v="0"/>
    <n v="0"/>
    <n v="0"/>
    <n v="4400"/>
    <n v="0"/>
  </r>
  <r>
    <x v="82"/>
    <s v="Med A"/>
    <d v="2012-08-13T00:00:00"/>
    <x v="1"/>
    <n v="4400"/>
    <n v="0"/>
    <n v="0"/>
    <n v="0"/>
    <n v="0"/>
    <n v="0"/>
    <n v="4400"/>
    <n v="0"/>
  </r>
  <r>
    <x v="82"/>
    <s v="Med A"/>
    <d v="2012-08-15T00:00:00"/>
    <x v="1"/>
    <n v="4400"/>
    <n v="0"/>
    <n v="0"/>
    <n v="0"/>
    <n v="0"/>
    <n v="0"/>
    <n v="4400"/>
    <n v="0"/>
  </r>
  <r>
    <x v="82"/>
    <s v="Med A"/>
    <d v="2012-08-17T00:00:00"/>
    <x v="1"/>
    <n v="4400"/>
    <n v="0"/>
    <n v="0"/>
    <n v="0"/>
    <n v="0"/>
    <n v="0"/>
    <n v="4400"/>
    <n v="0"/>
  </r>
  <r>
    <x v="82"/>
    <s v="Med A"/>
    <d v="2012-08-20T00:00:00"/>
    <x v="1"/>
    <n v="5300"/>
    <n v="0"/>
    <n v="0"/>
    <n v="0"/>
    <n v="0"/>
    <n v="0"/>
    <n v="5300"/>
    <n v="0"/>
  </r>
  <r>
    <x v="82"/>
    <s v="Med A"/>
    <d v="2012-08-22T00:00:00"/>
    <x v="1"/>
    <n v="5300"/>
    <n v="0"/>
    <n v="0"/>
    <n v="0"/>
    <n v="0"/>
    <n v="0"/>
    <n v="5300"/>
    <n v="0"/>
  </r>
  <r>
    <x v="82"/>
    <s v="Med A"/>
    <d v="2012-08-24T00:00:00"/>
    <x v="1"/>
    <n v="5300"/>
    <n v="0"/>
    <n v="0"/>
    <n v="0"/>
    <n v="0"/>
    <n v="0"/>
    <n v="5300"/>
    <n v="0"/>
  </r>
  <r>
    <x v="82"/>
    <s v="Med A"/>
    <d v="2012-08-27T00:00:00"/>
    <x v="1"/>
    <n v="5300"/>
    <n v="0"/>
    <n v="0"/>
    <n v="0"/>
    <n v="0"/>
    <n v="0"/>
    <n v="5300"/>
    <n v="0"/>
  </r>
  <r>
    <x v="82"/>
    <s v="Med A"/>
    <d v="2012-08-29T00:00:00"/>
    <x v="1"/>
    <n v="5300"/>
    <n v="0"/>
    <n v="0"/>
    <n v="0"/>
    <n v="0"/>
    <n v="0"/>
    <n v="5300"/>
    <n v="0"/>
  </r>
  <r>
    <x v="82"/>
    <s v="Med A"/>
    <d v="2012-08-31T00:00:00"/>
    <x v="1"/>
    <n v="5300"/>
    <n v="0"/>
    <n v="0"/>
    <n v="0"/>
    <n v="0"/>
    <n v="0"/>
    <n v="5300"/>
    <n v="0"/>
  </r>
  <r>
    <x v="82"/>
    <s v="Med A"/>
    <d v="2012-09-03T00:00:00"/>
    <x v="2"/>
    <n v="5300"/>
    <n v="0"/>
    <n v="0"/>
    <n v="0"/>
    <n v="0"/>
    <n v="0"/>
    <n v="5300"/>
    <n v="0"/>
  </r>
  <r>
    <x v="82"/>
    <s v="Med A"/>
    <d v="2012-09-05T00:00:00"/>
    <x v="2"/>
    <n v="5300"/>
    <n v="0"/>
    <n v="0"/>
    <n v="0"/>
    <n v="0"/>
    <n v="0"/>
    <n v="5300"/>
    <n v="0"/>
  </r>
  <r>
    <x v="82"/>
    <s v="Med B"/>
    <d v="2012-09-12T00:00:00"/>
    <x v="2"/>
    <n v="8"/>
    <n v="1"/>
    <n v="0"/>
    <n v="0"/>
    <n v="68800"/>
    <n v="0"/>
    <n v="0"/>
    <n v="8"/>
  </r>
  <r>
    <x v="82"/>
    <s v="Med B"/>
    <d v="2012-11-14T00:00:00"/>
    <x v="4"/>
    <n v="2"/>
    <n v="0"/>
    <n v="0"/>
    <n v="0"/>
    <n v="0"/>
    <n v="10"/>
    <n v="0"/>
    <n v="2"/>
  </r>
  <r>
    <x v="83"/>
    <s v="Med B"/>
    <d v="2012-10-12T00:00:00"/>
    <x v="3"/>
    <n v="3"/>
    <n v="0"/>
    <n v="1"/>
    <n v="0"/>
    <n v="0"/>
    <n v="3"/>
    <n v="0"/>
    <n v="3"/>
  </r>
  <r>
    <x v="84"/>
    <s v="Med A"/>
    <d v="2012-07-07T00:00:00"/>
    <x v="0"/>
    <n v="14400"/>
    <n v="0"/>
    <n v="0"/>
    <n v="0"/>
    <n v="0"/>
    <n v="0"/>
    <n v="14400"/>
    <n v="0"/>
  </r>
  <r>
    <x v="84"/>
    <s v="Med A"/>
    <d v="2012-07-10T00:00:00"/>
    <x v="0"/>
    <n v="14400"/>
    <n v="0"/>
    <n v="0"/>
    <n v="0"/>
    <n v="0"/>
    <n v="0"/>
    <n v="14400"/>
    <n v="0"/>
  </r>
  <r>
    <x v="84"/>
    <s v="Med A"/>
    <d v="2012-07-12T00:00:00"/>
    <x v="0"/>
    <n v="14400"/>
    <n v="0"/>
    <n v="0"/>
    <n v="0"/>
    <n v="0"/>
    <n v="0"/>
    <n v="14400"/>
    <n v="0"/>
  </r>
  <r>
    <x v="84"/>
    <s v="Med A"/>
    <d v="2012-07-14T00:00:00"/>
    <x v="0"/>
    <n v="14400"/>
    <n v="0"/>
    <n v="0"/>
    <n v="0"/>
    <n v="0"/>
    <n v="0"/>
    <n v="14400"/>
    <n v="0"/>
  </r>
  <r>
    <x v="84"/>
    <s v="Med A"/>
    <d v="2012-07-17T00:00:00"/>
    <x v="0"/>
    <n v="14400"/>
    <n v="0"/>
    <n v="0"/>
    <n v="0"/>
    <n v="0"/>
    <n v="0"/>
    <n v="14400"/>
    <n v="0"/>
  </r>
  <r>
    <x v="84"/>
    <s v="Med A"/>
    <d v="2012-07-19T00:00:00"/>
    <x v="0"/>
    <n v="14400"/>
    <n v="0"/>
    <n v="0"/>
    <n v="0"/>
    <n v="0"/>
    <n v="0"/>
    <n v="14400"/>
    <n v="0"/>
  </r>
  <r>
    <x v="84"/>
    <s v="Med A"/>
    <d v="2012-07-21T00:00:00"/>
    <x v="0"/>
    <n v="14400"/>
    <n v="0"/>
    <n v="0"/>
    <n v="0"/>
    <n v="0"/>
    <n v="0"/>
    <n v="14400"/>
    <n v="0"/>
  </r>
  <r>
    <x v="84"/>
    <s v="Med A"/>
    <d v="2012-07-24T00:00:00"/>
    <x v="0"/>
    <n v="14400"/>
    <n v="0"/>
    <n v="0"/>
    <n v="0"/>
    <n v="0"/>
    <n v="0"/>
    <n v="14400"/>
    <n v="0"/>
  </r>
  <r>
    <x v="84"/>
    <s v="Med A"/>
    <d v="2012-07-26T00:00:00"/>
    <x v="0"/>
    <n v="14400"/>
    <n v="0"/>
    <n v="0"/>
    <n v="0"/>
    <n v="0"/>
    <n v="0"/>
    <n v="14400"/>
    <n v="0"/>
  </r>
  <r>
    <x v="84"/>
    <s v="Med A"/>
    <d v="2012-07-28T00:00:00"/>
    <x v="0"/>
    <n v="14400"/>
    <n v="0"/>
    <n v="0"/>
    <n v="0"/>
    <n v="0"/>
    <n v="0"/>
    <n v="14400"/>
    <n v="0"/>
  </r>
  <r>
    <x v="84"/>
    <s v="Med A"/>
    <d v="2012-07-31T00:00:00"/>
    <x v="0"/>
    <n v="14400"/>
    <n v="0"/>
    <n v="0"/>
    <n v="0"/>
    <n v="0"/>
    <n v="0"/>
    <n v="14400"/>
    <n v="0"/>
  </r>
  <r>
    <x v="84"/>
    <s v="Med A"/>
    <d v="2012-08-02T00:00:00"/>
    <x v="1"/>
    <n v="14400"/>
    <n v="0"/>
    <n v="0"/>
    <n v="0"/>
    <n v="0"/>
    <n v="0"/>
    <n v="14400"/>
    <n v="0"/>
  </r>
  <r>
    <x v="84"/>
    <s v="Med A"/>
    <d v="2012-08-18T00:00:00"/>
    <x v="1"/>
    <n v="13000"/>
    <n v="0"/>
    <n v="0"/>
    <n v="0"/>
    <n v="0"/>
    <n v="0"/>
    <n v="13000"/>
    <n v="0"/>
  </r>
  <r>
    <x v="84"/>
    <s v="Med A"/>
    <d v="2012-08-21T00:00:00"/>
    <x v="1"/>
    <n v="13000"/>
    <n v="0"/>
    <n v="0"/>
    <n v="0"/>
    <n v="0"/>
    <n v="0"/>
    <n v="13000"/>
    <n v="0"/>
  </r>
  <r>
    <x v="84"/>
    <s v="Med A"/>
    <d v="2012-08-23T00:00:00"/>
    <x v="1"/>
    <n v="13000"/>
    <n v="0"/>
    <n v="0"/>
    <n v="0"/>
    <n v="0"/>
    <n v="0"/>
    <n v="13000"/>
    <n v="0"/>
  </r>
  <r>
    <x v="84"/>
    <s v="Med A"/>
    <d v="2012-08-25T00:00:00"/>
    <x v="1"/>
    <n v="13000"/>
    <n v="0"/>
    <n v="0"/>
    <n v="0"/>
    <n v="0"/>
    <n v="0"/>
    <n v="13000"/>
    <n v="0"/>
  </r>
  <r>
    <x v="84"/>
    <s v="Med A"/>
    <d v="2012-08-28T00:00:00"/>
    <x v="1"/>
    <n v="13000"/>
    <n v="0"/>
    <n v="0"/>
    <n v="0"/>
    <n v="0"/>
    <n v="0"/>
    <n v="13000"/>
    <n v="0"/>
  </r>
  <r>
    <x v="84"/>
    <s v="Med A"/>
    <d v="2012-08-30T00:00:00"/>
    <x v="1"/>
    <n v="13000"/>
    <n v="0"/>
    <n v="0"/>
    <n v="0"/>
    <n v="0"/>
    <n v="0"/>
    <n v="13000"/>
    <n v="0"/>
  </r>
  <r>
    <x v="84"/>
    <s v="Med A"/>
    <d v="2012-09-01T00:00:00"/>
    <x v="2"/>
    <n v="13000"/>
    <n v="0"/>
    <n v="0"/>
    <n v="0"/>
    <n v="0"/>
    <n v="0"/>
    <n v="13000"/>
    <n v="0"/>
  </r>
  <r>
    <x v="84"/>
    <s v="Med A"/>
    <d v="2012-09-04T00:00:00"/>
    <x v="2"/>
    <n v="13000"/>
    <n v="0"/>
    <n v="0"/>
    <n v="0"/>
    <n v="0"/>
    <n v="0"/>
    <n v="13000"/>
    <n v="0"/>
  </r>
  <r>
    <x v="84"/>
    <s v="Med A"/>
    <d v="2012-09-06T00:00:00"/>
    <x v="2"/>
    <n v="13000"/>
    <n v="0"/>
    <n v="0"/>
    <n v="0"/>
    <n v="0"/>
    <n v="0"/>
    <n v="13000"/>
    <n v="0"/>
  </r>
  <r>
    <x v="84"/>
    <s v="Med B"/>
    <d v="2012-09-13T00:00:00"/>
    <x v="2"/>
    <n v="16"/>
    <n v="1"/>
    <n v="0"/>
    <n v="0"/>
    <n v="289800"/>
    <n v="16"/>
    <n v="0"/>
    <n v="16"/>
  </r>
  <r>
    <x v="85"/>
    <s v="Med A"/>
    <d v="2012-08-18T00:00:00"/>
    <x v="1"/>
    <n v="500"/>
    <n v="0"/>
    <n v="0"/>
    <n v="0"/>
    <n v="0"/>
    <n v="0"/>
    <n v="500"/>
    <n v="0"/>
  </r>
  <r>
    <x v="85"/>
    <s v="Med A"/>
    <d v="2012-08-21T00:00:00"/>
    <x v="1"/>
    <n v="500"/>
    <n v="0"/>
    <n v="0"/>
    <n v="0"/>
    <n v="0"/>
    <n v="0"/>
    <n v="500"/>
    <n v="0"/>
  </r>
  <r>
    <x v="85"/>
    <s v="Med A"/>
    <d v="2012-08-23T00:00:00"/>
    <x v="1"/>
    <n v="500"/>
    <n v="0"/>
    <n v="0"/>
    <n v="0"/>
    <n v="0"/>
    <n v="0"/>
    <n v="500"/>
    <n v="0"/>
  </r>
  <r>
    <x v="85"/>
    <s v="Med A"/>
    <d v="2012-08-25T00:00:00"/>
    <x v="1"/>
    <n v="500"/>
    <n v="0"/>
    <n v="0"/>
    <n v="0"/>
    <n v="0"/>
    <n v="0"/>
    <n v="500"/>
    <n v="0"/>
  </r>
  <r>
    <x v="85"/>
    <s v="Med A"/>
    <d v="2012-08-28T00:00:00"/>
    <x v="1"/>
    <n v="500"/>
    <n v="0"/>
    <n v="0"/>
    <n v="0"/>
    <n v="0"/>
    <n v="0"/>
    <n v="500"/>
    <n v="0"/>
  </r>
  <r>
    <x v="85"/>
    <s v="Med A"/>
    <d v="2012-08-30T00:00:00"/>
    <x v="1"/>
    <n v="500"/>
    <n v="0"/>
    <n v="0"/>
    <n v="0"/>
    <n v="0"/>
    <n v="0"/>
    <n v="500"/>
    <n v="0"/>
  </r>
  <r>
    <x v="85"/>
    <s v="Med A"/>
    <d v="2012-09-01T00:00:00"/>
    <x v="2"/>
    <n v="500"/>
    <n v="0"/>
    <n v="0"/>
    <n v="0"/>
    <n v="0"/>
    <n v="0"/>
    <n v="500"/>
    <n v="0"/>
  </r>
  <r>
    <x v="85"/>
    <s v="Med A"/>
    <d v="2012-09-04T00:00:00"/>
    <x v="2"/>
    <n v="500"/>
    <n v="0"/>
    <n v="0"/>
    <n v="0"/>
    <n v="0"/>
    <n v="0"/>
    <n v="500"/>
    <n v="0"/>
  </r>
  <r>
    <x v="85"/>
    <s v="Med B"/>
    <d v="2012-09-25T00:00:00"/>
    <x v="2"/>
    <n v="1"/>
    <n v="1"/>
    <n v="0"/>
    <n v="5.4285714285714288"/>
    <n v="4000"/>
    <n v="0"/>
    <n v="0"/>
    <n v="1"/>
  </r>
  <r>
    <x v="85"/>
    <s v="Med B"/>
    <d v="2012-10-11T00:00:00"/>
    <x v="3"/>
    <n v="1"/>
    <n v="0"/>
    <n v="0"/>
    <n v="7.7142857142857144"/>
    <n v="0"/>
    <n v="2"/>
    <n v="0"/>
    <n v="1"/>
  </r>
  <r>
    <x v="86"/>
    <s v="Med A"/>
    <d v="2012-07-02T00:00:00"/>
    <x v="0"/>
    <n v="4400"/>
    <n v="0"/>
    <n v="0"/>
    <n v="0"/>
    <n v="0"/>
    <n v="0"/>
    <n v="4400"/>
    <n v="0"/>
  </r>
  <r>
    <x v="86"/>
    <s v="Med A"/>
    <d v="2012-07-04T00:00:00"/>
    <x v="0"/>
    <n v="4400"/>
    <n v="0"/>
    <n v="0"/>
    <n v="0"/>
    <n v="0"/>
    <n v="0"/>
    <n v="4400"/>
    <n v="0"/>
  </r>
  <r>
    <x v="86"/>
    <s v="Med A"/>
    <d v="2012-07-06T00:00:00"/>
    <x v="0"/>
    <n v="4400"/>
    <n v="0"/>
    <n v="0"/>
    <n v="0"/>
    <n v="0"/>
    <n v="0"/>
    <n v="4400"/>
    <n v="0"/>
  </r>
  <r>
    <x v="86"/>
    <s v="Med A"/>
    <d v="2012-07-09T00:00:00"/>
    <x v="0"/>
    <n v="4400"/>
    <n v="0"/>
    <n v="0"/>
    <n v="0"/>
    <n v="0"/>
    <n v="0"/>
    <n v="4400"/>
    <n v="0"/>
  </r>
  <r>
    <x v="86"/>
    <s v="Med A"/>
    <d v="2012-07-11T00:00:00"/>
    <x v="0"/>
    <n v="4400"/>
    <n v="0"/>
    <n v="0"/>
    <n v="0"/>
    <n v="0"/>
    <n v="0"/>
    <n v="4400"/>
    <n v="0"/>
  </r>
  <r>
    <x v="86"/>
    <s v="Med A"/>
    <d v="2012-07-13T00:00:00"/>
    <x v="0"/>
    <n v="4400"/>
    <n v="0"/>
    <n v="0"/>
    <n v="0"/>
    <n v="0"/>
    <n v="0"/>
    <n v="4400"/>
    <n v="0"/>
  </r>
  <r>
    <x v="86"/>
    <s v="Med A"/>
    <d v="2012-07-16T00:00:00"/>
    <x v="0"/>
    <n v="4400"/>
    <n v="0"/>
    <n v="0"/>
    <n v="0"/>
    <n v="0"/>
    <n v="0"/>
    <n v="4400"/>
    <n v="0"/>
  </r>
  <r>
    <x v="86"/>
    <s v="Med A"/>
    <d v="2012-07-18T00:00:00"/>
    <x v="0"/>
    <n v="4400"/>
    <n v="0"/>
    <n v="0"/>
    <n v="0"/>
    <n v="0"/>
    <n v="0"/>
    <n v="4400"/>
    <n v="0"/>
  </r>
  <r>
    <x v="86"/>
    <s v="Med A"/>
    <d v="2012-07-23T00:00:00"/>
    <x v="0"/>
    <n v="4400"/>
    <n v="0"/>
    <n v="0"/>
    <n v="0"/>
    <n v="0"/>
    <n v="0"/>
    <n v="4400"/>
    <n v="0"/>
  </r>
  <r>
    <x v="86"/>
    <s v="Med A"/>
    <d v="2012-07-27T00:00:00"/>
    <x v="0"/>
    <n v="4400"/>
    <n v="0"/>
    <n v="0"/>
    <n v="0"/>
    <n v="0"/>
    <n v="0"/>
    <n v="4400"/>
    <n v="0"/>
  </r>
  <r>
    <x v="86"/>
    <s v="Med A"/>
    <d v="2012-07-30T00:00:00"/>
    <x v="0"/>
    <n v="4400"/>
    <n v="0"/>
    <n v="0"/>
    <n v="0"/>
    <n v="0"/>
    <n v="0"/>
    <n v="4400"/>
    <n v="0"/>
  </r>
  <r>
    <x v="86"/>
    <s v="Med A"/>
    <d v="2012-08-01T00:00:00"/>
    <x v="1"/>
    <n v="4400"/>
    <n v="0"/>
    <n v="0"/>
    <n v="0"/>
    <n v="0"/>
    <n v="0"/>
    <n v="4400"/>
    <n v="0"/>
  </r>
  <r>
    <x v="86"/>
    <s v="Med A"/>
    <d v="2012-08-20T00:00:00"/>
    <x v="1"/>
    <n v="3100"/>
    <n v="0"/>
    <n v="0"/>
    <n v="0"/>
    <n v="0"/>
    <n v="0"/>
    <n v="3100"/>
    <n v="0"/>
  </r>
  <r>
    <x v="86"/>
    <s v="Med A"/>
    <d v="2012-08-22T00:00:00"/>
    <x v="1"/>
    <n v="3100"/>
    <n v="0"/>
    <n v="0"/>
    <n v="0"/>
    <n v="0"/>
    <n v="0"/>
    <n v="3100"/>
    <n v="0"/>
  </r>
  <r>
    <x v="86"/>
    <s v="Med A"/>
    <d v="2012-08-24T00:00:00"/>
    <x v="1"/>
    <n v="3100"/>
    <n v="0"/>
    <n v="0"/>
    <n v="0"/>
    <n v="0"/>
    <n v="0"/>
    <n v="3100"/>
    <n v="0"/>
  </r>
  <r>
    <x v="86"/>
    <s v="Med A"/>
    <d v="2012-08-27T00:00:00"/>
    <x v="1"/>
    <n v="3100"/>
    <n v="0"/>
    <n v="0"/>
    <n v="0"/>
    <n v="0"/>
    <n v="0"/>
    <n v="3100"/>
    <n v="0"/>
  </r>
  <r>
    <x v="86"/>
    <s v="Med A"/>
    <d v="2012-08-29T00:00:00"/>
    <x v="1"/>
    <n v="3100"/>
    <n v="0"/>
    <n v="0"/>
    <n v="0"/>
    <n v="0"/>
    <n v="0"/>
    <n v="3100"/>
    <n v="0"/>
  </r>
  <r>
    <x v="86"/>
    <s v="Med A"/>
    <d v="2012-08-31T00:00:00"/>
    <x v="1"/>
    <n v="3100"/>
    <n v="0"/>
    <n v="0"/>
    <n v="0"/>
    <n v="0"/>
    <n v="0"/>
    <n v="3100"/>
    <n v="0"/>
  </r>
  <r>
    <x v="86"/>
    <s v="Med A"/>
    <d v="2012-09-03T00:00:00"/>
    <x v="2"/>
    <n v="3100"/>
    <n v="0"/>
    <n v="0"/>
    <n v="0"/>
    <n v="0"/>
    <n v="0"/>
    <n v="3100"/>
    <n v="0"/>
  </r>
  <r>
    <x v="86"/>
    <s v="Med A"/>
    <d v="2012-09-05T00:00:00"/>
    <x v="2"/>
    <n v="3100"/>
    <n v="0"/>
    <n v="0"/>
    <n v="0"/>
    <n v="0"/>
    <n v="0"/>
    <n v="3100"/>
    <n v="0"/>
  </r>
  <r>
    <x v="86"/>
    <s v="Med B"/>
    <d v="2012-09-12T00:00:00"/>
    <x v="2"/>
    <n v="6"/>
    <n v="1"/>
    <n v="0"/>
    <n v="0"/>
    <n v="77600"/>
    <n v="0"/>
    <n v="0"/>
    <n v="6"/>
  </r>
  <r>
    <x v="86"/>
    <s v="Med B"/>
    <d v="2012-10-10T00:00:00"/>
    <x v="3"/>
    <n v="6"/>
    <n v="0"/>
    <n v="0"/>
    <n v="0"/>
    <n v="0"/>
    <n v="0"/>
    <n v="0"/>
    <n v="6"/>
  </r>
  <r>
    <x v="86"/>
    <s v="Med B"/>
    <d v="2012-11-14T00:00:00"/>
    <x v="4"/>
    <n v="8"/>
    <n v="0"/>
    <n v="0"/>
    <n v="0"/>
    <n v="0"/>
    <n v="20"/>
    <n v="0"/>
    <n v="8"/>
  </r>
  <r>
    <x v="87"/>
    <s v="Med B"/>
    <d v="2012-09-15T00:00:00"/>
    <x v="2"/>
    <n v="5"/>
    <n v="0"/>
    <n v="1"/>
    <n v="0"/>
    <n v="0"/>
    <n v="0"/>
    <n v="0"/>
    <n v="5"/>
  </r>
  <r>
    <x v="87"/>
    <s v="Med B"/>
    <d v="2012-10-11T00:00:00"/>
    <x v="3"/>
    <n v="5"/>
    <n v="0"/>
    <n v="1"/>
    <n v="0"/>
    <n v="0"/>
    <n v="10"/>
    <n v="0"/>
    <n v="5"/>
  </r>
  <r>
    <x v="88"/>
    <s v="Med A"/>
    <d v="2012-08-20T00:00:00"/>
    <x v="1"/>
    <n v="2200"/>
    <n v="0"/>
    <n v="0"/>
    <n v="0"/>
    <n v="0"/>
    <n v="0"/>
    <n v="2200"/>
    <n v="0"/>
  </r>
  <r>
    <x v="88"/>
    <s v="Med A"/>
    <d v="2012-08-22T00:00:00"/>
    <x v="1"/>
    <n v="2200"/>
    <n v="0"/>
    <n v="0"/>
    <n v="0"/>
    <n v="0"/>
    <n v="0"/>
    <n v="2200"/>
    <n v="0"/>
  </r>
  <r>
    <x v="88"/>
    <s v="Med A"/>
    <d v="2012-08-24T00:00:00"/>
    <x v="1"/>
    <n v="2200"/>
    <n v="0"/>
    <n v="0"/>
    <n v="0"/>
    <n v="0"/>
    <n v="0"/>
    <n v="2200"/>
    <n v="0"/>
  </r>
  <r>
    <x v="88"/>
    <s v="Med A"/>
    <d v="2012-08-27T00:00:00"/>
    <x v="1"/>
    <n v="2200"/>
    <n v="0"/>
    <n v="0"/>
    <n v="0"/>
    <n v="0"/>
    <n v="0"/>
    <n v="2200"/>
    <n v="0"/>
  </r>
  <r>
    <x v="88"/>
    <s v="Med A"/>
    <d v="2012-08-29T00:00:00"/>
    <x v="1"/>
    <n v="2200"/>
    <n v="0"/>
    <n v="0"/>
    <n v="0"/>
    <n v="0"/>
    <n v="0"/>
    <n v="2200"/>
    <n v="0"/>
  </r>
  <r>
    <x v="88"/>
    <s v="Med A"/>
    <d v="2012-08-31T00:00:00"/>
    <x v="1"/>
    <n v="2200"/>
    <n v="0"/>
    <n v="0"/>
    <n v="0"/>
    <n v="0"/>
    <n v="0"/>
    <n v="2200"/>
    <n v="0"/>
  </r>
  <r>
    <x v="88"/>
    <s v="Med A"/>
    <d v="2012-09-03T00:00:00"/>
    <x v="2"/>
    <n v="2200"/>
    <n v="0"/>
    <n v="0"/>
    <n v="0"/>
    <n v="0"/>
    <n v="0"/>
    <n v="2200"/>
    <n v="0"/>
  </r>
  <r>
    <x v="88"/>
    <s v="Med A"/>
    <d v="2012-09-05T00:00:00"/>
    <x v="2"/>
    <n v="2200"/>
    <n v="0"/>
    <n v="0"/>
    <n v="0"/>
    <n v="0"/>
    <n v="0"/>
    <n v="2200"/>
    <n v="0"/>
  </r>
  <r>
    <x v="89"/>
    <s v="Med A"/>
    <d v="2012-07-03T00:00:00"/>
    <x v="0"/>
    <n v="1000"/>
    <n v="0"/>
    <n v="0"/>
    <n v="0"/>
    <n v="0"/>
    <n v="0"/>
    <n v="1000"/>
    <n v="0"/>
  </r>
  <r>
    <x v="89"/>
    <s v="Med A"/>
    <d v="2012-07-05T00:00:00"/>
    <x v="0"/>
    <n v="1000"/>
    <n v="0"/>
    <n v="0"/>
    <n v="0"/>
    <n v="0"/>
    <n v="0"/>
    <n v="1000"/>
    <n v="0"/>
  </r>
  <r>
    <x v="89"/>
    <s v="Med A"/>
    <d v="2012-07-14T00:00:00"/>
    <x v="0"/>
    <n v="1000"/>
    <n v="0"/>
    <n v="0"/>
    <n v="0"/>
    <n v="0"/>
    <n v="0"/>
    <n v="1000"/>
    <n v="0"/>
  </r>
  <r>
    <x v="89"/>
    <s v="Med A"/>
    <d v="2012-07-17T00:00:00"/>
    <x v="0"/>
    <n v="1000"/>
    <n v="0"/>
    <n v="0"/>
    <n v="0"/>
    <n v="0"/>
    <n v="0"/>
    <n v="1000"/>
    <n v="0"/>
  </r>
  <r>
    <x v="89"/>
    <s v="Med A"/>
    <d v="2012-07-19T00:00:00"/>
    <x v="0"/>
    <n v="1000"/>
    <n v="0"/>
    <n v="0"/>
    <n v="0"/>
    <n v="0"/>
    <n v="0"/>
    <n v="1000"/>
    <n v="0"/>
  </r>
  <r>
    <x v="89"/>
    <s v="Med A"/>
    <d v="2012-07-21T00:00:00"/>
    <x v="0"/>
    <n v="1000"/>
    <n v="0"/>
    <n v="0"/>
    <n v="0"/>
    <n v="0"/>
    <n v="0"/>
    <n v="1000"/>
    <n v="0"/>
  </r>
  <r>
    <x v="89"/>
    <s v="Med A"/>
    <d v="2012-07-24T00:00:00"/>
    <x v="0"/>
    <n v="1000"/>
    <n v="0"/>
    <n v="0"/>
    <n v="0"/>
    <n v="0"/>
    <n v="0"/>
    <n v="1000"/>
    <n v="0"/>
  </r>
  <r>
    <x v="89"/>
    <s v="Med A"/>
    <d v="2012-07-26T00:00:00"/>
    <x v="0"/>
    <n v="1000"/>
    <n v="0"/>
    <n v="0"/>
    <n v="0"/>
    <n v="0"/>
    <n v="0"/>
    <n v="1000"/>
    <n v="0"/>
  </r>
  <r>
    <x v="89"/>
    <s v="Med A"/>
    <d v="2012-07-28T00:00:00"/>
    <x v="0"/>
    <n v="1000"/>
    <n v="0"/>
    <n v="0"/>
    <n v="0"/>
    <n v="0"/>
    <n v="0"/>
    <n v="1000"/>
    <n v="0"/>
  </r>
  <r>
    <x v="89"/>
    <s v="Med A"/>
    <d v="2012-07-31T00:00:00"/>
    <x v="0"/>
    <n v="1000"/>
    <n v="0"/>
    <n v="0"/>
    <n v="0"/>
    <n v="0"/>
    <n v="0"/>
    <n v="1000"/>
    <n v="0"/>
  </r>
  <r>
    <x v="89"/>
    <s v="Med A"/>
    <d v="2012-08-02T00:00:00"/>
    <x v="1"/>
    <n v="1000"/>
    <n v="0"/>
    <n v="0"/>
    <n v="0"/>
    <n v="0"/>
    <n v="0"/>
    <n v="1000"/>
    <n v="0"/>
  </r>
  <r>
    <x v="89"/>
    <s v="Med A"/>
    <d v="2012-08-18T00:00:00"/>
    <x v="1"/>
    <n v="1000"/>
    <n v="0"/>
    <n v="0"/>
    <n v="0"/>
    <n v="0"/>
    <n v="0"/>
    <n v="1000"/>
    <n v="0"/>
  </r>
  <r>
    <x v="89"/>
    <s v="Med A"/>
    <d v="2012-08-21T00:00:00"/>
    <x v="1"/>
    <n v="1000"/>
    <n v="0"/>
    <n v="0"/>
    <n v="0"/>
    <n v="0"/>
    <n v="0"/>
    <n v="1000"/>
    <n v="0"/>
  </r>
  <r>
    <x v="89"/>
    <s v="Med A"/>
    <d v="2012-08-23T00:00:00"/>
    <x v="1"/>
    <n v="1000"/>
    <n v="0"/>
    <n v="0"/>
    <n v="0"/>
    <n v="0"/>
    <n v="0"/>
    <n v="1000"/>
    <n v="0"/>
  </r>
  <r>
    <x v="89"/>
    <s v="Med A"/>
    <d v="2012-08-25T00:00:00"/>
    <x v="1"/>
    <n v="1000"/>
    <n v="0"/>
    <n v="0"/>
    <n v="0"/>
    <n v="0"/>
    <n v="0"/>
    <n v="1000"/>
    <n v="0"/>
  </r>
  <r>
    <x v="89"/>
    <s v="Med A"/>
    <d v="2012-08-28T00:00:00"/>
    <x v="1"/>
    <n v="1000"/>
    <n v="0"/>
    <n v="0"/>
    <n v="0"/>
    <n v="0"/>
    <n v="0"/>
    <n v="1000"/>
    <n v="0"/>
  </r>
  <r>
    <x v="89"/>
    <s v="Med A"/>
    <d v="2012-08-30T00:00:00"/>
    <x v="1"/>
    <n v="1000"/>
    <n v="0"/>
    <n v="0"/>
    <n v="0"/>
    <n v="0"/>
    <n v="0"/>
    <n v="1000"/>
    <n v="0"/>
  </r>
  <r>
    <x v="89"/>
    <s v="Med A"/>
    <d v="2012-09-01T00:00:00"/>
    <x v="2"/>
    <n v="1000"/>
    <n v="0"/>
    <n v="0"/>
    <n v="0"/>
    <n v="0"/>
    <n v="0"/>
    <n v="1000"/>
    <n v="0"/>
  </r>
  <r>
    <x v="89"/>
    <s v="Med A"/>
    <d v="2012-09-04T00:00:00"/>
    <x v="2"/>
    <n v="1000"/>
    <n v="0"/>
    <n v="0"/>
    <n v="0"/>
    <n v="0"/>
    <n v="0"/>
    <n v="1000"/>
    <n v="0"/>
  </r>
  <r>
    <x v="89"/>
    <s v="Med A"/>
    <d v="2012-09-06T00:00:00"/>
    <x v="2"/>
    <n v="1000"/>
    <n v="0"/>
    <n v="0"/>
    <n v="0"/>
    <n v="0"/>
    <n v="0"/>
    <n v="1000"/>
    <n v="0"/>
  </r>
  <r>
    <x v="89"/>
    <s v="Med B"/>
    <d v="2012-09-13T00:00:00"/>
    <x v="2"/>
    <n v="3"/>
    <n v="1"/>
    <n v="0"/>
    <n v="0"/>
    <n v="20000"/>
    <n v="0"/>
    <n v="0"/>
    <n v="3"/>
  </r>
  <r>
    <x v="89"/>
    <s v="Med B"/>
    <d v="2012-11-15T00:00:00"/>
    <x v="4"/>
    <n v="4"/>
    <n v="0"/>
    <n v="0"/>
    <n v="0"/>
    <n v="0"/>
    <n v="7"/>
    <n v="0"/>
    <n v="4"/>
  </r>
  <r>
    <x v="90"/>
    <s v="Med A"/>
    <d v="2012-07-03T00:00:00"/>
    <x v="0"/>
    <n v="100"/>
    <n v="0"/>
    <n v="0"/>
    <n v="0"/>
    <n v="0"/>
    <n v="0"/>
    <n v="100"/>
    <n v="0"/>
  </r>
  <r>
    <x v="90"/>
    <s v="Med A"/>
    <d v="2012-07-10T00:00:00"/>
    <x v="0"/>
    <n v="100"/>
    <n v="0"/>
    <n v="0"/>
    <n v="0"/>
    <n v="0"/>
    <n v="0"/>
    <n v="100"/>
    <n v="0"/>
  </r>
  <r>
    <x v="90"/>
    <s v="Med A"/>
    <d v="2012-07-17T00:00:00"/>
    <x v="0"/>
    <n v="100"/>
    <n v="0"/>
    <n v="0"/>
    <n v="0"/>
    <n v="0"/>
    <n v="0"/>
    <n v="100"/>
    <n v="0"/>
  </r>
  <r>
    <x v="90"/>
    <s v="Med A"/>
    <d v="2012-07-28T00:00:00"/>
    <x v="0"/>
    <n v="100"/>
    <n v="0"/>
    <n v="0"/>
    <n v="0"/>
    <n v="0"/>
    <n v="0"/>
    <n v="100"/>
    <n v="0"/>
  </r>
  <r>
    <x v="90"/>
    <s v="Med A"/>
    <d v="2012-07-31T00:00:00"/>
    <x v="0"/>
    <n v="100"/>
    <n v="0"/>
    <n v="0"/>
    <n v="0"/>
    <n v="0"/>
    <n v="0"/>
    <n v="100"/>
    <n v="0"/>
  </r>
  <r>
    <x v="90"/>
    <s v="Med A"/>
    <d v="2012-08-21T00:00:00"/>
    <x v="1"/>
    <n v="100"/>
    <n v="0"/>
    <n v="0"/>
    <n v="0"/>
    <n v="0"/>
    <n v="0"/>
    <n v="100"/>
    <n v="0"/>
  </r>
  <r>
    <x v="90"/>
    <s v="Med A"/>
    <d v="2012-08-28T00:00:00"/>
    <x v="1"/>
    <n v="100"/>
    <n v="0"/>
    <n v="0"/>
    <n v="0"/>
    <n v="0"/>
    <n v="0"/>
    <n v="100"/>
    <n v="0"/>
  </r>
  <r>
    <x v="90"/>
    <s v="Med A"/>
    <d v="2012-09-04T00:00:00"/>
    <x v="2"/>
    <n v="100"/>
    <n v="0"/>
    <n v="0"/>
    <n v="0"/>
    <n v="0"/>
    <n v="0"/>
    <n v="100"/>
    <n v="0"/>
  </r>
  <r>
    <x v="90"/>
    <s v="Med B"/>
    <d v="2012-09-13T00:00:00"/>
    <x v="2"/>
    <n v="1"/>
    <n v="1"/>
    <n v="0"/>
    <n v="10.285714285714286"/>
    <n v="800"/>
    <n v="0"/>
    <n v="0"/>
    <n v="1"/>
  </r>
  <r>
    <x v="90"/>
    <s v="Med B"/>
    <d v="2012-10-26T00:00:00"/>
    <x v="3"/>
    <n v="1"/>
    <n v="0"/>
    <n v="0"/>
    <n v="16.428571428571427"/>
    <n v="0"/>
    <n v="2"/>
    <n v="0"/>
    <n v="1"/>
  </r>
  <r>
    <x v="91"/>
    <s v="Med A"/>
    <d v="2012-07-02T00:00:00"/>
    <x v="0"/>
    <n v="600"/>
    <n v="0"/>
    <n v="0"/>
    <n v="0"/>
    <n v="0"/>
    <n v="0"/>
    <n v="600"/>
    <n v="0"/>
  </r>
  <r>
    <x v="91"/>
    <s v="Med A"/>
    <d v="2012-07-04T00:00:00"/>
    <x v="0"/>
    <n v="600"/>
    <n v="0"/>
    <n v="0"/>
    <n v="0"/>
    <n v="0"/>
    <n v="0"/>
    <n v="600"/>
    <n v="0"/>
  </r>
  <r>
    <x v="91"/>
    <s v="Med A"/>
    <d v="2012-07-06T00:00:00"/>
    <x v="0"/>
    <n v="700"/>
    <n v="0"/>
    <n v="0"/>
    <n v="0"/>
    <n v="0"/>
    <n v="0"/>
    <n v="700"/>
    <n v="0"/>
  </r>
  <r>
    <x v="91"/>
    <s v="Med A"/>
    <d v="2012-07-09T00:00:00"/>
    <x v="0"/>
    <n v="700"/>
    <n v="0"/>
    <n v="0"/>
    <n v="0"/>
    <n v="0"/>
    <n v="0"/>
    <n v="700"/>
    <n v="0"/>
  </r>
  <r>
    <x v="91"/>
    <s v="Med A"/>
    <d v="2012-07-11T00:00:00"/>
    <x v="0"/>
    <n v="700"/>
    <n v="0"/>
    <n v="0"/>
    <n v="0"/>
    <n v="0"/>
    <n v="0"/>
    <n v="700"/>
    <n v="0"/>
  </r>
  <r>
    <x v="91"/>
    <s v="Med A"/>
    <d v="2012-07-13T00:00:00"/>
    <x v="0"/>
    <n v="700"/>
    <n v="0"/>
    <n v="0"/>
    <n v="0"/>
    <n v="0"/>
    <n v="0"/>
    <n v="700"/>
    <n v="0"/>
  </r>
  <r>
    <x v="91"/>
    <s v="Med A"/>
    <d v="2012-07-16T00:00:00"/>
    <x v="0"/>
    <n v="700"/>
    <n v="0"/>
    <n v="0"/>
    <n v="0"/>
    <n v="0"/>
    <n v="0"/>
    <n v="700"/>
    <n v="0"/>
  </r>
  <r>
    <x v="91"/>
    <s v="Med A"/>
    <d v="2012-07-18T00:00:00"/>
    <x v="0"/>
    <n v="700"/>
    <n v="0"/>
    <n v="0"/>
    <n v="0"/>
    <n v="0"/>
    <n v="0"/>
    <n v="700"/>
    <n v="0"/>
  </r>
  <r>
    <x v="91"/>
    <s v="Med A"/>
    <d v="2012-07-20T00:00:00"/>
    <x v="0"/>
    <n v="700"/>
    <n v="0"/>
    <n v="0"/>
    <n v="0"/>
    <n v="0"/>
    <n v="0"/>
    <n v="700"/>
    <n v="0"/>
  </r>
  <r>
    <x v="91"/>
    <s v="Med A"/>
    <d v="2012-07-23T00:00:00"/>
    <x v="0"/>
    <n v="700"/>
    <n v="0"/>
    <n v="0"/>
    <n v="0"/>
    <n v="0"/>
    <n v="0"/>
    <n v="700"/>
    <n v="0"/>
  </r>
  <r>
    <x v="91"/>
    <s v="Med A"/>
    <d v="2012-07-25T00:00:00"/>
    <x v="0"/>
    <n v="700"/>
    <n v="0"/>
    <n v="0"/>
    <n v="0"/>
    <n v="0"/>
    <n v="0"/>
    <n v="700"/>
    <n v="0"/>
  </r>
  <r>
    <x v="91"/>
    <s v="Med A"/>
    <d v="2012-07-26T00:00:00"/>
    <x v="0"/>
    <n v="700"/>
    <n v="0"/>
    <n v="0"/>
    <n v="0"/>
    <n v="0"/>
    <n v="0"/>
    <n v="700"/>
    <n v="0"/>
  </r>
  <r>
    <x v="91"/>
    <s v="Med A"/>
    <d v="2012-07-30T00:00:00"/>
    <x v="0"/>
    <n v="700"/>
    <n v="0"/>
    <n v="0"/>
    <n v="0"/>
    <n v="0"/>
    <n v="0"/>
    <n v="700"/>
    <n v="0"/>
  </r>
  <r>
    <x v="91"/>
    <s v="Med A"/>
    <d v="2012-08-01T00:00:00"/>
    <x v="1"/>
    <n v="700"/>
    <n v="0"/>
    <n v="0"/>
    <n v="0"/>
    <n v="0"/>
    <n v="0"/>
    <n v="700"/>
    <n v="0"/>
  </r>
  <r>
    <x v="91"/>
    <s v="Med A"/>
    <d v="2012-08-03T00:00:00"/>
    <x v="1"/>
    <n v="700"/>
    <n v="0"/>
    <n v="0"/>
    <n v="0"/>
    <n v="0"/>
    <n v="0"/>
    <n v="700"/>
    <n v="0"/>
  </r>
  <r>
    <x v="91"/>
    <s v="Med A"/>
    <d v="2012-08-06T00:00:00"/>
    <x v="1"/>
    <n v="700"/>
    <n v="0"/>
    <n v="0"/>
    <n v="0"/>
    <n v="0"/>
    <n v="0"/>
    <n v="700"/>
    <n v="0"/>
  </r>
  <r>
    <x v="91"/>
    <s v="Med A"/>
    <d v="2012-08-08T00:00:00"/>
    <x v="1"/>
    <n v="700"/>
    <n v="0"/>
    <n v="0"/>
    <n v="0"/>
    <n v="0"/>
    <n v="0"/>
    <n v="700"/>
    <n v="0"/>
  </r>
  <r>
    <x v="91"/>
    <s v="Med A"/>
    <d v="2012-08-10T00:00:00"/>
    <x v="1"/>
    <n v="700"/>
    <n v="0"/>
    <n v="0"/>
    <n v="0"/>
    <n v="0"/>
    <n v="0"/>
    <n v="700"/>
    <n v="0"/>
  </r>
  <r>
    <x v="91"/>
    <s v="Med A"/>
    <d v="2012-08-13T00:00:00"/>
    <x v="1"/>
    <n v="700"/>
    <n v="0"/>
    <n v="0"/>
    <n v="0"/>
    <n v="0"/>
    <n v="0"/>
    <n v="700"/>
    <n v="0"/>
  </r>
  <r>
    <x v="91"/>
    <s v="Med A"/>
    <d v="2012-08-15T00:00:00"/>
    <x v="1"/>
    <n v="700"/>
    <n v="0"/>
    <n v="0"/>
    <n v="0"/>
    <n v="0"/>
    <n v="0"/>
    <n v="700"/>
    <n v="0"/>
  </r>
  <r>
    <x v="91"/>
    <s v="Med A"/>
    <d v="2012-08-16T00:00:00"/>
    <x v="1"/>
    <n v="700"/>
    <n v="0"/>
    <n v="0"/>
    <n v="0"/>
    <n v="0"/>
    <n v="0"/>
    <n v="700"/>
    <n v="0"/>
  </r>
  <r>
    <x v="91"/>
    <s v="Med A"/>
    <d v="2012-08-20T00:00:00"/>
    <x v="1"/>
    <n v="700"/>
    <n v="0"/>
    <n v="0"/>
    <n v="0"/>
    <n v="0"/>
    <n v="0"/>
    <n v="700"/>
    <n v="0"/>
  </r>
  <r>
    <x v="91"/>
    <s v="Med A"/>
    <d v="2012-08-22T00:00:00"/>
    <x v="1"/>
    <n v="700"/>
    <n v="0"/>
    <n v="0"/>
    <n v="0"/>
    <n v="0"/>
    <n v="0"/>
    <n v="700"/>
    <n v="0"/>
  </r>
  <r>
    <x v="91"/>
    <s v="Med A"/>
    <d v="2012-08-24T00:00:00"/>
    <x v="1"/>
    <n v="700"/>
    <n v="0"/>
    <n v="0"/>
    <n v="0"/>
    <n v="0"/>
    <n v="0"/>
    <n v="700"/>
    <n v="0"/>
  </r>
  <r>
    <x v="91"/>
    <s v="Med A"/>
    <d v="2012-08-27T00:00:00"/>
    <x v="1"/>
    <n v="700"/>
    <n v="0"/>
    <n v="0"/>
    <n v="0"/>
    <n v="0"/>
    <n v="0"/>
    <n v="700"/>
    <n v="0"/>
  </r>
  <r>
    <x v="91"/>
    <s v="Med A"/>
    <d v="2012-08-29T00:00:00"/>
    <x v="1"/>
    <n v="700"/>
    <n v="0"/>
    <n v="0"/>
    <n v="0"/>
    <n v="0"/>
    <n v="0"/>
    <n v="700"/>
    <n v="0"/>
  </r>
  <r>
    <x v="91"/>
    <s v="Med A"/>
    <d v="2012-08-31T00:00:00"/>
    <x v="1"/>
    <n v="700"/>
    <n v="0"/>
    <n v="0"/>
    <n v="0"/>
    <n v="0"/>
    <n v="0"/>
    <n v="700"/>
    <n v="0"/>
  </r>
  <r>
    <x v="91"/>
    <s v="Med A"/>
    <d v="2012-09-03T00:00:00"/>
    <x v="2"/>
    <n v="700"/>
    <n v="0"/>
    <n v="0"/>
    <n v="0"/>
    <n v="0"/>
    <n v="0"/>
    <n v="700"/>
    <n v="0"/>
  </r>
  <r>
    <x v="91"/>
    <s v="Med A"/>
    <d v="2012-09-05T00:00:00"/>
    <x v="2"/>
    <n v="700"/>
    <n v="0"/>
    <n v="0"/>
    <n v="0"/>
    <n v="0"/>
    <n v="0"/>
    <n v="700"/>
    <n v="0"/>
  </r>
  <r>
    <x v="91"/>
    <s v="Med B"/>
    <d v="2012-09-12T00:00:00"/>
    <x v="2"/>
    <n v="2"/>
    <n v="1"/>
    <n v="0"/>
    <n v="0"/>
    <n v="20100"/>
    <n v="0"/>
    <n v="0"/>
    <n v="2"/>
  </r>
  <r>
    <x v="91"/>
    <s v="Med B"/>
    <d v="2012-10-10T00:00:00"/>
    <x v="3"/>
    <n v="3"/>
    <n v="0"/>
    <n v="0"/>
    <n v="0"/>
    <n v="0"/>
    <n v="0"/>
    <n v="0"/>
    <n v="3"/>
  </r>
  <r>
    <x v="91"/>
    <s v="Med B"/>
    <d v="2012-11-14T00:00:00"/>
    <x v="4"/>
    <n v="3"/>
    <n v="0"/>
    <n v="0"/>
    <n v="0"/>
    <n v="0"/>
    <n v="8"/>
    <n v="0"/>
    <n v="3"/>
  </r>
  <r>
    <x v="92"/>
    <s v="Med A"/>
    <d v="2012-07-02T00:00:00"/>
    <x v="0"/>
    <n v="20000"/>
    <n v="0"/>
    <n v="0"/>
    <n v="0"/>
    <n v="0"/>
    <n v="0"/>
    <n v="20000"/>
    <n v="0"/>
  </r>
  <r>
    <x v="92"/>
    <s v="Med A"/>
    <d v="2012-07-20T00:00:00"/>
    <x v="0"/>
    <n v="20000"/>
    <n v="0"/>
    <n v="0"/>
    <n v="0"/>
    <n v="0"/>
    <n v="0"/>
    <n v="20000"/>
    <n v="0"/>
  </r>
  <r>
    <x v="92"/>
    <s v="Med A"/>
    <d v="2012-08-15T00:00:00"/>
    <x v="1"/>
    <n v="20000"/>
    <n v="0"/>
    <n v="0"/>
    <n v="0"/>
    <n v="0"/>
    <n v="0"/>
    <n v="20000"/>
    <n v="0"/>
  </r>
  <r>
    <x v="92"/>
    <s v="Med A"/>
    <d v="2012-08-17T00:00:00"/>
    <x v="1"/>
    <n v="20000"/>
    <n v="0"/>
    <n v="0"/>
    <n v="0"/>
    <n v="0"/>
    <n v="0"/>
    <n v="20000"/>
    <n v="0"/>
  </r>
  <r>
    <x v="92"/>
    <s v="Med A"/>
    <d v="2012-08-22T00:00:00"/>
    <x v="1"/>
    <n v="20000"/>
    <n v="0"/>
    <n v="0"/>
    <n v="0"/>
    <n v="0"/>
    <n v="0"/>
    <n v="20000"/>
    <n v="0"/>
  </r>
  <r>
    <x v="92"/>
    <s v="Med A"/>
    <d v="2012-08-29T00:00:00"/>
    <x v="1"/>
    <n v="20000"/>
    <n v="0"/>
    <n v="0"/>
    <n v="0"/>
    <n v="0"/>
    <n v="0"/>
    <n v="20000"/>
    <n v="0"/>
  </r>
  <r>
    <x v="93"/>
    <s v="Med A"/>
    <d v="2012-07-02T00:00:00"/>
    <x v="0"/>
    <n v="4200"/>
    <n v="0"/>
    <n v="0"/>
    <n v="0"/>
    <n v="0"/>
    <n v="0"/>
    <n v="4200"/>
    <n v="0"/>
  </r>
  <r>
    <x v="93"/>
    <s v="Med A"/>
    <d v="2012-07-06T00:00:00"/>
    <x v="0"/>
    <n v="4200"/>
    <n v="0"/>
    <n v="0"/>
    <n v="0"/>
    <n v="0"/>
    <n v="0"/>
    <n v="4200"/>
    <n v="0"/>
  </r>
  <r>
    <x v="93"/>
    <s v="Med A"/>
    <d v="2012-07-11T00:00:00"/>
    <x v="0"/>
    <n v="4800"/>
    <n v="0"/>
    <n v="0"/>
    <n v="0"/>
    <n v="0"/>
    <n v="0"/>
    <n v="4800"/>
    <n v="0"/>
  </r>
  <r>
    <x v="93"/>
    <s v="Med A"/>
    <d v="2012-07-13T00:00:00"/>
    <x v="0"/>
    <n v="4800"/>
    <n v="0"/>
    <n v="0"/>
    <n v="0"/>
    <n v="0"/>
    <n v="0"/>
    <n v="4800"/>
    <n v="0"/>
  </r>
  <r>
    <x v="93"/>
    <s v="Med A"/>
    <d v="2012-07-16T00:00:00"/>
    <x v="0"/>
    <n v="4800"/>
    <n v="0"/>
    <n v="0"/>
    <n v="0"/>
    <n v="0"/>
    <n v="0"/>
    <n v="4800"/>
    <n v="0"/>
  </r>
  <r>
    <x v="93"/>
    <s v="Med A"/>
    <d v="2012-07-18T00:00:00"/>
    <x v="0"/>
    <n v="4800"/>
    <n v="0"/>
    <n v="0"/>
    <n v="0"/>
    <n v="0"/>
    <n v="0"/>
    <n v="4800"/>
    <n v="0"/>
  </r>
  <r>
    <x v="93"/>
    <s v="Med A"/>
    <d v="2012-07-20T00:00:00"/>
    <x v="0"/>
    <n v="5800"/>
    <n v="0"/>
    <n v="0"/>
    <n v="0"/>
    <n v="0"/>
    <n v="0"/>
    <n v="5800"/>
    <n v="0"/>
  </r>
  <r>
    <x v="93"/>
    <s v="Med A"/>
    <d v="2012-07-23T00:00:00"/>
    <x v="0"/>
    <n v="5800"/>
    <n v="0"/>
    <n v="0"/>
    <n v="0"/>
    <n v="0"/>
    <n v="0"/>
    <n v="5800"/>
    <n v="0"/>
  </r>
  <r>
    <x v="93"/>
    <s v="Med A"/>
    <d v="2012-07-25T00:00:00"/>
    <x v="0"/>
    <n v="5800"/>
    <n v="0"/>
    <n v="0"/>
    <n v="0"/>
    <n v="0"/>
    <n v="0"/>
    <n v="5800"/>
    <n v="0"/>
  </r>
  <r>
    <x v="93"/>
    <s v="Med A"/>
    <d v="2012-07-27T00:00:00"/>
    <x v="0"/>
    <n v="5800"/>
    <n v="0"/>
    <n v="0"/>
    <n v="0"/>
    <n v="0"/>
    <n v="0"/>
    <n v="5800"/>
    <n v="0"/>
  </r>
  <r>
    <x v="93"/>
    <s v="Med A"/>
    <d v="2012-07-30T00:00:00"/>
    <x v="0"/>
    <n v="5800"/>
    <n v="0"/>
    <n v="0"/>
    <n v="0"/>
    <n v="0"/>
    <n v="0"/>
    <n v="5800"/>
    <n v="0"/>
  </r>
  <r>
    <x v="93"/>
    <s v="Med A"/>
    <d v="2012-08-01T00:00:00"/>
    <x v="1"/>
    <n v="5800"/>
    <n v="0"/>
    <n v="0"/>
    <n v="0"/>
    <n v="0"/>
    <n v="0"/>
    <n v="5800"/>
    <n v="0"/>
  </r>
  <r>
    <x v="93"/>
    <s v="Med A"/>
    <d v="2012-08-03T00:00:00"/>
    <x v="1"/>
    <n v="6400"/>
    <n v="0"/>
    <n v="0"/>
    <n v="0"/>
    <n v="0"/>
    <n v="0"/>
    <n v="6400"/>
    <n v="0"/>
  </r>
  <r>
    <x v="93"/>
    <s v="Med A"/>
    <d v="2012-08-06T00:00:00"/>
    <x v="1"/>
    <n v="6400"/>
    <n v="0"/>
    <n v="0"/>
    <n v="0"/>
    <n v="0"/>
    <n v="0"/>
    <n v="6400"/>
    <n v="0"/>
  </r>
  <r>
    <x v="93"/>
    <s v="Med A"/>
    <d v="2012-08-08T00:00:00"/>
    <x v="1"/>
    <n v="6400"/>
    <n v="0"/>
    <n v="0"/>
    <n v="0"/>
    <n v="0"/>
    <n v="0"/>
    <n v="6400"/>
    <n v="0"/>
  </r>
  <r>
    <x v="93"/>
    <s v="Med A"/>
    <d v="2012-08-10T00:00:00"/>
    <x v="1"/>
    <n v="6400"/>
    <n v="0"/>
    <n v="0"/>
    <n v="0"/>
    <n v="0"/>
    <n v="0"/>
    <n v="6400"/>
    <n v="0"/>
  </r>
  <r>
    <x v="93"/>
    <s v="Med A"/>
    <d v="2012-08-13T00:00:00"/>
    <x v="1"/>
    <n v="6400"/>
    <n v="0"/>
    <n v="0"/>
    <n v="0"/>
    <n v="0"/>
    <n v="0"/>
    <n v="6400"/>
    <n v="0"/>
  </r>
  <r>
    <x v="93"/>
    <s v="Med A"/>
    <d v="2012-08-15T00:00:00"/>
    <x v="1"/>
    <n v="6400"/>
    <n v="0"/>
    <n v="0"/>
    <n v="0"/>
    <n v="0"/>
    <n v="0"/>
    <n v="6400"/>
    <n v="0"/>
  </r>
  <r>
    <x v="93"/>
    <s v="Med A"/>
    <d v="2012-08-17T00:00:00"/>
    <x v="1"/>
    <n v="6400"/>
    <n v="0"/>
    <n v="0"/>
    <n v="0"/>
    <n v="0"/>
    <n v="0"/>
    <n v="6400"/>
    <n v="0"/>
  </r>
  <r>
    <x v="93"/>
    <s v="Med A"/>
    <d v="2012-08-20T00:00:00"/>
    <x v="1"/>
    <n v="6400"/>
    <n v="0"/>
    <n v="0"/>
    <n v="0"/>
    <n v="0"/>
    <n v="0"/>
    <n v="6400"/>
    <n v="0"/>
  </r>
  <r>
    <x v="93"/>
    <s v="Med A"/>
    <d v="2012-08-22T00:00:00"/>
    <x v="1"/>
    <n v="6400"/>
    <n v="0"/>
    <n v="0"/>
    <n v="0"/>
    <n v="0"/>
    <n v="0"/>
    <n v="6400"/>
    <n v="0"/>
  </r>
  <r>
    <x v="93"/>
    <s v="Med A"/>
    <d v="2012-08-24T00:00:00"/>
    <x v="1"/>
    <n v="6400"/>
    <n v="0"/>
    <n v="0"/>
    <n v="0"/>
    <n v="0"/>
    <n v="0"/>
    <n v="6400"/>
    <n v="0"/>
  </r>
  <r>
    <x v="93"/>
    <s v="Med A"/>
    <d v="2012-08-27T00:00:00"/>
    <x v="1"/>
    <n v="6400"/>
    <n v="0"/>
    <n v="0"/>
    <n v="0"/>
    <n v="0"/>
    <n v="0"/>
    <n v="6400"/>
    <n v="0"/>
  </r>
  <r>
    <x v="93"/>
    <s v="Med A"/>
    <d v="2012-08-29T00:00:00"/>
    <x v="1"/>
    <n v="6400"/>
    <n v="0"/>
    <n v="0"/>
    <n v="0"/>
    <n v="0"/>
    <n v="0"/>
    <n v="6400"/>
    <n v="0"/>
  </r>
  <r>
    <x v="93"/>
    <s v="Med A"/>
    <d v="2012-08-31T00:00:00"/>
    <x v="1"/>
    <n v="6400"/>
    <n v="0"/>
    <n v="0"/>
    <n v="0"/>
    <n v="0"/>
    <n v="0"/>
    <n v="6400"/>
    <n v="0"/>
  </r>
  <r>
    <x v="93"/>
    <s v="Med A"/>
    <d v="2012-09-03T00:00:00"/>
    <x v="2"/>
    <n v="6400"/>
    <n v="0"/>
    <n v="0"/>
    <n v="0"/>
    <n v="0"/>
    <n v="0"/>
    <n v="6400"/>
    <n v="0"/>
  </r>
  <r>
    <x v="93"/>
    <s v="Med A"/>
    <d v="2012-09-05T00:00:00"/>
    <x v="2"/>
    <n v="6400"/>
    <n v="0"/>
    <n v="0"/>
    <n v="0"/>
    <n v="0"/>
    <n v="0"/>
    <n v="6400"/>
    <n v="0"/>
  </r>
  <r>
    <x v="93"/>
    <s v="Med B"/>
    <d v="2012-09-12T00:00:00"/>
    <x v="2"/>
    <n v="10"/>
    <n v="1"/>
    <n v="0"/>
    <n v="0"/>
    <n v="158400"/>
    <n v="0"/>
    <n v="0"/>
    <n v="10"/>
  </r>
  <r>
    <x v="93"/>
    <s v="Med B"/>
    <d v="2012-11-14T00:00:00"/>
    <x v="4"/>
    <n v="1"/>
    <n v="0"/>
    <n v="0"/>
    <n v="19.285714285714285"/>
    <n v="0"/>
    <n v="11"/>
    <n v="0"/>
    <n v="1"/>
  </r>
  <r>
    <x v="94"/>
    <s v="Med A"/>
    <d v="2012-08-04T00:00:00"/>
    <x v="1"/>
    <n v="3000"/>
    <n v="0"/>
    <n v="0"/>
    <n v="0"/>
    <n v="0"/>
    <n v="0"/>
    <n v="3000"/>
    <n v="0"/>
  </r>
  <r>
    <x v="94"/>
    <s v="Med A"/>
    <d v="2012-08-07T00:00:00"/>
    <x v="1"/>
    <n v="3000"/>
    <n v="0"/>
    <n v="0"/>
    <n v="0"/>
    <n v="0"/>
    <n v="0"/>
    <n v="3000"/>
    <n v="0"/>
  </r>
  <r>
    <x v="94"/>
    <s v="Med A"/>
    <d v="2012-08-09T00:00:00"/>
    <x v="1"/>
    <n v="3000"/>
    <n v="0"/>
    <n v="0"/>
    <n v="0"/>
    <n v="0"/>
    <n v="0"/>
    <n v="3000"/>
    <n v="0"/>
  </r>
  <r>
    <x v="94"/>
    <s v="Med A"/>
    <d v="2012-08-11T00:00:00"/>
    <x v="1"/>
    <n v="3000"/>
    <n v="0"/>
    <n v="0"/>
    <n v="0"/>
    <n v="0"/>
    <n v="0"/>
    <n v="3000"/>
    <n v="0"/>
  </r>
  <r>
    <x v="94"/>
    <s v="Med A"/>
    <d v="2012-08-14T00:00:00"/>
    <x v="1"/>
    <n v="3000"/>
    <n v="0"/>
    <n v="0"/>
    <n v="0"/>
    <n v="0"/>
    <n v="0"/>
    <n v="3000"/>
    <n v="0"/>
  </r>
  <r>
    <x v="94"/>
    <s v="Med A"/>
    <d v="2012-08-16T00:00:00"/>
    <x v="1"/>
    <n v="3000"/>
    <n v="0"/>
    <n v="0"/>
    <n v="0"/>
    <n v="0"/>
    <n v="0"/>
    <n v="3000"/>
    <n v="0"/>
  </r>
  <r>
    <x v="94"/>
    <s v="Med A"/>
    <d v="2012-08-18T00:00:00"/>
    <x v="1"/>
    <n v="3600"/>
    <n v="0"/>
    <n v="0"/>
    <n v="0"/>
    <n v="0"/>
    <n v="0"/>
    <n v="3600"/>
    <n v="0"/>
  </r>
  <r>
    <x v="94"/>
    <s v="Med A"/>
    <d v="2012-08-21T00:00:00"/>
    <x v="1"/>
    <n v="3600"/>
    <n v="0"/>
    <n v="0"/>
    <n v="0"/>
    <n v="0"/>
    <n v="0"/>
    <n v="3600"/>
    <n v="0"/>
  </r>
  <r>
    <x v="94"/>
    <s v="Med A"/>
    <d v="2012-08-23T00:00:00"/>
    <x v="1"/>
    <n v="3600"/>
    <n v="0"/>
    <n v="0"/>
    <n v="0"/>
    <n v="0"/>
    <n v="0"/>
    <n v="3600"/>
    <n v="0"/>
  </r>
  <r>
    <x v="95"/>
    <s v="Med A"/>
    <d v="2012-07-07T00:00:00"/>
    <x v="0"/>
    <n v="1200"/>
    <n v="0"/>
    <n v="0"/>
    <n v="0"/>
    <n v="0"/>
    <n v="0"/>
    <n v="1200"/>
    <n v="0"/>
  </r>
  <r>
    <x v="95"/>
    <s v="Med A"/>
    <d v="2012-07-10T00:00:00"/>
    <x v="0"/>
    <n v="1200"/>
    <n v="0"/>
    <n v="0"/>
    <n v="0"/>
    <n v="0"/>
    <n v="0"/>
    <n v="1200"/>
    <n v="0"/>
  </r>
  <r>
    <x v="95"/>
    <s v="Med A"/>
    <d v="2012-07-12T00:00:00"/>
    <x v="0"/>
    <n v="1200"/>
    <n v="0"/>
    <n v="0"/>
    <n v="0"/>
    <n v="0"/>
    <n v="0"/>
    <n v="1200"/>
    <n v="0"/>
  </r>
  <r>
    <x v="95"/>
    <s v="Med A"/>
    <d v="2012-07-14T00:00:00"/>
    <x v="0"/>
    <n v="1200"/>
    <n v="0"/>
    <n v="0"/>
    <n v="0"/>
    <n v="0"/>
    <n v="0"/>
    <n v="1200"/>
    <n v="0"/>
  </r>
  <r>
    <x v="95"/>
    <s v="Med A"/>
    <d v="2012-07-17T00:00:00"/>
    <x v="0"/>
    <n v="1200"/>
    <n v="0"/>
    <n v="0"/>
    <n v="0"/>
    <n v="0"/>
    <n v="0"/>
    <n v="1200"/>
    <n v="0"/>
  </r>
  <r>
    <x v="95"/>
    <s v="Med A"/>
    <d v="2012-07-19T00:00:00"/>
    <x v="0"/>
    <n v="1200"/>
    <n v="0"/>
    <n v="0"/>
    <n v="0"/>
    <n v="0"/>
    <n v="0"/>
    <n v="1200"/>
    <n v="0"/>
  </r>
  <r>
    <x v="95"/>
    <s v="Med A"/>
    <d v="2012-07-21T00:00:00"/>
    <x v="0"/>
    <n v="1200"/>
    <n v="0"/>
    <n v="0"/>
    <n v="0"/>
    <n v="0"/>
    <n v="0"/>
    <n v="1200"/>
    <n v="0"/>
  </r>
  <r>
    <x v="95"/>
    <s v="Med A"/>
    <d v="2012-07-24T00:00:00"/>
    <x v="0"/>
    <n v="1200"/>
    <n v="0"/>
    <n v="0"/>
    <n v="0"/>
    <n v="0"/>
    <n v="0"/>
    <n v="1200"/>
    <n v="0"/>
  </r>
  <r>
    <x v="95"/>
    <s v="Med A"/>
    <d v="2012-07-26T00:00:00"/>
    <x v="0"/>
    <n v="1200"/>
    <n v="0"/>
    <n v="0"/>
    <n v="0"/>
    <n v="0"/>
    <n v="0"/>
    <n v="1200"/>
    <n v="0"/>
  </r>
  <r>
    <x v="95"/>
    <s v="Med A"/>
    <d v="2012-07-28T00:00:00"/>
    <x v="0"/>
    <n v="1200"/>
    <n v="0"/>
    <n v="0"/>
    <n v="0"/>
    <n v="0"/>
    <n v="0"/>
    <n v="1200"/>
    <n v="0"/>
  </r>
  <r>
    <x v="95"/>
    <s v="Med A"/>
    <d v="2012-07-31T00:00:00"/>
    <x v="0"/>
    <n v="1200"/>
    <n v="0"/>
    <n v="0"/>
    <n v="0"/>
    <n v="0"/>
    <n v="0"/>
    <n v="1200"/>
    <n v="0"/>
  </r>
  <r>
    <x v="95"/>
    <s v="Med A"/>
    <d v="2012-08-02T00:00:00"/>
    <x v="1"/>
    <n v="1200"/>
    <n v="0"/>
    <n v="0"/>
    <n v="0"/>
    <n v="0"/>
    <n v="0"/>
    <n v="1200"/>
    <n v="0"/>
  </r>
  <r>
    <x v="95"/>
    <s v="Med A"/>
    <d v="2012-08-04T00:00:00"/>
    <x v="1"/>
    <n v="1200"/>
    <n v="0"/>
    <n v="0"/>
    <n v="0"/>
    <n v="0"/>
    <n v="0"/>
    <n v="1200"/>
    <n v="0"/>
  </r>
  <r>
    <x v="95"/>
    <s v="Med A"/>
    <d v="2012-08-07T00:00:00"/>
    <x v="1"/>
    <n v="1200"/>
    <n v="0"/>
    <n v="0"/>
    <n v="0"/>
    <n v="0"/>
    <n v="0"/>
    <n v="1200"/>
    <n v="0"/>
  </r>
  <r>
    <x v="95"/>
    <s v="Med A"/>
    <d v="2012-08-09T00:00:00"/>
    <x v="1"/>
    <n v="1200"/>
    <n v="0"/>
    <n v="0"/>
    <n v="0"/>
    <n v="0"/>
    <n v="0"/>
    <n v="1200"/>
    <n v="0"/>
  </r>
  <r>
    <x v="95"/>
    <s v="Med A"/>
    <d v="2012-08-11T00:00:00"/>
    <x v="1"/>
    <n v="1200"/>
    <n v="0"/>
    <n v="0"/>
    <n v="0"/>
    <n v="0"/>
    <n v="0"/>
    <n v="1200"/>
    <n v="0"/>
  </r>
  <r>
    <x v="95"/>
    <s v="Med A"/>
    <d v="2012-08-14T00:00:00"/>
    <x v="1"/>
    <n v="1200"/>
    <n v="0"/>
    <n v="0"/>
    <n v="0"/>
    <n v="0"/>
    <n v="0"/>
    <n v="1200"/>
    <n v="0"/>
  </r>
  <r>
    <x v="95"/>
    <s v="Med A"/>
    <d v="2012-08-16T00:00:00"/>
    <x v="1"/>
    <n v="1200"/>
    <n v="0"/>
    <n v="0"/>
    <n v="0"/>
    <n v="0"/>
    <n v="0"/>
    <n v="1200"/>
    <n v="0"/>
  </r>
  <r>
    <x v="95"/>
    <s v="Med A"/>
    <d v="2012-08-18T00:00:00"/>
    <x v="1"/>
    <n v="1700"/>
    <n v="0"/>
    <n v="0"/>
    <n v="0"/>
    <n v="0"/>
    <n v="0"/>
    <n v="1700"/>
    <n v="0"/>
  </r>
  <r>
    <x v="95"/>
    <s v="Med A"/>
    <d v="2012-08-21T00:00:00"/>
    <x v="1"/>
    <n v="1700"/>
    <n v="0"/>
    <n v="0"/>
    <n v="0"/>
    <n v="0"/>
    <n v="0"/>
    <n v="1700"/>
    <n v="0"/>
  </r>
  <r>
    <x v="95"/>
    <s v="Med A"/>
    <d v="2012-08-23T00:00:00"/>
    <x v="1"/>
    <n v="1700"/>
    <n v="0"/>
    <n v="0"/>
    <n v="0"/>
    <n v="0"/>
    <n v="0"/>
    <n v="1700"/>
    <n v="0"/>
  </r>
  <r>
    <x v="95"/>
    <s v="Med A"/>
    <d v="2012-08-25T00:00:00"/>
    <x v="1"/>
    <n v="1700"/>
    <n v="0"/>
    <n v="0"/>
    <n v="0"/>
    <n v="0"/>
    <n v="0"/>
    <n v="1700"/>
    <n v="0"/>
  </r>
  <r>
    <x v="95"/>
    <s v="Med A"/>
    <d v="2012-08-28T00:00:00"/>
    <x v="1"/>
    <n v="1700"/>
    <n v="0"/>
    <n v="0"/>
    <n v="0"/>
    <n v="0"/>
    <n v="0"/>
    <n v="1700"/>
    <n v="0"/>
  </r>
  <r>
    <x v="95"/>
    <s v="Med A"/>
    <d v="2012-08-30T00:00:00"/>
    <x v="1"/>
    <n v="1700"/>
    <n v="0"/>
    <n v="0"/>
    <n v="0"/>
    <n v="0"/>
    <n v="0"/>
    <n v="1700"/>
    <n v="0"/>
  </r>
  <r>
    <x v="95"/>
    <s v="Med A"/>
    <d v="2012-09-01T00:00:00"/>
    <x v="2"/>
    <n v="1700"/>
    <n v="0"/>
    <n v="0"/>
    <n v="0"/>
    <n v="0"/>
    <n v="0"/>
    <n v="1700"/>
    <n v="0"/>
  </r>
  <r>
    <x v="95"/>
    <s v="Med A"/>
    <d v="2012-09-04T00:00:00"/>
    <x v="2"/>
    <n v="1700"/>
    <n v="0"/>
    <n v="0"/>
    <n v="0"/>
    <n v="0"/>
    <n v="0"/>
    <n v="1700"/>
    <n v="0"/>
  </r>
  <r>
    <x v="95"/>
    <s v="Med A"/>
    <d v="2012-09-06T00:00:00"/>
    <x v="2"/>
    <n v="1700"/>
    <n v="0"/>
    <n v="0"/>
    <n v="0"/>
    <n v="0"/>
    <n v="0"/>
    <n v="1700"/>
    <n v="0"/>
  </r>
  <r>
    <x v="95"/>
    <s v="Med B"/>
    <d v="2012-09-13T00:00:00"/>
    <x v="2"/>
    <n v="4"/>
    <n v="1"/>
    <n v="0"/>
    <n v="0"/>
    <n v="36900"/>
    <n v="0"/>
    <n v="0"/>
    <n v="4"/>
  </r>
  <r>
    <x v="95"/>
    <s v="Med B"/>
    <d v="2012-11-10T00:00:00"/>
    <x v="4"/>
    <n v="1"/>
    <n v="0"/>
    <n v="0"/>
    <n v="18"/>
    <n v="0"/>
    <n v="0"/>
    <n v="0"/>
    <n v="1"/>
  </r>
  <r>
    <x v="95"/>
    <s v="Med B"/>
    <d v="2012-11-15T00:00:00"/>
    <x v="4"/>
    <n v="1"/>
    <n v="0"/>
    <n v="0"/>
    <n v="18.714285714285715"/>
    <n v="0"/>
    <n v="6"/>
    <n v="0"/>
    <n v="1"/>
  </r>
  <r>
    <x v="96"/>
    <s v="Med A"/>
    <d v="2012-08-03T00:00:00"/>
    <x v="1"/>
    <n v="1400"/>
    <n v="0"/>
    <n v="0"/>
    <n v="0"/>
    <n v="0"/>
    <n v="0"/>
    <n v="1400"/>
    <n v="0"/>
  </r>
  <r>
    <x v="96"/>
    <s v="Med A"/>
    <d v="2012-08-10T00:00:00"/>
    <x v="1"/>
    <n v="1400"/>
    <n v="0"/>
    <n v="0"/>
    <n v="0"/>
    <n v="0"/>
    <n v="0"/>
    <n v="1400"/>
    <n v="0"/>
  </r>
  <r>
    <x v="96"/>
    <s v="Med A"/>
    <d v="2012-08-18T00:00:00"/>
    <x v="1"/>
    <n v="1400"/>
    <n v="0"/>
    <n v="0"/>
    <n v="0"/>
    <n v="0"/>
    <n v="0"/>
    <n v="1400"/>
    <n v="0"/>
  </r>
  <r>
    <x v="96"/>
    <s v="Med A"/>
    <d v="2012-08-31T00:00:00"/>
    <x v="1"/>
    <n v="1000"/>
    <n v="0"/>
    <n v="0"/>
    <n v="0"/>
    <n v="0"/>
    <n v="0"/>
    <n v="1000"/>
    <n v="0"/>
  </r>
  <r>
    <x v="96"/>
    <s v="Med A"/>
    <d v="2012-09-03T00:00:00"/>
    <x v="2"/>
    <n v="1000"/>
    <n v="0"/>
    <n v="0"/>
    <n v="0"/>
    <n v="0"/>
    <n v="0"/>
    <n v="1000"/>
    <n v="0"/>
  </r>
  <r>
    <x v="96"/>
    <s v="Med A"/>
    <d v="2012-09-05T00:00:00"/>
    <x v="2"/>
    <n v="1000"/>
    <n v="0"/>
    <n v="0"/>
    <n v="0"/>
    <n v="0"/>
    <n v="0"/>
    <n v="1000"/>
    <n v="0"/>
  </r>
  <r>
    <x v="96"/>
    <s v="Med B"/>
    <d v="2012-09-12T00:00:00"/>
    <x v="2"/>
    <n v="3"/>
    <n v="1"/>
    <n v="0"/>
    <n v="0"/>
    <n v="7200"/>
    <n v="0"/>
    <n v="0"/>
    <n v="3"/>
  </r>
  <r>
    <x v="96"/>
    <s v="Med B"/>
    <d v="2012-10-10T00:00:00"/>
    <x v="3"/>
    <n v="3"/>
    <n v="0"/>
    <n v="0"/>
    <n v="0"/>
    <n v="0"/>
    <n v="6"/>
    <n v="0"/>
    <n v="3"/>
  </r>
  <r>
    <x v="97"/>
    <s v="Med A"/>
    <d v="2012-07-05T00:00:00"/>
    <x v="0"/>
    <n v="20000"/>
    <n v="0"/>
    <n v="0"/>
    <n v="0"/>
    <n v="0"/>
    <n v="0"/>
    <n v="20000"/>
    <n v="0"/>
  </r>
  <r>
    <x v="97"/>
    <s v="Med A"/>
    <d v="2012-07-07T00:00:00"/>
    <x v="0"/>
    <n v="20000"/>
    <n v="0"/>
    <n v="0"/>
    <n v="0"/>
    <n v="0"/>
    <n v="0"/>
    <n v="20000"/>
    <n v="0"/>
  </r>
  <r>
    <x v="97"/>
    <s v="Med A"/>
    <d v="2012-07-10T00:00:00"/>
    <x v="0"/>
    <n v="20000"/>
    <n v="0"/>
    <n v="0"/>
    <n v="0"/>
    <n v="0"/>
    <n v="0"/>
    <n v="20000"/>
    <n v="0"/>
  </r>
  <r>
    <x v="97"/>
    <s v="Med A"/>
    <d v="2012-07-12T00:00:00"/>
    <x v="0"/>
    <n v="20000"/>
    <n v="0"/>
    <n v="0"/>
    <n v="0"/>
    <n v="0"/>
    <n v="0"/>
    <n v="20000"/>
    <n v="0"/>
  </r>
  <r>
    <x v="97"/>
    <s v="Med A"/>
    <d v="2012-07-14T00:00:00"/>
    <x v="0"/>
    <n v="20000"/>
    <n v="0"/>
    <n v="0"/>
    <n v="0"/>
    <n v="0"/>
    <n v="0"/>
    <n v="20000"/>
    <n v="0"/>
  </r>
  <r>
    <x v="97"/>
    <s v="Med A"/>
    <d v="2012-07-18T00:00:00"/>
    <x v="0"/>
    <n v="20000"/>
    <n v="0"/>
    <n v="0"/>
    <n v="0"/>
    <n v="0"/>
    <n v="0"/>
    <n v="20000"/>
    <n v="0"/>
  </r>
  <r>
    <x v="97"/>
    <s v="Med A"/>
    <d v="2012-07-19T00:00:00"/>
    <x v="0"/>
    <n v="20000"/>
    <n v="0"/>
    <n v="0"/>
    <n v="0"/>
    <n v="0"/>
    <n v="0"/>
    <n v="20000"/>
    <n v="0"/>
  </r>
  <r>
    <x v="97"/>
    <s v="Med A"/>
    <d v="2012-07-21T00:00:00"/>
    <x v="0"/>
    <n v="20000"/>
    <n v="0"/>
    <n v="0"/>
    <n v="0"/>
    <n v="0"/>
    <n v="0"/>
    <n v="20000"/>
    <n v="0"/>
  </r>
  <r>
    <x v="97"/>
    <s v="Med A"/>
    <d v="2012-07-25T00:00:00"/>
    <x v="0"/>
    <n v="20000"/>
    <n v="0"/>
    <n v="0"/>
    <n v="0"/>
    <n v="0"/>
    <n v="0"/>
    <n v="20000"/>
    <n v="0"/>
  </r>
  <r>
    <x v="97"/>
    <s v="Med A"/>
    <d v="2012-07-28T00:00:00"/>
    <x v="0"/>
    <n v="20000"/>
    <n v="0"/>
    <n v="0"/>
    <n v="0"/>
    <n v="0"/>
    <n v="0"/>
    <n v="20000"/>
    <n v="0"/>
  </r>
  <r>
    <x v="97"/>
    <s v="Med A"/>
    <d v="2012-08-02T00:00:00"/>
    <x v="1"/>
    <n v="20000"/>
    <n v="0"/>
    <n v="0"/>
    <n v="0"/>
    <n v="0"/>
    <n v="0"/>
    <n v="20000"/>
    <n v="0"/>
  </r>
  <r>
    <x v="97"/>
    <s v="Med A"/>
    <d v="2012-08-04T00:00:00"/>
    <x v="1"/>
    <n v="20000"/>
    <n v="0"/>
    <n v="0"/>
    <n v="0"/>
    <n v="0"/>
    <n v="0"/>
    <n v="20000"/>
    <n v="0"/>
  </r>
  <r>
    <x v="97"/>
    <s v="Med A"/>
    <d v="2012-08-07T00:00:00"/>
    <x v="1"/>
    <n v="20000"/>
    <n v="0"/>
    <n v="0"/>
    <n v="0"/>
    <n v="0"/>
    <n v="0"/>
    <n v="20000"/>
    <n v="0"/>
  </r>
  <r>
    <x v="97"/>
    <s v="Med A"/>
    <d v="2012-08-09T00:00:00"/>
    <x v="1"/>
    <n v="20000"/>
    <n v="0"/>
    <n v="0"/>
    <n v="0"/>
    <n v="0"/>
    <n v="0"/>
    <n v="20000"/>
    <n v="0"/>
  </r>
  <r>
    <x v="97"/>
    <s v="Med A"/>
    <d v="2012-08-11T00:00:00"/>
    <x v="1"/>
    <n v="20000"/>
    <n v="0"/>
    <n v="0"/>
    <n v="0"/>
    <n v="0"/>
    <n v="0"/>
    <n v="20000"/>
    <n v="0"/>
  </r>
  <r>
    <x v="97"/>
    <s v="Med A"/>
    <d v="2012-08-14T00:00:00"/>
    <x v="1"/>
    <n v="20000"/>
    <n v="0"/>
    <n v="0"/>
    <n v="0"/>
    <n v="0"/>
    <n v="0"/>
    <n v="20000"/>
    <n v="0"/>
  </r>
  <r>
    <x v="97"/>
    <s v="Med A"/>
    <d v="2012-08-16T00:00:00"/>
    <x v="1"/>
    <n v="20000"/>
    <n v="0"/>
    <n v="0"/>
    <n v="0"/>
    <n v="0"/>
    <n v="0"/>
    <n v="20000"/>
    <n v="0"/>
  </r>
  <r>
    <x v="97"/>
    <s v="Med A"/>
    <d v="2012-08-18T00:00:00"/>
    <x v="1"/>
    <n v="16000"/>
    <n v="0"/>
    <n v="0"/>
    <n v="0"/>
    <n v="0"/>
    <n v="0"/>
    <n v="16000"/>
    <n v="0"/>
  </r>
  <r>
    <x v="97"/>
    <s v="Med A"/>
    <d v="2012-08-21T00:00:00"/>
    <x v="1"/>
    <n v="16000"/>
    <n v="0"/>
    <n v="0"/>
    <n v="0"/>
    <n v="0"/>
    <n v="0"/>
    <n v="16000"/>
    <n v="0"/>
  </r>
  <r>
    <x v="97"/>
    <s v="Med A"/>
    <d v="2012-08-23T00:00:00"/>
    <x v="1"/>
    <n v="16000"/>
    <n v="0"/>
    <n v="0"/>
    <n v="0"/>
    <n v="0"/>
    <n v="0"/>
    <n v="16000"/>
    <n v="0"/>
  </r>
  <r>
    <x v="97"/>
    <s v="Med A"/>
    <d v="2012-08-28T00:00:00"/>
    <x v="1"/>
    <n v="16000"/>
    <n v="0"/>
    <n v="0"/>
    <n v="0"/>
    <n v="0"/>
    <n v="0"/>
    <n v="16000"/>
    <n v="0"/>
  </r>
  <r>
    <x v="97"/>
    <s v="Med A"/>
    <d v="2012-08-30T00:00:00"/>
    <x v="1"/>
    <n v="16000"/>
    <n v="0"/>
    <n v="0"/>
    <n v="0"/>
    <n v="0"/>
    <n v="0"/>
    <n v="16000"/>
    <n v="0"/>
  </r>
  <r>
    <x v="97"/>
    <s v="Med A"/>
    <d v="2012-09-01T00:00:00"/>
    <x v="2"/>
    <n v="16000"/>
    <n v="0"/>
    <n v="0"/>
    <n v="0"/>
    <n v="0"/>
    <n v="0"/>
    <n v="16000"/>
    <n v="0"/>
  </r>
  <r>
    <x v="97"/>
    <s v="Med A"/>
    <d v="2012-09-06T00:00:00"/>
    <x v="2"/>
    <n v="16000"/>
    <n v="0"/>
    <n v="0"/>
    <n v="0"/>
    <n v="0"/>
    <n v="0"/>
    <n v="16000"/>
    <n v="0"/>
  </r>
  <r>
    <x v="97"/>
    <s v="Med B"/>
    <d v="2012-09-27T00:00:00"/>
    <x v="2"/>
    <n v="3"/>
    <n v="1"/>
    <n v="0"/>
    <n v="0"/>
    <n v="452000"/>
    <n v="0"/>
    <n v="0"/>
    <n v="3"/>
  </r>
  <r>
    <x v="97"/>
    <s v="Med B"/>
    <d v="2012-10-11T00:00:00"/>
    <x v="3"/>
    <n v="3"/>
    <n v="0"/>
    <n v="0"/>
    <n v="0"/>
    <n v="0"/>
    <n v="0"/>
    <n v="0"/>
    <n v="3"/>
  </r>
  <r>
    <x v="97"/>
    <s v="Med B"/>
    <d v="2012-11-15T00:00:00"/>
    <x v="4"/>
    <n v="5"/>
    <n v="0"/>
    <n v="0"/>
    <n v="0"/>
    <n v="0"/>
    <n v="11"/>
    <n v="0"/>
    <n v="5"/>
  </r>
  <r>
    <x v="98"/>
    <s v="Med A"/>
    <d v="2012-07-02T00:00:00"/>
    <x v="0"/>
    <n v="2800"/>
    <n v="0"/>
    <n v="0"/>
    <n v="0"/>
    <n v="0"/>
    <n v="0"/>
    <n v="2800"/>
    <n v="0"/>
  </r>
  <r>
    <x v="98"/>
    <s v="Med A"/>
    <d v="2012-07-04T00:00:00"/>
    <x v="0"/>
    <n v="2800"/>
    <n v="0"/>
    <n v="0"/>
    <n v="0"/>
    <n v="0"/>
    <n v="0"/>
    <n v="2800"/>
    <n v="0"/>
  </r>
  <r>
    <x v="98"/>
    <s v="Med A"/>
    <d v="2012-07-06T00:00:00"/>
    <x v="0"/>
    <n v="3100"/>
    <n v="0"/>
    <n v="0"/>
    <n v="0"/>
    <n v="0"/>
    <n v="0"/>
    <n v="3100"/>
    <n v="0"/>
  </r>
  <r>
    <x v="98"/>
    <s v="Med A"/>
    <d v="2012-07-09T00:00:00"/>
    <x v="0"/>
    <n v="3100"/>
    <n v="0"/>
    <n v="0"/>
    <n v="0"/>
    <n v="0"/>
    <n v="0"/>
    <n v="3100"/>
    <n v="0"/>
  </r>
  <r>
    <x v="98"/>
    <s v="Med A"/>
    <d v="2012-07-11T00:00:00"/>
    <x v="0"/>
    <n v="3100"/>
    <n v="0"/>
    <n v="0"/>
    <n v="0"/>
    <n v="0"/>
    <n v="0"/>
    <n v="3100"/>
    <n v="0"/>
  </r>
  <r>
    <x v="98"/>
    <s v="Med A"/>
    <d v="2012-07-13T00:00:00"/>
    <x v="0"/>
    <n v="3100"/>
    <n v="0"/>
    <n v="0"/>
    <n v="0"/>
    <n v="0"/>
    <n v="0"/>
    <n v="3100"/>
    <n v="0"/>
  </r>
  <r>
    <x v="98"/>
    <s v="Med A"/>
    <d v="2012-07-16T00:00:00"/>
    <x v="0"/>
    <n v="3100"/>
    <n v="0"/>
    <n v="0"/>
    <n v="0"/>
    <n v="0"/>
    <n v="0"/>
    <n v="3100"/>
    <n v="0"/>
  </r>
  <r>
    <x v="98"/>
    <s v="Med A"/>
    <d v="2012-07-18T00:00:00"/>
    <x v="0"/>
    <n v="3100"/>
    <n v="0"/>
    <n v="0"/>
    <n v="0"/>
    <n v="0"/>
    <n v="0"/>
    <n v="3100"/>
    <n v="0"/>
  </r>
  <r>
    <x v="98"/>
    <s v="Med A"/>
    <d v="2012-07-20T00:00:00"/>
    <x v="0"/>
    <n v="3500"/>
    <n v="0"/>
    <n v="0"/>
    <n v="0"/>
    <n v="0"/>
    <n v="0"/>
    <n v="3500"/>
    <n v="0"/>
  </r>
  <r>
    <x v="98"/>
    <s v="Med A"/>
    <d v="2012-07-23T00:00:00"/>
    <x v="0"/>
    <n v="3500"/>
    <n v="0"/>
    <n v="0"/>
    <n v="0"/>
    <n v="0"/>
    <n v="0"/>
    <n v="3500"/>
    <n v="0"/>
  </r>
  <r>
    <x v="98"/>
    <s v="Med A"/>
    <d v="2012-07-25T00:00:00"/>
    <x v="0"/>
    <n v="3500"/>
    <n v="0"/>
    <n v="0"/>
    <n v="0"/>
    <n v="0"/>
    <n v="0"/>
    <n v="3500"/>
    <n v="0"/>
  </r>
  <r>
    <x v="98"/>
    <s v="Med A"/>
    <d v="2012-07-27T00:00:00"/>
    <x v="0"/>
    <n v="3500"/>
    <n v="0"/>
    <n v="0"/>
    <n v="0"/>
    <n v="0"/>
    <n v="0"/>
    <n v="3500"/>
    <n v="0"/>
  </r>
  <r>
    <x v="98"/>
    <s v="Med A"/>
    <d v="2012-07-30T00:00:00"/>
    <x v="0"/>
    <n v="3500"/>
    <n v="0"/>
    <n v="0"/>
    <n v="0"/>
    <n v="0"/>
    <n v="0"/>
    <n v="3500"/>
    <n v="0"/>
  </r>
  <r>
    <x v="98"/>
    <s v="Med A"/>
    <d v="2012-08-01T00:00:00"/>
    <x v="1"/>
    <n v="3500"/>
    <n v="0"/>
    <n v="0"/>
    <n v="0"/>
    <n v="0"/>
    <n v="0"/>
    <n v="3500"/>
    <n v="0"/>
  </r>
  <r>
    <x v="98"/>
    <s v="Med A"/>
    <d v="2012-08-03T00:00:00"/>
    <x v="1"/>
    <n v="3500"/>
    <n v="0"/>
    <n v="0"/>
    <n v="0"/>
    <n v="0"/>
    <n v="0"/>
    <n v="3500"/>
    <n v="0"/>
  </r>
  <r>
    <x v="98"/>
    <s v="Med A"/>
    <d v="2012-08-06T00:00:00"/>
    <x v="1"/>
    <n v="3500"/>
    <n v="0"/>
    <n v="0"/>
    <n v="0"/>
    <n v="0"/>
    <n v="0"/>
    <n v="3500"/>
    <n v="0"/>
  </r>
  <r>
    <x v="98"/>
    <s v="Med A"/>
    <d v="2012-08-08T00:00:00"/>
    <x v="1"/>
    <n v="3500"/>
    <n v="0"/>
    <n v="0"/>
    <n v="0"/>
    <n v="0"/>
    <n v="0"/>
    <n v="3500"/>
    <n v="0"/>
  </r>
  <r>
    <x v="98"/>
    <s v="Med A"/>
    <d v="2012-08-10T00:00:00"/>
    <x v="1"/>
    <n v="3500"/>
    <n v="0"/>
    <n v="0"/>
    <n v="0"/>
    <n v="0"/>
    <n v="0"/>
    <n v="3500"/>
    <n v="0"/>
  </r>
  <r>
    <x v="98"/>
    <s v="Med A"/>
    <d v="2012-08-13T00:00:00"/>
    <x v="1"/>
    <n v="3500"/>
    <n v="0"/>
    <n v="0"/>
    <n v="0"/>
    <n v="0"/>
    <n v="0"/>
    <n v="3500"/>
    <n v="0"/>
  </r>
  <r>
    <x v="98"/>
    <s v="Med A"/>
    <d v="2012-08-15T00:00:00"/>
    <x v="1"/>
    <n v="3500"/>
    <n v="0"/>
    <n v="0"/>
    <n v="0"/>
    <n v="0"/>
    <n v="0"/>
    <n v="3500"/>
    <n v="0"/>
  </r>
  <r>
    <x v="98"/>
    <s v="Med A"/>
    <d v="2012-08-17T00:00:00"/>
    <x v="1"/>
    <n v="3500"/>
    <n v="0"/>
    <n v="0"/>
    <n v="0"/>
    <n v="0"/>
    <n v="0"/>
    <n v="3500"/>
    <n v="0"/>
  </r>
  <r>
    <x v="98"/>
    <s v="Med A"/>
    <d v="2012-08-20T00:00:00"/>
    <x v="1"/>
    <n v="3500"/>
    <n v="0"/>
    <n v="0"/>
    <n v="0"/>
    <n v="0"/>
    <n v="0"/>
    <n v="3500"/>
    <n v="0"/>
  </r>
  <r>
    <x v="98"/>
    <s v="Med A"/>
    <d v="2012-08-22T00:00:00"/>
    <x v="1"/>
    <n v="3500"/>
    <n v="0"/>
    <n v="0"/>
    <n v="0"/>
    <n v="0"/>
    <n v="0"/>
    <n v="3500"/>
    <n v="0"/>
  </r>
  <r>
    <x v="98"/>
    <s v="Med A"/>
    <d v="2012-08-24T00:00:00"/>
    <x v="1"/>
    <n v="3500"/>
    <n v="0"/>
    <n v="0"/>
    <n v="0"/>
    <n v="0"/>
    <n v="0"/>
    <n v="3500"/>
    <n v="0"/>
  </r>
  <r>
    <x v="98"/>
    <s v="Med A"/>
    <d v="2012-08-27T00:00:00"/>
    <x v="1"/>
    <n v="3500"/>
    <n v="0"/>
    <n v="0"/>
    <n v="0"/>
    <n v="0"/>
    <n v="0"/>
    <n v="3500"/>
    <n v="0"/>
  </r>
  <r>
    <x v="98"/>
    <s v="Med A"/>
    <d v="2012-08-29T00:00:00"/>
    <x v="1"/>
    <n v="3500"/>
    <n v="0"/>
    <n v="0"/>
    <n v="0"/>
    <n v="0"/>
    <n v="0"/>
    <n v="3500"/>
    <n v="0"/>
  </r>
  <r>
    <x v="98"/>
    <s v="Med A"/>
    <d v="2012-08-31T00:00:00"/>
    <x v="1"/>
    <n v="3500"/>
    <n v="0"/>
    <n v="0"/>
    <n v="0"/>
    <n v="0"/>
    <n v="0"/>
    <n v="3500"/>
    <n v="0"/>
  </r>
  <r>
    <x v="98"/>
    <s v="Med A"/>
    <d v="2012-09-03T00:00:00"/>
    <x v="2"/>
    <n v="3500"/>
    <n v="0"/>
    <n v="0"/>
    <n v="0"/>
    <n v="0"/>
    <n v="0"/>
    <n v="3500"/>
    <n v="0"/>
  </r>
  <r>
    <x v="98"/>
    <s v="Med A"/>
    <d v="2012-09-05T00:00:00"/>
    <x v="2"/>
    <n v="3500"/>
    <n v="0"/>
    <n v="0"/>
    <n v="0"/>
    <n v="0"/>
    <n v="0"/>
    <n v="3500"/>
    <n v="0"/>
  </r>
  <r>
    <x v="98"/>
    <s v="Med B"/>
    <d v="2012-09-12T00:00:00"/>
    <x v="2"/>
    <n v="6"/>
    <n v="1"/>
    <n v="0"/>
    <n v="0"/>
    <n v="97700"/>
    <n v="0"/>
    <n v="0"/>
    <n v="6"/>
  </r>
  <r>
    <x v="98"/>
    <s v="Med B"/>
    <d v="2012-10-10T00:00:00"/>
    <x v="3"/>
    <n v="6"/>
    <n v="0"/>
    <n v="0"/>
    <n v="0"/>
    <n v="0"/>
    <n v="12"/>
    <n v="0"/>
    <n v="6"/>
  </r>
  <r>
    <x v="99"/>
    <s v="Med A"/>
    <d v="2012-07-03T00:00:00"/>
    <x v="0"/>
    <n v="2500"/>
    <n v="0"/>
    <n v="0"/>
    <n v="0"/>
    <n v="0"/>
    <n v="0"/>
    <n v="2500"/>
    <n v="0"/>
  </r>
  <r>
    <x v="99"/>
    <s v="Med A"/>
    <d v="2012-07-05T00:00:00"/>
    <x v="0"/>
    <n v="2500"/>
    <n v="0"/>
    <n v="0"/>
    <n v="0"/>
    <n v="0"/>
    <n v="0"/>
    <n v="2500"/>
    <n v="0"/>
  </r>
  <r>
    <x v="99"/>
    <s v="Med A"/>
    <d v="2012-07-07T00:00:00"/>
    <x v="0"/>
    <n v="2500"/>
    <n v="0"/>
    <n v="0"/>
    <n v="0"/>
    <n v="0"/>
    <n v="0"/>
    <n v="2500"/>
    <n v="0"/>
  </r>
  <r>
    <x v="99"/>
    <s v="Med A"/>
    <d v="2012-07-10T00:00:00"/>
    <x v="0"/>
    <n v="2500"/>
    <n v="0"/>
    <n v="0"/>
    <n v="0"/>
    <n v="0"/>
    <n v="0"/>
    <n v="2500"/>
    <n v="0"/>
  </r>
  <r>
    <x v="99"/>
    <s v="Med A"/>
    <d v="2012-07-12T00:00:00"/>
    <x v="0"/>
    <n v="2500"/>
    <n v="0"/>
    <n v="0"/>
    <n v="0"/>
    <n v="0"/>
    <n v="0"/>
    <n v="2500"/>
    <n v="0"/>
  </r>
  <r>
    <x v="99"/>
    <s v="Med A"/>
    <d v="2012-07-14T00:00:00"/>
    <x v="0"/>
    <n v="2500"/>
    <n v="0"/>
    <n v="0"/>
    <n v="0"/>
    <n v="0"/>
    <n v="0"/>
    <n v="2500"/>
    <n v="0"/>
  </r>
  <r>
    <x v="99"/>
    <s v="Med A"/>
    <d v="2012-07-17T00:00:00"/>
    <x v="0"/>
    <n v="2500"/>
    <n v="0"/>
    <n v="0"/>
    <n v="0"/>
    <n v="0"/>
    <n v="0"/>
    <n v="2500"/>
    <n v="0"/>
  </r>
  <r>
    <x v="99"/>
    <s v="Med A"/>
    <d v="2012-07-19T00:00:00"/>
    <x v="0"/>
    <n v="2500"/>
    <n v="0"/>
    <n v="0"/>
    <n v="0"/>
    <n v="0"/>
    <n v="0"/>
    <n v="2500"/>
    <n v="0"/>
  </r>
  <r>
    <x v="99"/>
    <s v="Med A"/>
    <d v="2012-07-21T00:00:00"/>
    <x v="0"/>
    <n v="2500"/>
    <n v="0"/>
    <n v="0"/>
    <n v="0"/>
    <n v="0"/>
    <n v="0"/>
    <n v="2500"/>
    <n v="0"/>
  </r>
  <r>
    <x v="99"/>
    <s v="Med A"/>
    <d v="2012-07-31T00:00:00"/>
    <x v="0"/>
    <n v="2500"/>
    <n v="0"/>
    <n v="0"/>
    <n v="0"/>
    <n v="0"/>
    <n v="0"/>
    <n v="2500"/>
    <n v="0"/>
  </r>
  <r>
    <x v="99"/>
    <s v="Med A"/>
    <d v="2012-08-02T00:00:00"/>
    <x v="1"/>
    <n v="2500"/>
    <n v="0"/>
    <n v="0"/>
    <n v="0"/>
    <n v="0"/>
    <n v="0"/>
    <n v="2500"/>
    <n v="0"/>
  </r>
  <r>
    <x v="99"/>
    <s v="Med A"/>
    <d v="2012-08-07T00:00:00"/>
    <x v="1"/>
    <n v="2500"/>
    <n v="0"/>
    <n v="0"/>
    <n v="0"/>
    <n v="0"/>
    <n v="0"/>
    <n v="2500"/>
    <n v="0"/>
  </r>
  <r>
    <x v="99"/>
    <s v="Med A"/>
    <d v="2012-08-09T00:00:00"/>
    <x v="1"/>
    <n v="2500"/>
    <n v="0"/>
    <n v="0"/>
    <n v="0"/>
    <n v="0"/>
    <n v="0"/>
    <n v="2500"/>
    <n v="0"/>
  </r>
  <r>
    <x v="99"/>
    <s v="Med A"/>
    <d v="2012-08-11T00:00:00"/>
    <x v="1"/>
    <n v="3300"/>
    <n v="0"/>
    <n v="0"/>
    <n v="0"/>
    <n v="0"/>
    <n v="0"/>
    <n v="3300"/>
    <n v="0"/>
  </r>
  <r>
    <x v="99"/>
    <s v="Med A"/>
    <d v="2012-08-14T00:00:00"/>
    <x v="1"/>
    <n v="3300"/>
    <n v="0"/>
    <n v="0"/>
    <n v="0"/>
    <n v="0"/>
    <n v="0"/>
    <n v="3300"/>
    <n v="0"/>
  </r>
  <r>
    <x v="99"/>
    <s v="Med A"/>
    <d v="2012-08-16T00:00:00"/>
    <x v="1"/>
    <n v="3300"/>
    <n v="0"/>
    <n v="0"/>
    <n v="0"/>
    <n v="0"/>
    <n v="0"/>
    <n v="3300"/>
    <n v="0"/>
  </r>
  <r>
    <x v="99"/>
    <s v="Med A"/>
    <d v="2012-08-21T00:00:00"/>
    <x v="1"/>
    <n v="3300"/>
    <n v="0"/>
    <n v="0"/>
    <n v="0"/>
    <n v="0"/>
    <n v="0"/>
    <n v="3300"/>
    <n v="0"/>
  </r>
  <r>
    <x v="99"/>
    <s v="Med A"/>
    <d v="2012-08-25T00:00:00"/>
    <x v="1"/>
    <n v="3300"/>
    <n v="0"/>
    <n v="0"/>
    <n v="0"/>
    <n v="0"/>
    <n v="0"/>
    <n v="3300"/>
    <n v="0"/>
  </r>
  <r>
    <x v="99"/>
    <s v="Med A"/>
    <d v="2012-08-28T00:00:00"/>
    <x v="1"/>
    <n v="3300"/>
    <n v="0"/>
    <n v="0"/>
    <n v="0"/>
    <n v="0"/>
    <n v="0"/>
    <n v="3300"/>
    <n v="0"/>
  </r>
  <r>
    <x v="99"/>
    <s v="Med A"/>
    <d v="2012-09-01T00:00:00"/>
    <x v="2"/>
    <n v="3300"/>
    <n v="0"/>
    <n v="0"/>
    <n v="0"/>
    <n v="0"/>
    <n v="0"/>
    <n v="3300"/>
    <n v="0"/>
  </r>
  <r>
    <x v="99"/>
    <s v="Med A"/>
    <d v="2012-09-04T00:00:00"/>
    <x v="2"/>
    <n v="3300"/>
    <n v="0"/>
    <n v="0"/>
    <n v="0"/>
    <n v="0"/>
    <n v="0"/>
    <n v="3300"/>
    <n v="0"/>
  </r>
  <r>
    <x v="99"/>
    <s v="Med A"/>
    <d v="2012-09-06T00:00:00"/>
    <x v="2"/>
    <n v="4300"/>
    <n v="0"/>
    <n v="0"/>
    <n v="0"/>
    <n v="0"/>
    <n v="0"/>
    <n v="4300"/>
    <n v="0"/>
  </r>
  <r>
    <x v="99"/>
    <s v="Med B"/>
    <d v="2012-09-13T00:00:00"/>
    <x v="2"/>
    <n v="6"/>
    <n v="1"/>
    <n v="0"/>
    <n v="0"/>
    <n v="63200"/>
    <n v="0"/>
    <n v="0"/>
    <n v="6"/>
  </r>
  <r>
    <x v="99"/>
    <s v="Med B"/>
    <d v="2012-10-11T00:00:00"/>
    <x v="3"/>
    <n v="6"/>
    <n v="0"/>
    <n v="0"/>
    <n v="0"/>
    <n v="0"/>
    <n v="0"/>
    <n v="0"/>
    <n v="6"/>
  </r>
  <r>
    <x v="99"/>
    <s v="Med B"/>
    <d v="2012-11-15T00:00:00"/>
    <x v="4"/>
    <n v="5"/>
    <n v="0"/>
    <n v="0"/>
    <n v="0"/>
    <n v="0"/>
    <n v="17"/>
    <n v="0"/>
    <n v="5"/>
  </r>
  <r>
    <x v="100"/>
    <s v="Med A"/>
    <d v="2012-07-03T00:00:00"/>
    <x v="0"/>
    <n v="700"/>
    <n v="0"/>
    <n v="0"/>
    <n v="0"/>
    <n v="0"/>
    <n v="0"/>
    <n v="700"/>
    <n v="0"/>
  </r>
  <r>
    <x v="100"/>
    <s v="Med A"/>
    <d v="2012-07-06T00:00:00"/>
    <x v="0"/>
    <n v="800"/>
    <n v="0"/>
    <n v="0"/>
    <n v="0"/>
    <n v="0"/>
    <n v="0"/>
    <n v="800"/>
    <n v="0"/>
  </r>
  <r>
    <x v="100"/>
    <s v="Med A"/>
    <d v="2012-07-10T00:00:00"/>
    <x v="0"/>
    <n v="800"/>
    <n v="0"/>
    <n v="0"/>
    <n v="0"/>
    <n v="0"/>
    <n v="0"/>
    <n v="800"/>
    <n v="0"/>
  </r>
  <r>
    <x v="100"/>
    <s v="Med A"/>
    <d v="2012-07-13T00:00:00"/>
    <x v="0"/>
    <n v="800"/>
    <n v="0"/>
    <n v="0"/>
    <n v="0"/>
    <n v="0"/>
    <n v="0"/>
    <n v="800"/>
    <n v="0"/>
  </r>
  <r>
    <x v="100"/>
    <s v="Med A"/>
    <d v="2012-07-17T00:00:00"/>
    <x v="0"/>
    <n v="800"/>
    <n v="0"/>
    <n v="0"/>
    <n v="0"/>
    <n v="0"/>
    <n v="0"/>
    <n v="800"/>
    <n v="0"/>
  </r>
  <r>
    <x v="100"/>
    <s v="Med A"/>
    <d v="2012-07-20T00:00:00"/>
    <x v="0"/>
    <n v="900"/>
    <n v="0"/>
    <n v="0"/>
    <n v="0"/>
    <n v="0"/>
    <n v="0"/>
    <n v="900"/>
    <n v="0"/>
  </r>
  <r>
    <x v="100"/>
    <s v="Med A"/>
    <d v="2012-07-24T00:00:00"/>
    <x v="0"/>
    <n v="900"/>
    <n v="0"/>
    <n v="0"/>
    <n v="0"/>
    <n v="0"/>
    <n v="0"/>
    <n v="900"/>
    <n v="0"/>
  </r>
  <r>
    <x v="100"/>
    <s v="Med A"/>
    <d v="2012-07-28T00:00:00"/>
    <x v="0"/>
    <n v="900"/>
    <n v="0"/>
    <n v="0"/>
    <n v="0"/>
    <n v="0"/>
    <n v="0"/>
    <n v="900"/>
    <n v="0"/>
  </r>
  <r>
    <x v="100"/>
    <s v="Med A"/>
    <d v="2012-07-31T00:00:00"/>
    <x v="0"/>
    <n v="900"/>
    <n v="0"/>
    <n v="0"/>
    <n v="0"/>
    <n v="0"/>
    <n v="0"/>
    <n v="900"/>
    <n v="0"/>
  </r>
  <r>
    <x v="100"/>
    <s v="Med A"/>
    <d v="2012-08-03T00:00:00"/>
    <x v="1"/>
    <n v="900"/>
    <n v="0"/>
    <n v="0"/>
    <n v="0"/>
    <n v="0"/>
    <n v="0"/>
    <n v="900"/>
    <n v="0"/>
  </r>
  <r>
    <x v="100"/>
    <s v="Med A"/>
    <d v="2012-08-07T00:00:00"/>
    <x v="1"/>
    <n v="900"/>
    <n v="0"/>
    <n v="0"/>
    <n v="0"/>
    <n v="0"/>
    <n v="0"/>
    <n v="900"/>
    <n v="0"/>
  </r>
  <r>
    <x v="100"/>
    <s v="Med A"/>
    <d v="2012-08-10T00:00:00"/>
    <x v="1"/>
    <n v="900"/>
    <n v="0"/>
    <n v="0"/>
    <n v="0"/>
    <n v="0"/>
    <n v="0"/>
    <n v="900"/>
    <n v="0"/>
  </r>
  <r>
    <x v="100"/>
    <s v="Med A"/>
    <d v="2012-08-14T00:00:00"/>
    <x v="1"/>
    <n v="900"/>
    <n v="0"/>
    <n v="0"/>
    <n v="0"/>
    <n v="0"/>
    <n v="0"/>
    <n v="900"/>
    <n v="0"/>
  </r>
  <r>
    <x v="100"/>
    <s v="Med A"/>
    <d v="2012-08-17T00:00:00"/>
    <x v="1"/>
    <n v="1200"/>
    <n v="0"/>
    <n v="0"/>
    <n v="0"/>
    <n v="0"/>
    <n v="0"/>
    <n v="1200"/>
    <n v="0"/>
  </r>
  <r>
    <x v="100"/>
    <s v="Med A"/>
    <d v="2012-08-21T00:00:00"/>
    <x v="1"/>
    <n v="1200"/>
    <n v="0"/>
    <n v="0"/>
    <n v="0"/>
    <n v="0"/>
    <n v="0"/>
    <n v="1200"/>
    <n v="0"/>
  </r>
  <r>
    <x v="100"/>
    <s v="Med A"/>
    <d v="2012-08-25T00:00:00"/>
    <x v="1"/>
    <n v="1200"/>
    <n v="0"/>
    <n v="0"/>
    <n v="0"/>
    <n v="0"/>
    <n v="0"/>
    <n v="1200"/>
    <n v="0"/>
  </r>
  <r>
    <x v="100"/>
    <s v="Med A"/>
    <d v="2012-08-28T00:00:00"/>
    <x v="1"/>
    <n v="1200"/>
    <n v="0"/>
    <n v="0"/>
    <n v="0"/>
    <n v="0"/>
    <n v="0"/>
    <n v="1200"/>
    <n v="0"/>
  </r>
  <r>
    <x v="100"/>
    <s v="Med A"/>
    <d v="2012-09-01T00:00:00"/>
    <x v="2"/>
    <n v="2400"/>
    <n v="0"/>
    <n v="0"/>
    <n v="0"/>
    <n v="0"/>
    <n v="0"/>
    <n v="2400"/>
    <n v="0"/>
  </r>
  <r>
    <x v="100"/>
    <s v="Med A"/>
    <d v="2012-09-04T00:00:00"/>
    <x v="2"/>
    <n v="2400"/>
    <n v="0"/>
    <n v="0"/>
    <n v="0"/>
    <n v="0"/>
    <n v="0"/>
    <n v="2400"/>
    <n v="0"/>
  </r>
  <r>
    <x v="100"/>
    <s v="Med B"/>
    <d v="2012-09-14T00:00:00"/>
    <x v="2"/>
    <n v="4"/>
    <n v="1"/>
    <n v="0"/>
    <n v="0"/>
    <n v="20700"/>
    <n v="0"/>
    <n v="0"/>
    <n v="4"/>
  </r>
  <r>
    <x v="100"/>
    <s v="Med B"/>
    <d v="2012-10-13T00:00:00"/>
    <x v="3"/>
    <n v="3"/>
    <n v="0"/>
    <n v="0"/>
    <n v="0"/>
    <n v="0"/>
    <n v="0"/>
    <n v="0"/>
    <n v="3"/>
  </r>
  <r>
    <x v="100"/>
    <s v="Med B"/>
    <d v="2012-11-16T00:00:00"/>
    <x v="4"/>
    <n v="3"/>
    <n v="0"/>
    <n v="0"/>
    <n v="0"/>
    <n v="0"/>
    <n v="10"/>
    <n v="0"/>
    <n v="3"/>
  </r>
  <r>
    <x v="101"/>
    <s v="Med A"/>
    <d v="2012-11-30T00:00:00"/>
    <x v="4"/>
    <n v="4900"/>
    <n v="0"/>
    <n v="0"/>
    <n v="0"/>
    <n v="0"/>
    <n v="0"/>
    <n v="4900"/>
    <n v="0"/>
  </r>
  <r>
    <x v="102"/>
    <s v="Med A"/>
    <d v="2012-07-02T00:00:00"/>
    <x v="0"/>
    <n v="400"/>
    <n v="0"/>
    <n v="0"/>
    <n v="0"/>
    <n v="0"/>
    <n v="0"/>
    <n v="400"/>
    <n v="0"/>
  </r>
  <r>
    <x v="102"/>
    <s v="Med A"/>
    <d v="2012-07-04T00:00:00"/>
    <x v="0"/>
    <n v="400"/>
    <n v="0"/>
    <n v="0"/>
    <n v="0"/>
    <n v="0"/>
    <n v="0"/>
    <n v="400"/>
    <n v="0"/>
  </r>
  <r>
    <x v="103"/>
    <s v="Med A"/>
    <d v="2012-07-03T00:00:00"/>
    <x v="0"/>
    <n v="1000"/>
    <n v="0"/>
    <n v="0"/>
    <n v="0"/>
    <n v="0"/>
    <n v="0"/>
    <n v="1000"/>
    <n v="0"/>
  </r>
  <r>
    <x v="103"/>
    <s v="Med A"/>
    <d v="2012-07-05T00:00:00"/>
    <x v="0"/>
    <n v="1000"/>
    <n v="0"/>
    <n v="0"/>
    <n v="0"/>
    <n v="0"/>
    <n v="0"/>
    <n v="1000"/>
    <n v="0"/>
  </r>
  <r>
    <x v="103"/>
    <s v="Med A"/>
    <d v="2012-07-07T00:00:00"/>
    <x v="0"/>
    <n v="1000"/>
    <n v="0"/>
    <n v="0"/>
    <n v="0"/>
    <n v="0"/>
    <n v="0"/>
    <n v="1000"/>
    <n v="0"/>
  </r>
  <r>
    <x v="103"/>
    <s v="Med A"/>
    <d v="2012-07-10T00:00:00"/>
    <x v="0"/>
    <n v="1000"/>
    <n v="0"/>
    <n v="0"/>
    <n v="0"/>
    <n v="0"/>
    <n v="0"/>
    <n v="1000"/>
    <n v="0"/>
  </r>
  <r>
    <x v="103"/>
    <s v="Med A"/>
    <d v="2012-07-12T00:00:00"/>
    <x v="0"/>
    <n v="1000"/>
    <n v="0"/>
    <n v="0"/>
    <n v="0"/>
    <n v="0"/>
    <n v="0"/>
    <n v="1000"/>
    <n v="0"/>
  </r>
  <r>
    <x v="103"/>
    <s v="Med A"/>
    <d v="2012-07-14T00:00:00"/>
    <x v="0"/>
    <n v="1000"/>
    <n v="0"/>
    <n v="0"/>
    <n v="0"/>
    <n v="0"/>
    <n v="0"/>
    <n v="1000"/>
    <n v="0"/>
  </r>
  <r>
    <x v="103"/>
    <s v="Med A"/>
    <d v="2012-07-17T00:00:00"/>
    <x v="0"/>
    <n v="1000"/>
    <n v="0"/>
    <n v="0"/>
    <n v="0"/>
    <n v="0"/>
    <n v="0"/>
    <n v="1000"/>
    <n v="0"/>
  </r>
  <r>
    <x v="103"/>
    <s v="Med A"/>
    <d v="2012-07-19T00:00:00"/>
    <x v="0"/>
    <n v="1000"/>
    <n v="0"/>
    <n v="0"/>
    <n v="0"/>
    <n v="0"/>
    <n v="0"/>
    <n v="1000"/>
    <n v="0"/>
  </r>
  <r>
    <x v="103"/>
    <s v="Med A"/>
    <d v="2012-07-21T00:00:00"/>
    <x v="0"/>
    <n v="1000"/>
    <n v="0"/>
    <n v="0"/>
    <n v="0"/>
    <n v="0"/>
    <n v="0"/>
    <n v="1000"/>
    <n v="0"/>
  </r>
  <r>
    <x v="103"/>
    <s v="Med A"/>
    <d v="2012-07-24T00:00:00"/>
    <x v="0"/>
    <n v="1000"/>
    <n v="0"/>
    <n v="0"/>
    <n v="0"/>
    <n v="0"/>
    <n v="0"/>
    <n v="1000"/>
    <n v="0"/>
  </r>
  <r>
    <x v="103"/>
    <s v="Med A"/>
    <d v="2012-07-26T00:00:00"/>
    <x v="0"/>
    <n v="1000"/>
    <n v="0"/>
    <n v="0"/>
    <n v="0"/>
    <n v="0"/>
    <n v="0"/>
    <n v="1000"/>
    <n v="0"/>
  </r>
  <r>
    <x v="103"/>
    <s v="Med A"/>
    <d v="2012-07-28T00:00:00"/>
    <x v="0"/>
    <n v="1000"/>
    <n v="0"/>
    <n v="0"/>
    <n v="0"/>
    <n v="0"/>
    <n v="0"/>
    <n v="1000"/>
    <n v="0"/>
  </r>
  <r>
    <x v="103"/>
    <s v="Med A"/>
    <d v="2012-07-31T00:00:00"/>
    <x v="0"/>
    <n v="1000"/>
    <n v="0"/>
    <n v="0"/>
    <n v="0"/>
    <n v="0"/>
    <n v="0"/>
    <n v="1000"/>
    <n v="0"/>
  </r>
  <r>
    <x v="103"/>
    <s v="Med A"/>
    <d v="2012-08-02T00:00:00"/>
    <x v="1"/>
    <n v="1000"/>
    <n v="0"/>
    <n v="0"/>
    <n v="0"/>
    <n v="0"/>
    <n v="0"/>
    <n v="1000"/>
    <n v="0"/>
  </r>
  <r>
    <x v="103"/>
    <s v="Med A"/>
    <d v="2012-08-18T00:00:00"/>
    <x v="1"/>
    <n v="1000"/>
    <n v="0"/>
    <n v="0"/>
    <n v="0"/>
    <n v="0"/>
    <n v="0"/>
    <n v="1000"/>
    <n v="0"/>
  </r>
  <r>
    <x v="103"/>
    <s v="Med A"/>
    <d v="2012-08-21T00:00:00"/>
    <x v="1"/>
    <n v="1000"/>
    <n v="0"/>
    <n v="0"/>
    <n v="0"/>
    <n v="0"/>
    <n v="0"/>
    <n v="1000"/>
    <n v="0"/>
  </r>
  <r>
    <x v="103"/>
    <s v="Med A"/>
    <d v="2012-08-23T00:00:00"/>
    <x v="1"/>
    <n v="1000"/>
    <n v="0"/>
    <n v="0"/>
    <n v="0"/>
    <n v="0"/>
    <n v="0"/>
    <n v="1000"/>
    <n v="0"/>
  </r>
  <r>
    <x v="103"/>
    <s v="Med A"/>
    <d v="2012-08-25T00:00:00"/>
    <x v="1"/>
    <n v="1000"/>
    <n v="0"/>
    <n v="0"/>
    <n v="0"/>
    <n v="0"/>
    <n v="0"/>
    <n v="1000"/>
    <n v="0"/>
  </r>
  <r>
    <x v="103"/>
    <s v="Med A"/>
    <d v="2012-08-28T00:00:00"/>
    <x v="1"/>
    <n v="1000"/>
    <n v="0"/>
    <n v="0"/>
    <n v="0"/>
    <n v="0"/>
    <n v="0"/>
    <n v="1000"/>
    <n v="0"/>
  </r>
  <r>
    <x v="103"/>
    <s v="Med A"/>
    <d v="2012-08-30T00:00:00"/>
    <x v="1"/>
    <n v="1000"/>
    <n v="0"/>
    <n v="0"/>
    <n v="0"/>
    <n v="0"/>
    <n v="0"/>
    <n v="1000"/>
    <n v="0"/>
  </r>
  <r>
    <x v="103"/>
    <s v="Med A"/>
    <d v="2012-09-01T00:00:00"/>
    <x v="2"/>
    <n v="1000"/>
    <n v="0"/>
    <n v="0"/>
    <n v="0"/>
    <n v="0"/>
    <n v="0"/>
    <n v="1000"/>
    <n v="0"/>
  </r>
  <r>
    <x v="103"/>
    <s v="Med A"/>
    <d v="2012-09-04T00:00:00"/>
    <x v="2"/>
    <n v="1000"/>
    <n v="0"/>
    <n v="0"/>
    <n v="0"/>
    <n v="0"/>
    <n v="0"/>
    <n v="1000"/>
    <n v="0"/>
  </r>
  <r>
    <x v="103"/>
    <s v="Med A"/>
    <d v="2012-09-06T00:00:00"/>
    <x v="2"/>
    <n v="1200"/>
    <n v="0"/>
    <n v="0"/>
    <n v="0"/>
    <n v="0"/>
    <n v="0"/>
    <n v="1200"/>
    <n v="0"/>
  </r>
  <r>
    <x v="103"/>
    <s v="Med B"/>
    <d v="2012-09-13T00:00:00"/>
    <x v="2"/>
    <n v="3"/>
    <n v="1"/>
    <n v="0"/>
    <n v="0"/>
    <n v="23200"/>
    <n v="0"/>
    <n v="0"/>
    <n v="3"/>
  </r>
  <r>
    <x v="103"/>
    <s v="Med B"/>
    <d v="2012-10-11T00:00:00"/>
    <x v="3"/>
    <n v="2"/>
    <n v="0"/>
    <n v="0"/>
    <n v="0"/>
    <n v="0"/>
    <n v="5"/>
    <n v="0"/>
    <n v="2"/>
  </r>
  <r>
    <x v="104"/>
    <s v="Med A"/>
    <d v="2012-08-06T00:00:00"/>
    <x v="1"/>
    <n v="7300"/>
    <n v="0"/>
    <n v="0"/>
    <n v="0"/>
    <n v="0"/>
    <n v="0"/>
    <n v="7300"/>
    <n v="0"/>
  </r>
  <r>
    <x v="104"/>
    <s v="Med A"/>
    <d v="2012-08-08T00:00:00"/>
    <x v="1"/>
    <n v="7300"/>
    <n v="0"/>
    <n v="0"/>
    <n v="0"/>
    <n v="0"/>
    <n v="0"/>
    <n v="7300"/>
    <n v="0"/>
  </r>
  <r>
    <x v="104"/>
    <s v="Med A"/>
    <d v="2012-08-10T00:00:00"/>
    <x v="1"/>
    <n v="7300"/>
    <n v="0"/>
    <n v="0"/>
    <n v="0"/>
    <n v="0"/>
    <n v="0"/>
    <n v="7300"/>
    <n v="0"/>
  </r>
  <r>
    <x v="104"/>
    <s v="Med A"/>
    <d v="2012-08-13T00:00:00"/>
    <x v="1"/>
    <n v="7300"/>
    <n v="0"/>
    <n v="0"/>
    <n v="0"/>
    <n v="0"/>
    <n v="0"/>
    <n v="7300"/>
    <n v="0"/>
  </r>
  <r>
    <x v="104"/>
    <s v="Med A"/>
    <d v="2012-08-15T00:00:00"/>
    <x v="1"/>
    <n v="7300"/>
    <n v="0"/>
    <n v="0"/>
    <n v="0"/>
    <n v="0"/>
    <n v="0"/>
    <n v="7300"/>
    <n v="0"/>
  </r>
  <r>
    <x v="104"/>
    <s v="Med A"/>
    <d v="2012-08-29T00:00:00"/>
    <x v="1"/>
    <n v="7300"/>
    <n v="0"/>
    <n v="0"/>
    <n v="0"/>
    <n v="0"/>
    <n v="0"/>
    <n v="7300"/>
    <n v="0"/>
  </r>
  <r>
    <x v="104"/>
    <s v="Med A"/>
    <d v="2012-08-31T00:00:00"/>
    <x v="1"/>
    <n v="7300"/>
    <n v="0"/>
    <n v="0"/>
    <n v="0"/>
    <n v="0"/>
    <n v="0"/>
    <n v="7300"/>
    <n v="0"/>
  </r>
  <r>
    <x v="104"/>
    <s v="Med A"/>
    <d v="2012-09-03T00:00:00"/>
    <x v="2"/>
    <n v="7300"/>
    <n v="0"/>
    <n v="0"/>
    <n v="0"/>
    <n v="0"/>
    <n v="0"/>
    <n v="7300"/>
    <n v="0"/>
  </r>
  <r>
    <x v="104"/>
    <s v="Med A"/>
    <d v="2012-09-05T00:00:00"/>
    <x v="2"/>
    <n v="7300"/>
    <n v="0"/>
    <n v="0"/>
    <n v="0"/>
    <n v="0"/>
    <n v="0"/>
    <n v="7300"/>
    <n v="0"/>
  </r>
  <r>
    <x v="104"/>
    <s v="Med B"/>
    <d v="2012-09-12T00:00:00"/>
    <x v="2"/>
    <n v="10"/>
    <n v="1"/>
    <n v="0"/>
    <n v="0"/>
    <n v="65700"/>
    <n v="0"/>
    <n v="0"/>
    <n v="10"/>
  </r>
  <r>
    <x v="104"/>
    <s v="Med B"/>
    <d v="2012-11-10T00:00:00"/>
    <x v="4"/>
    <n v="13"/>
    <n v="0"/>
    <n v="0"/>
    <n v="0"/>
    <n v="0"/>
    <n v="0"/>
    <n v="0"/>
    <n v="13"/>
  </r>
  <r>
    <x v="104"/>
    <s v="Med B"/>
    <d v="2012-11-15T00:00:00"/>
    <x v="4"/>
    <n v="13"/>
    <n v="0"/>
    <n v="0"/>
    <n v="0"/>
    <n v="0"/>
    <n v="36"/>
    <n v="0"/>
    <n v="13"/>
  </r>
  <r>
    <x v="105"/>
    <s v="Med A"/>
    <d v="2012-07-02T00:00:00"/>
    <x v="0"/>
    <n v="5000"/>
    <n v="0"/>
    <n v="0"/>
    <n v="0"/>
    <n v="0"/>
    <n v="0"/>
    <n v="5000"/>
    <n v="0"/>
  </r>
  <r>
    <x v="105"/>
    <s v="Med A"/>
    <d v="2012-07-04T00:00:00"/>
    <x v="0"/>
    <n v="5000"/>
    <n v="0"/>
    <n v="0"/>
    <n v="0"/>
    <n v="0"/>
    <n v="0"/>
    <n v="5000"/>
    <n v="0"/>
  </r>
  <r>
    <x v="105"/>
    <s v="Med A"/>
    <d v="2012-07-06T00:00:00"/>
    <x v="0"/>
    <n v="5000"/>
    <n v="0"/>
    <n v="0"/>
    <n v="0"/>
    <n v="0"/>
    <n v="0"/>
    <n v="5000"/>
    <n v="0"/>
  </r>
  <r>
    <x v="105"/>
    <s v="Med A"/>
    <d v="2012-07-09T00:00:00"/>
    <x v="0"/>
    <n v="5000"/>
    <n v="0"/>
    <n v="0"/>
    <n v="0"/>
    <n v="0"/>
    <n v="0"/>
    <n v="5000"/>
    <n v="0"/>
  </r>
  <r>
    <x v="105"/>
    <s v="Med A"/>
    <d v="2012-07-11T00:00:00"/>
    <x v="0"/>
    <n v="5000"/>
    <n v="0"/>
    <n v="0"/>
    <n v="0"/>
    <n v="0"/>
    <n v="0"/>
    <n v="5000"/>
    <n v="0"/>
  </r>
  <r>
    <x v="105"/>
    <s v="Med A"/>
    <d v="2012-07-13T00:00:00"/>
    <x v="0"/>
    <n v="5000"/>
    <n v="0"/>
    <n v="0"/>
    <n v="0"/>
    <n v="0"/>
    <n v="0"/>
    <n v="5000"/>
    <n v="0"/>
  </r>
  <r>
    <x v="105"/>
    <s v="Med A"/>
    <d v="2012-07-16T00:00:00"/>
    <x v="0"/>
    <n v="5000"/>
    <n v="0"/>
    <n v="0"/>
    <n v="0"/>
    <n v="0"/>
    <n v="0"/>
    <n v="5000"/>
    <n v="0"/>
  </r>
  <r>
    <x v="105"/>
    <s v="Med A"/>
    <d v="2012-07-18T00:00:00"/>
    <x v="0"/>
    <n v="5000"/>
    <n v="0"/>
    <n v="0"/>
    <n v="0"/>
    <n v="0"/>
    <n v="0"/>
    <n v="5000"/>
    <n v="0"/>
  </r>
  <r>
    <x v="105"/>
    <s v="Med A"/>
    <d v="2012-07-20T00:00:00"/>
    <x v="0"/>
    <n v="5500"/>
    <n v="0"/>
    <n v="0"/>
    <n v="0"/>
    <n v="0"/>
    <n v="0"/>
    <n v="5500"/>
    <n v="0"/>
  </r>
  <r>
    <x v="105"/>
    <s v="Med A"/>
    <d v="2012-07-23T00:00:00"/>
    <x v="0"/>
    <n v="5500"/>
    <n v="0"/>
    <n v="0"/>
    <n v="0"/>
    <n v="0"/>
    <n v="0"/>
    <n v="5500"/>
    <n v="0"/>
  </r>
  <r>
    <x v="105"/>
    <s v="Med A"/>
    <d v="2012-07-25T00:00:00"/>
    <x v="0"/>
    <n v="5500"/>
    <n v="0"/>
    <n v="0"/>
    <n v="0"/>
    <n v="0"/>
    <n v="0"/>
    <n v="5500"/>
    <n v="0"/>
  </r>
  <r>
    <x v="105"/>
    <s v="Med A"/>
    <d v="2012-07-27T00:00:00"/>
    <x v="0"/>
    <n v="5500"/>
    <n v="0"/>
    <n v="0"/>
    <n v="0"/>
    <n v="0"/>
    <n v="0"/>
    <n v="5500"/>
    <n v="0"/>
  </r>
  <r>
    <x v="105"/>
    <s v="Med A"/>
    <d v="2012-07-30T00:00:00"/>
    <x v="0"/>
    <n v="5500"/>
    <n v="0"/>
    <n v="0"/>
    <n v="0"/>
    <n v="0"/>
    <n v="0"/>
    <n v="5500"/>
    <n v="0"/>
  </r>
  <r>
    <x v="105"/>
    <s v="Med A"/>
    <d v="2012-08-02T00:00:00"/>
    <x v="1"/>
    <n v="5500"/>
    <n v="0"/>
    <n v="0"/>
    <n v="0"/>
    <n v="0"/>
    <n v="0"/>
    <n v="5500"/>
    <n v="0"/>
  </r>
  <r>
    <x v="105"/>
    <s v="Med A"/>
    <d v="2012-08-04T00:00:00"/>
    <x v="1"/>
    <n v="7200"/>
    <n v="0"/>
    <n v="0"/>
    <n v="0"/>
    <n v="0"/>
    <n v="0"/>
    <n v="7200"/>
    <n v="0"/>
  </r>
  <r>
    <x v="105"/>
    <s v="Med A"/>
    <d v="2012-08-07T00:00:00"/>
    <x v="1"/>
    <n v="7200"/>
    <n v="0"/>
    <n v="0"/>
    <n v="0"/>
    <n v="0"/>
    <n v="0"/>
    <n v="7200"/>
    <n v="0"/>
  </r>
  <r>
    <x v="105"/>
    <s v="Med A"/>
    <d v="2012-08-09T00:00:00"/>
    <x v="1"/>
    <n v="7200"/>
    <n v="0"/>
    <n v="0"/>
    <n v="0"/>
    <n v="0"/>
    <n v="0"/>
    <n v="7200"/>
    <n v="0"/>
  </r>
  <r>
    <x v="105"/>
    <s v="Med A"/>
    <d v="2012-08-11T00:00:00"/>
    <x v="1"/>
    <n v="7200"/>
    <n v="0"/>
    <n v="0"/>
    <n v="0"/>
    <n v="0"/>
    <n v="0"/>
    <n v="7200"/>
    <n v="0"/>
  </r>
  <r>
    <x v="105"/>
    <s v="Med A"/>
    <d v="2012-08-14T00:00:00"/>
    <x v="1"/>
    <n v="7200"/>
    <n v="0"/>
    <n v="0"/>
    <n v="0"/>
    <n v="0"/>
    <n v="0"/>
    <n v="7200"/>
    <n v="0"/>
  </r>
  <r>
    <x v="105"/>
    <s v="Med A"/>
    <d v="2012-08-16T00:00:00"/>
    <x v="1"/>
    <n v="7200"/>
    <n v="0"/>
    <n v="0"/>
    <n v="0"/>
    <n v="0"/>
    <n v="0"/>
    <n v="7200"/>
    <n v="0"/>
  </r>
  <r>
    <x v="105"/>
    <s v="Med A"/>
    <d v="2012-08-18T00:00:00"/>
    <x v="1"/>
    <n v="8000"/>
    <n v="0"/>
    <n v="0"/>
    <n v="0"/>
    <n v="0"/>
    <n v="0"/>
    <n v="8000"/>
    <n v="0"/>
  </r>
  <r>
    <x v="105"/>
    <s v="Med A"/>
    <d v="2012-08-21T00:00:00"/>
    <x v="1"/>
    <n v="8000"/>
    <n v="0"/>
    <n v="0"/>
    <n v="0"/>
    <n v="0"/>
    <n v="0"/>
    <n v="8000"/>
    <n v="0"/>
  </r>
  <r>
    <x v="105"/>
    <s v="Med A"/>
    <d v="2012-08-23T00:00:00"/>
    <x v="1"/>
    <n v="8000"/>
    <n v="0"/>
    <n v="0"/>
    <n v="0"/>
    <n v="0"/>
    <n v="0"/>
    <n v="8000"/>
    <n v="0"/>
  </r>
  <r>
    <x v="105"/>
    <s v="Med A"/>
    <d v="2012-08-25T00:00:00"/>
    <x v="1"/>
    <n v="8000"/>
    <n v="0"/>
    <n v="0"/>
    <n v="0"/>
    <n v="0"/>
    <n v="0"/>
    <n v="8000"/>
    <n v="0"/>
  </r>
  <r>
    <x v="105"/>
    <s v="Med A"/>
    <d v="2012-08-28T00:00:00"/>
    <x v="1"/>
    <n v="8000"/>
    <n v="0"/>
    <n v="0"/>
    <n v="0"/>
    <n v="0"/>
    <n v="0"/>
    <n v="8000"/>
    <n v="0"/>
  </r>
  <r>
    <x v="105"/>
    <s v="Med A"/>
    <d v="2012-08-30T00:00:00"/>
    <x v="1"/>
    <n v="8000"/>
    <n v="0"/>
    <n v="0"/>
    <n v="0"/>
    <n v="0"/>
    <n v="0"/>
    <n v="8000"/>
    <n v="0"/>
  </r>
  <r>
    <x v="105"/>
    <s v="Med A"/>
    <d v="2012-09-01T00:00:00"/>
    <x v="2"/>
    <n v="8000"/>
    <n v="0"/>
    <n v="0"/>
    <n v="0"/>
    <n v="0"/>
    <n v="0"/>
    <n v="8000"/>
    <n v="0"/>
  </r>
  <r>
    <x v="105"/>
    <s v="Med A"/>
    <d v="2012-09-04T00:00:00"/>
    <x v="2"/>
    <n v="8000"/>
    <n v="0"/>
    <n v="0"/>
    <n v="0"/>
    <n v="0"/>
    <n v="0"/>
    <n v="8000"/>
    <n v="0"/>
  </r>
  <r>
    <x v="105"/>
    <s v="Med A"/>
    <d v="2012-09-06T00:00:00"/>
    <x v="2"/>
    <n v="8000"/>
    <n v="0"/>
    <n v="0"/>
    <n v="0"/>
    <n v="0"/>
    <n v="0"/>
    <n v="8000"/>
    <n v="0"/>
  </r>
  <r>
    <x v="105"/>
    <s v="Med B"/>
    <d v="2012-09-13T00:00:00"/>
    <x v="2"/>
    <n v="13"/>
    <n v="1"/>
    <n v="0"/>
    <n v="0"/>
    <n v="188200"/>
    <n v="0"/>
    <n v="0"/>
    <n v="13"/>
  </r>
  <r>
    <x v="105"/>
    <s v="Med B"/>
    <d v="2012-10-11T00:00:00"/>
    <x v="3"/>
    <n v="13"/>
    <n v="0"/>
    <n v="0"/>
    <n v="0"/>
    <n v="0"/>
    <n v="0"/>
    <n v="0"/>
    <n v="13"/>
  </r>
  <r>
    <x v="105"/>
    <s v="Med B"/>
    <d v="2012-11-15T00:00:00"/>
    <x v="4"/>
    <n v="13"/>
    <n v="0"/>
    <n v="0"/>
    <n v="0"/>
    <n v="0"/>
    <n v="39"/>
    <n v="0"/>
    <n v="13"/>
  </r>
  <r>
    <x v="106"/>
    <s v="Med A"/>
    <d v="2012-07-07T00:00:00"/>
    <x v="0"/>
    <n v="4400"/>
    <n v="0"/>
    <n v="0"/>
    <n v="0"/>
    <n v="0"/>
    <n v="0"/>
    <n v="4400"/>
    <n v="0"/>
  </r>
  <r>
    <x v="107"/>
    <s v="Med A"/>
    <d v="2012-07-03T00:00:00"/>
    <x v="0"/>
    <n v="4300"/>
    <n v="0"/>
    <n v="0"/>
    <n v="0"/>
    <n v="0"/>
    <n v="0"/>
    <n v="4300"/>
    <n v="0"/>
  </r>
  <r>
    <x v="107"/>
    <s v="Med A"/>
    <d v="2012-07-05T00:00:00"/>
    <x v="0"/>
    <n v="4300"/>
    <n v="0"/>
    <n v="0"/>
    <n v="0"/>
    <n v="0"/>
    <n v="0"/>
    <n v="4300"/>
    <n v="0"/>
  </r>
  <r>
    <x v="107"/>
    <s v="Med A"/>
    <d v="2012-07-07T00:00:00"/>
    <x v="0"/>
    <n v="4300"/>
    <n v="0"/>
    <n v="0"/>
    <n v="0"/>
    <n v="0"/>
    <n v="0"/>
    <n v="4300"/>
    <n v="0"/>
  </r>
  <r>
    <x v="107"/>
    <s v="Med A"/>
    <d v="2012-07-10T00:00:00"/>
    <x v="0"/>
    <n v="4300"/>
    <n v="0"/>
    <n v="0"/>
    <n v="0"/>
    <n v="0"/>
    <n v="0"/>
    <n v="4300"/>
    <n v="0"/>
  </r>
  <r>
    <x v="107"/>
    <s v="Med A"/>
    <d v="2012-07-12T00:00:00"/>
    <x v="0"/>
    <n v="4300"/>
    <n v="0"/>
    <n v="0"/>
    <n v="0"/>
    <n v="0"/>
    <n v="0"/>
    <n v="4300"/>
    <n v="0"/>
  </r>
  <r>
    <x v="107"/>
    <s v="Med A"/>
    <d v="2012-07-14T00:00:00"/>
    <x v="0"/>
    <n v="4300"/>
    <n v="0"/>
    <n v="0"/>
    <n v="0"/>
    <n v="0"/>
    <n v="0"/>
    <n v="4300"/>
    <n v="0"/>
  </r>
  <r>
    <x v="107"/>
    <s v="Med A"/>
    <d v="2012-07-17T00:00:00"/>
    <x v="0"/>
    <n v="4300"/>
    <n v="0"/>
    <n v="0"/>
    <n v="0"/>
    <n v="0"/>
    <n v="0"/>
    <n v="4300"/>
    <n v="0"/>
  </r>
  <r>
    <x v="107"/>
    <s v="Med A"/>
    <d v="2012-07-19T00:00:00"/>
    <x v="0"/>
    <n v="4300"/>
    <n v="0"/>
    <n v="0"/>
    <n v="0"/>
    <n v="0"/>
    <n v="0"/>
    <n v="4300"/>
    <n v="0"/>
  </r>
  <r>
    <x v="107"/>
    <s v="Med A"/>
    <d v="2012-07-21T00:00:00"/>
    <x v="0"/>
    <n v="3900"/>
    <n v="0"/>
    <n v="0"/>
    <n v="0"/>
    <n v="0"/>
    <n v="0"/>
    <n v="3900"/>
    <n v="0"/>
  </r>
  <r>
    <x v="107"/>
    <s v="Med A"/>
    <d v="2012-07-24T00:00:00"/>
    <x v="0"/>
    <n v="3900"/>
    <n v="0"/>
    <n v="0"/>
    <n v="0"/>
    <n v="0"/>
    <n v="0"/>
    <n v="3900"/>
    <n v="0"/>
  </r>
  <r>
    <x v="107"/>
    <s v="Med A"/>
    <d v="2012-07-26T00:00:00"/>
    <x v="0"/>
    <n v="3900"/>
    <n v="0"/>
    <n v="0"/>
    <n v="0"/>
    <n v="0"/>
    <n v="0"/>
    <n v="3900"/>
    <n v="0"/>
  </r>
  <r>
    <x v="107"/>
    <s v="Med A"/>
    <d v="2012-07-28T00:00:00"/>
    <x v="0"/>
    <n v="3900"/>
    <n v="0"/>
    <n v="0"/>
    <n v="0"/>
    <n v="0"/>
    <n v="0"/>
    <n v="3900"/>
    <n v="0"/>
  </r>
  <r>
    <x v="107"/>
    <s v="Med A"/>
    <d v="2012-08-01T00:00:00"/>
    <x v="1"/>
    <n v="3900"/>
    <n v="0"/>
    <n v="0"/>
    <n v="0"/>
    <n v="0"/>
    <n v="0"/>
    <n v="3900"/>
    <n v="0"/>
  </r>
  <r>
    <x v="107"/>
    <s v="Med A"/>
    <d v="2012-08-02T00:00:00"/>
    <x v="1"/>
    <n v="3900"/>
    <n v="0"/>
    <n v="0"/>
    <n v="0"/>
    <n v="0"/>
    <n v="0"/>
    <n v="3900"/>
    <n v="0"/>
  </r>
  <r>
    <x v="107"/>
    <s v="Med A"/>
    <d v="2012-08-18T00:00:00"/>
    <x v="1"/>
    <n v="3200"/>
    <n v="0"/>
    <n v="0"/>
    <n v="0"/>
    <n v="0"/>
    <n v="0"/>
    <n v="3200"/>
    <n v="0"/>
  </r>
  <r>
    <x v="107"/>
    <s v="Med A"/>
    <d v="2012-08-21T00:00:00"/>
    <x v="1"/>
    <n v="3200"/>
    <n v="0"/>
    <n v="0"/>
    <n v="0"/>
    <n v="0"/>
    <n v="0"/>
    <n v="3200"/>
    <n v="0"/>
  </r>
  <r>
    <x v="107"/>
    <s v="Med A"/>
    <d v="2012-08-23T00:00:00"/>
    <x v="1"/>
    <n v="3200"/>
    <n v="0"/>
    <n v="0"/>
    <n v="0"/>
    <n v="0"/>
    <n v="0"/>
    <n v="3200"/>
    <n v="0"/>
  </r>
  <r>
    <x v="107"/>
    <s v="Med B"/>
    <d v="2012-10-11T00:00:00"/>
    <x v="3"/>
    <n v="1"/>
    <n v="1"/>
    <n v="0"/>
    <n v="14.285714285714286"/>
    <n v="67400"/>
    <n v="0"/>
    <n v="0"/>
    <n v="1"/>
  </r>
  <r>
    <x v="107"/>
    <s v="Med B"/>
    <d v="2012-12-01T00:00:00"/>
    <x v="5"/>
    <n v="1"/>
    <n v="0"/>
    <n v="0"/>
    <n v="21.571428571428573"/>
    <n v="0"/>
    <n v="2"/>
    <n v="0"/>
    <n v="1"/>
  </r>
  <r>
    <x v="108"/>
    <s v="Med A"/>
    <d v="2012-07-02T00:00:00"/>
    <x v="0"/>
    <n v="200"/>
    <n v="0"/>
    <n v="0"/>
    <n v="0"/>
    <n v="0"/>
    <n v="0"/>
    <n v="200"/>
    <n v="0"/>
  </r>
  <r>
    <x v="108"/>
    <s v="Med A"/>
    <d v="2012-07-04T00:00:00"/>
    <x v="0"/>
    <n v="200"/>
    <n v="0"/>
    <n v="0"/>
    <n v="0"/>
    <n v="0"/>
    <n v="0"/>
    <n v="200"/>
    <n v="0"/>
  </r>
  <r>
    <x v="108"/>
    <s v="Med B"/>
    <d v="2012-09-26T00:00:00"/>
    <x v="2"/>
    <n v="1"/>
    <n v="1"/>
    <n v="0"/>
    <n v="12.285714285714286"/>
    <n v="400"/>
    <n v="0"/>
    <n v="0"/>
    <n v="1"/>
  </r>
  <r>
    <x v="108"/>
    <s v="Med B"/>
    <d v="2012-10-10T00:00:00"/>
    <x v="3"/>
    <n v="2"/>
    <n v="0"/>
    <n v="0"/>
    <n v="0"/>
    <n v="0"/>
    <n v="0"/>
    <n v="0"/>
    <n v="2"/>
  </r>
  <r>
    <x v="108"/>
    <s v="Med B"/>
    <d v="2012-11-14T00:00:00"/>
    <x v="4"/>
    <n v="3"/>
    <n v="0"/>
    <n v="0"/>
    <n v="0"/>
    <n v="0"/>
    <n v="6"/>
    <n v="0"/>
    <n v="3"/>
  </r>
  <r>
    <x v="109"/>
    <s v="Med A"/>
    <d v="2012-07-03T00:00:00"/>
    <x v="0"/>
    <n v="4900"/>
    <n v="0"/>
    <n v="0"/>
    <n v="0"/>
    <n v="0"/>
    <n v="0"/>
    <n v="4900"/>
    <n v="0"/>
  </r>
  <r>
    <x v="109"/>
    <s v="Med A"/>
    <d v="2012-07-05T00:00:00"/>
    <x v="0"/>
    <n v="4900"/>
    <n v="0"/>
    <n v="0"/>
    <n v="0"/>
    <n v="0"/>
    <n v="0"/>
    <n v="4900"/>
    <n v="0"/>
  </r>
  <r>
    <x v="109"/>
    <s v="Med A"/>
    <d v="2012-07-07T00:00:00"/>
    <x v="0"/>
    <n v="4900"/>
    <n v="0"/>
    <n v="0"/>
    <n v="0"/>
    <n v="0"/>
    <n v="0"/>
    <n v="4900"/>
    <n v="0"/>
  </r>
  <r>
    <x v="109"/>
    <s v="Med A"/>
    <d v="2012-07-10T00:00:00"/>
    <x v="0"/>
    <n v="4900"/>
    <n v="0"/>
    <n v="0"/>
    <n v="0"/>
    <n v="0"/>
    <n v="0"/>
    <n v="4900"/>
    <n v="0"/>
  </r>
  <r>
    <x v="109"/>
    <s v="Med A"/>
    <d v="2012-07-12T00:00:00"/>
    <x v="0"/>
    <n v="4900"/>
    <n v="0"/>
    <n v="0"/>
    <n v="0"/>
    <n v="0"/>
    <n v="0"/>
    <n v="4900"/>
    <n v="0"/>
  </r>
  <r>
    <x v="109"/>
    <s v="Med A"/>
    <d v="2012-07-14T00:00:00"/>
    <x v="0"/>
    <n v="4900"/>
    <n v="0"/>
    <n v="0"/>
    <n v="0"/>
    <n v="0"/>
    <n v="0"/>
    <n v="4900"/>
    <n v="0"/>
  </r>
  <r>
    <x v="109"/>
    <s v="Med A"/>
    <d v="2012-07-17T00:00:00"/>
    <x v="0"/>
    <n v="4900"/>
    <n v="0"/>
    <n v="0"/>
    <n v="0"/>
    <n v="0"/>
    <n v="0"/>
    <n v="4900"/>
    <n v="0"/>
  </r>
  <r>
    <x v="109"/>
    <s v="Med A"/>
    <d v="2012-07-19T00:00:00"/>
    <x v="0"/>
    <n v="4900"/>
    <n v="0"/>
    <n v="0"/>
    <n v="0"/>
    <n v="0"/>
    <n v="0"/>
    <n v="4900"/>
    <n v="0"/>
  </r>
  <r>
    <x v="109"/>
    <s v="Med A"/>
    <d v="2012-07-21T00:00:00"/>
    <x v="0"/>
    <n v="4900"/>
    <n v="0"/>
    <n v="0"/>
    <n v="0"/>
    <n v="0"/>
    <n v="0"/>
    <n v="4900"/>
    <n v="0"/>
  </r>
  <r>
    <x v="109"/>
    <s v="Med A"/>
    <d v="2012-07-24T00:00:00"/>
    <x v="0"/>
    <n v="4900"/>
    <n v="0"/>
    <n v="0"/>
    <n v="0"/>
    <n v="0"/>
    <n v="0"/>
    <n v="4900"/>
    <n v="0"/>
  </r>
  <r>
    <x v="109"/>
    <s v="Med A"/>
    <d v="2012-07-26T00:00:00"/>
    <x v="0"/>
    <n v="4900"/>
    <n v="0"/>
    <n v="0"/>
    <n v="0"/>
    <n v="0"/>
    <n v="0"/>
    <n v="4900"/>
    <n v="0"/>
  </r>
  <r>
    <x v="109"/>
    <s v="Med A"/>
    <d v="2012-07-28T00:00:00"/>
    <x v="0"/>
    <n v="4900"/>
    <n v="0"/>
    <n v="0"/>
    <n v="0"/>
    <n v="0"/>
    <n v="0"/>
    <n v="4900"/>
    <n v="0"/>
  </r>
  <r>
    <x v="109"/>
    <s v="Med A"/>
    <d v="2012-07-31T00:00:00"/>
    <x v="0"/>
    <n v="4900"/>
    <n v="0"/>
    <n v="0"/>
    <n v="0"/>
    <n v="0"/>
    <n v="0"/>
    <n v="4900"/>
    <n v="0"/>
  </r>
  <r>
    <x v="109"/>
    <s v="Med A"/>
    <d v="2012-08-02T00:00:00"/>
    <x v="1"/>
    <n v="4900"/>
    <n v="0"/>
    <n v="0"/>
    <n v="0"/>
    <n v="0"/>
    <n v="0"/>
    <n v="4900"/>
    <n v="0"/>
  </r>
  <r>
    <x v="109"/>
    <s v="Med A"/>
    <d v="2012-08-04T00:00:00"/>
    <x v="1"/>
    <n v="5400"/>
    <n v="0"/>
    <n v="0"/>
    <n v="0"/>
    <n v="0"/>
    <n v="0"/>
    <n v="5400"/>
    <n v="0"/>
  </r>
  <r>
    <x v="109"/>
    <s v="Med A"/>
    <d v="2012-08-07T00:00:00"/>
    <x v="1"/>
    <n v="5400"/>
    <n v="0"/>
    <n v="0"/>
    <n v="0"/>
    <n v="0"/>
    <n v="0"/>
    <n v="5400"/>
    <n v="0"/>
  </r>
  <r>
    <x v="109"/>
    <s v="Med A"/>
    <d v="2012-08-09T00:00:00"/>
    <x v="1"/>
    <n v="5400"/>
    <n v="0"/>
    <n v="0"/>
    <n v="0"/>
    <n v="0"/>
    <n v="0"/>
    <n v="5400"/>
    <n v="0"/>
  </r>
  <r>
    <x v="109"/>
    <s v="Med A"/>
    <d v="2012-08-11T00:00:00"/>
    <x v="1"/>
    <n v="5400"/>
    <n v="0"/>
    <n v="0"/>
    <n v="0"/>
    <n v="0"/>
    <n v="0"/>
    <n v="5400"/>
    <n v="0"/>
  </r>
  <r>
    <x v="109"/>
    <s v="Med A"/>
    <d v="2012-08-14T00:00:00"/>
    <x v="1"/>
    <n v="5400"/>
    <n v="0"/>
    <n v="0"/>
    <n v="0"/>
    <n v="0"/>
    <n v="0"/>
    <n v="5400"/>
    <n v="0"/>
  </r>
  <r>
    <x v="109"/>
    <s v="Med A"/>
    <d v="2012-08-16T00:00:00"/>
    <x v="1"/>
    <n v="5400"/>
    <n v="0"/>
    <n v="0"/>
    <n v="0"/>
    <n v="0"/>
    <n v="0"/>
    <n v="5400"/>
    <n v="0"/>
  </r>
  <r>
    <x v="109"/>
    <s v="Med A"/>
    <d v="2012-08-18T00:00:00"/>
    <x v="1"/>
    <n v="5400"/>
    <n v="0"/>
    <n v="0"/>
    <n v="0"/>
    <n v="0"/>
    <n v="0"/>
    <n v="5400"/>
    <n v="0"/>
  </r>
  <r>
    <x v="109"/>
    <s v="Med A"/>
    <d v="2012-08-21T00:00:00"/>
    <x v="1"/>
    <n v="5400"/>
    <n v="0"/>
    <n v="0"/>
    <n v="0"/>
    <n v="0"/>
    <n v="0"/>
    <n v="5400"/>
    <n v="0"/>
  </r>
  <r>
    <x v="109"/>
    <s v="Med A"/>
    <d v="2012-08-23T00:00:00"/>
    <x v="1"/>
    <n v="5400"/>
    <n v="0"/>
    <n v="0"/>
    <n v="0"/>
    <n v="0"/>
    <n v="0"/>
    <n v="5400"/>
    <n v="0"/>
  </r>
  <r>
    <x v="109"/>
    <s v="Med A"/>
    <d v="2012-08-25T00:00:00"/>
    <x v="1"/>
    <n v="5400"/>
    <n v="0"/>
    <n v="0"/>
    <n v="0"/>
    <n v="0"/>
    <n v="0"/>
    <n v="5400"/>
    <n v="0"/>
  </r>
  <r>
    <x v="109"/>
    <s v="Med A"/>
    <d v="2012-08-28T00:00:00"/>
    <x v="1"/>
    <n v="5400"/>
    <n v="0"/>
    <n v="0"/>
    <n v="0"/>
    <n v="0"/>
    <n v="0"/>
    <n v="5400"/>
    <n v="0"/>
  </r>
  <r>
    <x v="109"/>
    <s v="Med A"/>
    <d v="2012-08-30T00:00:00"/>
    <x v="1"/>
    <n v="5400"/>
    <n v="0"/>
    <n v="0"/>
    <n v="0"/>
    <n v="0"/>
    <n v="0"/>
    <n v="5400"/>
    <n v="0"/>
  </r>
  <r>
    <x v="109"/>
    <s v="Med A"/>
    <d v="2012-09-01T00:00:00"/>
    <x v="2"/>
    <n v="5400"/>
    <n v="0"/>
    <n v="0"/>
    <n v="0"/>
    <n v="0"/>
    <n v="0"/>
    <n v="5400"/>
    <n v="0"/>
  </r>
  <r>
    <x v="109"/>
    <s v="Med A"/>
    <d v="2012-09-04T00:00:00"/>
    <x v="2"/>
    <n v="5400"/>
    <n v="0"/>
    <n v="0"/>
    <n v="0"/>
    <n v="0"/>
    <n v="0"/>
    <n v="5400"/>
    <n v="0"/>
  </r>
  <r>
    <x v="109"/>
    <s v="Med A"/>
    <d v="2012-09-06T00:00:00"/>
    <x v="2"/>
    <n v="5400"/>
    <n v="0"/>
    <n v="0"/>
    <n v="0"/>
    <n v="0"/>
    <n v="0"/>
    <n v="5400"/>
    <n v="0"/>
  </r>
  <r>
    <x v="109"/>
    <s v="Med B"/>
    <d v="2012-09-13T00:00:00"/>
    <x v="2"/>
    <n v="8"/>
    <n v="1"/>
    <n v="0"/>
    <n v="0"/>
    <n v="149600"/>
    <n v="0"/>
    <n v="0"/>
    <n v="8"/>
  </r>
  <r>
    <x v="109"/>
    <s v="Med B"/>
    <d v="2012-10-11T00:00:00"/>
    <x v="3"/>
    <n v="8"/>
    <n v="0"/>
    <n v="0"/>
    <n v="0"/>
    <n v="0"/>
    <n v="0"/>
    <n v="0"/>
    <n v="8"/>
  </r>
  <r>
    <x v="109"/>
    <s v="Med B"/>
    <d v="2012-11-21T00:00:00"/>
    <x v="4"/>
    <n v="10"/>
    <n v="0"/>
    <n v="0"/>
    <n v="0"/>
    <n v="0"/>
    <n v="26"/>
    <n v="0"/>
    <n v="10"/>
  </r>
  <r>
    <x v="110"/>
    <s v="Med A"/>
    <d v="2012-07-03T00:00:00"/>
    <x v="0"/>
    <n v="700"/>
    <n v="0"/>
    <n v="0"/>
    <n v="0"/>
    <n v="0"/>
    <n v="0"/>
    <n v="700"/>
    <n v="0"/>
  </r>
  <r>
    <x v="110"/>
    <s v="Med A"/>
    <d v="2012-07-05T00:00:00"/>
    <x v="0"/>
    <n v="700"/>
    <n v="0"/>
    <n v="0"/>
    <n v="0"/>
    <n v="0"/>
    <n v="0"/>
    <n v="700"/>
    <n v="0"/>
  </r>
  <r>
    <x v="110"/>
    <s v="Med A"/>
    <d v="2012-07-07T00:00:00"/>
    <x v="0"/>
    <n v="700"/>
    <n v="0"/>
    <n v="0"/>
    <n v="0"/>
    <n v="0"/>
    <n v="0"/>
    <n v="700"/>
    <n v="0"/>
  </r>
  <r>
    <x v="110"/>
    <s v="Med A"/>
    <d v="2012-07-10T00:00:00"/>
    <x v="0"/>
    <n v="700"/>
    <n v="0"/>
    <n v="0"/>
    <n v="0"/>
    <n v="0"/>
    <n v="0"/>
    <n v="700"/>
    <n v="0"/>
  </r>
  <r>
    <x v="110"/>
    <s v="Med A"/>
    <d v="2012-07-12T00:00:00"/>
    <x v="0"/>
    <n v="700"/>
    <n v="0"/>
    <n v="0"/>
    <n v="0"/>
    <n v="0"/>
    <n v="0"/>
    <n v="700"/>
    <n v="0"/>
  </r>
  <r>
    <x v="110"/>
    <s v="Med A"/>
    <d v="2012-07-14T00:00:00"/>
    <x v="0"/>
    <n v="700"/>
    <n v="0"/>
    <n v="0"/>
    <n v="0"/>
    <n v="0"/>
    <n v="0"/>
    <n v="700"/>
    <n v="0"/>
  </r>
  <r>
    <x v="110"/>
    <s v="Med A"/>
    <d v="2012-07-17T00:00:00"/>
    <x v="0"/>
    <n v="700"/>
    <n v="0"/>
    <n v="0"/>
    <n v="0"/>
    <n v="0"/>
    <n v="0"/>
    <n v="700"/>
    <n v="0"/>
  </r>
  <r>
    <x v="110"/>
    <s v="Med A"/>
    <d v="2012-07-19T00:00:00"/>
    <x v="0"/>
    <n v="700"/>
    <n v="0"/>
    <n v="0"/>
    <n v="0"/>
    <n v="0"/>
    <n v="0"/>
    <n v="700"/>
    <n v="0"/>
  </r>
  <r>
    <x v="110"/>
    <s v="Med A"/>
    <d v="2012-08-09T00:00:00"/>
    <x v="1"/>
    <n v="500"/>
    <n v="0"/>
    <n v="0"/>
    <n v="0"/>
    <n v="0"/>
    <n v="0"/>
    <n v="500"/>
    <n v="0"/>
  </r>
  <r>
    <x v="110"/>
    <s v="Med A"/>
    <d v="2012-08-11T00:00:00"/>
    <x v="1"/>
    <n v="500"/>
    <n v="0"/>
    <n v="0"/>
    <n v="0"/>
    <n v="0"/>
    <n v="0"/>
    <n v="500"/>
    <n v="0"/>
  </r>
  <r>
    <x v="110"/>
    <s v="Med A"/>
    <d v="2012-08-14T00:00:00"/>
    <x v="1"/>
    <n v="500"/>
    <n v="0"/>
    <n v="0"/>
    <n v="0"/>
    <n v="0"/>
    <n v="0"/>
    <n v="500"/>
    <n v="0"/>
  </r>
  <r>
    <x v="110"/>
    <s v="Med A"/>
    <d v="2012-08-16T00:00:00"/>
    <x v="1"/>
    <n v="500"/>
    <n v="0"/>
    <n v="0"/>
    <n v="0"/>
    <n v="0"/>
    <n v="0"/>
    <n v="500"/>
    <n v="0"/>
  </r>
  <r>
    <x v="110"/>
    <s v="Med A"/>
    <d v="2012-08-18T00:00:00"/>
    <x v="1"/>
    <n v="500"/>
    <n v="0"/>
    <n v="0"/>
    <n v="0"/>
    <n v="0"/>
    <n v="0"/>
    <n v="500"/>
    <n v="0"/>
  </r>
  <r>
    <x v="110"/>
    <s v="Med A"/>
    <d v="2012-08-21T00:00:00"/>
    <x v="1"/>
    <n v="500"/>
    <n v="0"/>
    <n v="0"/>
    <n v="0"/>
    <n v="0"/>
    <n v="0"/>
    <n v="500"/>
    <n v="0"/>
  </r>
  <r>
    <x v="110"/>
    <s v="Med A"/>
    <d v="2012-08-23T00:00:00"/>
    <x v="1"/>
    <n v="500"/>
    <n v="0"/>
    <n v="0"/>
    <n v="0"/>
    <n v="0"/>
    <n v="0"/>
    <n v="500"/>
    <n v="0"/>
  </r>
  <r>
    <x v="110"/>
    <s v="Med A"/>
    <d v="2012-08-25T00:00:00"/>
    <x v="1"/>
    <n v="500"/>
    <n v="0"/>
    <n v="0"/>
    <n v="0"/>
    <n v="0"/>
    <n v="0"/>
    <n v="500"/>
    <n v="0"/>
  </r>
  <r>
    <x v="110"/>
    <s v="Med A"/>
    <d v="2012-08-28T00:00:00"/>
    <x v="1"/>
    <n v="500"/>
    <n v="0"/>
    <n v="0"/>
    <n v="0"/>
    <n v="0"/>
    <n v="0"/>
    <n v="500"/>
    <n v="0"/>
  </r>
  <r>
    <x v="110"/>
    <s v="Med A"/>
    <d v="2012-08-30T00:00:00"/>
    <x v="1"/>
    <n v="500"/>
    <n v="0"/>
    <n v="0"/>
    <n v="0"/>
    <n v="0"/>
    <n v="0"/>
    <n v="500"/>
    <n v="0"/>
  </r>
  <r>
    <x v="110"/>
    <s v="Med A"/>
    <d v="2012-09-01T00:00:00"/>
    <x v="2"/>
    <n v="500"/>
    <n v="0"/>
    <n v="0"/>
    <n v="0"/>
    <n v="0"/>
    <n v="0"/>
    <n v="500"/>
    <n v="0"/>
  </r>
  <r>
    <x v="110"/>
    <s v="Med A"/>
    <d v="2012-09-04T00:00:00"/>
    <x v="2"/>
    <n v="500"/>
    <n v="0"/>
    <n v="0"/>
    <n v="0"/>
    <n v="0"/>
    <n v="0"/>
    <n v="500"/>
    <n v="0"/>
  </r>
  <r>
    <x v="110"/>
    <s v="Med A"/>
    <d v="2012-09-06T00:00:00"/>
    <x v="2"/>
    <n v="500"/>
    <n v="0"/>
    <n v="0"/>
    <n v="0"/>
    <n v="0"/>
    <n v="0"/>
    <n v="500"/>
    <n v="0"/>
  </r>
  <r>
    <x v="110"/>
    <s v="Med B"/>
    <d v="2012-10-11T00:00:00"/>
    <x v="3"/>
    <n v="4"/>
    <n v="1"/>
    <n v="0"/>
    <n v="0"/>
    <n v="12100"/>
    <n v="0"/>
    <n v="0"/>
    <n v="4"/>
  </r>
  <r>
    <x v="110"/>
    <s v="Med B"/>
    <d v="2012-11-15T00:00:00"/>
    <x v="4"/>
    <n v="3"/>
    <n v="0"/>
    <n v="0"/>
    <n v="0"/>
    <n v="0"/>
    <n v="7"/>
    <n v="0"/>
    <n v="3"/>
  </r>
  <r>
    <x v="111"/>
    <s v="Med A"/>
    <d v="2012-07-02T00:00:00"/>
    <x v="0"/>
    <n v="3500"/>
    <n v="0"/>
    <n v="0"/>
    <n v="0"/>
    <n v="0"/>
    <n v="0"/>
    <n v="3500"/>
    <n v="0"/>
  </r>
  <r>
    <x v="111"/>
    <s v="Med A"/>
    <d v="2012-07-04T00:00:00"/>
    <x v="0"/>
    <n v="3500"/>
    <n v="0"/>
    <n v="0"/>
    <n v="0"/>
    <n v="0"/>
    <n v="0"/>
    <n v="3500"/>
    <n v="0"/>
  </r>
  <r>
    <x v="111"/>
    <s v="Med A"/>
    <d v="2012-07-06T00:00:00"/>
    <x v="0"/>
    <n v="3500"/>
    <n v="0"/>
    <n v="0"/>
    <n v="0"/>
    <n v="0"/>
    <n v="0"/>
    <n v="3500"/>
    <n v="0"/>
  </r>
  <r>
    <x v="111"/>
    <s v="Med A"/>
    <d v="2012-07-09T00:00:00"/>
    <x v="0"/>
    <n v="3500"/>
    <n v="0"/>
    <n v="0"/>
    <n v="0"/>
    <n v="0"/>
    <n v="0"/>
    <n v="3500"/>
    <n v="0"/>
  </r>
  <r>
    <x v="111"/>
    <s v="Med A"/>
    <d v="2012-07-11T00:00:00"/>
    <x v="0"/>
    <n v="3500"/>
    <n v="0"/>
    <n v="0"/>
    <n v="0"/>
    <n v="0"/>
    <n v="0"/>
    <n v="3500"/>
    <n v="0"/>
  </r>
  <r>
    <x v="111"/>
    <s v="Med A"/>
    <d v="2012-07-13T00:00:00"/>
    <x v="0"/>
    <n v="3500"/>
    <n v="0"/>
    <n v="0"/>
    <n v="0"/>
    <n v="0"/>
    <n v="0"/>
    <n v="3500"/>
    <n v="0"/>
  </r>
  <r>
    <x v="111"/>
    <s v="Med A"/>
    <d v="2012-07-16T00:00:00"/>
    <x v="0"/>
    <n v="3500"/>
    <n v="0"/>
    <n v="0"/>
    <n v="0"/>
    <n v="0"/>
    <n v="0"/>
    <n v="3500"/>
    <n v="0"/>
  </r>
  <r>
    <x v="111"/>
    <s v="Med A"/>
    <d v="2012-07-18T00:00:00"/>
    <x v="0"/>
    <n v="3500"/>
    <n v="0"/>
    <n v="0"/>
    <n v="0"/>
    <n v="0"/>
    <n v="0"/>
    <n v="3500"/>
    <n v="0"/>
  </r>
  <r>
    <x v="111"/>
    <s v="Med A"/>
    <d v="2012-07-20T00:00:00"/>
    <x v="0"/>
    <n v="3500"/>
    <n v="0"/>
    <n v="0"/>
    <n v="0"/>
    <n v="0"/>
    <n v="0"/>
    <n v="3500"/>
    <n v="0"/>
  </r>
  <r>
    <x v="111"/>
    <s v="Med A"/>
    <d v="2012-07-23T00:00:00"/>
    <x v="0"/>
    <n v="3500"/>
    <n v="0"/>
    <n v="0"/>
    <n v="0"/>
    <n v="0"/>
    <n v="0"/>
    <n v="3500"/>
    <n v="0"/>
  </r>
  <r>
    <x v="111"/>
    <s v="Med A"/>
    <d v="2012-07-25T00:00:00"/>
    <x v="0"/>
    <n v="3500"/>
    <n v="0"/>
    <n v="0"/>
    <n v="0"/>
    <n v="0"/>
    <n v="0"/>
    <n v="3500"/>
    <n v="0"/>
  </r>
  <r>
    <x v="111"/>
    <s v="Med A"/>
    <d v="2012-07-27T00:00:00"/>
    <x v="0"/>
    <n v="3500"/>
    <n v="0"/>
    <n v="0"/>
    <n v="0"/>
    <n v="0"/>
    <n v="0"/>
    <n v="3500"/>
    <n v="0"/>
  </r>
  <r>
    <x v="111"/>
    <s v="Med A"/>
    <d v="2012-07-30T00:00:00"/>
    <x v="0"/>
    <n v="3500"/>
    <n v="0"/>
    <n v="0"/>
    <n v="0"/>
    <n v="0"/>
    <n v="0"/>
    <n v="3500"/>
    <n v="0"/>
  </r>
  <r>
    <x v="111"/>
    <s v="Med A"/>
    <d v="2012-08-01T00:00:00"/>
    <x v="1"/>
    <n v="3500"/>
    <n v="0"/>
    <n v="0"/>
    <n v="0"/>
    <n v="0"/>
    <n v="0"/>
    <n v="3500"/>
    <n v="0"/>
  </r>
  <r>
    <x v="111"/>
    <s v="Med A"/>
    <d v="2012-08-20T00:00:00"/>
    <x v="1"/>
    <n v="2500"/>
    <n v="0"/>
    <n v="0"/>
    <n v="0"/>
    <n v="0"/>
    <n v="0"/>
    <n v="2500"/>
    <n v="0"/>
  </r>
  <r>
    <x v="111"/>
    <s v="Med A"/>
    <d v="2012-08-22T00:00:00"/>
    <x v="1"/>
    <n v="2500"/>
    <n v="0"/>
    <n v="0"/>
    <n v="0"/>
    <n v="0"/>
    <n v="0"/>
    <n v="2500"/>
    <n v="0"/>
  </r>
  <r>
    <x v="111"/>
    <s v="Med A"/>
    <d v="2012-08-24T00:00:00"/>
    <x v="1"/>
    <n v="2500"/>
    <n v="0"/>
    <n v="0"/>
    <n v="0"/>
    <n v="0"/>
    <n v="0"/>
    <n v="2500"/>
    <n v="0"/>
  </r>
  <r>
    <x v="111"/>
    <s v="Med A"/>
    <d v="2012-08-27T00:00:00"/>
    <x v="1"/>
    <n v="2500"/>
    <n v="0"/>
    <n v="0"/>
    <n v="0"/>
    <n v="0"/>
    <n v="0"/>
    <n v="2500"/>
    <n v="0"/>
  </r>
  <r>
    <x v="111"/>
    <s v="Med A"/>
    <d v="2012-08-29T00:00:00"/>
    <x v="1"/>
    <n v="2500"/>
    <n v="0"/>
    <n v="0"/>
    <n v="0"/>
    <n v="0"/>
    <n v="0"/>
    <n v="2500"/>
    <n v="0"/>
  </r>
  <r>
    <x v="111"/>
    <s v="Med A"/>
    <d v="2012-08-31T00:00:00"/>
    <x v="1"/>
    <n v="2500"/>
    <n v="0"/>
    <n v="0"/>
    <n v="0"/>
    <n v="0"/>
    <n v="0"/>
    <n v="2500"/>
    <n v="0"/>
  </r>
  <r>
    <x v="111"/>
    <s v="Med A"/>
    <d v="2012-09-03T00:00:00"/>
    <x v="2"/>
    <n v="2500"/>
    <n v="0"/>
    <n v="0"/>
    <n v="0"/>
    <n v="0"/>
    <n v="0"/>
    <n v="2500"/>
    <n v="0"/>
  </r>
  <r>
    <x v="111"/>
    <s v="Med A"/>
    <d v="2012-09-05T00:00:00"/>
    <x v="2"/>
    <n v="2500"/>
    <n v="0"/>
    <n v="0"/>
    <n v="0"/>
    <n v="0"/>
    <n v="0"/>
    <n v="2500"/>
    <n v="0"/>
  </r>
  <r>
    <x v="111"/>
    <s v="Med B"/>
    <d v="2012-09-12T00:00:00"/>
    <x v="2"/>
    <n v="5"/>
    <n v="1"/>
    <n v="0"/>
    <n v="0"/>
    <n v="69000"/>
    <n v="0"/>
    <n v="0"/>
    <n v="5"/>
  </r>
  <r>
    <x v="111"/>
    <s v="Med B"/>
    <d v="2012-11-14T00:00:00"/>
    <x v="4"/>
    <n v="2"/>
    <n v="0"/>
    <n v="0"/>
    <n v="0"/>
    <n v="0"/>
    <n v="7"/>
    <n v="0"/>
    <n v="2"/>
  </r>
  <r>
    <x v="112"/>
    <s v="Med A"/>
    <d v="2012-07-07T00:00:00"/>
    <x v="0"/>
    <n v="8000"/>
    <n v="0"/>
    <n v="0"/>
    <n v="0"/>
    <n v="0"/>
    <n v="0"/>
    <n v="8000"/>
    <n v="0"/>
  </r>
  <r>
    <x v="112"/>
    <s v="Med A"/>
    <d v="2012-07-10T00:00:00"/>
    <x v="0"/>
    <n v="8000"/>
    <n v="0"/>
    <n v="0"/>
    <n v="0"/>
    <n v="0"/>
    <n v="0"/>
    <n v="8000"/>
    <n v="0"/>
  </r>
  <r>
    <x v="112"/>
    <s v="Med A"/>
    <d v="2012-07-12T00:00:00"/>
    <x v="0"/>
    <n v="8000"/>
    <n v="0"/>
    <n v="0"/>
    <n v="0"/>
    <n v="0"/>
    <n v="0"/>
    <n v="8000"/>
    <n v="0"/>
  </r>
  <r>
    <x v="112"/>
    <s v="Med A"/>
    <d v="2012-07-14T00:00:00"/>
    <x v="0"/>
    <n v="8000"/>
    <n v="0"/>
    <n v="0"/>
    <n v="0"/>
    <n v="0"/>
    <n v="0"/>
    <n v="8000"/>
    <n v="0"/>
  </r>
  <r>
    <x v="112"/>
    <s v="Med A"/>
    <d v="2012-07-17T00:00:00"/>
    <x v="0"/>
    <n v="8000"/>
    <n v="0"/>
    <n v="0"/>
    <n v="0"/>
    <n v="0"/>
    <n v="0"/>
    <n v="8000"/>
    <n v="0"/>
  </r>
  <r>
    <x v="112"/>
    <s v="Med A"/>
    <d v="2012-07-19T00:00:00"/>
    <x v="0"/>
    <n v="8000"/>
    <n v="0"/>
    <n v="0"/>
    <n v="0"/>
    <n v="0"/>
    <n v="0"/>
    <n v="8000"/>
    <n v="0"/>
  </r>
  <r>
    <x v="112"/>
    <s v="Med A"/>
    <d v="2012-07-21T00:00:00"/>
    <x v="0"/>
    <n v="8000"/>
    <n v="0"/>
    <n v="0"/>
    <n v="0"/>
    <n v="0"/>
    <n v="0"/>
    <n v="8000"/>
    <n v="0"/>
  </r>
  <r>
    <x v="112"/>
    <s v="Med A"/>
    <d v="2012-07-24T00:00:00"/>
    <x v="0"/>
    <n v="8000"/>
    <n v="0"/>
    <n v="0"/>
    <n v="0"/>
    <n v="0"/>
    <n v="0"/>
    <n v="8000"/>
    <n v="0"/>
  </r>
  <r>
    <x v="112"/>
    <s v="Med A"/>
    <d v="2012-07-26T00:00:00"/>
    <x v="0"/>
    <n v="8000"/>
    <n v="0"/>
    <n v="0"/>
    <n v="0"/>
    <n v="0"/>
    <n v="0"/>
    <n v="8000"/>
    <n v="0"/>
  </r>
  <r>
    <x v="112"/>
    <s v="Med A"/>
    <d v="2012-07-28T00:00:00"/>
    <x v="0"/>
    <n v="8000"/>
    <n v="0"/>
    <n v="0"/>
    <n v="0"/>
    <n v="0"/>
    <n v="0"/>
    <n v="8000"/>
    <n v="0"/>
  </r>
  <r>
    <x v="112"/>
    <s v="Med A"/>
    <d v="2012-07-31T00:00:00"/>
    <x v="0"/>
    <n v="8000"/>
    <n v="0"/>
    <n v="0"/>
    <n v="0"/>
    <n v="0"/>
    <n v="0"/>
    <n v="8000"/>
    <n v="0"/>
  </r>
  <r>
    <x v="112"/>
    <s v="Med A"/>
    <d v="2012-08-02T00:00:00"/>
    <x v="1"/>
    <n v="8000"/>
    <n v="0"/>
    <n v="0"/>
    <n v="0"/>
    <n v="0"/>
    <n v="0"/>
    <n v="8000"/>
    <n v="0"/>
  </r>
  <r>
    <x v="112"/>
    <s v="Med A"/>
    <d v="2012-08-04T00:00:00"/>
    <x v="1"/>
    <n v="8000"/>
    <n v="0"/>
    <n v="0"/>
    <n v="0"/>
    <n v="0"/>
    <n v="0"/>
    <n v="8000"/>
    <n v="0"/>
  </r>
  <r>
    <x v="112"/>
    <s v="Med A"/>
    <d v="2012-08-07T00:00:00"/>
    <x v="1"/>
    <n v="8000"/>
    <n v="0"/>
    <n v="0"/>
    <n v="0"/>
    <n v="0"/>
    <n v="0"/>
    <n v="8000"/>
    <n v="0"/>
  </r>
  <r>
    <x v="112"/>
    <s v="Med A"/>
    <d v="2012-08-09T00:00:00"/>
    <x v="1"/>
    <n v="8000"/>
    <n v="0"/>
    <n v="0"/>
    <n v="0"/>
    <n v="0"/>
    <n v="0"/>
    <n v="8000"/>
    <n v="0"/>
  </r>
  <r>
    <x v="112"/>
    <s v="Med A"/>
    <d v="2012-08-11T00:00:00"/>
    <x v="1"/>
    <n v="8000"/>
    <n v="0"/>
    <n v="0"/>
    <n v="0"/>
    <n v="0"/>
    <n v="0"/>
    <n v="8000"/>
    <n v="0"/>
  </r>
  <r>
    <x v="112"/>
    <s v="Med A"/>
    <d v="2012-08-14T00:00:00"/>
    <x v="1"/>
    <n v="8000"/>
    <n v="0"/>
    <n v="0"/>
    <n v="0"/>
    <n v="0"/>
    <n v="0"/>
    <n v="8000"/>
    <n v="0"/>
  </r>
  <r>
    <x v="112"/>
    <s v="Med A"/>
    <d v="2012-08-16T00:00:00"/>
    <x v="1"/>
    <n v="8000"/>
    <n v="0"/>
    <n v="0"/>
    <n v="0"/>
    <n v="0"/>
    <n v="0"/>
    <n v="8000"/>
    <n v="0"/>
  </r>
  <r>
    <x v="112"/>
    <s v="Med A"/>
    <d v="2012-08-18T00:00:00"/>
    <x v="1"/>
    <n v="9600"/>
    <n v="0"/>
    <n v="0"/>
    <n v="0"/>
    <n v="0"/>
    <n v="0"/>
    <n v="9600"/>
    <n v="0"/>
  </r>
  <r>
    <x v="112"/>
    <s v="Med A"/>
    <d v="2012-08-21T00:00:00"/>
    <x v="1"/>
    <n v="9600"/>
    <n v="0"/>
    <n v="0"/>
    <n v="0"/>
    <n v="0"/>
    <n v="0"/>
    <n v="9600"/>
    <n v="0"/>
  </r>
  <r>
    <x v="112"/>
    <s v="Med A"/>
    <d v="2012-08-23T00:00:00"/>
    <x v="1"/>
    <n v="9600"/>
    <n v="0"/>
    <n v="0"/>
    <n v="0"/>
    <n v="0"/>
    <n v="0"/>
    <n v="9600"/>
    <n v="0"/>
  </r>
  <r>
    <x v="112"/>
    <s v="Med A"/>
    <d v="2012-08-25T00:00:00"/>
    <x v="1"/>
    <n v="9600"/>
    <n v="0"/>
    <n v="0"/>
    <n v="0"/>
    <n v="0"/>
    <n v="0"/>
    <n v="9600"/>
    <n v="0"/>
  </r>
  <r>
    <x v="112"/>
    <s v="Med A"/>
    <d v="2012-08-28T00:00:00"/>
    <x v="1"/>
    <n v="9600"/>
    <n v="0"/>
    <n v="0"/>
    <n v="0"/>
    <n v="0"/>
    <n v="0"/>
    <n v="9600"/>
    <n v="0"/>
  </r>
  <r>
    <x v="112"/>
    <s v="Med A"/>
    <d v="2012-08-30T00:00:00"/>
    <x v="1"/>
    <n v="9600"/>
    <n v="0"/>
    <n v="0"/>
    <n v="0"/>
    <n v="0"/>
    <n v="0"/>
    <n v="9600"/>
    <n v="0"/>
  </r>
  <r>
    <x v="112"/>
    <s v="Med A"/>
    <d v="2012-09-01T00:00:00"/>
    <x v="2"/>
    <n v="9600"/>
    <n v="0"/>
    <n v="0"/>
    <n v="0"/>
    <n v="0"/>
    <n v="0"/>
    <n v="9600"/>
    <n v="0"/>
  </r>
  <r>
    <x v="112"/>
    <s v="Med A"/>
    <d v="2012-09-04T00:00:00"/>
    <x v="2"/>
    <n v="9600"/>
    <n v="0"/>
    <n v="0"/>
    <n v="0"/>
    <n v="0"/>
    <n v="0"/>
    <n v="9600"/>
    <n v="0"/>
  </r>
  <r>
    <x v="112"/>
    <s v="Med A"/>
    <d v="2012-09-06T00:00:00"/>
    <x v="2"/>
    <n v="9600"/>
    <n v="0"/>
    <n v="0"/>
    <n v="0"/>
    <n v="0"/>
    <n v="0"/>
    <n v="9600"/>
    <n v="0"/>
  </r>
  <r>
    <x v="112"/>
    <s v="Med B"/>
    <d v="2012-09-13T00:00:00"/>
    <x v="2"/>
    <n v="10"/>
    <n v="1"/>
    <n v="0"/>
    <n v="0"/>
    <n v="230400"/>
    <n v="0"/>
    <n v="0"/>
    <n v="10"/>
  </r>
  <r>
    <x v="112"/>
    <s v="Med B"/>
    <d v="2012-10-11T00:00:00"/>
    <x v="3"/>
    <n v="10"/>
    <n v="0"/>
    <n v="0"/>
    <n v="0"/>
    <n v="0"/>
    <n v="0"/>
    <n v="0"/>
    <n v="10"/>
  </r>
  <r>
    <x v="112"/>
    <s v="Med B"/>
    <d v="2012-11-15T00:00:00"/>
    <x v="4"/>
    <n v="10"/>
    <n v="0"/>
    <n v="0"/>
    <n v="0"/>
    <n v="0"/>
    <n v="30"/>
    <n v="0"/>
    <n v="10"/>
  </r>
  <r>
    <x v="113"/>
    <s v="Med A"/>
    <d v="2012-07-03T00:00:00"/>
    <x v="0"/>
    <n v="3700"/>
    <n v="0"/>
    <n v="0"/>
    <n v="0"/>
    <n v="0"/>
    <n v="0"/>
    <n v="3700"/>
    <n v="0"/>
  </r>
  <r>
    <x v="113"/>
    <s v="Med A"/>
    <d v="2012-07-05T00:00:00"/>
    <x v="0"/>
    <n v="3700"/>
    <n v="0"/>
    <n v="0"/>
    <n v="0"/>
    <n v="0"/>
    <n v="0"/>
    <n v="3700"/>
    <n v="0"/>
  </r>
  <r>
    <x v="113"/>
    <s v="Med A"/>
    <d v="2012-07-07T00:00:00"/>
    <x v="0"/>
    <n v="3700"/>
    <n v="0"/>
    <n v="0"/>
    <n v="0"/>
    <n v="0"/>
    <n v="0"/>
    <n v="3700"/>
    <n v="0"/>
  </r>
  <r>
    <x v="113"/>
    <s v="Med A"/>
    <d v="2012-07-10T00:00:00"/>
    <x v="0"/>
    <n v="3700"/>
    <n v="0"/>
    <n v="0"/>
    <n v="0"/>
    <n v="0"/>
    <n v="0"/>
    <n v="3700"/>
    <n v="0"/>
  </r>
  <r>
    <x v="113"/>
    <s v="Med A"/>
    <d v="2012-07-12T00:00:00"/>
    <x v="0"/>
    <n v="3700"/>
    <n v="0"/>
    <n v="0"/>
    <n v="0"/>
    <n v="0"/>
    <n v="0"/>
    <n v="3700"/>
    <n v="0"/>
  </r>
  <r>
    <x v="113"/>
    <s v="Med A"/>
    <d v="2012-07-14T00:00:00"/>
    <x v="0"/>
    <n v="3700"/>
    <n v="0"/>
    <n v="0"/>
    <n v="0"/>
    <n v="0"/>
    <n v="0"/>
    <n v="3700"/>
    <n v="0"/>
  </r>
  <r>
    <x v="113"/>
    <s v="Med A"/>
    <d v="2012-07-17T00:00:00"/>
    <x v="0"/>
    <n v="3700"/>
    <n v="0"/>
    <n v="0"/>
    <n v="0"/>
    <n v="0"/>
    <n v="0"/>
    <n v="3700"/>
    <n v="0"/>
  </r>
  <r>
    <x v="113"/>
    <s v="Med A"/>
    <d v="2012-07-19T00:00:00"/>
    <x v="0"/>
    <n v="3700"/>
    <n v="0"/>
    <n v="0"/>
    <n v="0"/>
    <n v="0"/>
    <n v="0"/>
    <n v="3700"/>
    <n v="0"/>
  </r>
  <r>
    <x v="113"/>
    <s v="Med A"/>
    <d v="2012-07-21T00:00:00"/>
    <x v="0"/>
    <n v="3700"/>
    <n v="0"/>
    <n v="0"/>
    <n v="0"/>
    <n v="0"/>
    <n v="0"/>
    <n v="3700"/>
    <n v="0"/>
  </r>
  <r>
    <x v="113"/>
    <s v="Med A"/>
    <d v="2012-07-24T00:00:00"/>
    <x v="0"/>
    <n v="3700"/>
    <n v="0"/>
    <n v="0"/>
    <n v="0"/>
    <n v="0"/>
    <n v="0"/>
    <n v="3700"/>
    <n v="0"/>
  </r>
  <r>
    <x v="113"/>
    <s v="Med A"/>
    <d v="2012-07-26T00:00:00"/>
    <x v="0"/>
    <n v="3700"/>
    <n v="0"/>
    <n v="0"/>
    <n v="0"/>
    <n v="0"/>
    <n v="0"/>
    <n v="3700"/>
    <n v="0"/>
  </r>
  <r>
    <x v="113"/>
    <s v="Med A"/>
    <d v="2012-07-28T00:00:00"/>
    <x v="0"/>
    <n v="3700"/>
    <n v="0"/>
    <n v="0"/>
    <n v="0"/>
    <n v="0"/>
    <n v="0"/>
    <n v="3700"/>
    <n v="0"/>
  </r>
  <r>
    <x v="113"/>
    <s v="Med A"/>
    <d v="2012-07-31T00:00:00"/>
    <x v="0"/>
    <n v="3700"/>
    <n v="0"/>
    <n v="0"/>
    <n v="0"/>
    <n v="0"/>
    <n v="0"/>
    <n v="3700"/>
    <n v="0"/>
  </r>
  <r>
    <x v="113"/>
    <s v="Med A"/>
    <d v="2012-08-02T00:00:00"/>
    <x v="1"/>
    <n v="3700"/>
    <n v="0"/>
    <n v="0"/>
    <n v="0"/>
    <n v="0"/>
    <n v="0"/>
    <n v="3700"/>
    <n v="0"/>
  </r>
  <r>
    <x v="113"/>
    <s v="Med A"/>
    <d v="2012-08-04T00:00:00"/>
    <x v="1"/>
    <n v="3700"/>
    <n v="0"/>
    <n v="0"/>
    <n v="0"/>
    <n v="0"/>
    <n v="0"/>
    <n v="3700"/>
    <n v="0"/>
  </r>
  <r>
    <x v="113"/>
    <s v="Med A"/>
    <d v="2012-08-07T00:00:00"/>
    <x v="1"/>
    <n v="3700"/>
    <n v="0"/>
    <n v="0"/>
    <n v="0"/>
    <n v="0"/>
    <n v="0"/>
    <n v="3700"/>
    <n v="0"/>
  </r>
  <r>
    <x v="113"/>
    <s v="Med A"/>
    <d v="2012-08-09T00:00:00"/>
    <x v="1"/>
    <n v="3700"/>
    <n v="0"/>
    <n v="0"/>
    <n v="0"/>
    <n v="0"/>
    <n v="0"/>
    <n v="3700"/>
    <n v="0"/>
  </r>
  <r>
    <x v="113"/>
    <s v="Med A"/>
    <d v="2012-08-11T00:00:00"/>
    <x v="1"/>
    <n v="3700"/>
    <n v="0"/>
    <n v="0"/>
    <n v="0"/>
    <n v="0"/>
    <n v="0"/>
    <n v="3700"/>
    <n v="0"/>
  </r>
  <r>
    <x v="113"/>
    <s v="Med A"/>
    <d v="2012-08-14T00:00:00"/>
    <x v="1"/>
    <n v="3700"/>
    <n v="0"/>
    <n v="0"/>
    <n v="0"/>
    <n v="0"/>
    <n v="0"/>
    <n v="3700"/>
    <n v="0"/>
  </r>
  <r>
    <x v="113"/>
    <s v="Med A"/>
    <d v="2012-08-18T00:00:00"/>
    <x v="1"/>
    <n v="3700"/>
    <n v="0"/>
    <n v="0"/>
    <n v="0"/>
    <n v="0"/>
    <n v="0"/>
    <n v="3700"/>
    <n v="0"/>
  </r>
  <r>
    <x v="113"/>
    <s v="Med A"/>
    <d v="2012-08-21T00:00:00"/>
    <x v="1"/>
    <n v="3700"/>
    <n v="0"/>
    <n v="0"/>
    <n v="0"/>
    <n v="0"/>
    <n v="0"/>
    <n v="3700"/>
    <n v="0"/>
  </r>
  <r>
    <x v="113"/>
    <s v="Med A"/>
    <d v="2012-08-23T00:00:00"/>
    <x v="1"/>
    <n v="5600"/>
    <n v="0"/>
    <n v="0"/>
    <n v="0"/>
    <n v="0"/>
    <n v="0"/>
    <n v="5600"/>
    <n v="0"/>
  </r>
  <r>
    <x v="113"/>
    <s v="Med A"/>
    <d v="2012-08-25T00:00:00"/>
    <x v="1"/>
    <n v="5600"/>
    <n v="0"/>
    <n v="0"/>
    <n v="0"/>
    <n v="0"/>
    <n v="0"/>
    <n v="5600"/>
    <n v="0"/>
  </r>
  <r>
    <x v="113"/>
    <s v="Med A"/>
    <d v="2012-08-30T00:00:00"/>
    <x v="1"/>
    <n v="5600"/>
    <n v="0"/>
    <n v="0"/>
    <n v="0"/>
    <n v="0"/>
    <n v="0"/>
    <n v="5600"/>
    <n v="0"/>
  </r>
  <r>
    <x v="113"/>
    <s v="Med A"/>
    <d v="2012-09-01T00:00:00"/>
    <x v="2"/>
    <n v="5600"/>
    <n v="0"/>
    <n v="0"/>
    <n v="0"/>
    <n v="0"/>
    <n v="0"/>
    <n v="5600"/>
    <n v="0"/>
  </r>
  <r>
    <x v="113"/>
    <s v="Med A"/>
    <d v="2012-09-04T00:00:00"/>
    <x v="2"/>
    <n v="5600"/>
    <n v="0"/>
    <n v="0"/>
    <n v="0"/>
    <n v="0"/>
    <n v="0"/>
    <n v="5600"/>
    <n v="0"/>
  </r>
  <r>
    <x v="113"/>
    <s v="Med A"/>
    <d v="2012-09-06T00:00:00"/>
    <x v="2"/>
    <n v="5600"/>
    <n v="0"/>
    <n v="0"/>
    <n v="0"/>
    <n v="0"/>
    <n v="0"/>
    <n v="5600"/>
    <n v="0"/>
  </r>
  <r>
    <x v="113"/>
    <s v="Med B"/>
    <d v="2012-09-14T00:00:00"/>
    <x v="2"/>
    <n v="8"/>
    <n v="1"/>
    <n v="0"/>
    <n v="0"/>
    <n v="111300"/>
    <n v="0"/>
    <n v="0"/>
    <n v="8"/>
  </r>
  <r>
    <x v="113"/>
    <s v="Med B"/>
    <d v="2012-10-11T00:00:00"/>
    <x v="3"/>
    <n v="8"/>
    <n v="0"/>
    <n v="0"/>
    <n v="0"/>
    <n v="0"/>
    <n v="0"/>
    <n v="0"/>
    <n v="8"/>
  </r>
  <r>
    <x v="113"/>
    <s v="Med B"/>
    <d v="2012-11-15T00:00:00"/>
    <x v="4"/>
    <n v="8"/>
    <n v="0"/>
    <n v="0"/>
    <n v="0"/>
    <n v="0"/>
    <n v="24"/>
    <n v="0"/>
    <n v="8"/>
  </r>
  <r>
    <x v="114"/>
    <s v="Med A"/>
    <d v="2012-07-02T00:00:00"/>
    <x v="0"/>
    <n v="5800"/>
    <n v="0"/>
    <n v="0"/>
    <n v="0"/>
    <n v="0"/>
    <n v="0"/>
    <n v="5800"/>
    <n v="0"/>
  </r>
  <r>
    <x v="114"/>
    <s v="Med A"/>
    <d v="2012-07-04T00:00:00"/>
    <x v="0"/>
    <n v="5800"/>
    <n v="0"/>
    <n v="0"/>
    <n v="0"/>
    <n v="0"/>
    <n v="0"/>
    <n v="5800"/>
    <n v="0"/>
  </r>
  <r>
    <x v="114"/>
    <s v="Med A"/>
    <d v="2012-07-06T00:00:00"/>
    <x v="0"/>
    <n v="5800"/>
    <n v="0"/>
    <n v="0"/>
    <n v="0"/>
    <n v="0"/>
    <n v="0"/>
    <n v="5800"/>
    <n v="0"/>
  </r>
  <r>
    <x v="114"/>
    <s v="Med A"/>
    <d v="2012-07-09T00:00:00"/>
    <x v="0"/>
    <n v="5800"/>
    <n v="0"/>
    <n v="0"/>
    <n v="0"/>
    <n v="0"/>
    <n v="0"/>
    <n v="5800"/>
    <n v="0"/>
  </r>
  <r>
    <x v="114"/>
    <s v="Med A"/>
    <d v="2012-07-11T00:00:00"/>
    <x v="0"/>
    <n v="5800"/>
    <n v="0"/>
    <n v="0"/>
    <n v="0"/>
    <n v="0"/>
    <n v="0"/>
    <n v="5800"/>
    <n v="0"/>
  </r>
  <r>
    <x v="114"/>
    <s v="Med A"/>
    <d v="2012-07-13T00:00:00"/>
    <x v="0"/>
    <n v="5800"/>
    <n v="0"/>
    <n v="0"/>
    <n v="0"/>
    <n v="0"/>
    <n v="0"/>
    <n v="5800"/>
    <n v="0"/>
  </r>
  <r>
    <x v="115"/>
    <s v="Med A"/>
    <d v="2012-07-02T00:00:00"/>
    <x v="0"/>
    <n v="2900"/>
    <n v="0"/>
    <n v="0"/>
    <n v="0"/>
    <n v="0"/>
    <n v="0"/>
    <n v="2900"/>
    <n v="0"/>
  </r>
  <r>
    <x v="115"/>
    <s v="Med A"/>
    <d v="2012-07-04T00:00:00"/>
    <x v="0"/>
    <n v="2900"/>
    <n v="0"/>
    <n v="0"/>
    <n v="0"/>
    <n v="0"/>
    <n v="0"/>
    <n v="2900"/>
    <n v="0"/>
  </r>
  <r>
    <x v="115"/>
    <s v="Med A"/>
    <d v="2012-07-06T00:00:00"/>
    <x v="0"/>
    <n v="2900"/>
    <n v="0"/>
    <n v="0"/>
    <n v="0"/>
    <n v="0"/>
    <n v="0"/>
    <n v="2900"/>
    <n v="0"/>
  </r>
  <r>
    <x v="115"/>
    <s v="Med A"/>
    <d v="2012-07-09T00:00:00"/>
    <x v="0"/>
    <n v="2900"/>
    <n v="0"/>
    <n v="0"/>
    <n v="0"/>
    <n v="0"/>
    <n v="0"/>
    <n v="2900"/>
    <n v="0"/>
  </r>
  <r>
    <x v="115"/>
    <s v="Med A"/>
    <d v="2012-07-11T00:00:00"/>
    <x v="0"/>
    <n v="2900"/>
    <n v="0"/>
    <n v="0"/>
    <n v="0"/>
    <n v="0"/>
    <n v="0"/>
    <n v="2900"/>
    <n v="0"/>
  </r>
  <r>
    <x v="115"/>
    <s v="Med A"/>
    <d v="2012-07-16T00:00:00"/>
    <x v="0"/>
    <n v="2900"/>
    <n v="0"/>
    <n v="0"/>
    <n v="0"/>
    <n v="0"/>
    <n v="0"/>
    <n v="2900"/>
    <n v="0"/>
  </r>
  <r>
    <x v="115"/>
    <s v="Med A"/>
    <d v="2012-07-18T00:00:00"/>
    <x v="0"/>
    <n v="2900"/>
    <n v="0"/>
    <n v="0"/>
    <n v="0"/>
    <n v="0"/>
    <n v="0"/>
    <n v="2900"/>
    <n v="0"/>
  </r>
  <r>
    <x v="115"/>
    <s v="Med A"/>
    <d v="2012-07-20T00:00:00"/>
    <x v="0"/>
    <n v="3200"/>
    <n v="0"/>
    <n v="0"/>
    <n v="0"/>
    <n v="0"/>
    <n v="0"/>
    <n v="3200"/>
    <n v="0"/>
  </r>
  <r>
    <x v="115"/>
    <s v="Med A"/>
    <d v="2012-07-25T00:00:00"/>
    <x v="0"/>
    <n v="3200"/>
    <n v="0"/>
    <n v="0"/>
    <n v="0"/>
    <n v="0"/>
    <n v="0"/>
    <n v="3200"/>
    <n v="0"/>
  </r>
  <r>
    <x v="115"/>
    <s v="Med A"/>
    <d v="2012-07-27T00:00:00"/>
    <x v="0"/>
    <n v="3200"/>
    <n v="0"/>
    <n v="0"/>
    <n v="0"/>
    <n v="0"/>
    <n v="0"/>
    <n v="3200"/>
    <n v="0"/>
  </r>
  <r>
    <x v="115"/>
    <s v="Med A"/>
    <d v="2012-07-30T00:00:00"/>
    <x v="0"/>
    <n v="3200"/>
    <n v="0"/>
    <n v="0"/>
    <n v="0"/>
    <n v="0"/>
    <n v="0"/>
    <n v="3200"/>
    <n v="0"/>
  </r>
  <r>
    <x v="115"/>
    <s v="Med A"/>
    <d v="2012-08-01T00:00:00"/>
    <x v="1"/>
    <n v="3200"/>
    <n v="0"/>
    <n v="0"/>
    <n v="0"/>
    <n v="0"/>
    <n v="0"/>
    <n v="3200"/>
    <n v="0"/>
  </r>
  <r>
    <x v="115"/>
    <s v="Med A"/>
    <d v="2012-08-03T00:00:00"/>
    <x v="1"/>
    <n v="3200"/>
    <n v="0"/>
    <n v="0"/>
    <n v="0"/>
    <n v="0"/>
    <n v="0"/>
    <n v="3200"/>
    <n v="0"/>
  </r>
  <r>
    <x v="115"/>
    <s v="Med A"/>
    <d v="2012-08-06T00:00:00"/>
    <x v="1"/>
    <n v="3200"/>
    <n v="0"/>
    <n v="0"/>
    <n v="0"/>
    <n v="0"/>
    <n v="0"/>
    <n v="3200"/>
    <n v="0"/>
  </r>
  <r>
    <x v="115"/>
    <s v="Med A"/>
    <d v="2012-08-08T00:00:00"/>
    <x v="1"/>
    <n v="3200"/>
    <n v="0"/>
    <n v="0"/>
    <n v="0"/>
    <n v="0"/>
    <n v="0"/>
    <n v="3200"/>
    <n v="0"/>
  </r>
  <r>
    <x v="115"/>
    <s v="Med A"/>
    <d v="2012-08-10T00:00:00"/>
    <x v="1"/>
    <n v="3200"/>
    <n v="0"/>
    <n v="0"/>
    <n v="0"/>
    <n v="0"/>
    <n v="0"/>
    <n v="3200"/>
    <n v="0"/>
  </r>
  <r>
    <x v="115"/>
    <s v="Med A"/>
    <d v="2012-08-13T00:00:00"/>
    <x v="1"/>
    <n v="3200"/>
    <n v="0"/>
    <n v="0"/>
    <n v="0"/>
    <n v="0"/>
    <n v="0"/>
    <n v="3200"/>
    <n v="0"/>
  </r>
  <r>
    <x v="115"/>
    <s v="Med A"/>
    <d v="2012-08-15T00:00:00"/>
    <x v="1"/>
    <n v="3200"/>
    <n v="0"/>
    <n v="0"/>
    <n v="0"/>
    <n v="0"/>
    <n v="0"/>
    <n v="3200"/>
    <n v="0"/>
  </r>
  <r>
    <x v="115"/>
    <s v="Med A"/>
    <d v="2012-09-03T00:00:00"/>
    <x v="2"/>
    <n v="2600"/>
    <n v="0"/>
    <n v="0"/>
    <n v="0"/>
    <n v="0"/>
    <n v="0"/>
    <n v="2600"/>
    <n v="0"/>
  </r>
  <r>
    <x v="115"/>
    <s v="Med B"/>
    <d v="2012-09-12T00:00:00"/>
    <x v="2"/>
    <n v="5"/>
    <n v="1"/>
    <n v="0"/>
    <n v="0"/>
    <n v="58100"/>
    <n v="0"/>
    <n v="0"/>
    <n v="5"/>
  </r>
  <r>
    <x v="115"/>
    <s v="Med B"/>
    <d v="2012-11-14T00:00:00"/>
    <x v="4"/>
    <n v="8"/>
    <n v="0"/>
    <n v="0"/>
    <n v="0"/>
    <n v="0"/>
    <n v="13"/>
    <n v="0"/>
    <n v="8"/>
  </r>
  <r>
    <x v="116"/>
    <s v="Med A"/>
    <d v="2012-07-02T00:00:00"/>
    <x v="0"/>
    <n v="8800"/>
    <n v="0"/>
    <n v="0"/>
    <n v="0"/>
    <n v="0"/>
    <n v="0"/>
    <n v="8800"/>
    <n v="0"/>
  </r>
  <r>
    <x v="116"/>
    <s v="Med A"/>
    <d v="2012-07-04T00:00:00"/>
    <x v="0"/>
    <n v="8800"/>
    <n v="0"/>
    <n v="0"/>
    <n v="0"/>
    <n v="0"/>
    <n v="0"/>
    <n v="8800"/>
    <n v="0"/>
  </r>
  <r>
    <x v="116"/>
    <s v="Med A"/>
    <d v="2012-07-06T00:00:00"/>
    <x v="0"/>
    <n v="9700"/>
    <n v="0"/>
    <n v="0"/>
    <n v="0"/>
    <n v="0"/>
    <n v="0"/>
    <n v="9700"/>
    <n v="0"/>
  </r>
  <r>
    <x v="116"/>
    <s v="Med A"/>
    <d v="2012-07-09T00:00:00"/>
    <x v="0"/>
    <n v="9700"/>
    <n v="0"/>
    <n v="0"/>
    <n v="0"/>
    <n v="0"/>
    <n v="0"/>
    <n v="9700"/>
    <n v="0"/>
  </r>
  <r>
    <x v="116"/>
    <s v="Med A"/>
    <d v="2012-07-11T00:00:00"/>
    <x v="0"/>
    <n v="9700"/>
    <n v="0"/>
    <n v="0"/>
    <n v="0"/>
    <n v="0"/>
    <n v="0"/>
    <n v="9700"/>
    <n v="0"/>
  </r>
  <r>
    <x v="116"/>
    <s v="Med A"/>
    <d v="2012-07-13T00:00:00"/>
    <x v="0"/>
    <n v="9700"/>
    <n v="0"/>
    <n v="0"/>
    <n v="0"/>
    <n v="0"/>
    <n v="0"/>
    <n v="9700"/>
    <n v="0"/>
  </r>
  <r>
    <x v="116"/>
    <s v="Med A"/>
    <d v="2012-07-16T00:00:00"/>
    <x v="0"/>
    <n v="9700"/>
    <n v="0"/>
    <n v="0"/>
    <n v="0"/>
    <n v="0"/>
    <n v="0"/>
    <n v="9700"/>
    <n v="0"/>
  </r>
  <r>
    <x v="116"/>
    <s v="Med A"/>
    <d v="2012-07-18T00:00:00"/>
    <x v="0"/>
    <n v="9700"/>
    <n v="0"/>
    <n v="0"/>
    <n v="0"/>
    <n v="0"/>
    <n v="0"/>
    <n v="9700"/>
    <n v="0"/>
  </r>
  <r>
    <x v="116"/>
    <s v="Med A"/>
    <d v="2012-07-20T00:00:00"/>
    <x v="0"/>
    <n v="10700"/>
    <n v="0"/>
    <n v="0"/>
    <n v="0"/>
    <n v="0"/>
    <n v="0"/>
    <n v="10700"/>
    <n v="0"/>
  </r>
  <r>
    <x v="116"/>
    <s v="Med A"/>
    <d v="2012-07-23T00:00:00"/>
    <x v="0"/>
    <n v="10700"/>
    <n v="0"/>
    <n v="0"/>
    <n v="0"/>
    <n v="0"/>
    <n v="0"/>
    <n v="10700"/>
    <n v="0"/>
  </r>
  <r>
    <x v="116"/>
    <s v="Med A"/>
    <d v="2012-07-27T00:00:00"/>
    <x v="0"/>
    <n v="10700"/>
    <n v="0"/>
    <n v="0"/>
    <n v="0"/>
    <n v="0"/>
    <n v="0"/>
    <n v="10700"/>
    <n v="0"/>
  </r>
  <r>
    <x v="116"/>
    <s v="Med A"/>
    <d v="2012-07-30T00:00:00"/>
    <x v="0"/>
    <n v="10700"/>
    <n v="0"/>
    <n v="0"/>
    <n v="0"/>
    <n v="0"/>
    <n v="0"/>
    <n v="10700"/>
    <n v="0"/>
  </r>
  <r>
    <x v="116"/>
    <s v="Med A"/>
    <d v="2012-08-01T00:00:00"/>
    <x v="1"/>
    <n v="10700"/>
    <n v="0"/>
    <n v="0"/>
    <n v="0"/>
    <n v="0"/>
    <n v="0"/>
    <n v="10700"/>
    <n v="0"/>
  </r>
  <r>
    <x v="116"/>
    <s v="Med A"/>
    <d v="2012-08-03T00:00:00"/>
    <x v="1"/>
    <n v="20000"/>
    <n v="0"/>
    <n v="0"/>
    <n v="0"/>
    <n v="0"/>
    <n v="0"/>
    <n v="20000"/>
    <n v="0"/>
  </r>
  <r>
    <x v="116"/>
    <s v="Med A"/>
    <d v="2012-08-06T00:00:00"/>
    <x v="1"/>
    <n v="20000"/>
    <n v="0"/>
    <n v="0"/>
    <n v="0"/>
    <n v="0"/>
    <n v="0"/>
    <n v="20000"/>
    <n v="0"/>
  </r>
  <r>
    <x v="116"/>
    <s v="Med A"/>
    <d v="2012-08-08T00:00:00"/>
    <x v="1"/>
    <n v="20000"/>
    <n v="0"/>
    <n v="0"/>
    <n v="0"/>
    <n v="0"/>
    <n v="0"/>
    <n v="20000"/>
    <n v="0"/>
  </r>
  <r>
    <x v="116"/>
    <s v="Med A"/>
    <d v="2012-08-10T00:00:00"/>
    <x v="1"/>
    <n v="20000"/>
    <n v="0"/>
    <n v="0"/>
    <n v="0"/>
    <n v="0"/>
    <n v="0"/>
    <n v="20000"/>
    <n v="0"/>
  </r>
  <r>
    <x v="116"/>
    <s v="Med A"/>
    <d v="2012-08-13T00:00:00"/>
    <x v="1"/>
    <n v="20000"/>
    <n v="0"/>
    <n v="0"/>
    <n v="0"/>
    <n v="0"/>
    <n v="0"/>
    <n v="20000"/>
    <n v="0"/>
  </r>
  <r>
    <x v="116"/>
    <s v="Med A"/>
    <d v="2012-08-15T00:00:00"/>
    <x v="1"/>
    <n v="20000"/>
    <n v="0"/>
    <n v="0"/>
    <n v="0"/>
    <n v="0"/>
    <n v="0"/>
    <n v="20000"/>
    <n v="0"/>
  </r>
  <r>
    <x v="116"/>
    <s v="Med A"/>
    <d v="2012-08-17T00:00:00"/>
    <x v="1"/>
    <n v="20000"/>
    <n v="0"/>
    <n v="0"/>
    <n v="0"/>
    <n v="0"/>
    <n v="0"/>
    <n v="20000"/>
    <n v="0"/>
  </r>
  <r>
    <x v="116"/>
    <s v="Med A"/>
    <d v="2012-08-20T00:00:00"/>
    <x v="1"/>
    <n v="20000"/>
    <n v="0"/>
    <n v="0"/>
    <n v="0"/>
    <n v="0"/>
    <n v="0"/>
    <n v="20000"/>
    <n v="0"/>
  </r>
  <r>
    <x v="116"/>
    <s v="Med A"/>
    <d v="2012-08-22T00:00:00"/>
    <x v="1"/>
    <n v="20000"/>
    <n v="0"/>
    <n v="0"/>
    <n v="0"/>
    <n v="0"/>
    <n v="0"/>
    <n v="20000"/>
    <n v="0"/>
  </r>
  <r>
    <x v="116"/>
    <s v="Med A"/>
    <d v="2012-08-24T00:00:00"/>
    <x v="1"/>
    <n v="20000"/>
    <n v="0"/>
    <n v="0"/>
    <n v="0"/>
    <n v="0"/>
    <n v="0"/>
    <n v="20000"/>
    <n v="0"/>
  </r>
  <r>
    <x v="116"/>
    <s v="Med A"/>
    <d v="2012-08-27T00:00:00"/>
    <x v="1"/>
    <n v="20000"/>
    <n v="0"/>
    <n v="0"/>
    <n v="0"/>
    <n v="0"/>
    <n v="0"/>
    <n v="20000"/>
    <n v="0"/>
  </r>
  <r>
    <x v="116"/>
    <s v="Med A"/>
    <d v="2012-08-29T00:00:00"/>
    <x v="1"/>
    <n v="20000"/>
    <n v="0"/>
    <n v="0"/>
    <n v="0"/>
    <n v="0"/>
    <n v="0"/>
    <n v="20000"/>
    <n v="0"/>
  </r>
  <r>
    <x v="116"/>
    <s v="Med A"/>
    <d v="2012-08-31T00:00:00"/>
    <x v="1"/>
    <n v="20000"/>
    <n v="0"/>
    <n v="0"/>
    <n v="0"/>
    <n v="0"/>
    <n v="0"/>
    <n v="20000"/>
    <n v="0"/>
  </r>
  <r>
    <x v="116"/>
    <s v="Med A"/>
    <d v="2012-09-03T00:00:00"/>
    <x v="2"/>
    <n v="20000"/>
    <n v="0"/>
    <n v="0"/>
    <n v="0"/>
    <n v="0"/>
    <n v="0"/>
    <n v="20000"/>
    <n v="0"/>
  </r>
  <r>
    <x v="116"/>
    <s v="Med A"/>
    <d v="2012-09-05T00:00:00"/>
    <x v="2"/>
    <n v="20000"/>
    <n v="0"/>
    <n v="0"/>
    <n v="0"/>
    <n v="0"/>
    <n v="0"/>
    <n v="20000"/>
    <n v="0"/>
  </r>
  <r>
    <x v="116"/>
    <s v="Med B"/>
    <d v="2012-09-12T00:00:00"/>
    <x v="2"/>
    <n v="20"/>
    <n v="1"/>
    <n v="0"/>
    <n v="0"/>
    <n v="429300"/>
    <n v="0"/>
    <n v="0"/>
    <n v="20"/>
  </r>
  <r>
    <x v="116"/>
    <s v="Med B"/>
    <d v="2012-11-28T00:00:00"/>
    <x v="4"/>
    <n v="3"/>
    <n v="0"/>
    <n v="0"/>
    <n v="0"/>
    <n v="0"/>
    <n v="23"/>
    <n v="0"/>
    <n v="3"/>
  </r>
  <r>
    <x v="117"/>
    <s v="Med A"/>
    <d v="2012-07-03T00:00:00"/>
    <x v="0"/>
    <n v="1000"/>
    <n v="0"/>
    <n v="0"/>
    <n v="0"/>
    <n v="0"/>
    <n v="0"/>
    <n v="1000"/>
    <n v="0"/>
  </r>
  <r>
    <x v="117"/>
    <s v="Med A"/>
    <d v="2012-07-05T00:00:00"/>
    <x v="0"/>
    <n v="1000"/>
    <n v="0"/>
    <n v="0"/>
    <n v="0"/>
    <n v="0"/>
    <n v="0"/>
    <n v="1000"/>
    <n v="0"/>
  </r>
  <r>
    <x v="117"/>
    <s v="Med A"/>
    <d v="2012-07-10T00:00:00"/>
    <x v="0"/>
    <n v="1000"/>
    <n v="0"/>
    <n v="0"/>
    <n v="0"/>
    <n v="0"/>
    <n v="0"/>
    <n v="1000"/>
    <n v="0"/>
  </r>
  <r>
    <x v="117"/>
    <s v="Med A"/>
    <d v="2012-07-12T00:00:00"/>
    <x v="0"/>
    <n v="1000"/>
    <n v="0"/>
    <n v="0"/>
    <n v="0"/>
    <n v="0"/>
    <n v="0"/>
    <n v="1000"/>
    <n v="0"/>
  </r>
  <r>
    <x v="117"/>
    <s v="Med A"/>
    <d v="2012-07-17T00:00:00"/>
    <x v="0"/>
    <n v="1000"/>
    <n v="0"/>
    <n v="0"/>
    <n v="0"/>
    <n v="0"/>
    <n v="0"/>
    <n v="1000"/>
    <n v="0"/>
  </r>
  <r>
    <x v="117"/>
    <s v="Med A"/>
    <d v="2012-07-19T00:00:00"/>
    <x v="0"/>
    <n v="1000"/>
    <n v="0"/>
    <n v="0"/>
    <n v="0"/>
    <n v="0"/>
    <n v="0"/>
    <n v="1000"/>
    <n v="0"/>
  </r>
  <r>
    <x v="117"/>
    <s v="Med A"/>
    <d v="2012-07-24T00:00:00"/>
    <x v="0"/>
    <n v="1000"/>
    <n v="0"/>
    <n v="0"/>
    <n v="0"/>
    <n v="0"/>
    <n v="0"/>
    <n v="1000"/>
    <n v="0"/>
  </r>
  <r>
    <x v="117"/>
    <s v="Med A"/>
    <d v="2012-07-26T00:00:00"/>
    <x v="0"/>
    <n v="1000"/>
    <n v="0"/>
    <n v="0"/>
    <n v="0"/>
    <n v="0"/>
    <n v="0"/>
    <n v="1000"/>
    <n v="0"/>
  </r>
  <r>
    <x v="117"/>
    <s v="Med A"/>
    <d v="2012-07-31T00:00:00"/>
    <x v="0"/>
    <n v="1000"/>
    <n v="0"/>
    <n v="0"/>
    <n v="0"/>
    <n v="0"/>
    <n v="0"/>
    <n v="1000"/>
    <n v="0"/>
  </r>
  <r>
    <x v="117"/>
    <s v="Med A"/>
    <d v="2012-08-02T00:00:00"/>
    <x v="1"/>
    <n v="1000"/>
    <n v="0"/>
    <n v="0"/>
    <n v="0"/>
    <n v="0"/>
    <n v="0"/>
    <n v="1000"/>
    <n v="0"/>
  </r>
  <r>
    <x v="117"/>
    <s v="Med A"/>
    <d v="2012-08-07T00:00:00"/>
    <x v="1"/>
    <n v="1000"/>
    <n v="0"/>
    <n v="0"/>
    <n v="0"/>
    <n v="0"/>
    <n v="0"/>
    <n v="1000"/>
    <n v="0"/>
  </r>
  <r>
    <x v="117"/>
    <s v="Med A"/>
    <d v="2012-08-09T00:00:00"/>
    <x v="1"/>
    <n v="1000"/>
    <n v="0"/>
    <n v="0"/>
    <n v="0"/>
    <n v="0"/>
    <n v="0"/>
    <n v="1000"/>
    <n v="0"/>
  </r>
  <r>
    <x v="117"/>
    <s v="Med A"/>
    <d v="2012-08-14T00:00:00"/>
    <x v="1"/>
    <n v="1000"/>
    <n v="0"/>
    <n v="0"/>
    <n v="0"/>
    <n v="0"/>
    <n v="0"/>
    <n v="1000"/>
    <n v="0"/>
  </r>
  <r>
    <x v="117"/>
    <s v="Med A"/>
    <d v="2012-08-16T00:00:00"/>
    <x v="1"/>
    <n v="1000"/>
    <n v="0"/>
    <n v="0"/>
    <n v="0"/>
    <n v="0"/>
    <n v="0"/>
    <n v="1000"/>
    <n v="0"/>
  </r>
  <r>
    <x v="117"/>
    <s v="Med A"/>
    <d v="2012-09-06T00:00:00"/>
    <x v="2"/>
    <n v="800"/>
    <n v="0"/>
    <n v="0"/>
    <n v="0"/>
    <n v="0"/>
    <n v="0"/>
    <n v="800"/>
    <n v="0"/>
  </r>
  <r>
    <x v="117"/>
    <s v="Med B"/>
    <d v="2012-09-13T00:00:00"/>
    <x v="2"/>
    <n v="2"/>
    <n v="1"/>
    <n v="0"/>
    <n v="0"/>
    <n v="14800"/>
    <n v="2"/>
    <n v="0"/>
    <n v="2"/>
  </r>
  <r>
    <x v="118"/>
    <s v="Med A"/>
    <d v="2012-07-03T00:00:00"/>
    <x v="0"/>
    <n v="2400"/>
    <n v="0"/>
    <n v="0"/>
    <n v="0"/>
    <n v="0"/>
    <n v="0"/>
    <n v="2400"/>
    <n v="0"/>
  </r>
  <r>
    <x v="118"/>
    <s v="Med A"/>
    <d v="2012-07-05T00:00:00"/>
    <x v="0"/>
    <n v="2400"/>
    <n v="0"/>
    <n v="0"/>
    <n v="0"/>
    <n v="0"/>
    <n v="0"/>
    <n v="2400"/>
    <n v="0"/>
  </r>
  <r>
    <x v="118"/>
    <s v="Med A"/>
    <d v="2012-07-07T00:00:00"/>
    <x v="0"/>
    <n v="2400"/>
    <n v="0"/>
    <n v="0"/>
    <n v="0"/>
    <n v="0"/>
    <n v="0"/>
    <n v="2400"/>
    <n v="0"/>
  </r>
  <r>
    <x v="118"/>
    <s v="Med A"/>
    <d v="2012-07-12T00:00:00"/>
    <x v="0"/>
    <n v="2400"/>
    <n v="0"/>
    <n v="0"/>
    <n v="0"/>
    <n v="0"/>
    <n v="0"/>
    <n v="2400"/>
    <n v="0"/>
  </r>
  <r>
    <x v="118"/>
    <s v="Med A"/>
    <d v="2012-07-14T00:00:00"/>
    <x v="0"/>
    <n v="2400"/>
    <n v="0"/>
    <n v="0"/>
    <n v="0"/>
    <n v="0"/>
    <n v="0"/>
    <n v="2400"/>
    <n v="0"/>
  </r>
  <r>
    <x v="118"/>
    <s v="Med A"/>
    <d v="2012-07-19T00:00:00"/>
    <x v="0"/>
    <n v="2400"/>
    <n v="0"/>
    <n v="0"/>
    <n v="0"/>
    <n v="0"/>
    <n v="0"/>
    <n v="2400"/>
    <n v="0"/>
  </r>
  <r>
    <x v="118"/>
    <s v="Med A"/>
    <d v="2012-07-21T00:00:00"/>
    <x v="0"/>
    <n v="2900"/>
    <n v="0"/>
    <n v="0"/>
    <n v="0"/>
    <n v="0"/>
    <n v="0"/>
    <n v="2900"/>
    <n v="0"/>
  </r>
  <r>
    <x v="118"/>
    <s v="Med A"/>
    <d v="2012-07-25T00:00:00"/>
    <x v="0"/>
    <n v="2900"/>
    <n v="0"/>
    <n v="0"/>
    <n v="0"/>
    <n v="0"/>
    <n v="0"/>
    <n v="2900"/>
    <n v="0"/>
  </r>
  <r>
    <x v="118"/>
    <s v="Med A"/>
    <d v="2012-07-26T00:00:00"/>
    <x v="0"/>
    <n v="2900"/>
    <n v="0"/>
    <n v="0"/>
    <n v="0"/>
    <n v="0"/>
    <n v="0"/>
    <n v="2900"/>
    <n v="0"/>
  </r>
  <r>
    <x v="118"/>
    <s v="Med A"/>
    <d v="2012-07-28T00:00:00"/>
    <x v="0"/>
    <n v="2900"/>
    <n v="0"/>
    <n v="0"/>
    <n v="0"/>
    <n v="0"/>
    <n v="0"/>
    <n v="2900"/>
    <n v="0"/>
  </r>
  <r>
    <x v="118"/>
    <s v="Med A"/>
    <d v="2012-07-31T00:00:00"/>
    <x v="0"/>
    <n v="2900"/>
    <n v="0"/>
    <n v="0"/>
    <n v="0"/>
    <n v="0"/>
    <n v="0"/>
    <n v="2900"/>
    <n v="0"/>
  </r>
  <r>
    <x v="118"/>
    <s v="Med A"/>
    <d v="2012-08-02T00:00:00"/>
    <x v="1"/>
    <n v="2900"/>
    <n v="0"/>
    <n v="0"/>
    <n v="0"/>
    <n v="0"/>
    <n v="0"/>
    <n v="2900"/>
    <n v="0"/>
  </r>
  <r>
    <x v="118"/>
    <s v="Med A"/>
    <d v="2012-08-07T00:00:00"/>
    <x v="1"/>
    <n v="3500"/>
    <n v="0"/>
    <n v="0"/>
    <n v="0"/>
    <n v="0"/>
    <n v="0"/>
    <n v="3500"/>
    <n v="0"/>
  </r>
  <r>
    <x v="118"/>
    <s v="Med A"/>
    <d v="2012-08-09T00:00:00"/>
    <x v="1"/>
    <n v="3500"/>
    <n v="0"/>
    <n v="0"/>
    <n v="0"/>
    <n v="0"/>
    <n v="0"/>
    <n v="3500"/>
    <n v="0"/>
  </r>
  <r>
    <x v="118"/>
    <s v="Med A"/>
    <d v="2012-08-11T00:00:00"/>
    <x v="1"/>
    <n v="3500"/>
    <n v="0"/>
    <n v="0"/>
    <n v="0"/>
    <n v="0"/>
    <n v="0"/>
    <n v="3500"/>
    <n v="0"/>
  </r>
  <r>
    <x v="118"/>
    <s v="Med A"/>
    <d v="2012-08-14T00:00:00"/>
    <x v="1"/>
    <n v="3500"/>
    <n v="0"/>
    <n v="0"/>
    <n v="0"/>
    <n v="0"/>
    <n v="0"/>
    <n v="3500"/>
    <n v="0"/>
  </r>
  <r>
    <x v="118"/>
    <s v="Med A"/>
    <d v="2012-08-16T00:00:00"/>
    <x v="1"/>
    <n v="3500"/>
    <n v="0"/>
    <n v="0"/>
    <n v="0"/>
    <n v="0"/>
    <n v="0"/>
    <n v="3500"/>
    <n v="0"/>
  </r>
  <r>
    <x v="118"/>
    <s v="Med A"/>
    <d v="2012-08-18T00:00:00"/>
    <x v="1"/>
    <n v="4200"/>
    <n v="0"/>
    <n v="0"/>
    <n v="0"/>
    <n v="0"/>
    <n v="0"/>
    <n v="4200"/>
    <n v="0"/>
  </r>
  <r>
    <x v="118"/>
    <s v="Med A"/>
    <d v="2012-08-21T00:00:00"/>
    <x v="1"/>
    <n v="4200"/>
    <n v="0"/>
    <n v="0"/>
    <n v="0"/>
    <n v="0"/>
    <n v="0"/>
    <n v="4200"/>
    <n v="0"/>
  </r>
  <r>
    <x v="118"/>
    <s v="Med A"/>
    <d v="2012-08-23T00:00:00"/>
    <x v="1"/>
    <n v="4200"/>
    <n v="0"/>
    <n v="0"/>
    <n v="0"/>
    <n v="0"/>
    <n v="0"/>
    <n v="4200"/>
    <n v="0"/>
  </r>
  <r>
    <x v="118"/>
    <s v="Med A"/>
    <d v="2012-08-25T00:00:00"/>
    <x v="1"/>
    <n v="4200"/>
    <n v="0"/>
    <n v="0"/>
    <n v="0"/>
    <n v="0"/>
    <n v="0"/>
    <n v="4200"/>
    <n v="0"/>
  </r>
  <r>
    <x v="118"/>
    <s v="Med A"/>
    <d v="2012-08-28T00:00:00"/>
    <x v="1"/>
    <n v="4200"/>
    <n v="0"/>
    <n v="0"/>
    <n v="0"/>
    <n v="0"/>
    <n v="0"/>
    <n v="4200"/>
    <n v="0"/>
  </r>
  <r>
    <x v="118"/>
    <s v="Med A"/>
    <d v="2012-08-30T00:00:00"/>
    <x v="1"/>
    <n v="4200"/>
    <n v="0"/>
    <n v="0"/>
    <n v="0"/>
    <n v="0"/>
    <n v="0"/>
    <n v="4200"/>
    <n v="0"/>
  </r>
  <r>
    <x v="118"/>
    <s v="Med A"/>
    <d v="2012-09-04T00:00:00"/>
    <x v="2"/>
    <n v="4200"/>
    <n v="0"/>
    <n v="0"/>
    <n v="0"/>
    <n v="0"/>
    <n v="0"/>
    <n v="4200"/>
    <n v="0"/>
  </r>
  <r>
    <x v="118"/>
    <s v="Med A"/>
    <d v="2012-09-06T00:00:00"/>
    <x v="2"/>
    <n v="4200"/>
    <n v="0"/>
    <n v="0"/>
    <n v="0"/>
    <n v="0"/>
    <n v="0"/>
    <n v="4200"/>
    <n v="0"/>
  </r>
  <r>
    <x v="118"/>
    <s v="Med B"/>
    <d v="2012-09-13T00:00:00"/>
    <x v="2"/>
    <n v="8"/>
    <n v="1"/>
    <n v="0"/>
    <n v="0"/>
    <n v="82900"/>
    <n v="0"/>
    <n v="0"/>
    <n v="8"/>
  </r>
  <r>
    <x v="118"/>
    <s v="Med B"/>
    <d v="2012-10-11T00:00:00"/>
    <x v="3"/>
    <n v="8"/>
    <n v="0"/>
    <n v="0"/>
    <n v="0"/>
    <n v="0"/>
    <n v="0"/>
    <n v="0"/>
    <n v="8"/>
  </r>
  <r>
    <x v="118"/>
    <s v="Med B"/>
    <d v="2012-11-29T00:00:00"/>
    <x v="4"/>
    <n v="4"/>
    <n v="0"/>
    <n v="0"/>
    <n v="0"/>
    <n v="0"/>
    <n v="20"/>
    <n v="0"/>
    <n v="4"/>
  </r>
  <r>
    <x v="119"/>
    <s v="Med B"/>
    <d v="2012-10-10T00:00:00"/>
    <x v="3"/>
    <n v="6"/>
    <n v="0"/>
    <n v="1"/>
    <n v="0"/>
    <n v="0"/>
    <n v="0"/>
    <n v="0"/>
    <n v="6"/>
  </r>
  <r>
    <x v="119"/>
    <s v="Med B"/>
    <d v="2012-11-28T00:00:00"/>
    <x v="4"/>
    <n v="8"/>
    <n v="0"/>
    <n v="1"/>
    <n v="0"/>
    <n v="0"/>
    <n v="14"/>
    <n v="0"/>
    <n v="8"/>
  </r>
  <r>
    <x v="120"/>
    <s v="Med A"/>
    <d v="2012-07-06T00:00:00"/>
    <x v="0"/>
    <n v="3500"/>
    <n v="0"/>
    <n v="0"/>
    <n v="0"/>
    <n v="0"/>
    <n v="0"/>
    <n v="3500"/>
    <n v="0"/>
  </r>
  <r>
    <x v="120"/>
    <s v="Med A"/>
    <d v="2012-07-09T00:00:00"/>
    <x v="0"/>
    <n v="3500"/>
    <n v="0"/>
    <n v="0"/>
    <n v="0"/>
    <n v="0"/>
    <n v="0"/>
    <n v="3500"/>
    <n v="0"/>
  </r>
  <r>
    <x v="120"/>
    <s v="Med A"/>
    <d v="2012-07-13T00:00:00"/>
    <x v="0"/>
    <n v="3500"/>
    <n v="0"/>
    <n v="0"/>
    <n v="0"/>
    <n v="0"/>
    <n v="0"/>
    <n v="3500"/>
    <n v="0"/>
  </r>
  <r>
    <x v="120"/>
    <s v="Med A"/>
    <d v="2012-07-16T00:00:00"/>
    <x v="0"/>
    <n v="3500"/>
    <n v="0"/>
    <n v="0"/>
    <n v="0"/>
    <n v="0"/>
    <n v="0"/>
    <n v="3500"/>
    <n v="0"/>
  </r>
  <r>
    <x v="120"/>
    <s v="Med A"/>
    <d v="2012-07-20T00:00:00"/>
    <x v="0"/>
    <n v="3500"/>
    <n v="0"/>
    <n v="0"/>
    <n v="0"/>
    <n v="0"/>
    <n v="0"/>
    <n v="3500"/>
    <n v="0"/>
  </r>
  <r>
    <x v="120"/>
    <s v="Med A"/>
    <d v="2012-07-23T00:00:00"/>
    <x v="0"/>
    <n v="3500"/>
    <n v="0"/>
    <n v="0"/>
    <n v="0"/>
    <n v="0"/>
    <n v="0"/>
    <n v="3500"/>
    <n v="0"/>
  </r>
  <r>
    <x v="120"/>
    <s v="Med A"/>
    <d v="2012-07-25T00:00:00"/>
    <x v="0"/>
    <n v="3500"/>
    <n v="0"/>
    <n v="0"/>
    <n v="0"/>
    <n v="0"/>
    <n v="0"/>
    <n v="3500"/>
    <n v="0"/>
  </r>
  <r>
    <x v="120"/>
    <s v="Med A"/>
    <d v="2012-07-27T00:00:00"/>
    <x v="0"/>
    <n v="3500"/>
    <n v="0"/>
    <n v="0"/>
    <n v="0"/>
    <n v="0"/>
    <n v="0"/>
    <n v="3500"/>
    <n v="0"/>
  </r>
  <r>
    <x v="120"/>
    <s v="Med A"/>
    <d v="2012-07-30T00:00:00"/>
    <x v="0"/>
    <n v="3500"/>
    <n v="0"/>
    <n v="0"/>
    <n v="0"/>
    <n v="0"/>
    <n v="0"/>
    <n v="3500"/>
    <n v="0"/>
  </r>
  <r>
    <x v="120"/>
    <s v="Med A"/>
    <d v="2012-08-01T00:00:00"/>
    <x v="1"/>
    <n v="3500"/>
    <n v="0"/>
    <n v="0"/>
    <n v="0"/>
    <n v="0"/>
    <n v="0"/>
    <n v="3500"/>
    <n v="0"/>
  </r>
  <r>
    <x v="120"/>
    <s v="Med A"/>
    <d v="2012-08-04T00:00:00"/>
    <x v="1"/>
    <n v="3500"/>
    <n v="0"/>
    <n v="0"/>
    <n v="0"/>
    <n v="0"/>
    <n v="0"/>
    <n v="3500"/>
    <n v="0"/>
  </r>
  <r>
    <x v="120"/>
    <s v="Med B"/>
    <d v="2012-10-12T00:00:00"/>
    <x v="3"/>
    <n v="5"/>
    <n v="1"/>
    <n v="0"/>
    <n v="0"/>
    <n v="38500"/>
    <n v="5"/>
    <n v="0"/>
    <n v="5"/>
  </r>
  <r>
    <x v="121"/>
    <s v="Med A"/>
    <d v="2012-07-11T00:00:00"/>
    <x v="0"/>
    <n v="20000"/>
    <n v="0"/>
    <n v="0"/>
    <n v="0"/>
    <n v="0"/>
    <n v="0"/>
    <n v="20000"/>
    <n v="0"/>
  </r>
  <r>
    <x v="121"/>
    <s v="Med A"/>
    <d v="2012-07-13T00:00:00"/>
    <x v="0"/>
    <n v="20000"/>
    <n v="0"/>
    <n v="0"/>
    <n v="0"/>
    <n v="0"/>
    <n v="0"/>
    <n v="20000"/>
    <n v="0"/>
  </r>
  <r>
    <x v="121"/>
    <s v="Med A"/>
    <d v="2012-07-16T00:00:00"/>
    <x v="0"/>
    <n v="20000"/>
    <n v="0"/>
    <n v="0"/>
    <n v="0"/>
    <n v="0"/>
    <n v="0"/>
    <n v="20000"/>
    <n v="0"/>
  </r>
  <r>
    <x v="121"/>
    <s v="Med A"/>
    <d v="2012-07-18T00:00:00"/>
    <x v="0"/>
    <n v="20000"/>
    <n v="0"/>
    <n v="0"/>
    <n v="0"/>
    <n v="0"/>
    <n v="0"/>
    <n v="20000"/>
    <n v="0"/>
  </r>
  <r>
    <x v="121"/>
    <s v="Med A"/>
    <d v="2012-07-20T00:00:00"/>
    <x v="0"/>
    <n v="20000"/>
    <n v="0"/>
    <n v="0"/>
    <n v="0"/>
    <n v="0"/>
    <n v="0"/>
    <n v="20000"/>
    <n v="0"/>
  </r>
  <r>
    <x v="121"/>
    <s v="Med A"/>
    <d v="2012-07-23T00:00:00"/>
    <x v="0"/>
    <n v="20000"/>
    <n v="0"/>
    <n v="0"/>
    <n v="0"/>
    <n v="0"/>
    <n v="0"/>
    <n v="20000"/>
    <n v="0"/>
  </r>
  <r>
    <x v="121"/>
    <s v="Med A"/>
    <d v="2012-07-25T00:00:00"/>
    <x v="0"/>
    <n v="20000"/>
    <n v="0"/>
    <n v="0"/>
    <n v="0"/>
    <n v="0"/>
    <n v="0"/>
    <n v="20000"/>
    <n v="0"/>
  </r>
  <r>
    <x v="121"/>
    <s v="Med A"/>
    <d v="2012-07-27T00:00:00"/>
    <x v="0"/>
    <n v="20000"/>
    <n v="0"/>
    <n v="0"/>
    <n v="0"/>
    <n v="0"/>
    <n v="0"/>
    <n v="20000"/>
    <n v="0"/>
  </r>
  <r>
    <x v="121"/>
    <s v="Med A"/>
    <d v="2012-07-30T00:00:00"/>
    <x v="0"/>
    <n v="20000"/>
    <n v="0"/>
    <n v="0"/>
    <n v="0"/>
    <n v="0"/>
    <n v="0"/>
    <n v="20000"/>
    <n v="0"/>
  </r>
  <r>
    <x v="121"/>
    <s v="Med A"/>
    <d v="2012-08-01T00:00:00"/>
    <x v="1"/>
    <n v="20000"/>
    <n v="0"/>
    <n v="0"/>
    <n v="0"/>
    <n v="0"/>
    <n v="0"/>
    <n v="20000"/>
    <n v="0"/>
  </r>
  <r>
    <x v="121"/>
    <s v="Med A"/>
    <d v="2012-09-05T00:00:00"/>
    <x v="2"/>
    <n v="18000"/>
    <n v="0"/>
    <n v="0"/>
    <n v="0"/>
    <n v="0"/>
    <n v="0"/>
    <n v="18000"/>
    <n v="0"/>
  </r>
  <r>
    <x v="121"/>
    <s v="Med B"/>
    <d v="2012-09-12T00:00:00"/>
    <x v="2"/>
    <n v="16"/>
    <n v="1"/>
    <n v="0"/>
    <n v="0"/>
    <n v="218000"/>
    <n v="0"/>
    <n v="0"/>
    <n v="16"/>
  </r>
  <r>
    <x v="121"/>
    <s v="Med B"/>
    <d v="2012-11-14T00:00:00"/>
    <x v="4"/>
    <n v="1"/>
    <n v="0"/>
    <n v="0"/>
    <n v="18"/>
    <n v="0"/>
    <n v="17"/>
    <n v="0"/>
    <n v="1"/>
  </r>
  <r>
    <x v="122"/>
    <s v="Med B"/>
    <d v="2012-09-18T00:00:00"/>
    <x v="2"/>
    <n v="4"/>
    <n v="0"/>
    <n v="1"/>
    <n v="0"/>
    <n v="0"/>
    <n v="0"/>
    <n v="0"/>
    <n v="4"/>
  </r>
  <r>
    <x v="122"/>
    <s v="Med B"/>
    <d v="2012-11-10T00:00:00"/>
    <x v="4"/>
    <n v="1"/>
    <n v="0"/>
    <n v="1"/>
    <n v="0"/>
    <n v="0"/>
    <n v="0"/>
    <n v="0"/>
    <n v="1"/>
  </r>
  <r>
    <x v="122"/>
    <s v="Med B"/>
    <d v="2012-11-15T00:00:00"/>
    <x v="4"/>
    <n v="1"/>
    <n v="0"/>
    <n v="1"/>
    <n v="0"/>
    <n v="0"/>
    <n v="6"/>
    <n v="0"/>
    <n v="1"/>
  </r>
  <r>
    <x v="123"/>
    <s v="Med A"/>
    <d v="2012-07-31T00:00:00"/>
    <x v="0"/>
    <n v="6000"/>
    <n v="0"/>
    <n v="0"/>
    <n v="0"/>
    <n v="0"/>
    <n v="0"/>
    <n v="6000"/>
    <n v="0"/>
  </r>
  <r>
    <x v="124"/>
    <s v="Med A"/>
    <d v="2012-07-03T00:00:00"/>
    <x v="0"/>
    <n v="4300"/>
    <n v="0"/>
    <n v="0"/>
    <n v="0"/>
    <n v="0"/>
    <n v="0"/>
    <n v="4300"/>
    <n v="0"/>
  </r>
  <r>
    <x v="124"/>
    <s v="Med A"/>
    <d v="2012-07-05T00:00:00"/>
    <x v="0"/>
    <n v="4300"/>
    <n v="0"/>
    <n v="0"/>
    <n v="0"/>
    <n v="0"/>
    <n v="0"/>
    <n v="4300"/>
    <n v="0"/>
  </r>
  <r>
    <x v="124"/>
    <s v="Med A"/>
    <d v="2012-07-10T00:00:00"/>
    <x v="0"/>
    <n v="4300"/>
    <n v="0"/>
    <n v="0"/>
    <n v="0"/>
    <n v="0"/>
    <n v="0"/>
    <n v="4300"/>
    <n v="0"/>
  </r>
  <r>
    <x v="124"/>
    <s v="Med A"/>
    <d v="2012-07-12T00:00:00"/>
    <x v="0"/>
    <n v="4300"/>
    <n v="0"/>
    <n v="0"/>
    <n v="0"/>
    <n v="0"/>
    <n v="0"/>
    <n v="4300"/>
    <n v="0"/>
  </r>
  <r>
    <x v="124"/>
    <s v="Med A"/>
    <d v="2012-07-14T00:00:00"/>
    <x v="0"/>
    <n v="4300"/>
    <n v="0"/>
    <n v="0"/>
    <n v="0"/>
    <n v="0"/>
    <n v="0"/>
    <n v="4300"/>
    <n v="0"/>
  </r>
  <r>
    <x v="124"/>
    <s v="Med A"/>
    <d v="2012-07-17T00:00:00"/>
    <x v="0"/>
    <n v="4300"/>
    <n v="0"/>
    <n v="0"/>
    <n v="0"/>
    <n v="0"/>
    <n v="0"/>
    <n v="4300"/>
    <n v="0"/>
  </r>
  <r>
    <x v="124"/>
    <s v="Med A"/>
    <d v="2012-07-19T00:00:00"/>
    <x v="0"/>
    <n v="4300"/>
    <n v="0"/>
    <n v="0"/>
    <n v="0"/>
    <n v="0"/>
    <n v="0"/>
    <n v="4300"/>
    <n v="0"/>
  </r>
  <r>
    <x v="124"/>
    <s v="Med A"/>
    <d v="2012-07-21T00:00:00"/>
    <x v="0"/>
    <n v="4300"/>
    <n v="0"/>
    <n v="0"/>
    <n v="0"/>
    <n v="0"/>
    <n v="0"/>
    <n v="4300"/>
    <n v="0"/>
  </r>
  <r>
    <x v="124"/>
    <s v="Med A"/>
    <d v="2012-07-24T00:00:00"/>
    <x v="0"/>
    <n v="5200"/>
    <n v="0"/>
    <n v="0"/>
    <n v="0"/>
    <n v="0"/>
    <n v="0"/>
    <n v="5200"/>
    <n v="0"/>
  </r>
  <r>
    <x v="124"/>
    <s v="Med A"/>
    <d v="2012-07-26T00:00:00"/>
    <x v="0"/>
    <n v="5200"/>
    <n v="0"/>
    <n v="0"/>
    <n v="0"/>
    <n v="0"/>
    <n v="0"/>
    <n v="5200"/>
    <n v="0"/>
  </r>
  <r>
    <x v="124"/>
    <s v="Med A"/>
    <d v="2012-07-28T00:00:00"/>
    <x v="0"/>
    <n v="5200"/>
    <n v="0"/>
    <n v="0"/>
    <n v="0"/>
    <n v="0"/>
    <n v="0"/>
    <n v="5200"/>
    <n v="0"/>
  </r>
  <r>
    <x v="124"/>
    <s v="Med A"/>
    <d v="2012-07-31T00:00:00"/>
    <x v="0"/>
    <n v="5200"/>
    <n v="0"/>
    <n v="0"/>
    <n v="0"/>
    <n v="0"/>
    <n v="0"/>
    <n v="5200"/>
    <n v="0"/>
  </r>
  <r>
    <x v="124"/>
    <s v="Med A"/>
    <d v="2012-08-02T00:00:00"/>
    <x v="1"/>
    <n v="5200"/>
    <n v="0"/>
    <n v="0"/>
    <n v="0"/>
    <n v="0"/>
    <n v="0"/>
    <n v="5200"/>
    <n v="0"/>
  </r>
  <r>
    <x v="124"/>
    <s v="Med A"/>
    <d v="2012-08-04T00:00:00"/>
    <x v="1"/>
    <n v="7500"/>
    <n v="0"/>
    <n v="0"/>
    <n v="0"/>
    <n v="0"/>
    <n v="0"/>
    <n v="7500"/>
    <n v="0"/>
  </r>
  <r>
    <x v="124"/>
    <s v="Med A"/>
    <d v="2012-08-07T00:00:00"/>
    <x v="1"/>
    <n v="7500"/>
    <n v="0"/>
    <n v="0"/>
    <n v="0"/>
    <n v="0"/>
    <n v="0"/>
    <n v="7500"/>
    <n v="0"/>
  </r>
  <r>
    <x v="124"/>
    <s v="Med A"/>
    <d v="2012-08-09T00:00:00"/>
    <x v="1"/>
    <n v="7500"/>
    <n v="0"/>
    <n v="0"/>
    <n v="0"/>
    <n v="0"/>
    <n v="0"/>
    <n v="7500"/>
    <n v="0"/>
  </r>
  <r>
    <x v="124"/>
    <s v="Med A"/>
    <d v="2012-08-11T00:00:00"/>
    <x v="1"/>
    <n v="7500"/>
    <n v="0"/>
    <n v="0"/>
    <n v="0"/>
    <n v="0"/>
    <n v="0"/>
    <n v="7500"/>
    <n v="0"/>
  </r>
  <r>
    <x v="124"/>
    <s v="Med A"/>
    <d v="2012-08-14T00:00:00"/>
    <x v="1"/>
    <n v="7500"/>
    <n v="0"/>
    <n v="0"/>
    <n v="0"/>
    <n v="0"/>
    <n v="0"/>
    <n v="7500"/>
    <n v="0"/>
  </r>
  <r>
    <x v="124"/>
    <s v="Med A"/>
    <d v="2012-08-16T00:00:00"/>
    <x v="1"/>
    <n v="7500"/>
    <n v="0"/>
    <n v="0"/>
    <n v="0"/>
    <n v="0"/>
    <n v="0"/>
    <n v="7500"/>
    <n v="0"/>
  </r>
  <r>
    <x v="124"/>
    <s v="Med A"/>
    <d v="2012-08-21T00:00:00"/>
    <x v="1"/>
    <n v="7500"/>
    <n v="0"/>
    <n v="0"/>
    <n v="0"/>
    <n v="0"/>
    <n v="0"/>
    <n v="7500"/>
    <n v="0"/>
  </r>
  <r>
    <x v="124"/>
    <s v="Med A"/>
    <d v="2012-08-23T00:00:00"/>
    <x v="1"/>
    <n v="7500"/>
    <n v="0"/>
    <n v="0"/>
    <n v="0"/>
    <n v="0"/>
    <n v="0"/>
    <n v="7500"/>
    <n v="0"/>
  </r>
  <r>
    <x v="124"/>
    <s v="Med A"/>
    <d v="2012-08-28T00:00:00"/>
    <x v="1"/>
    <n v="7500"/>
    <n v="0"/>
    <n v="0"/>
    <n v="0"/>
    <n v="0"/>
    <n v="0"/>
    <n v="7500"/>
    <n v="0"/>
  </r>
  <r>
    <x v="124"/>
    <s v="Med A"/>
    <d v="2012-08-30T00:00:00"/>
    <x v="1"/>
    <n v="7500"/>
    <n v="0"/>
    <n v="0"/>
    <n v="0"/>
    <n v="0"/>
    <n v="0"/>
    <n v="7500"/>
    <n v="0"/>
  </r>
  <r>
    <x v="124"/>
    <s v="Med A"/>
    <d v="2012-09-01T00:00:00"/>
    <x v="2"/>
    <n v="7500"/>
    <n v="0"/>
    <n v="0"/>
    <n v="0"/>
    <n v="0"/>
    <n v="0"/>
    <n v="7500"/>
    <n v="0"/>
  </r>
  <r>
    <x v="124"/>
    <s v="Med A"/>
    <d v="2012-09-04T00:00:00"/>
    <x v="2"/>
    <n v="7500"/>
    <n v="0"/>
    <n v="0"/>
    <n v="0"/>
    <n v="0"/>
    <n v="0"/>
    <n v="7500"/>
    <n v="0"/>
  </r>
  <r>
    <x v="124"/>
    <s v="Med A"/>
    <d v="2012-09-06T00:00:00"/>
    <x v="2"/>
    <n v="9800"/>
    <n v="0"/>
    <n v="0"/>
    <n v="0"/>
    <n v="0"/>
    <n v="0"/>
    <n v="9800"/>
    <n v="0"/>
  </r>
  <r>
    <x v="124"/>
    <s v="Med B"/>
    <d v="2012-09-13T00:00:00"/>
    <x v="2"/>
    <n v="10"/>
    <n v="1"/>
    <n v="0"/>
    <n v="0"/>
    <n v="160200"/>
    <n v="0"/>
    <n v="0"/>
    <n v="10"/>
  </r>
  <r>
    <x v="124"/>
    <s v="Med B"/>
    <d v="2012-10-11T00:00:00"/>
    <x v="3"/>
    <n v="13"/>
    <n v="0"/>
    <n v="0"/>
    <n v="0"/>
    <n v="0"/>
    <n v="0"/>
    <n v="0"/>
    <n v="13"/>
  </r>
  <r>
    <x v="124"/>
    <s v="Med B"/>
    <d v="2012-11-15T00:00:00"/>
    <x v="4"/>
    <n v="13"/>
    <n v="0"/>
    <n v="0"/>
    <n v="0"/>
    <n v="0"/>
    <n v="36"/>
    <n v="0"/>
    <n v="13"/>
  </r>
  <r>
    <x v="125"/>
    <s v="Med A"/>
    <d v="2012-07-06T00:00:00"/>
    <x v="0"/>
    <n v="7500"/>
    <n v="0"/>
    <n v="0"/>
    <n v="0"/>
    <n v="0"/>
    <n v="0"/>
    <n v="7500"/>
    <n v="0"/>
  </r>
  <r>
    <x v="125"/>
    <s v="Med A"/>
    <d v="2012-07-09T00:00:00"/>
    <x v="0"/>
    <n v="7500"/>
    <n v="0"/>
    <n v="0"/>
    <n v="0"/>
    <n v="0"/>
    <n v="0"/>
    <n v="7500"/>
    <n v="0"/>
  </r>
  <r>
    <x v="125"/>
    <s v="Med A"/>
    <d v="2012-07-11T00:00:00"/>
    <x v="0"/>
    <n v="7500"/>
    <n v="0"/>
    <n v="0"/>
    <n v="0"/>
    <n v="0"/>
    <n v="0"/>
    <n v="7500"/>
    <n v="0"/>
  </r>
  <r>
    <x v="125"/>
    <s v="Med A"/>
    <d v="2012-07-13T00:00:00"/>
    <x v="0"/>
    <n v="7500"/>
    <n v="0"/>
    <n v="0"/>
    <n v="0"/>
    <n v="0"/>
    <n v="0"/>
    <n v="7500"/>
    <n v="0"/>
  </r>
  <r>
    <x v="125"/>
    <s v="Med A"/>
    <d v="2012-07-16T00:00:00"/>
    <x v="0"/>
    <n v="7500"/>
    <n v="0"/>
    <n v="0"/>
    <n v="0"/>
    <n v="0"/>
    <n v="0"/>
    <n v="7500"/>
    <n v="0"/>
  </r>
  <r>
    <x v="125"/>
    <s v="Med A"/>
    <d v="2012-07-18T00:00:00"/>
    <x v="0"/>
    <n v="7500"/>
    <n v="0"/>
    <n v="0"/>
    <n v="0"/>
    <n v="0"/>
    <n v="0"/>
    <n v="7500"/>
    <n v="0"/>
  </r>
  <r>
    <x v="125"/>
    <s v="Med A"/>
    <d v="2012-07-20T00:00:00"/>
    <x v="0"/>
    <n v="7500"/>
    <n v="0"/>
    <n v="0"/>
    <n v="0"/>
    <n v="0"/>
    <n v="0"/>
    <n v="7500"/>
    <n v="0"/>
  </r>
  <r>
    <x v="125"/>
    <s v="Med A"/>
    <d v="2012-07-23T00:00:00"/>
    <x v="0"/>
    <n v="7500"/>
    <n v="0"/>
    <n v="0"/>
    <n v="0"/>
    <n v="0"/>
    <n v="0"/>
    <n v="7500"/>
    <n v="0"/>
  </r>
  <r>
    <x v="125"/>
    <s v="Med A"/>
    <d v="2012-07-25T00:00:00"/>
    <x v="0"/>
    <n v="7500"/>
    <n v="0"/>
    <n v="0"/>
    <n v="0"/>
    <n v="0"/>
    <n v="0"/>
    <n v="7500"/>
    <n v="0"/>
  </r>
  <r>
    <x v="125"/>
    <s v="Med A"/>
    <d v="2012-07-27T00:00:00"/>
    <x v="0"/>
    <n v="7500"/>
    <n v="0"/>
    <n v="0"/>
    <n v="0"/>
    <n v="0"/>
    <n v="0"/>
    <n v="7500"/>
    <n v="0"/>
  </r>
  <r>
    <x v="125"/>
    <s v="Med A"/>
    <d v="2012-07-30T00:00:00"/>
    <x v="0"/>
    <n v="7500"/>
    <n v="0"/>
    <n v="0"/>
    <n v="0"/>
    <n v="0"/>
    <n v="0"/>
    <n v="7500"/>
    <n v="0"/>
  </r>
  <r>
    <x v="125"/>
    <s v="Med A"/>
    <d v="2012-08-01T00:00:00"/>
    <x v="1"/>
    <n v="7500"/>
    <n v="0"/>
    <n v="0"/>
    <n v="0"/>
    <n v="0"/>
    <n v="0"/>
    <n v="7500"/>
    <n v="0"/>
  </r>
  <r>
    <x v="125"/>
    <s v="Med A"/>
    <d v="2012-08-03T00:00:00"/>
    <x v="1"/>
    <n v="7500"/>
    <n v="0"/>
    <n v="0"/>
    <n v="0"/>
    <n v="0"/>
    <n v="0"/>
    <n v="7500"/>
    <n v="0"/>
  </r>
  <r>
    <x v="125"/>
    <s v="Med A"/>
    <d v="2012-08-06T00:00:00"/>
    <x v="1"/>
    <n v="7500"/>
    <n v="0"/>
    <n v="0"/>
    <n v="0"/>
    <n v="0"/>
    <n v="0"/>
    <n v="7500"/>
    <n v="0"/>
  </r>
  <r>
    <x v="125"/>
    <s v="Med A"/>
    <d v="2012-08-08T00:00:00"/>
    <x v="1"/>
    <n v="7500"/>
    <n v="0"/>
    <n v="0"/>
    <n v="0"/>
    <n v="0"/>
    <n v="0"/>
    <n v="7500"/>
    <n v="0"/>
  </r>
  <r>
    <x v="125"/>
    <s v="Med A"/>
    <d v="2012-08-10T00:00:00"/>
    <x v="1"/>
    <n v="7500"/>
    <n v="0"/>
    <n v="0"/>
    <n v="0"/>
    <n v="0"/>
    <n v="0"/>
    <n v="7500"/>
    <n v="0"/>
  </r>
  <r>
    <x v="125"/>
    <s v="Med A"/>
    <d v="2012-08-13T00:00:00"/>
    <x v="1"/>
    <n v="7500"/>
    <n v="0"/>
    <n v="0"/>
    <n v="0"/>
    <n v="0"/>
    <n v="0"/>
    <n v="7500"/>
    <n v="0"/>
  </r>
  <r>
    <x v="125"/>
    <s v="Med A"/>
    <d v="2012-08-15T00:00:00"/>
    <x v="1"/>
    <n v="7500"/>
    <n v="0"/>
    <n v="0"/>
    <n v="0"/>
    <n v="0"/>
    <n v="0"/>
    <n v="7500"/>
    <n v="0"/>
  </r>
  <r>
    <x v="125"/>
    <s v="Med A"/>
    <d v="2012-09-03T00:00:00"/>
    <x v="2"/>
    <n v="6800"/>
    <n v="0"/>
    <n v="0"/>
    <n v="0"/>
    <n v="0"/>
    <n v="0"/>
    <n v="6800"/>
    <n v="0"/>
  </r>
  <r>
    <x v="125"/>
    <s v="Med A"/>
    <d v="2012-09-05T00:00:00"/>
    <x v="2"/>
    <n v="6800"/>
    <n v="0"/>
    <n v="0"/>
    <n v="0"/>
    <n v="0"/>
    <n v="0"/>
    <n v="6800"/>
    <n v="0"/>
  </r>
  <r>
    <x v="125"/>
    <s v="Med B"/>
    <d v="2012-09-12T00:00:00"/>
    <x v="2"/>
    <n v="10"/>
    <n v="1"/>
    <n v="0"/>
    <n v="0"/>
    <n v="148600"/>
    <n v="0"/>
    <n v="0"/>
    <n v="10"/>
  </r>
  <r>
    <x v="125"/>
    <s v="Med B"/>
    <d v="2012-11-14T00:00:00"/>
    <x v="4"/>
    <n v="2"/>
    <n v="0"/>
    <n v="0"/>
    <n v="0"/>
    <n v="0"/>
    <n v="12"/>
    <n v="0"/>
    <n v="2"/>
  </r>
  <r>
    <x v="126"/>
    <s v="Med B"/>
    <d v="2012-11-23T00:00:00"/>
    <x v="4"/>
    <n v="5"/>
    <n v="0"/>
    <n v="1"/>
    <n v="0"/>
    <n v="0"/>
    <n v="5"/>
    <n v="0"/>
    <n v="5"/>
  </r>
  <r>
    <x v="127"/>
    <s v="Med A"/>
    <d v="2012-07-03T00:00:00"/>
    <x v="0"/>
    <n v="1500"/>
    <n v="0"/>
    <n v="0"/>
    <n v="0"/>
    <n v="0"/>
    <n v="0"/>
    <n v="1500"/>
    <n v="0"/>
  </r>
  <r>
    <x v="127"/>
    <s v="Med A"/>
    <d v="2012-07-05T00:00:00"/>
    <x v="0"/>
    <n v="1500"/>
    <n v="0"/>
    <n v="0"/>
    <n v="0"/>
    <n v="0"/>
    <n v="0"/>
    <n v="1500"/>
    <n v="0"/>
  </r>
  <r>
    <x v="127"/>
    <s v="Med A"/>
    <d v="2012-07-07T00:00:00"/>
    <x v="0"/>
    <n v="1500"/>
    <n v="0"/>
    <n v="0"/>
    <n v="0"/>
    <n v="0"/>
    <n v="0"/>
    <n v="1500"/>
    <n v="0"/>
  </r>
  <r>
    <x v="127"/>
    <s v="Med A"/>
    <d v="2012-07-10T00:00:00"/>
    <x v="0"/>
    <n v="1500"/>
    <n v="0"/>
    <n v="0"/>
    <n v="0"/>
    <n v="0"/>
    <n v="0"/>
    <n v="1500"/>
    <n v="0"/>
  </r>
  <r>
    <x v="127"/>
    <s v="Med A"/>
    <d v="2012-07-12T00:00:00"/>
    <x v="0"/>
    <n v="1500"/>
    <n v="0"/>
    <n v="0"/>
    <n v="0"/>
    <n v="0"/>
    <n v="0"/>
    <n v="1500"/>
    <n v="0"/>
  </r>
  <r>
    <x v="127"/>
    <s v="Med A"/>
    <d v="2012-07-14T00:00:00"/>
    <x v="0"/>
    <n v="1500"/>
    <n v="0"/>
    <n v="0"/>
    <n v="0"/>
    <n v="0"/>
    <n v="0"/>
    <n v="1500"/>
    <n v="0"/>
  </r>
  <r>
    <x v="127"/>
    <s v="Med A"/>
    <d v="2012-07-17T00:00:00"/>
    <x v="0"/>
    <n v="1500"/>
    <n v="0"/>
    <n v="0"/>
    <n v="0"/>
    <n v="0"/>
    <n v="0"/>
    <n v="1500"/>
    <n v="0"/>
  </r>
  <r>
    <x v="127"/>
    <s v="Med A"/>
    <d v="2012-07-19T00:00:00"/>
    <x v="0"/>
    <n v="1500"/>
    <n v="0"/>
    <n v="0"/>
    <n v="0"/>
    <n v="0"/>
    <n v="0"/>
    <n v="1500"/>
    <n v="0"/>
  </r>
  <r>
    <x v="127"/>
    <s v="Med A"/>
    <d v="2012-07-21T00:00:00"/>
    <x v="0"/>
    <n v="2300"/>
    <n v="0"/>
    <n v="0"/>
    <n v="0"/>
    <n v="0"/>
    <n v="0"/>
    <n v="2300"/>
    <n v="0"/>
  </r>
  <r>
    <x v="127"/>
    <s v="Med A"/>
    <d v="2012-07-24T00:00:00"/>
    <x v="0"/>
    <n v="2300"/>
    <n v="0"/>
    <n v="0"/>
    <n v="0"/>
    <n v="0"/>
    <n v="0"/>
    <n v="2300"/>
    <n v="0"/>
  </r>
  <r>
    <x v="127"/>
    <s v="Med A"/>
    <d v="2012-07-26T00:00:00"/>
    <x v="0"/>
    <n v="2300"/>
    <n v="0"/>
    <n v="0"/>
    <n v="0"/>
    <n v="0"/>
    <n v="0"/>
    <n v="2300"/>
    <n v="0"/>
  </r>
  <r>
    <x v="127"/>
    <s v="Med A"/>
    <d v="2012-07-28T00:00:00"/>
    <x v="0"/>
    <n v="2300"/>
    <n v="0"/>
    <n v="0"/>
    <n v="0"/>
    <n v="0"/>
    <n v="0"/>
    <n v="2300"/>
    <n v="0"/>
  </r>
  <r>
    <x v="127"/>
    <s v="Med A"/>
    <d v="2012-07-31T00:00:00"/>
    <x v="0"/>
    <n v="2300"/>
    <n v="0"/>
    <n v="0"/>
    <n v="0"/>
    <n v="0"/>
    <n v="0"/>
    <n v="2300"/>
    <n v="0"/>
  </r>
  <r>
    <x v="127"/>
    <s v="Med A"/>
    <d v="2012-08-02T00:00:00"/>
    <x v="1"/>
    <n v="2300"/>
    <n v="0"/>
    <n v="0"/>
    <n v="0"/>
    <n v="0"/>
    <n v="0"/>
    <n v="2300"/>
    <n v="0"/>
  </r>
  <r>
    <x v="127"/>
    <s v="Med A"/>
    <d v="2012-08-07T00:00:00"/>
    <x v="1"/>
    <n v="2300"/>
    <n v="0"/>
    <n v="0"/>
    <n v="0"/>
    <n v="0"/>
    <n v="0"/>
    <n v="2300"/>
    <n v="0"/>
  </r>
  <r>
    <x v="127"/>
    <s v="Med A"/>
    <d v="2012-08-09T00:00:00"/>
    <x v="1"/>
    <n v="2300"/>
    <n v="0"/>
    <n v="0"/>
    <n v="0"/>
    <n v="0"/>
    <n v="0"/>
    <n v="2300"/>
    <n v="0"/>
  </r>
  <r>
    <x v="127"/>
    <s v="Med A"/>
    <d v="2012-08-11T00:00:00"/>
    <x v="1"/>
    <n v="2300"/>
    <n v="0"/>
    <n v="0"/>
    <n v="0"/>
    <n v="0"/>
    <n v="0"/>
    <n v="2300"/>
    <n v="0"/>
  </r>
  <r>
    <x v="127"/>
    <s v="Med A"/>
    <d v="2012-08-14T00:00:00"/>
    <x v="1"/>
    <n v="2300"/>
    <n v="0"/>
    <n v="0"/>
    <n v="0"/>
    <n v="0"/>
    <n v="0"/>
    <n v="2300"/>
    <n v="0"/>
  </r>
  <r>
    <x v="127"/>
    <s v="Med A"/>
    <d v="2012-08-16T00:00:00"/>
    <x v="1"/>
    <n v="2300"/>
    <n v="0"/>
    <n v="0"/>
    <n v="0"/>
    <n v="0"/>
    <n v="0"/>
    <n v="2300"/>
    <n v="0"/>
  </r>
  <r>
    <x v="127"/>
    <s v="Med A"/>
    <d v="2012-08-18T00:00:00"/>
    <x v="1"/>
    <n v="2300"/>
    <n v="0"/>
    <n v="0"/>
    <n v="0"/>
    <n v="0"/>
    <n v="0"/>
    <n v="2300"/>
    <n v="0"/>
  </r>
  <r>
    <x v="127"/>
    <s v="Med A"/>
    <d v="2012-08-21T00:00:00"/>
    <x v="1"/>
    <n v="2300"/>
    <n v="0"/>
    <n v="0"/>
    <n v="0"/>
    <n v="0"/>
    <n v="0"/>
    <n v="2300"/>
    <n v="0"/>
  </r>
  <r>
    <x v="127"/>
    <s v="Med A"/>
    <d v="2012-08-23T00:00:00"/>
    <x v="1"/>
    <n v="2300"/>
    <n v="0"/>
    <n v="0"/>
    <n v="0"/>
    <n v="0"/>
    <n v="0"/>
    <n v="2300"/>
    <n v="0"/>
  </r>
  <r>
    <x v="127"/>
    <s v="Med A"/>
    <d v="2012-08-25T00:00:00"/>
    <x v="1"/>
    <n v="2300"/>
    <n v="0"/>
    <n v="0"/>
    <n v="0"/>
    <n v="0"/>
    <n v="0"/>
    <n v="2300"/>
    <n v="0"/>
  </r>
  <r>
    <x v="127"/>
    <s v="Med A"/>
    <d v="2012-08-28T00:00:00"/>
    <x v="1"/>
    <n v="2300"/>
    <n v="0"/>
    <n v="0"/>
    <n v="0"/>
    <n v="0"/>
    <n v="0"/>
    <n v="2300"/>
    <n v="0"/>
  </r>
  <r>
    <x v="127"/>
    <s v="Med A"/>
    <d v="2012-08-30T00:00:00"/>
    <x v="1"/>
    <n v="2300"/>
    <n v="0"/>
    <n v="0"/>
    <n v="0"/>
    <n v="0"/>
    <n v="0"/>
    <n v="2300"/>
    <n v="0"/>
  </r>
  <r>
    <x v="127"/>
    <s v="Med A"/>
    <d v="2012-09-01T00:00:00"/>
    <x v="2"/>
    <n v="2300"/>
    <n v="0"/>
    <n v="0"/>
    <n v="0"/>
    <n v="0"/>
    <n v="0"/>
    <n v="2300"/>
    <n v="0"/>
  </r>
  <r>
    <x v="127"/>
    <s v="Med A"/>
    <d v="2012-09-04T00:00:00"/>
    <x v="2"/>
    <n v="2300"/>
    <n v="0"/>
    <n v="0"/>
    <n v="0"/>
    <n v="0"/>
    <n v="0"/>
    <n v="2300"/>
    <n v="0"/>
  </r>
  <r>
    <x v="127"/>
    <s v="Med B"/>
    <d v="2012-09-25T00:00:00"/>
    <x v="2"/>
    <n v="1"/>
    <n v="1"/>
    <n v="0"/>
    <n v="12"/>
    <n v="55700"/>
    <n v="0"/>
    <n v="0"/>
    <n v="1"/>
  </r>
  <r>
    <x v="127"/>
    <s v="Med B"/>
    <d v="2012-10-11T00:00:00"/>
    <x v="3"/>
    <n v="1"/>
    <n v="0"/>
    <n v="0"/>
    <n v="14.285714285714286"/>
    <n v="0"/>
    <n v="0"/>
    <n v="0"/>
    <n v="1"/>
  </r>
  <r>
    <x v="127"/>
    <s v="Med B"/>
    <d v="2012-11-15T00:00:00"/>
    <x v="4"/>
    <n v="2"/>
    <n v="0"/>
    <n v="0"/>
    <n v="0"/>
    <n v="0"/>
    <n v="4"/>
    <n v="0"/>
    <n v="2"/>
  </r>
  <r>
    <x v="128"/>
    <s v="Med A"/>
    <d v="2012-07-03T00:00:00"/>
    <x v="0"/>
    <n v="4000"/>
    <n v="0"/>
    <n v="0"/>
    <n v="0"/>
    <n v="0"/>
    <n v="0"/>
    <n v="4000"/>
    <n v="0"/>
  </r>
  <r>
    <x v="128"/>
    <s v="Med A"/>
    <d v="2012-07-05T00:00:00"/>
    <x v="0"/>
    <n v="4000"/>
    <n v="0"/>
    <n v="0"/>
    <n v="0"/>
    <n v="0"/>
    <n v="0"/>
    <n v="4000"/>
    <n v="0"/>
  </r>
  <r>
    <x v="128"/>
    <s v="Med A"/>
    <d v="2012-08-18T00:00:00"/>
    <x v="1"/>
    <n v="5200"/>
    <n v="0"/>
    <n v="0"/>
    <n v="0"/>
    <n v="0"/>
    <n v="0"/>
    <n v="5200"/>
    <n v="0"/>
  </r>
  <r>
    <x v="128"/>
    <s v="Med A"/>
    <d v="2012-08-20T00:00:00"/>
    <x v="1"/>
    <n v="5200"/>
    <n v="0"/>
    <n v="0"/>
    <n v="0"/>
    <n v="0"/>
    <n v="0"/>
    <n v="5200"/>
    <n v="0"/>
  </r>
  <r>
    <x v="128"/>
    <s v="Med A"/>
    <d v="2012-08-23T00:00:00"/>
    <x v="1"/>
    <n v="5200"/>
    <n v="0"/>
    <n v="0"/>
    <n v="0"/>
    <n v="0"/>
    <n v="0"/>
    <n v="5200"/>
    <n v="0"/>
  </r>
  <r>
    <x v="128"/>
    <s v="Med A"/>
    <d v="2012-08-25T00:00:00"/>
    <x v="1"/>
    <n v="5200"/>
    <n v="0"/>
    <n v="0"/>
    <n v="0"/>
    <n v="0"/>
    <n v="0"/>
    <n v="5200"/>
    <n v="0"/>
  </r>
  <r>
    <x v="128"/>
    <s v="Med A"/>
    <d v="2012-08-27T00:00:00"/>
    <x v="1"/>
    <n v="5200"/>
    <n v="0"/>
    <n v="0"/>
    <n v="0"/>
    <n v="0"/>
    <n v="0"/>
    <n v="5200"/>
    <n v="0"/>
  </r>
  <r>
    <x v="128"/>
    <s v="Med A"/>
    <d v="2012-08-30T00:00:00"/>
    <x v="1"/>
    <n v="5200"/>
    <n v="0"/>
    <n v="0"/>
    <n v="0"/>
    <n v="0"/>
    <n v="0"/>
    <n v="5200"/>
    <n v="0"/>
  </r>
  <r>
    <x v="128"/>
    <s v="Med A"/>
    <d v="2012-09-04T00:00:00"/>
    <x v="2"/>
    <n v="5200"/>
    <n v="0"/>
    <n v="0"/>
    <n v="0"/>
    <n v="0"/>
    <n v="0"/>
    <n v="5200"/>
    <n v="0"/>
  </r>
  <r>
    <x v="128"/>
    <s v="Med A"/>
    <d v="2012-09-06T00:00:00"/>
    <x v="2"/>
    <n v="6500"/>
    <n v="0"/>
    <n v="0"/>
    <n v="0"/>
    <n v="0"/>
    <n v="0"/>
    <n v="6500"/>
    <n v="0"/>
  </r>
  <r>
    <x v="128"/>
    <s v="Med B"/>
    <d v="2012-09-13T00:00:00"/>
    <x v="2"/>
    <n v="10"/>
    <n v="1"/>
    <n v="0"/>
    <n v="0"/>
    <n v="50900"/>
    <n v="10"/>
    <n v="0"/>
    <n v="1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n v="0"/>
    <n v="0"/>
    <n v="0"/>
    <n v="0"/>
  </r>
  <r>
    <x v="129"/>
    <m/>
    <m/>
    <x v="6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x v="0"/>
    <n v="4"/>
    <n v="3"/>
    <x v="0"/>
  </r>
  <r>
    <n v="2"/>
    <x v="0"/>
    <n v="3"/>
    <n v="0"/>
    <x v="1"/>
  </r>
  <r>
    <n v="3"/>
    <x v="1"/>
    <s v="Not Found"/>
    <n v="0"/>
    <x v="1"/>
  </r>
  <r>
    <n v="4"/>
    <x v="0"/>
    <n v="3"/>
    <n v="1"/>
    <x v="0"/>
  </r>
  <r>
    <n v="5"/>
    <x v="0"/>
    <n v="8"/>
    <n v="8"/>
    <x v="2"/>
  </r>
  <r>
    <n v="6"/>
    <x v="1"/>
    <s v="Not Found"/>
    <n v="0"/>
    <x v="1"/>
  </r>
  <r>
    <n v="7"/>
    <x v="1"/>
    <s v="Not Found"/>
    <n v="0"/>
    <x v="1"/>
  </r>
  <r>
    <n v="8"/>
    <x v="0"/>
    <n v="5"/>
    <n v="4"/>
    <x v="0"/>
  </r>
  <r>
    <n v="9"/>
    <x v="0"/>
    <n v="8"/>
    <n v="6"/>
    <x v="0"/>
  </r>
  <r>
    <n v="10"/>
    <x v="0"/>
    <n v="8"/>
    <n v="8"/>
    <x v="2"/>
  </r>
  <r>
    <n v="11"/>
    <x v="1"/>
    <n v="2"/>
    <n v="0"/>
    <x v="1"/>
  </r>
  <r>
    <n v="12"/>
    <x v="0"/>
    <n v="10"/>
    <n v="10"/>
    <x v="2"/>
  </r>
  <r>
    <n v="13"/>
    <x v="1"/>
    <s v="Not Found"/>
    <n v="0"/>
    <x v="1"/>
  </r>
  <r>
    <n v="14"/>
    <x v="1"/>
    <s v="Not Found"/>
    <n v="0"/>
    <x v="1"/>
  </r>
  <r>
    <n v="15"/>
    <x v="0"/>
    <n v="3"/>
    <n v="1"/>
    <x v="0"/>
  </r>
  <r>
    <n v="16"/>
    <x v="0"/>
    <n v="8"/>
    <n v="2"/>
    <x v="0"/>
  </r>
  <r>
    <n v="17"/>
    <x v="0"/>
    <n v="6"/>
    <n v="5"/>
    <x v="0"/>
  </r>
  <r>
    <n v="18"/>
    <x v="0"/>
    <n v="8"/>
    <n v="8"/>
    <x v="2"/>
  </r>
  <r>
    <n v="19"/>
    <x v="0"/>
    <n v="4"/>
    <n v="3"/>
    <x v="0"/>
  </r>
  <r>
    <n v="20"/>
    <x v="0"/>
    <n v="8"/>
    <n v="2"/>
    <x v="0"/>
  </r>
  <r>
    <n v="21"/>
    <x v="0"/>
    <n v="6"/>
    <n v="6"/>
    <x v="2"/>
  </r>
  <r>
    <n v="22"/>
    <x v="2"/>
    <n v="2"/>
    <n v="4"/>
    <x v="3"/>
  </r>
  <r>
    <n v="23"/>
    <x v="1"/>
    <s v="Not Found"/>
    <n v="0"/>
    <x v="1"/>
  </r>
  <r>
    <n v="24"/>
    <x v="1"/>
    <n v="3"/>
    <n v="5"/>
    <x v="3"/>
  </r>
  <r>
    <n v="25"/>
    <x v="0"/>
    <n v="6"/>
    <n v="6"/>
    <x v="2"/>
  </r>
  <r>
    <n v="26"/>
    <x v="1"/>
    <s v="Not Found"/>
    <n v="0"/>
    <x v="1"/>
  </r>
  <r>
    <n v="27"/>
    <x v="1"/>
    <s v="Not Found"/>
    <n v="0"/>
    <x v="1"/>
  </r>
  <r>
    <n v="28"/>
    <x v="0"/>
    <n v="6"/>
    <n v="2"/>
    <x v="0"/>
  </r>
  <r>
    <n v="29"/>
    <x v="0"/>
    <n v="8"/>
    <n v="10"/>
    <x v="3"/>
  </r>
  <r>
    <n v="30"/>
    <x v="0"/>
    <n v="2"/>
    <n v="3"/>
    <x v="3"/>
  </r>
  <r>
    <n v="31"/>
    <x v="0"/>
    <n v="13"/>
    <n v="13"/>
    <x v="2"/>
  </r>
  <r>
    <n v="32"/>
    <x v="1"/>
    <s v="Not Found"/>
    <n v="0"/>
    <x v="1"/>
  </r>
  <r>
    <n v="33"/>
    <x v="2"/>
    <n v="5"/>
    <n v="5"/>
    <x v="2"/>
  </r>
  <r>
    <n v="34"/>
    <x v="1"/>
    <n v="3"/>
    <n v="3"/>
    <x v="2"/>
  </r>
  <r>
    <n v="35"/>
    <x v="2"/>
    <n v="3"/>
    <n v="5"/>
    <x v="3"/>
  </r>
  <r>
    <n v="36"/>
    <x v="0"/>
    <n v="6"/>
    <n v="5"/>
    <x v="0"/>
  </r>
  <r>
    <n v="37"/>
    <x v="1"/>
    <n v="1"/>
    <n v="1"/>
    <x v="2"/>
  </r>
  <r>
    <n v="38"/>
    <x v="0"/>
    <n v="5"/>
    <n v="0"/>
    <x v="1"/>
  </r>
  <r>
    <n v="39"/>
    <x v="0"/>
    <n v="8"/>
    <n v="0"/>
    <x v="1"/>
  </r>
  <r>
    <n v="40"/>
    <x v="1"/>
    <s v="Not Found"/>
    <n v="0"/>
    <x v="1"/>
  </r>
  <r>
    <n v="41"/>
    <x v="1"/>
    <n v="6"/>
    <n v="6"/>
    <x v="2"/>
  </r>
  <r>
    <n v="42"/>
    <x v="2"/>
    <n v="2"/>
    <n v="3"/>
    <x v="3"/>
  </r>
  <r>
    <n v="43"/>
    <x v="1"/>
    <s v="Not Found"/>
    <n v="0"/>
    <x v="1"/>
  </r>
  <r>
    <n v="44"/>
    <x v="1"/>
    <n v="2"/>
    <n v="0"/>
    <x v="1"/>
  </r>
  <r>
    <n v="45"/>
    <x v="1"/>
    <n v="2"/>
    <n v="0"/>
    <x v="1"/>
  </r>
  <r>
    <n v="46"/>
    <x v="0"/>
    <n v="13"/>
    <n v="8"/>
    <x v="0"/>
  </r>
  <r>
    <n v="47"/>
    <x v="0"/>
    <n v="16"/>
    <n v="20"/>
    <x v="3"/>
  </r>
  <r>
    <n v="48"/>
    <x v="0"/>
    <n v="4"/>
    <n v="3"/>
    <x v="0"/>
  </r>
  <r>
    <n v="49"/>
    <x v="0"/>
    <n v="4"/>
    <n v="0"/>
    <x v="1"/>
  </r>
  <r>
    <n v="50"/>
    <x v="1"/>
    <s v="Not Found"/>
    <n v="0"/>
    <x v="1"/>
  </r>
  <r>
    <n v="51"/>
    <x v="1"/>
    <s v="Not Found"/>
    <n v="0"/>
    <x v="1"/>
  </r>
  <r>
    <n v="52"/>
    <x v="0"/>
    <n v="8"/>
    <n v="8"/>
    <x v="2"/>
  </r>
  <r>
    <n v="53"/>
    <x v="0"/>
    <n v="4"/>
    <n v="4"/>
    <x v="2"/>
  </r>
  <r>
    <n v="54"/>
    <x v="0"/>
    <n v="10"/>
    <n v="10"/>
    <x v="2"/>
  </r>
  <r>
    <n v="55"/>
    <x v="1"/>
    <s v="Not Found"/>
    <n v="0"/>
    <x v="1"/>
  </r>
  <r>
    <n v="56"/>
    <x v="1"/>
    <n v="2"/>
    <n v="3"/>
    <x v="3"/>
  </r>
  <r>
    <n v="57"/>
    <x v="0"/>
    <n v="16"/>
    <n v="13"/>
    <x v="0"/>
  </r>
  <r>
    <n v="58"/>
    <x v="1"/>
    <s v="Not Found"/>
    <n v="0"/>
    <x v="1"/>
  </r>
  <r>
    <n v="59"/>
    <x v="1"/>
    <s v="Not Found"/>
    <n v="0"/>
    <x v="1"/>
  </r>
  <r>
    <n v="60"/>
    <x v="0"/>
    <n v="5"/>
    <n v="5"/>
    <x v="2"/>
  </r>
  <r>
    <n v="61"/>
    <x v="1"/>
    <s v="Not Found"/>
    <n v="0"/>
    <x v="1"/>
  </r>
  <r>
    <n v="62"/>
    <x v="1"/>
    <s v="Not Found"/>
    <n v="0"/>
    <x v="1"/>
  </r>
  <r>
    <n v="63"/>
    <x v="0"/>
    <n v="6"/>
    <n v="5"/>
    <x v="0"/>
  </r>
  <r>
    <n v="64"/>
    <x v="1"/>
    <s v="Not Found"/>
    <n v="0"/>
    <x v="1"/>
  </r>
  <r>
    <n v="65"/>
    <x v="0"/>
    <n v="16"/>
    <n v="16"/>
    <x v="2"/>
  </r>
  <r>
    <n v="66"/>
    <x v="2"/>
    <n v="6"/>
    <n v="2"/>
    <x v="0"/>
  </r>
  <r>
    <n v="67"/>
    <x v="2"/>
    <n v="1"/>
    <n v="2"/>
    <x v="3"/>
  </r>
  <r>
    <n v="68"/>
    <x v="1"/>
    <n v="4"/>
    <n v="0"/>
    <x v="1"/>
  </r>
  <r>
    <n v="69"/>
    <x v="0"/>
    <n v="5"/>
    <n v="5"/>
    <x v="2"/>
  </r>
  <r>
    <n v="70"/>
    <x v="1"/>
    <s v="Not Found"/>
    <n v="0"/>
    <x v="1"/>
  </r>
  <r>
    <n v="71"/>
    <x v="1"/>
    <s v="Not Found"/>
    <n v="0"/>
    <x v="1"/>
  </r>
  <r>
    <n v="72"/>
    <x v="1"/>
    <n v="2"/>
    <n v="0"/>
    <x v="1"/>
  </r>
  <r>
    <n v="73"/>
    <x v="0"/>
    <n v="13"/>
    <n v="13"/>
    <x v="2"/>
  </r>
  <r>
    <n v="74"/>
    <x v="2"/>
    <n v="4"/>
    <n v="4"/>
    <x v="2"/>
  </r>
  <r>
    <n v="75"/>
    <x v="0"/>
    <n v="16"/>
    <n v="16"/>
    <x v="2"/>
  </r>
  <r>
    <n v="76"/>
    <x v="1"/>
    <n v="10"/>
    <n v="0"/>
    <x v="1"/>
  </r>
  <r>
    <n v="77"/>
    <x v="0"/>
    <n v="8"/>
    <n v="10"/>
    <x v="3"/>
  </r>
  <r>
    <n v="78"/>
    <x v="1"/>
    <s v="Not Found"/>
    <n v="0"/>
    <x v="1"/>
  </r>
  <r>
    <n v="79"/>
    <x v="1"/>
    <s v="Not Found"/>
    <n v="0"/>
    <x v="1"/>
  </r>
  <r>
    <n v="80"/>
    <x v="1"/>
    <s v="Not Found"/>
    <n v="0"/>
    <x v="1"/>
  </r>
  <r>
    <n v="81"/>
    <x v="0"/>
    <n v="10"/>
    <n v="10"/>
    <x v="2"/>
  </r>
  <r>
    <n v="82"/>
    <x v="0"/>
    <n v="2"/>
    <n v="1"/>
    <x v="0"/>
  </r>
  <r>
    <n v="83"/>
    <x v="0"/>
    <n v="8"/>
    <n v="2"/>
    <x v="0"/>
  </r>
  <r>
    <n v="84"/>
    <x v="1"/>
    <n v="3"/>
    <n v="0"/>
    <x v="1"/>
  </r>
  <r>
    <n v="85"/>
    <x v="0"/>
    <n v="16"/>
    <n v="0"/>
    <x v="1"/>
  </r>
  <r>
    <n v="86"/>
    <x v="0"/>
    <n v="1"/>
    <n v="1"/>
    <x v="2"/>
  </r>
  <r>
    <n v="87"/>
    <x v="0"/>
    <n v="6"/>
    <n v="6"/>
    <x v="2"/>
  </r>
  <r>
    <n v="88"/>
    <x v="1"/>
    <n v="5"/>
    <n v="5"/>
    <x v="2"/>
  </r>
  <r>
    <n v="89"/>
    <x v="1"/>
    <s v="Not Found"/>
    <n v="0"/>
    <x v="1"/>
  </r>
  <r>
    <n v="90"/>
    <x v="0"/>
    <n v="3"/>
    <n v="4"/>
    <x v="3"/>
  </r>
  <r>
    <n v="91"/>
    <x v="0"/>
    <n v="1"/>
    <n v="1"/>
    <x v="2"/>
  </r>
  <r>
    <n v="92"/>
    <x v="0"/>
    <n v="2"/>
    <n v="3"/>
    <x v="3"/>
  </r>
  <r>
    <n v="93"/>
    <x v="1"/>
    <s v="Not Found"/>
    <n v="0"/>
    <x v="1"/>
  </r>
  <r>
    <n v="94"/>
    <x v="0"/>
    <n v="10"/>
    <n v="1"/>
    <x v="0"/>
  </r>
  <r>
    <n v="95"/>
    <x v="1"/>
    <s v="Not Found"/>
    <n v="0"/>
    <x v="1"/>
  </r>
  <r>
    <n v="96"/>
    <x v="0"/>
    <n v="4"/>
    <n v="1"/>
    <x v="0"/>
  </r>
  <r>
    <n v="97"/>
    <x v="0"/>
    <n v="3"/>
    <n v="3"/>
    <x v="2"/>
  </r>
  <r>
    <n v="98"/>
    <x v="0"/>
    <n v="3"/>
    <n v="3"/>
    <x v="2"/>
  </r>
  <r>
    <n v="99"/>
    <x v="0"/>
    <n v="6"/>
    <n v="6"/>
    <x v="2"/>
  </r>
  <r>
    <n v="100"/>
    <x v="0"/>
    <n v="6"/>
    <n v="6"/>
    <x v="2"/>
  </r>
  <r>
    <n v="101"/>
    <x v="0"/>
    <n v="4"/>
    <n v="3"/>
    <x v="0"/>
  </r>
  <r>
    <n v="102"/>
    <x v="1"/>
    <s v="Not Found"/>
    <n v="0"/>
    <x v="1"/>
  </r>
  <r>
    <n v="103"/>
    <x v="1"/>
    <s v="Not Found"/>
    <n v="0"/>
    <x v="1"/>
  </r>
  <r>
    <n v="104"/>
    <x v="0"/>
    <n v="3"/>
    <n v="2"/>
    <x v="0"/>
  </r>
  <r>
    <n v="105"/>
    <x v="0"/>
    <n v="10"/>
    <n v="13"/>
    <x v="3"/>
  </r>
  <r>
    <n v="106"/>
    <x v="0"/>
    <n v="13"/>
    <n v="13"/>
    <x v="2"/>
  </r>
  <r>
    <n v="107"/>
    <x v="1"/>
    <s v="Not Found"/>
    <n v="0"/>
    <x v="1"/>
  </r>
  <r>
    <n v="108"/>
    <x v="2"/>
    <n v="1"/>
    <n v="1"/>
    <x v="2"/>
  </r>
  <r>
    <n v="109"/>
    <x v="0"/>
    <n v="1"/>
    <n v="2"/>
    <x v="3"/>
  </r>
  <r>
    <n v="110"/>
    <x v="0"/>
    <n v="8"/>
    <n v="8"/>
    <x v="2"/>
  </r>
  <r>
    <n v="111"/>
    <x v="2"/>
    <n v="4"/>
    <n v="3"/>
    <x v="0"/>
  </r>
  <r>
    <n v="112"/>
    <x v="0"/>
    <n v="5"/>
    <n v="2"/>
    <x v="0"/>
  </r>
  <r>
    <n v="113"/>
    <x v="0"/>
    <n v="10"/>
    <n v="10"/>
    <x v="2"/>
  </r>
  <r>
    <n v="114"/>
    <x v="0"/>
    <n v="8"/>
    <n v="8"/>
    <x v="2"/>
  </r>
  <r>
    <n v="115"/>
    <x v="1"/>
    <s v="Not Found"/>
    <n v="0"/>
    <x v="1"/>
  </r>
  <r>
    <n v="116"/>
    <x v="0"/>
    <n v="5"/>
    <n v="8"/>
    <x v="3"/>
  </r>
  <r>
    <n v="117"/>
    <x v="0"/>
    <n v="20"/>
    <n v="3"/>
    <x v="0"/>
  </r>
  <r>
    <n v="118"/>
    <x v="0"/>
    <n v="2"/>
    <n v="0"/>
    <x v="1"/>
  </r>
  <r>
    <n v="119"/>
    <x v="0"/>
    <n v="8"/>
    <n v="8"/>
    <x v="2"/>
  </r>
  <r>
    <n v="120"/>
    <x v="1"/>
    <n v="6"/>
    <n v="8"/>
    <x v="3"/>
  </r>
  <r>
    <n v="121"/>
    <x v="2"/>
    <n v="5"/>
    <n v="0"/>
    <x v="1"/>
  </r>
  <r>
    <n v="122"/>
    <x v="0"/>
    <n v="16"/>
    <n v="1"/>
    <x v="0"/>
  </r>
  <r>
    <n v="123"/>
    <x v="1"/>
    <n v="4"/>
    <n v="1"/>
    <x v="0"/>
  </r>
  <r>
    <n v="124"/>
    <x v="1"/>
    <s v="Not Found"/>
    <n v="0"/>
    <x v="1"/>
  </r>
  <r>
    <n v="125"/>
    <x v="0"/>
    <n v="10"/>
    <n v="13"/>
    <x v="3"/>
  </r>
  <r>
    <n v="126"/>
    <x v="0"/>
    <n v="10"/>
    <n v="2"/>
    <x v="0"/>
  </r>
  <r>
    <n v="127"/>
    <x v="1"/>
    <n v="5"/>
    <n v="0"/>
    <x v="1"/>
  </r>
  <r>
    <n v="128"/>
    <x v="0"/>
    <n v="1"/>
    <n v="1"/>
    <x v="2"/>
  </r>
  <r>
    <m/>
    <x v="3"/>
    <m/>
    <m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x v="0"/>
    <n v="10.375"/>
    <n v="11.028571428571427"/>
  </r>
  <r>
    <n v="2"/>
    <x v="0"/>
    <n v="11.399999999999999"/>
    <n v="11.357142857142858"/>
  </r>
  <r>
    <n v="3"/>
    <x v="1"/>
    <n v="0"/>
    <n v="0"/>
  </r>
  <r>
    <n v="4"/>
    <x v="0"/>
    <n v="10.649999999999999"/>
    <n v="11.9"/>
  </r>
  <r>
    <n v="5"/>
    <x v="0"/>
    <n v="11.66"/>
    <n v="10.375"/>
  </r>
  <r>
    <n v="6"/>
    <x v="1"/>
    <n v="0"/>
    <n v="0"/>
  </r>
  <r>
    <n v="7"/>
    <x v="1"/>
    <n v="0"/>
    <n v="0"/>
  </r>
  <r>
    <n v="8"/>
    <x v="0"/>
    <n v="10.8"/>
    <n v="10.280000000000001"/>
  </r>
  <r>
    <n v="9"/>
    <x v="0"/>
    <n v="11.02"/>
    <n v="10.157142857142857"/>
  </r>
  <r>
    <n v="10"/>
    <x v="0"/>
    <n v="9.4"/>
    <n v="10.116666666666667"/>
  </r>
  <r>
    <n v="11"/>
    <x v="1"/>
    <n v="0"/>
    <n v="0"/>
  </r>
  <r>
    <n v="12"/>
    <x v="0"/>
    <n v="9.2799999999999976"/>
    <n v="9.8250000000000011"/>
  </r>
  <r>
    <n v="13"/>
    <x v="1"/>
    <n v="0"/>
    <n v="0"/>
  </r>
  <r>
    <n v="14"/>
    <x v="1"/>
    <n v="0"/>
    <n v="0"/>
  </r>
  <r>
    <n v="15"/>
    <x v="0"/>
    <n v="11.600000000000001"/>
    <n v="11.485714285714286"/>
  </r>
  <r>
    <n v="16"/>
    <x v="0"/>
    <n v="10.45"/>
    <n v="10.683333333333332"/>
  </r>
  <r>
    <n v="17"/>
    <x v="0"/>
    <n v="11.285714285714286"/>
    <n v="10.036363636363637"/>
  </r>
  <r>
    <n v="18"/>
    <x v="0"/>
    <n v="9.9500000000000011"/>
    <n v="10.4"/>
  </r>
  <r>
    <n v="19"/>
    <x v="0"/>
    <n v="10.8"/>
    <n v="10.485714285714284"/>
  </r>
  <r>
    <n v="20"/>
    <x v="0"/>
    <n v="9.125"/>
    <n v="10.928571428571429"/>
  </r>
  <r>
    <n v="21"/>
    <x v="0"/>
    <n v="9.875"/>
    <n v="10.7"/>
  </r>
  <r>
    <n v="22"/>
    <x v="2"/>
    <n v="11.271428571428572"/>
    <n v="9.36"/>
  </r>
  <r>
    <n v="23"/>
    <x v="1"/>
    <n v="0"/>
    <n v="0"/>
  </r>
  <r>
    <n v="24"/>
    <x v="1"/>
    <n v="0"/>
    <n v="0"/>
  </r>
  <r>
    <n v="25"/>
    <x v="0"/>
    <n v="8.8000000000000007"/>
    <n v="10.200000000000001"/>
  </r>
  <r>
    <n v="26"/>
    <x v="1"/>
    <n v="0"/>
    <n v="0"/>
  </r>
  <r>
    <n v="27"/>
    <x v="1"/>
    <n v="0"/>
    <n v="0"/>
  </r>
  <r>
    <n v="28"/>
    <x v="0"/>
    <n v="11.239999999999998"/>
    <n v="10.771428571428572"/>
  </r>
  <r>
    <n v="29"/>
    <x v="0"/>
    <n v="11.440000000000001"/>
    <n v="10.275"/>
  </r>
  <r>
    <n v="30"/>
    <x v="0"/>
    <n v="10.940000000000001"/>
    <n v="11.216666666666667"/>
  </r>
  <r>
    <n v="31"/>
    <x v="0"/>
    <n v="10.975000000000001"/>
    <n v="10.366666666666667"/>
  </r>
  <r>
    <n v="32"/>
    <x v="1"/>
    <n v="0"/>
    <n v="0"/>
  </r>
  <r>
    <n v="33"/>
    <x v="2"/>
    <n v="11.485714285714284"/>
    <n v="8.5"/>
  </r>
  <r>
    <n v="34"/>
    <x v="1"/>
    <n v="0"/>
    <n v="0"/>
  </r>
  <r>
    <n v="35"/>
    <x v="2"/>
    <n v="8.9499999999999993"/>
    <n v="7.9833333333333343"/>
  </r>
  <r>
    <n v="36"/>
    <x v="0"/>
    <n v="11.56"/>
    <n v="11.285714285714286"/>
  </r>
  <r>
    <n v="37"/>
    <x v="1"/>
    <n v="0"/>
    <n v="0"/>
  </r>
  <r>
    <n v="38"/>
    <x v="0"/>
    <n v="0"/>
    <n v="8.7666666666666675"/>
  </r>
  <r>
    <n v="39"/>
    <x v="0"/>
    <n v="11.05"/>
    <n v="10.633333333333333"/>
  </r>
  <r>
    <n v="40"/>
    <x v="1"/>
    <n v="0"/>
    <n v="0"/>
  </r>
  <r>
    <n v="41"/>
    <x v="1"/>
    <n v="0"/>
    <n v="0"/>
  </r>
  <r>
    <n v="42"/>
    <x v="2"/>
    <n v="12.299999999999999"/>
    <n v="11.500000000000002"/>
  </r>
  <r>
    <n v="43"/>
    <x v="1"/>
    <n v="0"/>
    <n v="0"/>
  </r>
  <r>
    <n v="44"/>
    <x v="1"/>
    <n v="0"/>
    <n v="0"/>
  </r>
  <r>
    <n v="45"/>
    <x v="1"/>
    <n v="0"/>
    <n v="0"/>
  </r>
  <r>
    <n v="46"/>
    <x v="0"/>
    <n v="10.350000000000001"/>
    <n v="9.8571428571428577"/>
  </r>
  <r>
    <n v="47"/>
    <x v="0"/>
    <n v="10.5"/>
    <n v="8.7125000000000004"/>
  </r>
  <r>
    <n v="48"/>
    <x v="0"/>
    <n v="11.100000000000001"/>
    <n v="9.8444444444444432"/>
  </r>
  <r>
    <n v="49"/>
    <x v="0"/>
    <n v="10.899999999999999"/>
    <n v="10.199999999999999"/>
  </r>
  <r>
    <n v="50"/>
    <x v="1"/>
    <n v="0"/>
    <n v="0"/>
  </r>
  <r>
    <n v="51"/>
    <x v="1"/>
    <n v="0"/>
    <n v="0"/>
  </r>
  <r>
    <n v="52"/>
    <x v="0"/>
    <n v="9.0333333333333332"/>
    <n v="10.62857142857143"/>
  </r>
  <r>
    <n v="53"/>
    <x v="0"/>
    <n v="12.25"/>
    <n v="10.657142857142857"/>
  </r>
  <r>
    <n v="54"/>
    <x v="0"/>
    <n v="9.0500000000000007"/>
    <n v="10.537500000000001"/>
  </r>
  <r>
    <n v="55"/>
    <x v="1"/>
    <n v="0"/>
    <n v="0"/>
  </r>
  <r>
    <n v="56"/>
    <x v="1"/>
    <n v="0"/>
    <n v="0"/>
  </r>
  <r>
    <n v="57"/>
    <x v="0"/>
    <n v="12.383333333333333"/>
    <n v="11.22857142857143"/>
  </r>
  <r>
    <n v="58"/>
    <x v="1"/>
    <n v="0"/>
    <n v="0"/>
  </r>
  <r>
    <n v="59"/>
    <x v="1"/>
    <n v="0"/>
    <n v="0"/>
  </r>
  <r>
    <n v="60"/>
    <x v="0"/>
    <n v="10.8"/>
    <n v="10.971428571428572"/>
  </r>
  <r>
    <n v="61"/>
    <x v="1"/>
    <n v="0"/>
    <n v="0"/>
  </r>
  <r>
    <n v="62"/>
    <x v="1"/>
    <n v="0"/>
    <n v="0"/>
  </r>
  <r>
    <n v="63"/>
    <x v="0"/>
    <n v="11.52"/>
    <n v="10.685714285714285"/>
  </r>
  <r>
    <n v="64"/>
    <x v="1"/>
    <n v="0"/>
    <n v="0"/>
  </r>
  <r>
    <n v="65"/>
    <x v="0"/>
    <n v="8.65"/>
    <n v="8.2444444444444471"/>
  </r>
  <r>
    <n v="66"/>
    <x v="2"/>
    <n v="10.48"/>
    <n v="10.475000000000001"/>
  </r>
  <r>
    <n v="67"/>
    <x v="2"/>
    <n v="11.357142857142858"/>
    <n v="10.875"/>
  </r>
  <r>
    <n v="68"/>
    <x v="1"/>
    <n v="0"/>
    <n v="0"/>
  </r>
  <r>
    <n v="69"/>
    <x v="0"/>
    <n v="10.074999999999999"/>
    <n v="10.799999999999999"/>
  </r>
  <r>
    <n v="70"/>
    <x v="1"/>
    <n v="0"/>
    <n v="0"/>
  </r>
  <r>
    <n v="71"/>
    <x v="1"/>
    <n v="0"/>
    <n v="0"/>
  </r>
  <r>
    <n v="72"/>
    <x v="1"/>
    <n v="0"/>
    <n v="0"/>
  </r>
  <r>
    <n v="73"/>
    <x v="0"/>
    <n v="8.8000000000000007"/>
    <n v="10.7"/>
  </r>
  <r>
    <n v="74"/>
    <x v="2"/>
    <n v="9.3833333333333346"/>
    <n v="10.040000000000001"/>
  </r>
  <r>
    <n v="75"/>
    <x v="0"/>
    <n v="9.0250000000000004"/>
    <n v="9.76"/>
  </r>
  <r>
    <n v="76"/>
    <x v="1"/>
    <n v="0"/>
    <n v="0"/>
  </r>
  <r>
    <n v="77"/>
    <x v="0"/>
    <n v="11.383333333333335"/>
    <n v="10.485714285714284"/>
  </r>
  <r>
    <n v="78"/>
    <x v="1"/>
    <n v="0"/>
    <n v="0"/>
  </r>
  <r>
    <n v="79"/>
    <x v="1"/>
    <n v="0"/>
    <n v="0"/>
  </r>
  <r>
    <n v="80"/>
    <x v="1"/>
    <n v="0"/>
    <n v="0"/>
  </r>
  <r>
    <n v="81"/>
    <x v="0"/>
    <n v="9.4750000000000014"/>
    <n v="10.799999999999999"/>
  </r>
  <r>
    <n v="82"/>
    <x v="0"/>
    <n v="11.1"/>
    <n v="10.557142857142859"/>
  </r>
  <r>
    <n v="83"/>
    <x v="0"/>
    <n v="9.6"/>
    <n v="11.287499999999998"/>
  </r>
  <r>
    <n v="84"/>
    <x v="1"/>
    <n v="0"/>
    <n v="0"/>
  </r>
  <r>
    <n v="85"/>
    <x v="0"/>
    <n v="11.275"/>
    <n v="10.65"/>
  </r>
  <r>
    <n v="86"/>
    <x v="0"/>
    <n v="11.957142857142857"/>
    <n v="11.542857142857143"/>
  </r>
  <r>
    <n v="87"/>
    <x v="0"/>
    <n v="10.9"/>
    <n v="11.1"/>
  </r>
  <r>
    <n v="88"/>
    <x v="1"/>
    <n v="0"/>
    <n v="0"/>
  </r>
  <r>
    <n v="89"/>
    <x v="1"/>
    <n v="0"/>
    <n v="0"/>
  </r>
  <r>
    <n v="90"/>
    <x v="0"/>
    <n v="11.319999999999999"/>
    <n v="10.799999999999999"/>
  </r>
  <r>
    <n v="91"/>
    <x v="0"/>
    <n v="11.02"/>
    <n v="11.175000000000001"/>
  </r>
  <r>
    <n v="92"/>
    <x v="0"/>
    <n v="10.625"/>
    <n v="10.928571428571429"/>
  </r>
  <r>
    <n v="93"/>
    <x v="1"/>
    <n v="0"/>
    <n v="0"/>
  </r>
  <r>
    <n v="94"/>
    <x v="0"/>
    <n v="9.2249999999999996"/>
    <n v="11.785714285714283"/>
  </r>
  <r>
    <n v="95"/>
    <x v="1"/>
    <n v="0"/>
    <n v="0"/>
  </r>
  <r>
    <n v="96"/>
    <x v="0"/>
    <n v="10.875"/>
    <n v="11.642857142857142"/>
  </r>
  <r>
    <n v="97"/>
    <x v="0"/>
    <n v="11.45"/>
    <n v="10.666666666666666"/>
  </r>
  <r>
    <n v="98"/>
    <x v="0"/>
    <n v="10.35"/>
    <n v="9.7999999999999989"/>
  </r>
  <r>
    <n v="99"/>
    <x v="0"/>
    <n v="10.050000000000001"/>
    <n v="11.3"/>
  </r>
  <r>
    <n v="100"/>
    <x v="0"/>
    <n v="9.75"/>
    <n v="9.9333333333333336"/>
  </r>
  <r>
    <n v="101"/>
    <x v="0"/>
    <n v="9.9"/>
    <n v="10.799999999999999"/>
  </r>
  <r>
    <n v="102"/>
    <x v="1"/>
    <n v="0"/>
    <n v="0"/>
  </r>
  <r>
    <n v="103"/>
    <x v="1"/>
    <n v="0"/>
    <n v="0"/>
  </r>
  <r>
    <n v="104"/>
    <x v="0"/>
    <n v="11.2"/>
    <n v="10.774999999999999"/>
  </r>
  <r>
    <n v="105"/>
    <x v="0"/>
    <n v="10.533333333333333"/>
    <n v="10.137500000000001"/>
  </r>
  <r>
    <n v="106"/>
    <x v="0"/>
    <n v="8.8249999999999993"/>
    <n v="9.3666666666666671"/>
  </r>
  <r>
    <n v="107"/>
    <x v="1"/>
    <n v="0"/>
    <n v="0"/>
  </r>
  <r>
    <n v="108"/>
    <x v="2"/>
    <n v="10.999999999999998"/>
    <n v="10.533333333333333"/>
  </r>
  <r>
    <n v="109"/>
    <x v="0"/>
    <n v="12.557142857142859"/>
    <n v="10.785714285714286"/>
  </r>
  <r>
    <n v="110"/>
    <x v="0"/>
    <n v="10.45"/>
    <n v="10.277777777777779"/>
  </r>
  <r>
    <n v="111"/>
    <x v="2"/>
    <n v="11.328571428571426"/>
    <n v="10.649999999999999"/>
  </r>
  <r>
    <n v="112"/>
    <x v="0"/>
    <n v="11.260000000000002"/>
    <n v="10.942857142857141"/>
  </r>
  <r>
    <n v="113"/>
    <x v="0"/>
    <n v="10.65"/>
    <n v="9.6199999999999992"/>
  </r>
  <r>
    <n v="114"/>
    <x v="0"/>
    <n v="10.525000000000002"/>
    <n v="10.275"/>
  </r>
  <r>
    <n v="115"/>
    <x v="1"/>
    <n v="0"/>
    <n v="0"/>
  </r>
  <r>
    <n v="116"/>
    <x v="0"/>
    <n v="10.8"/>
    <n v="10.342857142857143"/>
  </r>
  <r>
    <n v="117"/>
    <x v="0"/>
    <n v="7.8599999999999994"/>
    <n v="10.4"/>
  </r>
  <r>
    <n v="118"/>
    <x v="0"/>
    <n v="11.579999999999998"/>
    <n v="11.2"/>
  </r>
  <r>
    <n v="119"/>
    <x v="0"/>
    <n v="9.375"/>
    <n v="10.214285714285714"/>
  </r>
  <r>
    <n v="120"/>
    <x v="1"/>
    <n v="0"/>
    <n v="0"/>
  </r>
  <r>
    <n v="121"/>
    <x v="2"/>
    <n v="12.100000000000001"/>
    <n v="11.7"/>
  </r>
  <r>
    <n v="122"/>
    <x v="0"/>
    <n v="11.64"/>
    <n v="11.687500000000002"/>
  </r>
  <r>
    <n v="123"/>
    <x v="1"/>
    <n v="0"/>
    <n v="0"/>
  </r>
  <r>
    <n v="124"/>
    <x v="1"/>
    <n v="0"/>
    <n v="0"/>
  </r>
  <r>
    <n v="125"/>
    <x v="0"/>
    <n v="9"/>
    <n v="8.1333333333333329"/>
  </r>
  <r>
    <n v="126"/>
    <x v="0"/>
    <n v="11.34"/>
    <n v="11.499999999999998"/>
  </r>
  <r>
    <n v="127"/>
    <x v="1"/>
    <n v="0"/>
    <n v="0"/>
  </r>
  <r>
    <n v="128"/>
    <x v="0"/>
    <n v="10.86"/>
    <n v="10.9"/>
  </r>
  <r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1F021-C0D0-494F-A0E4-143D908D7253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2" hier="5" name="[Range].[Shift Event].&amp;[1]" cap="1"/>
  </pageFields>
  <dataFields count="1">
    <dataField name="Distinct Count of ID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2">
            <x v="0"/>
            <x v="1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2">
            <x v="0"/>
            <x v="1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pivotHierarchies count="21"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Range].[Shift Event].&amp;[1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Distinct Count of ID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dmin!$A:$F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34369-708E-4BB6-8020-3FC8F547AF03}" name="PivotTable1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7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12" name="[Range 2].[Start Event].&amp;[1]" cap="1"/>
  </pageFields>
  <dataFields count="1">
    <dataField name="Distinct Count of ID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2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Distinct Count of ID"/>
  </pivotHierarchies>
  <pivotTableStyleInfo name="PivotStyleMedium4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dmin!$A:$G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397C-CAED-40E0-93D6-A32CFF432C5D}" name="PivotTable13" cacheId="13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8">
    <pivotField showAll="0"/>
    <pivotField showAll="0"/>
    <pivotField showAll="0"/>
    <pivotField axis="axisRow">
      <items count="8">
        <item h="1" x="0"/>
        <item h="1" x="1"/>
        <item x="2"/>
        <item x="3"/>
        <item x="4"/>
        <item h="1" x="5"/>
        <item h="1" x="6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3"/>
  </rowFields>
  <rowItems count="4">
    <i>
      <x v="2"/>
    </i>
    <i>
      <x v="3"/>
    </i>
    <i>
      <x v="4"/>
    </i>
    <i t="grand">
      <x/>
    </i>
  </rowItems>
  <colItems count="1">
    <i/>
  </colItems>
  <pageFields count="1">
    <pageField fld="5" item="1" hier="-1"/>
  </pageFields>
  <dataFields count="1">
    <dataField name="Average of Time on Med A before switchover" fld="7" subtotal="average" baseField="3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09434-34BD-49D5-A964-7CFEB34379C3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13">
    <pivotField showAll="0"/>
    <pivotField showAll="0"/>
    <pivotField showAll="0"/>
    <pivotField axis="axisRow" showAll="0">
      <items count="8">
        <item h="1" x="0"/>
        <item h="1" x="1"/>
        <item x="2"/>
        <item x="3"/>
        <item x="4"/>
        <item h="1" x="5"/>
        <item h="1" x="6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4"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d A used before switching" fld="8" subtotal="average" baseField="3" baseItem="0"/>
    <dataField name="Average of Med B used after switching" fld="9" subtotal="average" baseField="3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1759D-3232-46A8-AFA3-7D1C2561A62B}" name="PivotTable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14">
    <pivotField showAll="0">
      <items count="1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showAll="0"/>
    <pivotField showAll="0"/>
    <pivotField axis="axisRow" showAll="0">
      <items count="8">
        <item h="1" x="0"/>
        <item h="1" x="1"/>
        <item x="2"/>
        <item x="3"/>
        <item x="4"/>
        <item h="1"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1">
    <field x="3"/>
  </rowFields>
  <rowItems count="4"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ed_A_Usage" fld="10" subtotal="average" baseField="3" baseItem="4"/>
    <dataField name="Average of Med_B_Usage" fld="11" subtotal="average" baseField="3" baseItem="4"/>
    <dataField name="Average of Average_Usage" fld="13" subtotal="average" baseField="3" baseItem="2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0B093-68E1-4B79-A291-B6C9B06BAF6B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5:L21" firstHeaderRow="1" firstDataRow="2" firstDataCol="1"/>
  <pivotFields count="5">
    <pivotField dataField="1" showAll="0"/>
    <pivotField axis="axisCol" showAll="0">
      <items count="5">
        <item h="1" x="1"/>
        <item x="0"/>
        <item x="2"/>
        <item h="1" x="3"/>
        <item t="default"/>
      </items>
    </pivotField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Count of ID" fld="0" subtotal="count" showDataAs="percentOfCol" baseField="4" baseItem="0" numFmtId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C1F41-9A92-4415-AB1D-19E423842F0E}" name="PivotTable4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7:L20" firstHeaderRow="0" firstDataRow="1" firstDataCol="1"/>
  <pivotFields count="4">
    <pivotField showAll="0"/>
    <pivotField axis="axisRow" showAll="0">
      <items count="5">
        <item h="1" x="1"/>
        <item x="0"/>
        <item x="2"/>
        <item h="1" x="3"/>
        <item t="default"/>
      </items>
    </pivotField>
    <pivotField dataField="1" showAll="0"/>
    <pivotField dataField="1" showAll="0"/>
  </pivotFields>
  <rowFields count="1">
    <field x="1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g LAB B on Med A" fld="2" subtotal="average" baseField="1" baseItem="0"/>
    <dataField name="Average of Avg LAB B on Med B" fld="3" subtotal="average" baseField="1" baseItem="1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7DC1-64C6-4747-B2F7-80AF33214895}">
  <dimension ref="A1:D11"/>
  <sheetViews>
    <sheetView tabSelected="1" zoomScale="150" zoomScaleNormal="150" workbookViewId="0">
      <selection activeCell="A9" sqref="A9"/>
    </sheetView>
  </sheetViews>
  <sheetFormatPr defaultColWidth="8.7265625" defaultRowHeight="66" customHeight="1" x14ac:dyDescent="0.25"/>
  <cols>
    <col min="1" max="1" width="27.26953125" style="5" bestFit="1" customWidth="1"/>
    <col min="2" max="2" width="40.453125" style="5" customWidth="1"/>
    <col min="3" max="3" width="72.26953125" style="5" bestFit="1" customWidth="1"/>
    <col min="4" max="16384" width="8.7265625" style="5"/>
  </cols>
  <sheetData>
    <row r="1" spans="1:4" ht="66" customHeight="1" x14ac:dyDescent="0.25">
      <c r="A1" s="5" t="s">
        <v>68</v>
      </c>
      <c r="B1" s="5" t="s">
        <v>67</v>
      </c>
      <c r="C1" s="5" t="s">
        <v>71</v>
      </c>
    </row>
    <row r="2" spans="1:4" ht="66" customHeight="1" x14ac:dyDescent="0.25">
      <c r="A2" s="5" t="s">
        <v>66</v>
      </c>
      <c r="B2" s="5" t="e" vm="3">
        <v>#VALUE!</v>
      </c>
      <c r="C2" s="5" t="s">
        <v>70</v>
      </c>
    </row>
    <row r="3" spans="1:4" ht="66" customHeight="1" x14ac:dyDescent="0.25">
      <c r="A3" s="5" t="s">
        <v>69</v>
      </c>
      <c r="B3" s="5" t="e" vm="4">
        <v>#VALUE!</v>
      </c>
      <c r="C3" s="5" t="s">
        <v>72</v>
      </c>
    </row>
    <row r="4" spans="1:4" ht="66" customHeight="1" x14ac:dyDescent="0.25">
      <c r="A4" s="5" t="s">
        <v>74</v>
      </c>
      <c r="B4" s="5" t="e" vm="5">
        <v>#VALUE!</v>
      </c>
      <c r="C4" s="5" t="s">
        <v>75</v>
      </c>
      <c r="D4" s="5" t="s">
        <v>73</v>
      </c>
    </row>
    <row r="5" spans="1:4" ht="66" customHeight="1" x14ac:dyDescent="0.25">
      <c r="A5" s="5" t="s">
        <v>76</v>
      </c>
      <c r="B5" s="5" t="e" vm="6">
        <v>#VALUE!</v>
      </c>
      <c r="C5" s="5" t="s">
        <v>77</v>
      </c>
    </row>
    <row r="6" spans="1:4" ht="66" customHeight="1" x14ac:dyDescent="0.25">
      <c r="A6" s="5" t="s">
        <v>78</v>
      </c>
      <c r="B6" s="5" t="e" vm="7">
        <v>#VALUE!</v>
      </c>
      <c r="C6" s="5" t="s">
        <v>79</v>
      </c>
    </row>
    <row r="7" spans="1:4" ht="66" customHeight="1" x14ac:dyDescent="0.25">
      <c r="A7" s="5" t="s">
        <v>80</v>
      </c>
      <c r="B7" s="5" t="e" vm="8">
        <v>#VALUE!</v>
      </c>
      <c r="C7" s="5" t="s">
        <v>81</v>
      </c>
    </row>
    <row r="8" spans="1:4" ht="66" customHeight="1" x14ac:dyDescent="0.25">
      <c r="A8" s="5" t="s">
        <v>82</v>
      </c>
      <c r="B8" s="5">
        <v>72.025203854707186</v>
      </c>
      <c r="C8" s="5" t="s">
        <v>83</v>
      </c>
    </row>
    <row r="9" spans="1:4" ht="66" customHeight="1" x14ac:dyDescent="0.25">
      <c r="A9" s="5" t="s">
        <v>84</v>
      </c>
      <c r="B9" s="5" t="e" vm="9">
        <v>#VALUE!</v>
      </c>
      <c r="C9" s="5" t="s">
        <v>85</v>
      </c>
    </row>
    <row r="10" spans="1:4" ht="66" customHeight="1" x14ac:dyDescent="0.25">
      <c r="A10" s="5" t="s">
        <v>86</v>
      </c>
      <c r="B10" s="5" t="e" vm="10">
        <v>#VALUE!</v>
      </c>
      <c r="C10" s="5" t="s">
        <v>87</v>
      </c>
    </row>
    <row r="11" spans="1:4" ht="66" customHeight="1" x14ac:dyDescent="0.25">
      <c r="A11" s="5" t="s">
        <v>88</v>
      </c>
      <c r="B11" s="5" t="e" vm="11">
        <v>#VALUE!</v>
      </c>
      <c r="C11" s="5" t="s">
        <v>89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4044"/>
  <sheetViews>
    <sheetView showOutlineSymbols="0" zoomScale="132" zoomScaleNormal="132" zoomScalePageLayoutView="150" workbookViewId="0">
      <selection activeCell="H29" sqref="A29:XFD29"/>
    </sheetView>
  </sheetViews>
  <sheetFormatPr defaultColWidth="6.81640625" defaultRowHeight="12.75" customHeight="1" x14ac:dyDescent="0.25"/>
  <cols>
    <col min="1" max="1" width="7.54296875" style="1" customWidth="1"/>
    <col min="2" max="2" width="8.1796875" style="24" customWidth="1"/>
    <col min="3" max="3" width="10.6328125" style="2" bestFit="1" customWidth="1"/>
    <col min="4" max="4" width="8.54296875" style="2" customWidth="1"/>
    <col min="5" max="5" width="7.81640625" style="23" bestFit="1" customWidth="1"/>
    <col min="6" max="6" width="24.54296875" style="23" bestFit="1" customWidth="1"/>
    <col min="7" max="7" width="12.81640625" style="23" bestFit="1" customWidth="1"/>
    <col min="8" max="8" width="26.7265625" style="23" bestFit="1" customWidth="1"/>
    <col min="9" max="9" width="21.54296875" style="23" bestFit="1" customWidth="1"/>
    <col min="10" max="10" width="20.26953125" style="23" bestFit="1" customWidth="1"/>
    <col min="11" max="11" width="10.453125" style="23" bestFit="1" customWidth="1"/>
    <col min="12" max="12" width="12.81640625" style="23" bestFit="1" customWidth="1"/>
    <col min="13" max="13" width="16" style="1" bestFit="1" customWidth="1"/>
    <col min="14" max="14" width="16.453125" style="1" customWidth="1"/>
    <col min="15" max="15" width="22.81640625" style="1" bestFit="1" customWidth="1"/>
    <col min="16" max="16" width="19.08984375" style="1" bestFit="1" customWidth="1"/>
    <col min="17" max="17" width="23.6328125" style="1" bestFit="1" customWidth="1"/>
    <col min="18" max="18" width="19.08984375" style="1" bestFit="1" customWidth="1"/>
    <col min="19" max="19" width="21.90625" style="1" bestFit="1" customWidth="1"/>
    <col min="20" max="21" width="23.6328125" style="1" bestFit="1" customWidth="1"/>
    <col min="22" max="16384" width="6.81640625" style="1"/>
  </cols>
  <sheetData>
    <row r="1" spans="1:21" ht="12.75" customHeight="1" x14ac:dyDescent="0.25">
      <c r="A1" s="1" t="s">
        <v>0</v>
      </c>
      <c r="B1" s="24" t="s">
        <v>8</v>
      </c>
      <c r="C1" s="2" t="s">
        <v>1</v>
      </c>
      <c r="D1" s="2" t="s">
        <v>14</v>
      </c>
      <c r="E1" s="23" t="s">
        <v>2</v>
      </c>
      <c r="F1" s="23" t="s">
        <v>29</v>
      </c>
      <c r="G1" s="23" t="s">
        <v>32</v>
      </c>
      <c r="H1" s="23" t="s">
        <v>36</v>
      </c>
      <c r="I1" s="23" t="s">
        <v>38</v>
      </c>
      <c r="J1" s="23" t="s">
        <v>39</v>
      </c>
      <c r="K1" s="23" t="s">
        <v>43</v>
      </c>
      <c r="L1" s="23" t="s">
        <v>44</v>
      </c>
      <c r="M1" s="1" t="s">
        <v>49</v>
      </c>
      <c r="N1" s="1" t="s">
        <v>46</v>
      </c>
      <c r="O1" s="1" t="s">
        <v>50</v>
      </c>
      <c r="P1" s="1" t="s">
        <v>47</v>
      </c>
      <c r="Q1" s="1" t="s">
        <v>51</v>
      </c>
    </row>
    <row r="2" spans="1:21" ht="10" x14ac:dyDescent="0.25">
      <c r="A2" s="1">
        <v>1</v>
      </c>
      <c r="B2" s="24" t="s">
        <v>9</v>
      </c>
      <c r="C2" s="2">
        <v>41092</v>
      </c>
      <c r="D2" s="2" t="str">
        <f t="shared" ref="D2:D66" si="0">TEXT(C2,"yyyy-mm")</f>
        <v>2012-07</v>
      </c>
      <c r="E2" s="23">
        <v>1500</v>
      </c>
      <c r="F2" s="23">
        <f>IF(AND(A2=A1, B1="Med A", B2="Med B"), 1, 0)</f>
        <v>0</v>
      </c>
      <c r="G2" s="23">
        <f>IF(AND(B2="Med B", COUNTIFS(A$2:A2, A2, B$2:B2, "Med A")=0), 1, 0)</f>
        <v>0</v>
      </c>
      <c r="H2" s="23" cm="1">
        <f t="array" ref="H2">IF(AND(A2=A1, E2=1), (C2-MIN(IF(A$2:A2=A2, IF(B$2:B2="Med A", C$2:C2), C2)))/7, 0)</f>
        <v>0</v>
      </c>
      <c r="I2" s="23">
        <f>IF(F2=1, SUMIFS(E$2:E2, A$2:A2, A2, B$2:B2, "Med A"), 0)</f>
        <v>0</v>
      </c>
      <c r="J2" s="23">
        <f>IF(AND(B2="Med B", OR(A3&lt;&gt;A2, ISBLANK(A3))), SUMIFS(E:E, A:A, A2, B:B, "Med B"), 0)</f>
        <v>0</v>
      </c>
      <c r="K2" s="23">
        <f>IF(B2="Med A", E2, 0)</f>
        <v>1500</v>
      </c>
      <c r="L2" s="23">
        <f>IF(B2="Med B", E2, 0)</f>
        <v>0</v>
      </c>
      <c r="M2" s="1">
        <f>IF(AND(B2="Med B", COUNTIFS(A$2:A2, A2, B$2:B2, "Med B")=1), 1, 0)</f>
        <v>0</v>
      </c>
      <c r="N2" s="1">
        <f>IF(M2=1, E2, 0)</f>
        <v>0</v>
      </c>
      <c r="O2" s="1">
        <f>IF(B2="Med B", COUNTIFS(A$2:A2, A2, B$2:B2, "Med B"), 0)</f>
        <v>0</v>
      </c>
      <c r="P2" s="1">
        <f>IF(AND(B2="Med B", COUNTIFS(A$2:A2, A2, B$2:B2, "Med B")=2), E2, 0)</f>
        <v>0</v>
      </c>
    </row>
    <row r="3" spans="1:21" ht="10" x14ac:dyDescent="0.25">
      <c r="A3" s="1">
        <v>1</v>
      </c>
      <c r="B3" s="24" t="s">
        <v>9</v>
      </c>
      <c r="C3" s="2">
        <v>41096</v>
      </c>
      <c r="D3" s="2" t="str">
        <f t="shared" si="0"/>
        <v>2012-07</v>
      </c>
      <c r="E3" s="23">
        <v>1500</v>
      </c>
      <c r="F3" s="23">
        <f t="shared" ref="F3:F66" si="1">IF(AND(A3=A2, B2="Med A", B3="Med B"), 1, 0)</f>
        <v>0</v>
      </c>
      <c r="G3" s="23">
        <f>IF(AND(B3="Med B", COUNTIFS(A$2:A3, A3, B$2:B3, "Med A")=0), 1, 0)</f>
        <v>0</v>
      </c>
      <c r="H3" s="23" cm="1">
        <f t="array" ref="H3">IF(AND(A3=A2, E3=1), (C3-MIN(IF(A$2:A3=A3, IF(B$2:B3="Med A", C$2:C3), C3)))/7, 0)</f>
        <v>0</v>
      </c>
      <c r="I3" s="23">
        <f>IF(F3=1, SUMIFS(E$2:E3, A$2:A3, A3, B$2:B3, "Med A"), 0)</f>
        <v>0</v>
      </c>
      <c r="J3" s="23">
        <f t="shared" ref="J3:J66" si="2">IF(AND(B3="Med B", OR(A4&lt;&gt;A3, ISBLANK(A4))), SUMIFS(E:E, A:A, A3, B:B, "Med B"), 0)</f>
        <v>0</v>
      </c>
      <c r="K3" s="23">
        <f t="shared" ref="K3:K66" si="3">IF(B3="Med A", E3, 0)</f>
        <v>1500</v>
      </c>
      <c r="L3" s="23">
        <f t="shared" ref="L3:L66" si="4">IF(B3="Med B", E3, 0)</f>
        <v>0</v>
      </c>
      <c r="M3" s="1">
        <f>IF(AND(B3="Med B", COUNTIFS(A$2:A3, A3, B$2:B3, "Med B")=1), 1, 0)</f>
        <v>0</v>
      </c>
      <c r="N3" s="1">
        <f t="shared" ref="N3:N66" si="5">IF(M3=1, E3, 0)</f>
        <v>0</v>
      </c>
      <c r="O3" s="1">
        <f>IF(B3="Med B", COUNTIFS(A$2:A3, A3, B$2:B3, "Med B"), 0)</f>
        <v>0</v>
      </c>
      <c r="P3" s="1">
        <f>IF(AND(B3="Med B", COUNTIFS(A$2:A3, A3, B$2:B3, "Med B")=2), E3, 0)</f>
        <v>0</v>
      </c>
    </row>
    <row r="4" spans="1:21" ht="10" x14ac:dyDescent="0.25">
      <c r="A4" s="1">
        <v>1</v>
      </c>
      <c r="B4" s="24" t="s">
        <v>9</v>
      </c>
      <c r="C4" s="2">
        <v>41099</v>
      </c>
      <c r="D4" s="2" t="str">
        <f t="shared" si="0"/>
        <v>2012-07</v>
      </c>
      <c r="E4" s="23">
        <v>1500</v>
      </c>
      <c r="F4" s="23">
        <f t="shared" si="1"/>
        <v>0</v>
      </c>
      <c r="G4" s="23">
        <f>IF(AND(B4="Med B", COUNTIFS(A$2:A4, A4, B$2:B4, "Med A")=0), 1, 0)</f>
        <v>0</v>
      </c>
      <c r="H4" s="23" cm="1">
        <f t="array" ref="H4">IF(AND(A4=A3, E4=1), (C4-MIN(IF(A$2:A4=A4, IF(B$2:B4="Med A", C$2:C4), C4)))/7, 0)</f>
        <v>0</v>
      </c>
      <c r="I4" s="23">
        <f>IF(F4=1, SUMIFS(E$2:E4, A$2:A4, A4, B$2:B4, "Med A"), 0)</f>
        <v>0</v>
      </c>
      <c r="J4" s="23">
        <f t="shared" si="2"/>
        <v>0</v>
      </c>
      <c r="K4" s="23">
        <f t="shared" si="3"/>
        <v>1500</v>
      </c>
      <c r="L4" s="23">
        <f t="shared" si="4"/>
        <v>0</v>
      </c>
      <c r="M4" s="1">
        <f>IF(AND(B4="Med B", COUNTIFS(A$2:A4, A4, B$2:B4, "Med B")=1), 1, 0)</f>
        <v>0</v>
      </c>
      <c r="N4" s="1">
        <f t="shared" si="5"/>
        <v>0</v>
      </c>
      <c r="O4" s="1">
        <f>IF(B4="Med B", COUNTIFS(A$2:A4, A4, B$2:B4, "Med B"), 0)</f>
        <v>0</v>
      </c>
      <c r="P4" s="1">
        <f>IF(AND(B4="Med B", COUNTIFS(A$2:A4, A4, B$2:B4, "Med B")=2), E4, 0)</f>
        <v>0</v>
      </c>
    </row>
    <row r="5" spans="1:21" ht="10" x14ac:dyDescent="0.25">
      <c r="A5" s="1">
        <v>1</v>
      </c>
      <c r="B5" s="24" t="s">
        <v>9</v>
      </c>
      <c r="C5" s="2">
        <v>41101</v>
      </c>
      <c r="D5" s="2" t="str">
        <f t="shared" si="0"/>
        <v>2012-07</v>
      </c>
      <c r="E5" s="23">
        <v>1500</v>
      </c>
      <c r="F5" s="23">
        <f t="shared" si="1"/>
        <v>0</v>
      </c>
      <c r="G5" s="23">
        <f>IF(AND(B5="Med B", COUNTIFS(A$2:A5, A5, B$2:B5, "Med A")=0), 1, 0)</f>
        <v>0</v>
      </c>
      <c r="H5" s="23" cm="1">
        <f t="array" ref="H5">IF(AND(A5=A4, E5=1), (C5-MIN(IF(A$2:A5=A5, IF(B$2:B5="Med A", C$2:C5), C5)))/7, 0)</f>
        <v>0</v>
      </c>
      <c r="I5" s="23">
        <f>IF(F5=1, SUMIFS(E$2:E5, A$2:A5, A5, B$2:B5, "Med A"), 0)</f>
        <v>0</v>
      </c>
      <c r="J5" s="23">
        <f t="shared" si="2"/>
        <v>0</v>
      </c>
      <c r="K5" s="23">
        <f t="shared" si="3"/>
        <v>1500</v>
      </c>
      <c r="L5" s="23">
        <f t="shared" si="4"/>
        <v>0</v>
      </c>
      <c r="M5" s="1">
        <f>IF(AND(B5="Med B", COUNTIFS(A$2:A5, A5, B$2:B5, "Med B")=1), 1, 0)</f>
        <v>0</v>
      </c>
      <c r="N5" s="1">
        <f t="shared" si="5"/>
        <v>0</v>
      </c>
      <c r="O5" s="1">
        <f>IF(B5="Med B", COUNTIFS(A$2:A5, A5, B$2:B5, "Med B"), 0)</f>
        <v>0</v>
      </c>
      <c r="P5" s="1">
        <f>IF(AND(B5="Med B", COUNTIFS(A$2:A5, A5, B$2:B5, "Med B")=2), E5, 0)</f>
        <v>0</v>
      </c>
    </row>
    <row r="6" spans="1:21" ht="10" x14ac:dyDescent="0.25">
      <c r="A6" s="1">
        <v>1</v>
      </c>
      <c r="B6" s="24" t="s">
        <v>9</v>
      </c>
      <c r="C6" s="2">
        <v>41103</v>
      </c>
      <c r="D6" s="2" t="str">
        <f t="shared" si="0"/>
        <v>2012-07</v>
      </c>
      <c r="E6" s="23">
        <v>1500</v>
      </c>
      <c r="F6" s="23">
        <f t="shared" si="1"/>
        <v>0</v>
      </c>
      <c r="G6" s="23">
        <f>IF(AND(B6="Med B", COUNTIFS(A$2:A6, A6, B$2:B6, "Med A")=0), 1, 0)</f>
        <v>0</v>
      </c>
      <c r="H6" s="23" cm="1">
        <f t="array" ref="H6">IF(AND(A6=A5, E6=1), (C6-MIN(IF(A$2:A6=A6, IF(B$2:B6="Med A", C$2:C6), C6)))/7, 0)</f>
        <v>0</v>
      </c>
      <c r="I6" s="23">
        <f>IF(F6=1, SUMIFS(E$2:E6, A$2:A6, A6, B$2:B6, "Med A"), 0)</f>
        <v>0</v>
      </c>
      <c r="J6" s="23">
        <f t="shared" si="2"/>
        <v>0</v>
      </c>
      <c r="K6" s="23">
        <f t="shared" si="3"/>
        <v>1500</v>
      </c>
      <c r="L6" s="23">
        <f t="shared" si="4"/>
        <v>0</v>
      </c>
      <c r="M6" s="1">
        <f>IF(AND(B6="Med B", COUNTIFS(A$2:A6, A6, B$2:B6, "Med B")=1), 1, 0)</f>
        <v>0</v>
      </c>
      <c r="N6" s="1">
        <f t="shared" si="5"/>
        <v>0</v>
      </c>
      <c r="O6" s="1">
        <f>IF(B6="Med B", COUNTIFS(A$2:A6, A6, B$2:B6, "Med B"), 0)</f>
        <v>0</v>
      </c>
      <c r="P6" s="1">
        <f>IF(AND(B6="Med B", COUNTIFS(A$2:A6, A6, B$2:B6, "Med B")=2), E6, 0)</f>
        <v>0</v>
      </c>
    </row>
    <row r="7" spans="1:21" ht="10" x14ac:dyDescent="0.25">
      <c r="A7" s="1">
        <v>1</v>
      </c>
      <c r="B7" s="24" t="s">
        <v>9</v>
      </c>
      <c r="C7" s="2">
        <v>41106</v>
      </c>
      <c r="D7" s="2" t="str">
        <f t="shared" si="0"/>
        <v>2012-07</v>
      </c>
      <c r="E7" s="23">
        <v>1500</v>
      </c>
      <c r="F7" s="23">
        <f t="shared" si="1"/>
        <v>0</v>
      </c>
      <c r="G7" s="23">
        <f>IF(AND(B7="Med B", COUNTIFS(A$2:A7, A7, B$2:B7, "Med A")=0), 1, 0)</f>
        <v>0</v>
      </c>
      <c r="H7" s="23" cm="1">
        <f t="array" ref="H7">IF(AND(A7=A6, E7=1), (C7-MIN(IF(A$2:A7=A7, IF(B$2:B7="Med A", C$2:C7), C7)))/7, 0)</f>
        <v>0</v>
      </c>
      <c r="I7" s="23">
        <f>IF(F7=1, SUMIFS(E$2:E7, A$2:A7, A7, B$2:B7, "Med A"), 0)</f>
        <v>0</v>
      </c>
      <c r="J7" s="23">
        <f t="shared" si="2"/>
        <v>0</v>
      </c>
      <c r="K7" s="23">
        <f t="shared" si="3"/>
        <v>1500</v>
      </c>
      <c r="L7" s="23">
        <f t="shared" si="4"/>
        <v>0</v>
      </c>
      <c r="M7" s="1">
        <f>IF(AND(B7="Med B", COUNTIFS(A$2:A7, A7, B$2:B7, "Med B")=1), 1, 0)</f>
        <v>0</v>
      </c>
      <c r="N7" s="1">
        <f t="shared" si="5"/>
        <v>0</v>
      </c>
      <c r="O7" s="1">
        <f>IF(B7="Med B", COUNTIFS(A$2:A7, A7, B$2:B7, "Med B"), 0)</f>
        <v>0</v>
      </c>
      <c r="P7" s="1">
        <f>IF(AND(B7="Med B", COUNTIFS(A$2:A7, A7, B$2:B7, "Med B")=2), E7, 0)</f>
        <v>0</v>
      </c>
    </row>
    <row r="8" spans="1:21" ht="10" x14ac:dyDescent="0.25">
      <c r="A8" s="1">
        <v>1</v>
      </c>
      <c r="B8" s="24" t="s">
        <v>9</v>
      </c>
      <c r="C8" s="2">
        <v>41110</v>
      </c>
      <c r="D8" s="2" t="str">
        <f t="shared" si="0"/>
        <v>2012-07</v>
      </c>
      <c r="E8" s="23">
        <v>1500</v>
      </c>
      <c r="F8" s="23">
        <f t="shared" si="1"/>
        <v>0</v>
      </c>
      <c r="G8" s="23">
        <f>IF(AND(B8="Med B", COUNTIFS(A$2:A8, A8, B$2:B8, "Med A")=0), 1, 0)</f>
        <v>0</v>
      </c>
      <c r="H8" s="23" cm="1">
        <f t="array" ref="H8">IF(AND(A8=A7, E8=1), (C8-MIN(IF(A$2:A8=A8, IF(B$2:B8="Med A", C$2:C8), C8)))/7, 0)</f>
        <v>0</v>
      </c>
      <c r="I8" s="23">
        <f>IF(F8=1, SUMIFS(E$2:E8, A$2:A8, A8, B$2:B8, "Med A"), 0)</f>
        <v>0</v>
      </c>
      <c r="J8" s="23">
        <f t="shared" si="2"/>
        <v>0</v>
      </c>
      <c r="K8" s="23">
        <f t="shared" si="3"/>
        <v>1500</v>
      </c>
      <c r="L8" s="23">
        <f t="shared" si="4"/>
        <v>0</v>
      </c>
      <c r="M8" s="1">
        <f>IF(AND(B8="Med B", COUNTIFS(A$2:A8, A8, B$2:B8, "Med B")=1), 1, 0)</f>
        <v>0</v>
      </c>
      <c r="N8" s="1">
        <f t="shared" si="5"/>
        <v>0</v>
      </c>
      <c r="O8" s="1">
        <f>IF(B8="Med B", COUNTIFS(A$2:A8, A8, B$2:B8, "Med B"), 0)</f>
        <v>0</v>
      </c>
      <c r="P8" s="1">
        <f>IF(AND(B8="Med B", COUNTIFS(A$2:A8, A8, B$2:B8, "Med B")=2), E8, 0)</f>
        <v>0</v>
      </c>
    </row>
    <row r="9" spans="1:21" ht="10" x14ac:dyDescent="0.25">
      <c r="A9" s="1">
        <v>1</v>
      </c>
      <c r="B9" s="24" t="s">
        <v>9</v>
      </c>
      <c r="C9" s="2">
        <v>41113</v>
      </c>
      <c r="D9" s="2" t="str">
        <f t="shared" si="0"/>
        <v>2012-07</v>
      </c>
      <c r="E9" s="23">
        <v>1500</v>
      </c>
      <c r="F9" s="23">
        <f t="shared" si="1"/>
        <v>0</v>
      </c>
      <c r="G9" s="23">
        <f>IF(AND(B9="Med B", COUNTIFS(A$2:A9, A9, B$2:B9, "Med A")=0), 1, 0)</f>
        <v>0</v>
      </c>
      <c r="H9" s="23" cm="1">
        <f t="array" ref="H9">IF(AND(A9=A8, E9=1), (C9-MIN(IF(A$2:A9=A9, IF(B$2:B9="Med A", C$2:C9), C9)))/7, 0)</f>
        <v>0</v>
      </c>
      <c r="I9" s="23">
        <f>IF(F9=1, SUMIFS(E$2:E9, A$2:A9, A9, B$2:B9, "Med A"), 0)</f>
        <v>0</v>
      </c>
      <c r="J9" s="23">
        <f t="shared" si="2"/>
        <v>0</v>
      </c>
      <c r="K9" s="23">
        <f t="shared" si="3"/>
        <v>1500</v>
      </c>
      <c r="L9" s="23">
        <f t="shared" si="4"/>
        <v>0</v>
      </c>
      <c r="M9" s="1">
        <f>IF(AND(B9="Med B", COUNTIFS(A$2:A9, A9, B$2:B9, "Med B")=1), 1, 0)</f>
        <v>0</v>
      </c>
      <c r="N9" s="1">
        <f t="shared" si="5"/>
        <v>0</v>
      </c>
      <c r="O9" s="1">
        <f>IF(B9="Med B", COUNTIFS(A$2:A9, A9, B$2:B9, "Med B"), 0)</f>
        <v>0</v>
      </c>
      <c r="P9" s="1">
        <f>IF(AND(B9="Med B", COUNTIFS(A$2:A9, A9, B$2:B9, "Med B")=2), E9, 0)</f>
        <v>0</v>
      </c>
    </row>
    <row r="10" spans="1:21" ht="10" x14ac:dyDescent="0.25">
      <c r="A10" s="1">
        <v>1</v>
      </c>
      <c r="B10" s="24" t="s">
        <v>9</v>
      </c>
      <c r="C10" s="2">
        <v>41115</v>
      </c>
      <c r="D10" s="2" t="str">
        <f t="shared" si="0"/>
        <v>2012-07</v>
      </c>
      <c r="E10" s="23">
        <v>1700</v>
      </c>
      <c r="F10" s="23">
        <f t="shared" si="1"/>
        <v>0</v>
      </c>
      <c r="G10" s="23">
        <f>IF(AND(B10="Med B", COUNTIFS(A$2:A10, A10, B$2:B10, "Med A")=0), 1, 0)</f>
        <v>0</v>
      </c>
      <c r="H10" s="23" cm="1">
        <f t="array" ref="H10">IF(AND(A10=A9, E10=1), (C10-MIN(IF(A$2:A10=A10, IF(B$2:B10="Med A", C$2:C10), C10)))/7, 0)</f>
        <v>0</v>
      </c>
      <c r="I10" s="23">
        <f>IF(F10=1, SUMIFS(E$2:E10, A$2:A10, A10, B$2:B10, "Med A"), 0)</f>
        <v>0</v>
      </c>
      <c r="J10" s="23">
        <f t="shared" si="2"/>
        <v>0</v>
      </c>
      <c r="K10" s="23">
        <f t="shared" si="3"/>
        <v>1700</v>
      </c>
      <c r="L10" s="23">
        <f t="shared" si="4"/>
        <v>0</v>
      </c>
      <c r="M10" s="1">
        <f>IF(AND(B10="Med B", COUNTIFS(A$2:A10, A10, B$2:B10, "Med B")=1), 1, 0)</f>
        <v>0</v>
      </c>
      <c r="N10" s="1">
        <f t="shared" si="5"/>
        <v>0</v>
      </c>
      <c r="O10" s="1">
        <f>IF(B10="Med B", COUNTIFS(A$2:A10, A10, B$2:B10, "Med B"), 0)</f>
        <v>0</v>
      </c>
      <c r="P10" s="1">
        <f>IF(AND(B10="Med B", COUNTIFS(A$2:A10, A10, B$2:B10, "Med B")=2), E10, 0)</f>
        <v>0</v>
      </c>
    </row>
    <row r="11" spans="1:21" ht="10" x14ac:dyDescent="0.25">
      <c r="A11" s="1">
        <v>1</v>
      </c>
      <c r="B11" s="24" t="s">
        <v>9</v>
      </c>
      <c r="C11" s="2">
        <v>41117</v>
      </c>
      <c r="D11" s="2" t="str">
        <f t="shared" si="0"/>
        <v>2012-07</v>
      </c>
      <c r="E11" s="23">
        <v>1700</v>
      </c>
      <c r="F11" s="23">
        <f t="shared" si="1"/>
        <v>0</v>
      </c>
      <c r="G11" s="23">
        <f>IF(AND(B11="Med B", COUNTIFS(A$2:A11, A11, B$2:B11, "Med A")=0), 1, 0)</f>
        <v>0</v>
      </c>
      <c r="H11" s="23" cm="1">
        <f t="array" ref="H11">IF(AND(A11=A10, E11=1), (C11-MIN(IF(A$2:A11=A11, IF(B$2:B11="Med A", C$2:C11), C11)))/7, 0)</f>
        <v>0</v>
      </c>
      <c r="I11" s="23">
        <f>IF(F11=1, SUMIFS(E$2:E11, A$2:A11, A11, B$2:B11, "Med A"), 0)</f>
        <v>0</v>
      </c>
      <c r="J11" s="23">
        <f t="shared" si="2"/>
        <v>0</v>
      </c>
      <c r="K11" s="23">
        <f t="shared" si="3"/>
        <v>1700</v>
      </c>
      <c r="L11" s="23">
        <f t="shared" si="4"/>
        <v>0</v>
      </c>
      <c r="M11" s="1">
        <f>IF(AND(B11="Med B", COUNTIFS(A$2:A11, A11, B$2:B11, "Med B")=1), 1, 0)</f>
        <v>0</v>
      </c>
      <c r="N11" s="1">
        <f t="shared" si="5"/>
        <v>0</v>
      </c>
      <c r="O11" s="1">
        <f>IF(B11="Med B", COUNTIFS(A$2:A11, A11, B$2:B11, "Med B"), 0)</f>
        <v>0</v>
      </c>
      <c r="P11" s="1">
        <f>IF(AND(B11="Med B", COUNTIFS(A$2:A11, A11, B$2:B11, "Med B")=2), E11, 0)</f>
        <v>0</v>
      </c>
    </row>
    <row r="12" spans="1:21" ht="10" x14ac:dyDescent="0.25">
      <c r="A12" s="1">
        <v>1</v>
      </c>
      <c r="B12" s="24" t="s">
        <v>9</v>
      </c>
      <c r="C12" s="2">
        <v>41120</v>
      </c>
      <c r="D12" s="2" t="str">
        <f t="shared" si="0"/>
        <v>2012-07</v>
      </c>
      <c r="E12" s="23">
        <v>1700</v>
      </c>
      <c r="F12" s="23">
        <f t="shared" si="1"/>
        <v>0</v>
      </c>
      <c r="G12" s="23">
        <f>IF(AND(B12="Med B", COUNTIFS(A$2:A12, A12, B$2:B12, "Med A")=0), 1, 0)</f>
        <v>0</v>
      </c>
      <c r="H12" s="23" cm="1">
        <f t="array" ref="H12">IF(AND(A12=A11, E12=1), (C12-MIN(IF(A$2:A12=A12, IF(B$2:B12="Med A", C$2:C12), C12)))/7, 0)</f>
        <v>0</v>
      </c>
      <c r="I12" s="23">
        <f>IF(F12=1, SUMIFS(E$2:E12, A$2:A12, A12, B$2:B12, "Med A"), 0)</f>
        <v>0</v>
      </c>
      <c r="J12" s="23">
        <f t="shared" si="2"/>
        <v>0</v>
      </c>
      <c r="K12" s="23">
        <f t="shared" si="3"/>
        <v>1700</v>
      </c>
      <c r="L12" s="23">
        <f t="shared" si="4"/>
        <v>0</v>
      </c>
      <c r="M12" s="1">
        <f>IF(AND(B12="Med B", COUNTIFS(A$2:A12, A12, B$2:B12, "Med B")=1), 1, 0)</f>
        <v>0</v>
      </c>
      <c r="N12" s="1">
        <f t="shared" si="5"/>
        <v>0</v>
      </c>
      <c r="O12" s="1">
        <f>IF(B12="Med B", COUNTIFS(A$2:A12, A12, B$2:B12, "Med B"), 0)</f>
        <v>0</v>
      </c>
      <c r="P12" s="1">
        <f>IF(AND(B12="Med B", COUNTIFS(A$2:A12, A12, B$2:B12, "Med B")=2), E12, 0)</f>
        <v>0</v>
      </c>
    </row>
    <row r="13" spans="1:21" ht="10" x14ac:dyDescent="0.25">
      <c r="A13" s="1">
        <v>1</v>
      </c>
      <c r="B13" s="24" t="s">
        <v>9</v>
      </c>
      <c r="C13" s="2">
        <v>41122</v>
      </c>
      <c r="D13" s="2" t="str">
        <f t="shared" si="0"/>
        <v>2012-08</v>
      </c>
      <c r="E13" s="23">
        <v>1700</v>
      </c>
      <c r="F13" s="23">
        <f t="shared" si="1"/>
        <v>0</v>
      </c>
      <c r="G13" s="23">
        <f>IF(AND(B13="Med B", COUNTIFS(A$2:A13, A13, B$2:B13, "Med A")=0), 1, 0)</f>
        <v>0</v>
      </c>
      <c r="H13" s="23" cm="1">
        <f t="array" ref="H13">IF(AND(A13=A12, E13=1), (C13-MIN(IF(A$2:A13=A13, IF(B$2:B13="Med A", C$2:C13), C13)))/7, 0)</f>
        <v>0</v>
      </c>
      <c r="I13" s="23">
        <f>IF(F13=1, SUMIFS(E$2:E13, A$2:A13, A13, B$2:B13, "Med A"), 0)</f>
        <v>0</v>
      </c>
      <c r="J13" s="23">
        <f t="shared" si="2"/>
        <v>0</v>
      </c>
      <c r="K13" s="23">
        <f t="shared" si="3"/>
        <v>1700</v>
      </c>
      <c r="L13" s="23">
        <f t="shared" si="4"/>
        <v>0</v>
      </c>
      <c r="M13" s="1">
        <f>IF(AND(B13="Med B", COUNTIFS(A$2:A13, A13, B$2:B13, "Med B")=1), 1, 0)</f>
        <v>0</v>
      </c>
      <c r="N13" s="1">
        <f t="shared" si="5"/>
        <v>0</v>
      </c>
      <c r="O13" s="1">
        <f>IF(B13="Med B", COUNTIFS(A$2:A13, A13, B$2:B13, "Med B"), 0)</f>
        <v>0</v>
      </c>
      <c r="P13" s="1">
        <f>IF(AND(B13="Med B", COUNTIFS(A$2:A13, A13, B$2:B13, "Med B")=2), E13, 0)</f>
        <v>0</v>
      </c>
    </row>
    <row r="14" spans="1:21" ht="10" x14ac:dyDescent="0.25">
      <c r="A14" s="1">
        <v>1</v>
      </c>
      <c r="B14" s="24" t="s">
        <v>9</v>
      </c>
      <c r="C14" s="2">
        <v>41124</v>
      </c>
      <c r="D14" s="2" t="str">
        <f t="shared" si="0"/>
        <v>2012-08</v>
      </c>
      <c r="E14" s="23">
        <v>1700</v>
      </c>
      <c r="F14" s="23">
        <f t="shared" si="1"/>
        <v>0</v>
      </c>
      <c r="G14" s="23">
        <f>IF(AND(B14="Med B", COUNTIFS(A$2:A14, A14, B$2:B14, "Med A")=0), 1, 0)</f>
        <v>0</v>
      </c>
      <c r="H14" s="23" cm="1">
        <f t="array" ref="H14">IF(AND(A14=A13, E14=1), (C14-MIN(IF(A$2:A14=A14, IF(B$2:B14="Med A", C$2:C14), C14)))/7, 0)</f>
        <v>0</v>
      </c>
      <c r="I14" s="23">
        <f>IF(F14=1, SUMIFS(E$2:E14, A$2:A14, A14, B$2:B14, "Med A"), 0)</f>
        <v>0</v>
      </c>
      <c r="J14" s="23">
        <f t="shared" si="2"/>
        <v>0</v>
      </c>
      <c r="K14" s="23">
        <f t="shared" si="3"/>
        <v>1700</v>
      </c>
      <c r="L14" s="23">
        <f t="shared" si="4"/>
        <v>0</v>
      </c>
      <c r="M14" s="1">
        <f>IF(AND(B14="Med B", COUNTIFS(A$2:A14, A14, B$2:B14, "Med B")=1), 1, 0)</f>
        <v>0</v>
      </c>
      <c r="N14" s="1">
        <f t="shared" si="5"/>
        <v>0</v>
      </c>
      <c r="O14" s="1">
        <f>IF(B14="Med B", COUNTIFS(A$2:A14, A14, B$2:B14, "Med B"), 0)</f>
        <v>0</v>
      </c>
      <c r="P14" s="1">
        <f>IF(AND(B14="Med B", COUNTIFS(A$2:A14, A14, B$2:B14, "Med B")=2), E14, 0)</f>
        <v>0</v>
      </c>
    </row>
    <row r="15" spans="1:21" ht="12.5" x14ac:dyDescent="0.25">
      <c r="A15" s="1">
        <v>1</v>
      </c>
      <c r="B15" s="24" t="s">
        <v>9</v>
      </c>
      <c r="C15" s="2">
        <v>41127</v>
      </c>
      <c r="D15" s="2" t="str">
        <f t="shared" si="0"/>
        <v>2012-08</v>
      </c>
      <c r="E15" s="23">
        <v>1700</v>
      </c>
      <c r="F15" s="23">
        <f t="shared" si="1"/>
        <v>0</v>
      </c>
      <c r="G15" s="23">
        <f>IF(AND(B15="Med B", COUNTIFS(A$2:A15, A15, B$2:B15, "Med A")=0), 1, 0)</f>
        <v>0</v>
      </c>
      <c r="H15" s="23" cm="1">
        <f t="array" ref="H15">IF(AND(A15=A14, E15=1), (C15-MIN(IF(A$2:A15=A15, IF(B$2:B15="Med A", C$2:C15), C15)))/7, 0)</f>
        <v>0</v>
      </c>
      <c r="I15" s="23">
        <f>IF(F15=1, SUMIFS(E$2:E15, A$2:A15, A15, B$2:B15, "Med A"), 0)</f>
        <v>0</v>
      </c>
      <c r="J15" s="23">
        <f t="shared" si="2"/>
        <v>0</v>
      </c>
      <c r="K15" s="23">
        <f t="shared" si="3"/>
        <v>1700</v>
      </c>
      <c r="L15" s="23">
        <f t="shared" si="4"/>
        <v>0</v>
      </c>
      <c r="M15" s="1">
        <f>IF(AND(B15="Med B", COUNTIFS(A$2:A15, A15, B$2:B15, "Med B")=1), 1, 0)</f>
        <v>0</v>
      </c>
      <c r="N15" s="1">
        <f t="shared" si="5"/>
        <v>0</v>
      </c>
      <c r="O15" s="1">
        <f>IF(B15="Med B", COUNTIFS(A$2:A15, A15, B$2:B15, "Med B"), 0)</f>
        <v>0</v>
      </c>
      <c r="P15" s="1">
        <f>IF(AND(B15="Med B", COUNTIFS(A$2:A15, A15, B$2:B15, "Med B")=2), E15, 0)</f>
        <v>0</v>
      </c>
      <c r="Q15"/>
      <c r="R15"/>
      <c r="S15"/>
      <c r="T15"/>
      <c r="U15"/>
    </row>
    <row r="16" spans="1:21" ht="12.5" x14ac:dyDescent="0.25">
      <c r="A16" s="1">
        <v>1</v>
      </c>
      <c r="B16" s="24" t="s">
        <v>9</v>
      </c>
      <c r="C16" s="2">
        <v>41129</v>
      </c>
      <c r="D16" s="2" t="str">
        <f t="shared" si="0"/>
        <v>2012-08</v>
      </c>
      <c r="E16" s="23">
        <v>1700</v>
      </c>
      <c r="F16" s="23">
        <f t="shared" si="1"/>
        <v>0</v>
      </c>
      <c r="G16" s="23">
        <f>IF(AND(B16="Med B", COUNTIFS(A$2:A16, A16, B$2:B16, "Med A")=0), 1, 0)</f>
        <v>0</v>
      </c>
      <c r="H16" s="23" cm="1">
        <f t="array" ref="H16">IF(AND(A16=A15, E16=1), (C16-MIN(IF(A$2:A16=A16, IF(B$2:B16="Med A", C$2:C16), C16)))/7, 0)</f>
        <v>0</v>
      </c>
      <c r="I16" s="23">
        <f>IF(F16=1, SUMIFS(E$2:E16, A$2:A16, A16, B$2:B16, "Med A"), 0)</f>
        <v>0</v>
      </c>
      <c r="J16" s="23">
        <f t="shared" si="2"/>
        <v>0</v>
      </c>
      <c r="K16" s="23">
        <f t="shared" si="3"/>
        <v>1700</v>
      </c>
      <c r="L16" s="23">
        <f t="shared" si="4"/>
        <v>0</v>
      </c>
      <c r="M16" s="1">
        <f>IF(AND(B16="Med B", COUNTIFS(A$2:A16, A16, B$2:B16, "Med B")=1), 1, 0)</f>
        <v>0</v>
      </c>
      <c r="N16" s="1">
        <f t="shared" si="5"/>
        <v>0</v>
      </c>
      <c r="O16" s="1">
        <f>IF(B16="Med B", COUNTIFS(A$2:A16, A16, B$2:B16, "Med B"), 0)</f>
        <v>0</v>
      </c>
      <c r="P16" s="1">
        <f>IF(AND(B16="Med B", COUNTIFS(A$2:A16, A16, B$2:B16, "Med B")=2), E16, 0)</f>
        <v>0</v>
      </c>
      <c r="Q16"/>
      <c r="R16"/>
      <c r="S16"/>
      <c r="T16"/>
      <c r="U16"/>
    </row>
    <row r="17" spans="1:21" ht="12.5" x14ac:dyDescent="0.25">
      <c r="A17" s="1">
        <v>1</v>
      </c>
      <c r="B17" s="24" t="s">
        <v>9</v>
      </c>
      <c r="C17" s="2">
        <v>41131</v>
      </c>
      <c r="D17" s="2" t="str">
        <f t="shared" si="0"/>
        <v>2012-08</v>
      </c>
      <c r="E17" s="23">
        <v>1700</v>
      </c>
      <c r="F17" s="23">
        <f t="shared" si="1"/>
        <v>0</v>
      </c>
      <c r="G17" s="23">
        <f>IF(AND(B17="Med B", COUNTIFS(A$2:A17, A17, B$2:B17, "Med A")=0), 1, 0)</f>
        <v>0</v>
      </c>
      <c r="H17" s="23" cm="1">
        <f t="array" ref="H17">IF(AND(A17=A16, E17=1), (C17-MIN(IF(A$2:A17=A17, IF(B$2:B17="Med A", C$2:C17), C17)))/7, 0)</f>
        <v>0</v>
      </c>
      <c r="I17" s="23">
        <f>IF(F17=1, SUMIFS(E$2:E17, A$2:A17, A17, B$2:B17, "Med A"), 0)</f>
        <v>0</v>
      </c>
      <c r="J17" s="23">
        <f t="shared" si="2"/>
        <v>0</v>
      </c>
      <c r="K17" s="23">
        <f t="shared" si="3"/>
        <v>1700</v>
      </c>
      <c r="L17" s="23">
        <f t="shared" si="4"/>
        <v>0</v>
      </c>
      <c r="M17" s="1">
        <f>IF(AND(B17="Med B", COUNTIFS(A$2:A17, A17, B$2:B17, "Med B")=1), 1, 0)</f>
        <v>0</v>
      </c>
      <c r="N17" s="1">
        <f t="shared" si="5"/>
        <v>0</v>
      </c>
      <c r="O17" s="1">
        <f>IF(B17="Med B", COUNTIFS(A$2:A17, A17, B$2:B17, "Med B"), 0)</f>
        <v>0</v>
      </c>
      <c r="P17" s="1">
        <f>IF(AND(B17="Med B", COUNTIFS(A$2:A17, A17, B$2:B17, "Med B")=2), E17, 0)</f>
        <v>0</v>
      </c>
      <c r="Q17"/>
      <c r="R17"/>
      <c r="S17"/>
      <c r="T17"/>
      <c r="U17"/>
    </row>
    <row r="18" spans="1:21" ht="12.5" x14ac:dyDescent="0.25">
      <c r="A18" s="1">
        <v>1</v>
      </c>
      <c r="B18" s="24" t="s">
        <v>9</v>
      </c>
      <c r="C18" s="2">
        <v>41134</v>
      </c>
      <c r="D18" s="2" t="str">
        <f t="shared" si="0"/>
        <v>2012-08</v>
      </c>
      <c r="E18" s="23">
        <v>1700</v>
      </c>
      <c r="F18" s="23">
        <f t="shared" si="1"/>
        <v>0</v>
      </c>
      <c r="G18" s="23">
        <f>IF(AND(B18="Med B", COUNTIFS(A$2:A18, A18, B$2:B18, "Med A")=0), 1, 0)</f>
        <v>0</v>
      </c>
      <c r="H18" s="23" cm="1">
        <f t="array" ref="H18">IF(AND(A18=A17, E18=1), (C18-MIN(IF(A$2:A18=A18, IF(B$2:B18="Med A", C$2:C18), C18)))/7, 0)</f>
        <v>0</v>
      </c>
      <c r="I18" s="23">
        <f>IF(F18=1, SUMIFS(E$2:E18, A$2:A18, A18, B$2:B18, "Med A"), 0)</f>
        <v>0</v>
      </c>
      <c r="J18" s="23">
        <f t="shared" si="2"/>
        <v>0</v>
      </c>
      <c r="K18" s="23">
        <f t="shared" si="3"/>
        <v>1700</v>
      </c>
      <c r="L18" s="23">
        <f t="shared" si="4"/>
        <v>0</v>
      </c>
      <c r="M18" s="1">
        <f>IF(AND(B18="Med B", COUNTIFS(A$2:A18, A18, B$2:B18, "Med B")=1), 1, 0)</f>
        <v>0</v>
      </c>
      <c r="N18" s="1">
        <f t="shared" si="5"/>
        <v>0</v>
      </c>
      <c r="O18" s="1">
        <f>IF(B18="Med B", COUNTIFS(A$2:A18, A18, B$2:B18, "Med B"), 0)</f>
        <v>0</v>
      </c>
      <c r="P18" s="1">
        <f>IF(AND(B18="Med B", COUNTIFS(A$2:A18, A18, B$2:B18, "Med B")=2), E18, 0)</f>
        <v>0</v>
      </c>
      <c r="Q18"/>
      <c r="R18"/>
      <c r="S18"/>
      <c r="T18"/>
      <c r="U18"/>
    </row>
    <row r="19" spans="1:21" ht="12.5" x14ac:dyDescent="0.25">
      <c r="A19" s="1">
        <v>1</v>
      </c>
      <c r="B19" s="24" t="s">
        <v>9</v>
      </c>
      <c r="C19" s="2">
        <v>41138</v>
      </c>
      <c r="D19" s="2" t="str">
        <f t="shared" si="0"/>
        <v>2012-08</v>
      </c>
      <c r="E19" s="23">
        <v>1700</v>
      </c>
      <c r="F19" s="23">
        <f t="shared" si="1"/>
        <v>0</v>
      </c>
      <c r="G19" s="23">
        <f>IF(AND(B19="Med B", COUNTIFS(A$2:A19, A19, B$2:B19, "Med A")=0), 1, 0)</f>
        <v>0</v>
      </c>
      <c r="H19" s="23" cm="1">
        <f t="array" ref="H19">IF(AND(A19=A18, E19=1), (C19-MIN(IF(A$2:A19=A19, IF(B$2:B19="Med A", C$2:C19), C19)))/7, 0)</f>
        <v>0</v>
      </c>
      <c r="I19" s="23">
        <f>IF(F19=1, SUMIFS(E$2:E19, A$2:A19, A19, B$2:B19, "Med A"), 0)</f>
        <v>0</v>
      </c>
      <c r="J19" s="23">
        <f t="shared" si="2"/>
        <v>0</v>
      </c>
      <c r="K19" s="23">
        <f t="shared" si="3"/>
        <v>1700</v>
      </c>
      <c r="L19" s="23">
        <f t="shared" si="4"/>
        <v>0</v>
      </c>
      <c r="M19" s="1">
        <f>IF(AND(B19="Med B", COUNTIFS(A$2:A19, A19, B$2:B19, "Med B")=1), 1, 0)</f>
        <v>0</v>
      </c>
      <c r="N19" s="1">
        <f t="shared" si="5"/>
        <v>0</v>
      </c>
      <c r="O19" s="1">
        <f>IF(B19="Med B", COUNTIFS(A$2:A19, A19, B$2:B19, "Med B"), 0)</f>
        <v>0</v>
      </c>
      <c r="P19" s="1">
        <f>IF(AND(B19="Med B", COUNTIFS(A$2:A19, A19, B$2:B19, "Med B")=2), E19, 0)</f>
        <v>0</v>
      </c>
      <c r="Q19"/>
      <c r="R19"/>
      <c r="S19"/>
      <c r="T19"/>
      <c r="U19"/>
    </row>
    <row r="20" spans="1:21" ht="12.5" x14ac:dyDescent="0.25">
      <c r="A20" s="1">
        <v>1</v>
      </c>
      <c r="B20" s="24" t="s">
        <v>9</v>
      </c>
      <c r="C20" s="2">
        <v>41141</v>
      </c>
      <c r="D20" s="2" t="str">
        <f t="shared" si="0"/>
        <v>2012-08</v>
      </c>
      <c r="E20" s="23">
        <v>1700</v>
      </c>
      <c r="F20" s="23">
        <f t="shared" si="1"/>
        <v>0</v>
      </c>
      <c r="G20" s="23">
        <f>IF(AND(B20="Med B", COUNTIFS(A$2:A20, A20, B$2:B20, "Med A")=0), 1, 0)</f>
        <v>0</v>
      </c>
      <c r="H20" s="23" cm="1">
        <f t="array" ref="H20">IF(AND(A20=A19, E20=1), (C20-MIN(IF(A$2:A20=A20, IF(B$2:B20="Med A", C$2:C20), C20)))/7, 0)</f>
        <v>0</v>
      </c>
      <c r="I20" s="23">
        <f>IF(F20=1, SUMIFS(E$2:E20, A$2:A20, A20, B$2:B20, "Med A"), 0)</f>
        <v>0</v>
      </c>
      <c r="J20" s="23">
        <f t="shared" si="2"/>
        <v>0</v>
      </c>
      <c r="K20" s="23">
        <f t="shared" si="3"/>
        <v>1700</v>
      </c>
      <c r="L20" s="23">
        <f t="shared" si="4"/>
        <v>0</v>
      </c>
      <c r="M20" s="1">
        <f>IF(AND(B20="Med B", COUNTIFS(A$2:A20, A20, B$2:B20, "Med B")=1), 1, 0)</f>
        <v>0</v>
      </c>
      <c r="N20" s="1">
        <f t="shared" si="5"/>
        <v>0</v>
      </c>
      <c r="O20" s="1">
        <f>IF(B20="Med B", COUNTIFS(A$2:A20, A20, B$2:B20, "Med B"), 0)</f>
        <v>0</v>
      </c>
      <c r="P20" s="1">
        <f>IF(AND(B20="Med B", COUNTIFS(A$2:A20, A20, B$2:B20, "Med B")=2), E20, 0)</f>
        <v>0</v>
      </c>
      <c r="Q20"/>
      <c r="R20"/>
      <c r="S20"/>
      <c r="T20"/>
      <c r="U20"/>
    </row>
    <row r="21" spans="1:21" ht="12.5" x14ac:dyDescent="0.25">
      <c r="A21" s="1">
        <v>1</v>
      </c>
      <c r="B21" s="24" t="s">
        <v>9</v>
      </c>
      <c r="C21" s="2">
        <v>41143</v>
      </c>
      <c r="D21" s="2" t="str">
        <f t="shared" si="0"/>
        <v>2012-08</v>
      </c>
      <c r="E21" s="23">
        <v>1700</v>
      </c>
      <c r="F21" s="23">
        <f t="shared" si="1"/>
        <v>0</v>
      </c>
      <c r="G21" s="23">
        <f>IF(AND(B21="Med B", COUNTIFS(A$2:A21, A21, B$2:B21, "Med A")=0), 1, 0)</f>
        <v>0</v>
      </c>
      <c r="H21" s="23" cm="1">
        <f t="array" ref="H21">IF(AND(A21=A20, E21=1), (C21-MIN(IF(A$2:A21=A21, IF(B$2:B21="Med A", C$2:C21), C21)))/7, 0)</f>
        <v>0</v>
      </c>
      <c r="I21" s="23">
        <f>IF(F21=1, SUMIFS(E$2:E21, A$2:A21, A21, B$2:B21, "Med A"), 0)</f>
        <v>0</v>
      </c>
      <c r="J21" s="23">
        <f t="shared" si="2"/>
        <v>0</v>
      </c>
      <c r="K21" s="23">
        <f t="shared" si="3"/>
        <v>1700</v>
      </c>
      <c r="L21" s="23">
        <f t="shared" si="4"/>
        <v>0</v>
      </c>
      <c r="M21" s="1">
        <f>IF(AND(B21="Med B", COUNTIFS(A$2:A21, A21, B$2:B21, "Med B")=1), 1, 0)</f>
        <v>0</v>
      </c>
      <c r="N21" s="1">
        <f t="shared" si="5"/>
        <v>0</v>
      </c>
      <c r="O21" s="1">
        <f>IF(B21="Med B", COUNTIFS(A$2:A21, A21, B$2:B21, "Med B"), 0)</f>
        <v>0</v>
      </c>
      <c r="P21" s="1">
        <f>IF(AND(B21="Med B", COUNTIFS(A$2:A21, A21, B$2:B21, "Med B")=2), E21, 0)</f>
        <v>0</v>
      </c>
      <c r="Q21"/>
      <c r="R21"/>
      <c r="S21"/>
      <c r="T21"/>
      <c r="U21"/>
    </row>
    <row r="22" spans="1:21" ht="12.5" x14ac:dyDescent="0.25">
      <c r="A22" s="1">
        <v>1</v>
      </c>
      <c r="B22" s="24" t="s">
        <v>9</v>
      </c>
      <c r="C22" s="2">
        <v>41145</v>
      </c>
      <c r="D22" s="2" t="str">
        <f t="shared" si="0"/>
        <v>2012-08</v>
      </c>
      <c r="E22" s="23">
        <v>1900</v>
      </c>
      <c r="F22" s="23">
        <f t="shared" si="1"/>
        <v>0</v>
      </c>
      <c r="G22" s="23">
        <f>IF(AND(B22="Med B", COUNTIFS(A$2:A22, A22, B$2:B22, "Med A")=0), 1, 0)</f>
        <v>0</v>
      </c>
      <c r="H22" s="23" cm="1">
        <f t="array" ref="H22">IF(AND(A22=A21, E22=1), (C22-MIN(IF(A$2:A22=A22, IF(B$2:B22="Med A", C$2:C22), C22)))/7, 0)</f>
        <v>0</v>
      </c>
      <c r="I22" s="23">
        <f>IF(F22=1, SUMIFS(E$2:E22, A$2:A22, A22, B$2:B22, "Med A"), 0)</f>
        <v>0</v>
      </c>
      <c r="J22" s="23">
        <f t="shared" si="2"/>
        <v>0</v>
      </c>
      <c r="K22" s="23">
        <f t="shared" si="3"/>
        <v>1900</v>
      </c>
      <c r="L22" s="23">
        <f t="shared" si="4"/>
        <v>0</v>
      </c>
      <c r="M22" s="1">
        <f>IF(AND(B22="Med B", COUNTIFS(A$2:A22, A22, B$2:B22, "Med B")=1), 1, 0)</f>
        <v>0</v>
      </c>
      <c r="N22" s="1">
        <f t="shared" si="5"/>
        <v>0</v>
      </c>
      <c r="O22" s="1">
        <f>IF(B22="Med B", COUNTIFS(A$2:A22, A22, B$2:B22, "Med B"), 0)</f>
        <v>0</v>
      </c>
      <c r="P22" s="1">
        <f>IF(AND(B22="Med B", COUNTIFS(A$2:A22, A22, B$2:B22, "Med B")=2), E22, 0)</f>
        <v>0</v>
      </c>
      <c r="Q22"/>
      <c r="R22"/>
      <c r="S22"/>
      <c r="T22"/>
      <c r="U22"/>
    </row>
    <row r="23" spans="1:21" ht="12.5" x14ac:dyDescent="0.25">
      <c r="A23" s="1">
        <v>1</v>
      </c>
      <c r="B23" s="24" t="s">
        <v>9</v>
      </c>
      <c r="C23" s="2">
        <v>41148</v>
      </c>
      <c r="D23" s="2" t="str">
        <f t="shared" si="0"/>
        <v>2012-08</v>
      </c>
      <c r="E23" s="23">
        <v>1900</v>
      </c>
      <c r="F23" s="23">
        <f t="shared" si="1"/>
        <v>0</v>
      </c>
      <c r="G23" s="23">
        <f>IF(AND(B23="Med B", COUNTIFS(A$2:A23, A23, B$2:B23, "Med A")=0), 1, 0)</f>
        <v>0</v>
      </c>
      <c r="H23" s="23" cm="1">
        <f t="array" ref="H23">IF(AND(A23=A22, E23=1), (C23-MIN(IF(A$2:A23=A23, IF(B$2:B23="Med A", C$2:C23), C23)))/7, 0)</f>
        <v>0</v>
      </c>
      <c r="I23" s="23">
        <f>IF(F23=1, SUMIFS(E$2:E23, A$2:A23, A23, B$2:B23, "Med A"), 0)</f>
        <v>0</v>
      </c>
      <c r="J23" s="23">
        <f t="shared" si="2"/>
        <v>0</v>
      </c>
      <c r="K23" s="23">
        <f t="shared" si="3"/>
        <v>1900</v>
      </c>
      <c r="L23" s="23">
        <f t="shared" si="4"/>
        <v>0</v>
      </c>
      <c r="M23" s="1">
        <f>IF(AND(B23="Med B", COUNTIFS(A$2:A23, A23, B$2:B23, "Med B")=1), 1, 0)</f>
        <v>0</v>
      </c>
      <c r="N23" s="1">
        <f t="shared" si="5"/>
        <v>0</v>
      </c>
      <c r="O23" s="1">
        <f>IF(B23="Med B", COUNTIFS(A$2:A23, A23, B$2:B23, "Med B"), 0)</f>
        <v>0</v>
      </c>
      <c r="P23" s="1">
        <f>IF(AND(B23="Med B", COUNTIFS(A$2:A23, A23, B$2:B23, "Med B")=2), E23, 0)</f>
        <v>0</v>
      </c>
      <c r="Q23"/>
      <c r="R23"/>
      <c r="S23"/>
      <c r="T23"/>
      <c r="U23"/>
    </row>
    <row r="24" spans="1:21" ht="12.5" x14ac:dyDescent="0.25">
      <c r="A24" s="1">
        <v>1</v>
      </c>
      <c r="B24" s="24" t="s">
        <v>9</v>
      </c>
      <c r="C24" s="2">
        <v>41150</v>
      </c>
      <c r="D24" s="2" t="str">
        <f t="shared" si="0"/>
        <v>2012-08</v>
      </c>
      <c r="E24" s="23">
        <v>1900</v>
      </c>
      <c r="F24" s="23">
        <f t="shared" si="1"/>
        <v>0</v>
      </c>
      <c r="G24" s="23">
        <f>IF(AND(B24="Med B", COUNTIFS(A$2:A24, A24, B$2:B24, "Med A")=0), 1, 0)</f>
        <v>0</v>
      </c>
      <c r="H24" s="23" cm="1">
        <f t="array" ref="H24">IF(AND(A24=A23, E24=1), (C24-MIN(IF(A$2:A24=A24, IF(B$2:B24="Med A", C$2:C24), C24)))/7, 0)</f>
        <v>0</v>
      </c>
      <c r="I24" s="23">
        <f>IF(F24=1, SUMIFS(E$2:E24, A$2:A24, A24, B$2:B24, "Med A"), 0)</f>
        <v>0</v>
      </c>
      <c r="J24" s="23">
        <f t="shared" si="2"/>
        <v>0</v>
      </c>
      <c r="K24" s="23">
        <f t="shared" si="3"/>
        <v>1900</v>
      </c>
      <c r="L24" s="23">
        <f t="shared" si="4"/>
        <v>0</v>
      </c>
      <c r="M24" s="1">
        <f>IF(AND(B24="Med B", COUNTIFS(A$2:A24, A24, B$2:B24, "Med B")=1), 1, 0)</f>
        <v>0</v>
      </c>
      <c r="N24" s="1">
        <f t="shared" si="5"/>
        <v>0</v>
      </c>
      <c r="O24" s="1">
        <f>IF(B24="Med B", COUNTIFS(A$2:A24, A24, B$2:B24, "Med B"), 0)</f>
        <v>0</v>
      </c>
      <c r="P24" s="1">
        <f>IF(AND(B24="Med B", COUNTIFS(A$2:A24, A24, B$2:B24, "Med B")=2), E24, 0)</f>
        <v>0</v>
      </c>
      <c r="Q24"/>
      <c r="R24"/>
      <c r="S24"/>
      <c r="T24"/>
      <c r="U24"/>
    </row>
    <row r="25" spans="1:21" ht="12.5" x14ac:dyDescent="0.25">
      <c r="A25" s="1">
        <v>1</v>
      </c>
      <c r="B25" s="24" t="s">
        <v>9</v>
      </c>
      <c r="C25" s="2">
        <v>41152</v>
      </c>
      <c r="D25" s="2" t="str">
        <f t="shared" si="0"/>
        <v>2012-08</v>
      </c>
      <c r="E25" s="23">
        <v>1900</v>
      </c>
      <c r="F25" s="23">
        <f t="shared" si="1"/>
        <v>0</v>
      </c>
      <c r="G25" s="23">
        <f>IF(AND(B25="Med B", COUNTIFS(A$2:A25, A25, B$2:B25, "Med A")=0), 1, 0)</f>
        <v>0</v>
      </c>
      <c r="H25" s="23" cm="1">
        <f t="array" ref="H25">IF(AND(A25=A24, E25=1), (C25-MIN(IF(A$2:A25=A25, IF(B$2:B25="Med A", C$2:C25), C25)))/7, 0)</f>
        <v>0</v>
      </c>
      <c r="I25" s="23">
        <f>IF(F25=1, SUMIFS(E$2:E25, A$2:A25, A25, B$2:B25, "Med A"), 0)</f>
        <v>0</v>
      </c>
      <c r="J25" s="23">
        <f t="shared" si="2"/>
        <v>0</v>
      </c>
      <c r="K25" s="23">
        <f t="shared" si="3"/>
        <v>1900</v>
      </c>
      <c r="L25" s="23">
        <f t="shared" si="4"/>
        <v>0</v>
      </c>
      <c r="M25" s="1">
        <f>IF(AND(B25="Med B", COUNTIFS(A$2:A25, A25, B$2:B25, "Med B")=1), 1, 0)</f>
        <v>0</v>
      </c>
      <c r="N25" s="1">
        <f t="shared" si="5"/>
        <v>0</v>
      </c>
      <c r="O25" s="1">
        <f>IF(B25="Med B", COUNTIFS(A$2:A25, A25, B$2:B25, "Med B"), 0)</f>
        <v>0</v>
      </c>
      <c r="P25" s="1">
        <f>IF(AND(B25="Med B", COUNTIFS(A$2:A25, A25, B$2:B25, "Med B")=2), E25, 0)</f>
        <v>0</v>
      </c>
      <c r="Q25"/>
      <c r="R25"/>
      <c r="S25"/>
      <c r="T25"/>
      <c r="U25"/>
    </row>
    <row r="26" spans="1:21" ht="12.5" x14ac:dyDescent="0.25">
      <c r="A26" s="1">
        <v>1</v>
      </c>
      <c r="B26" s="24" t="s">
        <v>9</v>
      </c>
      <c r="C26" s="2">
        <v>41155</v>
      </c>
      <c r="D26" s="2" t="str">
        <f t="shared" si="0"/>
        <v>2012-09</v>
      </c>
      <c r="E26" s="23">
        <v>1900</v>
      </c>
      <c r="F26" s="23">
        <f t="shared" si="1"/>
        <v>0</v>
      </c>
      <c r="G26" s="23">
        <f>IF(AND(B26="Med B", COUNTIFS(A$2:A26, A26, B$2:B26, "Med A")=0), 1, 0)</f>
        <v>0</v>
      </c>
      <c r="H26" s="23" cm="1">
        <f t="array" ref="H26">IF(AND(A26=A25, E26=1), (C26-MIN(IF(A$2:A26=A26, IF(B$2:B26="Med A", C$2:C26), C26)))/7, 0)</f>
        <v>0</v>
      </c>
      <c r="I26" s="23">
        <f>IF(F26=1, SUMIFS(E$2:E26, A$2:A26, A26, B$2:B26, "Med A"), 0)</f>
        <v>0</v>
      </c>
      <c r="J26" s="23">
        <f t="shared" si="2"/>
        <v>0</v>
      </c>
      <c r="K26" s="23">
        <f t="shared" si="3"/>
        <v>1900</v>
      </c>
      <c r="L26" s="23">
        <f t="shared" si="4"/>
        <v>0</v>
      </c>
      <c r="M26" s="1">
        <f>IF(AND(B26="Med B", COUNTIFS(A$2:A26, A26, B$2:B26, "Med B")=1), 1, 0)</f>
        <v>0</v>
      </c>
      <c r="N26" s="1">
        <f t="shared" si="5"/>
        <v>0</v>
      </c>
      <c r="O26" s="1">
        <f>IF(B26="Med B", COUNTIFS(A$2:A26, A26, B$2:B26, "Med B"), 0)</f>
        <v>0</v>
      </c>
      <c r="P26" s="1">
        <f>IF(AND(B26="Med B", COUNTIFS(A$2:A26, A26, B$2:B26, "Med B")=2), E26, 0)</f>
        <v>0</v>
      </c>
      <c r="Q26" t="str">
        <f>IF(AND(F2=1, OR(MONTH(C2)=9, MONTH(C2)=10)), TEXT(C2, "yyyy-mm"), "")</f>
        <v/>
      </c>
      <c r="R26"/>
      <c r="S26"/>
      <c r="T26"/>
      <c r="U26"/>
    </row>
    <row r="27" spans="1:21" ht="12.5" x14ac:dyDescent="0.25">
      <c r="A27" s="1">
        <v>1</v>
      </c>
      <c r="B27" s="24" t="s">
        <v>9</v>
      </c>
      <c r="C27" s="2">
        <v>41157</v>
      </c>
      <c r="D27" s="2" t="str">
        <f t="shared" si="0"/>
        <v>2012-09</v>
      </c>
      <c r="E27" s="23">
        <v>1900</v>
      </c>
      <c r="F27" s="23">
        <f t="shared" si="1"/>
        <v>0</v>
      </c>
      <c r="G27" s="23">
        <f>IF(AND(B27="Med B", COUNTIFS(A$2:A27, A27, B$2:B27, "Med A")=0), 1, 0)</f>
        <v>0</v>
      </c>
      <c r="H27" s="23" cm="1">
        <f t="array" ref="H27">IF(AND(A27=A26, E27=1), (C27-MIN(IF(A$2:A27=A27, IF(B$2:B27="Med A", C$2:C27), C27)))/7, 0)</f>
        <v>0</v>
      </c>
      <c r="I27" s="23">
        <f>IF(F27=1, SUMIFS(E$2:E27, A$2:A27, A27, B$2:B27, "Med A"), 0)</f>
        <v>0</v>
      </c>
      <c r="J27" s="23">
        <f t="shared" si="2"/>
        <v>0</v>
      </c>
      <c r="K27" s="23">
        <f t="shared" si="3"/>
        <v>1900</v>
      </c>
      <c r="L27" s="23">
        <f t="shared" si="4"/>
        <v>0</v>
      </c>
      <c r="M27" s="1">
        <f>IF(AND(B27="Med B", COUNTIFS(A$2:A27, A27, B$2:B27, "Med B")=1), 1, 0)</f>
        <v>0</v>
      </c>
      <c r="N27" s="1">
        <f t="shared" si="5"/>
        <v>0</v>
      </c>
      <c r="O27" s="1">
        <f>IF(B27="Med B", COUNTIFS(A$2:A27, A27, B$2:B27, "Med B"), 0)</f>
        <v>0</v>
      </c>
      <c r="P27" s="1">
        <f>IF(AND(B27="Med B", COUNTIFS(A$2:A27, A27, B$2:B27, "Med B")=2), E27, 0)</f>
        <v>0</v>
      </c>
      <c r="Q27" t="str">
        <f t="shared" ref="Q27:Q29" si="6">IF(AND(F3=1, OR(MONTH(C3)=9, MONTH(C3)=10)), TEXT(C3, "yyyy-mm"), "")</f>
        <v/>
      </c>
      <c r="R27"/>
      <c r="S27"/>
      <c r="T27"/>
      <c r="U27"/>
    </row>
    <row r="28" spans="1:21" ht="12.5" x14ac:dyDescent="0.25">
      <c r="A28" s="1">
        <v>1</v>
      </c>
      <c r="B28" s="24" t="s">
        <v>10</v>
      </c>
      <c r="C28" s="2">
        <v>41164</v>
      </c>
      <c r="D28" s="2" t="str">
        <f t="shared" si="0"/>
        <v>2012-09</v>
      </c>
      <c r="E28" s="23">
        <v>4</v>
      </c>
      <c r="F28" s="23">
        <f t="shared" si="1"/>
        <v>1</v>
      </c>
      <c r="G28" s="23">
        <f>IF(AND(B28="Med B", COUNTIFS(A$2:A28, A28, B$2:B28, "Med A")=0), 1, 0)</f>
        <v>0</v>
      </c>
      <c r="H28" s="23" cm="1">
        <f t="array" ref="H28">IF(AND(A28=A27, E28=1), (C28-MIN(IF(A$2:A28=A28, IF(B$2:B28="Med A", C$2:C28), C28)))/7, 0)</f>
        <v>0</v>
      </c>
      <c r="I28" s="23">
        <f>IF(F28=1, SUMIFS(E$2:E28, A$2:A28, A28, B$2:B28, "Med A"), 0)</f>
        <v>43800</v>
      </c>
      <c r="J28" s="23">
        <f t="shared" si="2"/>
        <v>0</v>
      </c>
      <c r="K28" s="23">
        <f t="shared" si="3"/>
        <v>0</v>
      </c>
      <c r="L28" s="23">
        <f t="shared" si="4"/>
        <v>4</v>
      </c>
      <c r="M28" s="1">
        <f>IF(AND(B28="Med B", COUNTIFS(A$2:A28, A28, B$2:B28, "Med B")=1), 1, 0)</f>
        <v>1</v>
      </c>
      <c r="N28" s="1">
        <f t="shared" si="5"/>
        <v>4</v>
      </c>
      <c r="O28" s="1">
        <f>IF(B28="Med B", COUNTIFS(A$2:A28, A28, B$2:B28, "Med B"), 0)</f>
        <v>1</v>
      </c>
      <c r="P28" s="1">
        <f>IF(AND(B28="Med B", COUNTIFS(A$2:A28, A28, B$2:B28, "Med B")=2), E28, 0)</f>
        <v>0</v>
      </c>
      <c r="Q28" t="str">
        <f t="shared" si="6"/>
        <v/>
      </c>
      <c r="R28"/>
      <c r="S28"/>
      <c r="T28"/>
      <c r="U28"/>
    </row>
    <row r="29" spans="1:21" ht="12.5" x14ac:dyDescent="0.25">
      <c r="A29" s="1">
        <v>1</v>
      </c>
      <c r="B29" s="24" t="s">
        <v>10</v>
      </c>
      <c r="C29" s="2">
        <v>41199</v>
      </c>
      <c r="D29" s="2" t="str">
        <f t="shared" si="0"/>
        <v>2012-10</v>
      </c>
      <c r="E29" s="23">
        <v>3</v>
      </c>
      <c r="F29" s="23">
        <f t="shared" si="1"/>
        <v>0</v>
      </c>
      <c r="G29" s="23">
        <f>IF(AND(B29="Med B", COUNTIFS(A$2:A29, A29, B$2:B29, "Med A")=0), 1, 0)</f>
        <v>0</v>
      </c>
      <c r="H29" s="23" cm="1">
        <f t="array" ref="H29">IF(AND(A29=A28, E29=1), (C29-MIN(IF(A$2:A29=A29, IF(B$2:B29="Med A", C$2:C29), C29)))/7, 0)</f>
        <v>0</v>
      </c>
      <c r="I29" s="23">
        <f>IF(F29=1, SUMIFS(E$2:E29, A$2:A29, A29, B$2:B29, "Med A"), 0)</f>
        <v>0</v>
      </c>
      <c r="J29" s="23">
        <f t="shared" si="2"/>
        <v>0</v>
      </c>
      <c r="K29" s="23">
        <f t="shared" si="3"/>
        <v>0</v>
      </c>
      <c r="L29" s="23">
        <f t="shared" si="4"/>
        <v>3</v>
      </c>
      <c r="M29" s="1">
        <f>IF(AND(B29="Med B", COUNTIFS(A$2:A29, A29, B$2:B29, "Med B")=1), 1, 0)</f>
        <v>0</v>
      </c>
      <c r="N29" s="1">
        <f t="shared" si="5"/>
        <v>0</v>
      </c>
      <c r="O29" s="1">
        <f>IF(B29="Med B", COUNTIFS(A$2:A29, A29, B$2:B29, "Med B"), 0)</f>
        <v>2</v>
      </c>
      <c r="P29" s="1">
        <f>IF(AND(B29="Med B", COUNTIFS(A$2:A29, A29, B$2:B29, "Med B")=2), E29, 0)</f>
        <v>3</v>
      </c>
      <c r="Q29" t="str">
        <f t="shared" si="6"/>
        <v/>
      </c>
      <c r="R29"/>
      <c r="S29"/>
      <c r="T29"/>
      <c r="U29"/>
    </row>
    <row r="30" spans="1:21" ht="12.5" x14ac:dyDescent="0.25">
      <c r="A30" s="1">
        <v>1</v>
      </c>
      <c r="B30" s="24" t="s">
        <v>10</v>
      </c>
      <c r="C30" s="2">
        <v>41241</v>
      </c>
      <c r="D30" s="2" t="str">
        <f t="shared" si="0"/>
        <v>2012-11</v>
      </c>
      <c r="E30" s="23">
        <v>1</v>
      </c>
      <c r="F30" s="23">
        <f t="shared" si="1"/>
        <v>0</v>
      </c>
      <c r="G30" s="23">
        <f>IF(AND(B30="Med B", COUNTIFS(A$2:A30, A30, B$2:B30, "Med A")=0), 1, 0)</f>
        <v>0</v>
      </c>
      <c r="H30" s="23" cm="1">
        <f t="array" ref="H30">IF(AND(A30=A29, E30=1), (C30-MIN(IF(A$2:A30=A30, IF(B$2:B30="Med A", C$2:C30), C30)))/7, 0)</f>
        <v>21.285714285714285</v>
      </c>
      <c r="I30" s="23">
        <f>IF(F30=1, SUMIFS(E$2:E30, A$2:A30, A30, B$2:B30, "Med A"), 0)</f>
        <v>0</v>
      </c>
      <c r="J30" s="23">
        <f t="shared" si="2"/>
        <v>8</v>
      </c>
      <c r="K30" s="23">
        <f t="shared" si="3"/>
        <v>0</v>
      </c>
      <c r="L30" s="23">
        <f t="shared" si="4"/>
        <v>1</v>
      </c>
      <c r="M30" s="1">
        <f>IF(AND(B30="Med B", COUNTIFS(A$2:A30, A30, B$2:B30, "Med B")=1), 1, 0)</f>
        <v>0</v>
      </c>
      <c r="N30" s="1">
        <f t="shared" si="5"/>
        <v>0</v>
      </c>
      <c r="O30" s="1">
        <f>IF(B30="Med B", COUNTIFS(A$2:A30, A30, B$2:B30, "Med B"), 0)</f>
        <v>3</v>
      </c>
      <c r="P30" s="1">
        <f>IF(AND(B30="Med B", COUNTIFS(A$2:A30, A30, B$2:B30, "Med B")=2), E30, 0)</f>
        <v>0</v>
      </c>
      <c r="Q30"/>
      <c r="R30"/>
      <c r="S30"/>
      <c r="T30"/>
      <c r="U30"/>
    </row>
    <row r="31" spans="1:21" ht="12.5" x14ac:dyDescent="0.25">
      <c r="A31" s="1">
        <v>2</v>
      </c>
      <c r="B31" s="24" t="s">
        <v>9</v>
      </c>
      <c r="C31" s="2">
        <v>41093</v>
      </c>
      <c r="D31" s="2" t="str">
        <f t="shared" si="0"/>
        <v>2012-07</v>
      </c>
      <c r="E31" s="23">
        <v>1100</v>
      </c>
      <c r="F31" s="23">
        <f t="shared" si="1"/>
        <v>0</v>
      </c>
      <c r="G31" s="23">
        <f>IF(AND(B31="Med B", COUNTIFS(A$2:A31, A31, B$2:B31, "Med A")=0), 1, 0)</f>
        <v>0</v>
      </c>
      <c r="H31" s="23" cm="1">
        <f t="array" ref="H31">IF(AND(A31=A30, E31=1), (C31-MIN(IF(A$2:A31=A31, IF(B$2:B31="Med A", C$2:C31), C31)))/7, 0)</f>
        <v>0</v>
      </c>
      <c r="I31" s="23">
        <f>IF(F31=1, SUMIFS(E$2:E31, A$2:A31, A31, B$2:B31, "Med A"), 0)</f>
        <v>0</v>
      </c>
      <c r="J31" s="23">
        <f t="shared" si="2"/>
        <v>0</v>
      </c>
      <c r="K31" s="23">
        <f t="shared" si="3"/>
        <v>1100</v>
      </c>
      <c r="L31" s="23">
        <f t="shared" si="4"/>
        <v>0</v>
      </c>
      <c r="M31" s="1">
        <f>IF(AND(B31="Med B", COUNTIFS(A$2:A31, A31, B$2:B31, "Med B")=1), 1, 0)</f>
        <v>0</v>
      </c>
      <c r="N31" s="1">
        <f t="shared" si="5"/>
        <v>0</v>
      </c>
      <c r="O31" s="1">
        <f>IF(B31="Med B", COUNTIFS(A$2:A31, A31, B$2:B31, "Med B"), 0)</f>
        <v>0</v>
      </c>
      <c r="P31" s="1">
        <f>IF(AND(B31="Med B", COUNTIFS(A$2:A31, A31, B$2:B31, "Med B")=2), E31, 0)</f>
        <v>0</v>
      </c>
      <c r="Q31"/>
      <c r="R31"/>
      <c r="S31"/>
      <c r="T31"/>
      <c r="U31"/>
    </row>
    <row r="32" spans="1:21" ht="12.5" x14ac:dyDescent="0.25">
      <c r="A32" s="1">
        <v>2</v>
      </c>
      <c r="B32" s="24" t="s">
        <v>9</v>
      </c>
      <c r="C32" s="2">
        <v>41095</v>
      </c>
      <c r="D32" s="2" t="str">
        <f t="shared" si="0"/>
        <v>2012-07</v>
      </c>
      <c r="E32" s="23">
        <v>1100</v>
      </c>
      <c r="F32" s="23">
        <f t="shared" si="1"/>
        <v>0</v>
      </c>
      <c r="G32" s="23">
        <f>IF(AND(B32="Med B", COUNTIFS(A$2:A32, A32, B$2:B32, "Med A")=0), 1, 0)</f>
        <v>0</v>
      </c>
      <c r="H32" s="23" cm="1">
        <f t="array" ref="H32">IF(AND(A32=A31, E32=1), (C32-MIN(IF(A$2:A32=A32, IF(B$2:B32="Med A", C$2:C32), C32)))/7, 0)</f>
        <v>0</v>
      </c>
      <c r="I32" s="23">
        <f>IF(F32=1, SUMIFS(E$2:E32, A$2:A32, A32, B$2:B32, "Med A"), 0)</f>
        <v>0</v>
      </c>
      <c r="J32" s="23">
        <f t="shared" si="2"/>
        <v>0</v>
      </c>
      <c r="K32" s="23">
        <f t="shared" si="3"/>
        <v>1100</v>
      </c>
      <c r="L32" s="23">
        <f t="shared" si="4"/>
        <v>0</v>
      </c>
      <c r="M32" s="1">
        <f>IF(AND(B32="Med B", COUNTIFS(A$2:A32, A32, B$2:B32, "Med B")=1), 1, 0)</f>
        <v>0</v>
      </c>
      <c r="N32" s="1">
        <f t="shared" si="5"/>
        <v>0</v>
      </c>
      <c r="O32" s="1">
        <f>IF(B32="Med B", COUNTIFS(A$2:A32, A32, B$2:B32, "Med B"), 0)</f>
        <v>0</v>
      </c>
      <c r="P32" s="1">
        <f>IF(AND(B32="Med B", COUNTIFS(A$2:A32, A32, B$2:B32, "Med B")=2), E32, 0)</f>
        <v>0</v>
      </c>
      <c r="Q32"/>
      <c r="R32"/>
      <c r="S32"/>
      <c r="T32"/>
      <c r="U32"/>
    </row>
    <row r="33" spans="1:21" ht="12.5" x14ac:dyDescent="0.25">
      <c r="A33" s="1">
        <v>2</v>
      </c>
      <c r="B33" s="24" t="s">
        <v>9</v>
      </c>
      <c r="C33" s="2">
        <v>41096</v>
      </c>
      <c r="D33" s="2" t="str">
        <f t="shared" si="0"/>
        <v>2012-07</v>
      </c>
      <c r="E33" s="23">
        <v>1300</v>
      </c>
      <c r="F33" s="23">
        <f t="shared" si="1"/>
        <v>0</v>
      </c>
      <c r="G33" s="23">
        <f>IF(AND(B33="Med B", COUNTIFS(A$2:A33, A33, B$2:B33, "Med A")=0), 1, 0)</f>
        <v>0</v>
      </c>
      <c r="H33" s="23" cm="1">
        <f t="array" ref="H33">IF(AND(A33=A32, E33=1), (C33-MIN(IF(A$2:A33=A33, IF(B$2:B33="Med A", C$2:C33), C33)))/7, 0)</f>
        <v>0</v>
      </c>
      <c r="I33" s="23">
        <f>IF(F33=1, SUMIFS(E$2:E33, A$2:A33, A33, B$2:B33, "Med A"), 0)</f>
        <v>0</v>
      </c>
      <c r="J33" s="23">
        <f t="shared" si="2"/>
        <v>0</v>
      </c>
      <c r="K33" s="23">
        <f t="shared" si="3"/>
        <v>1300</v>
      </c>
      <c r="L33" s="23">
        <f t="shared" si="4"/>
        <v>0</v>
      </c>
      <c r="M33" s="1">
        <f>IF(AND(B33="Med B", COUNTIFS(A$2:A33, A33, B$2:B33, "Med B")=1), 1, 0)</f>
        <v>0</v>
      </c>
      <c r="N33" s="1">
        <f t="shared" si="5"/>
        <v>0</v>
      </c>
      <c r="O33" s="1">
        <f>IF(B33="Med B", COUNTIFS(A$2:A33, A33, B$2:B33, "Med B"), 0)</f>
        <v>0</v>
      </c>
      <c r="P33" s="1">
        <f>IF(AND(B33="Med B", COUNTIFS(A$2:A33, A33, B$2:B33, "Med B")=2), E33, 0)</f>
        <v>0</v>
      </c>
      <c r="Q33"/>
      <c r="R33"/>
      <c r="S33"/>
      <c r="T33"/>
      <c r="U33"/>
    </row>
    <row r="34" spans="1:21" ht="12.5" x14ac:dyDescent="0.25">
      <c r="A34" s="1">
        <v>2</v>
      </c>
      <c r="B34" s="24" t="s">
        <v>9</v>
      </c>
      <c r="C34" s="2">
        <v>41097</v>
      </c>
      <c r="D34" s="2" t="str">
        <f t="shared" si="0"/>
        <v>2012-07</v>
      </c>
      <c r="E34" s="23">
        <v>1300</v>
      </c>
      <c r="F34" s="23">
        <f t="shared" si="1"/>
        <v>0</v>
      </c>
      <c r="G34" s="23">
        <f>IF(AND(B34="Med B", COUNTIFS(A$2:A34, A34, B$2:B34, "Med A")=0), 1, 0)</f>
        <v>0</v>
      </c>
      <c r="H34" s="23" cm="1">
        <f t="array" ref="H34">IF(AND(A34=A33, E34=1), (C34-MIN(IF(A$2:A34=A34, IF(B$2:B34="Med A", C$2:C34), C34)))/7, 0)</f>
        <v>0</v>
      </c>
      <c r="I34" s="23">
        <f>IF(F34=1, SUMIFS(E$2:E34, A$2:A34, A34, B$2:B34, "Med A"), 0)</f>
        <v>0</v>
      </c>
      <c r="J34" s="23">
        <f t="shared" si="2"/>
        <v>0</v>
      </c>
      <c r="K34" s="23">
        <f t="shared" si="3"/>
        <v>1300</v>
      </c>
      <c r="L34" s="23">
        <f t="shared" si="4"/>
        <v>0</v>
      </c>
      <c r="M34" s="1">
        <f>IF(AND(B34="Med B", COUNTIFS(A$2:A34, A34, B$2:B34, "Med B")=1), 1, 0)</f>
        <v>0</v>
      </c>
      <c r="N34" s="1">
        <f t="shared" si="5"/>
        <v>0</v>
      </c>
      <c r="O34" s="1">
        <f>IF(B34="Med B", COUNTIFS(A$2:A34, A34, B$2:B34, "Med B"), 0)</f>
        <v>0</v>
      </c>
      <c r="P34" s="1">
        <f>IF(AND(B34="Med B", COUNTIFS(A$2:A34, A34, B$2:B34, "Med B")=2), E34, 0)</f>
        <v>0</v>
      </c>
      <c r="Q34"/>
      <c r="R34"/>
      <c r="S34"/>
      <c r="T34"/>
      <c r="U34"/>
    </row>
    <row r="35" spans="1:21" ht="12.5" x14ac:dyDescent="0.25">
      <c r="A35" s="1">
        <v>2</v>
      </c>
      <c r="B35" s="24" t="s">
        <v>9</v>
      </c>
      <c r="C35" s="2">
        <v>41100</v>
      </c>
      <c r="D35" s="2" t="str">
        <f t="shared" si="0"/>
        <v>2012-07</v>
      </c>
      <c r="E35" s="23">
        <v>1300</v>
      </c>
      <c r="F35" s="23">
        <f t="shared" si="1"/>
        <v>0</v>
      </c>
      <c r="G35" s="23">
        <f>IF(AND(B35="Med B", COUNTIFS(A$2:A35, A35, B$2:B35, "Med A")=0), 1, 0)</f>
        <v>0</v>
      </c>
      <c r="H35" s="23" cm="1">
        <f t="array" ref="H35">IF(AND(A35=A34, E35=1), (C35-MIN(IF(A$2:A35=A35, IF(B$2:B35="Med A", C$2:C35), C35)))/7, 0)</f>
        <v>0</v>
      </c>
      <c r="I35" s="23">
        <f>IF(F35=1, SUMIFS(E$2:E35, A$2:A35, A35, B$2:B35, "Med A"), 0)</f>
        <v>0</v>
      </c>
      <c r="J35" s="23">
        <f t="shared" si="2"/>
        <v>0</v>
      </c>
      <c r="K35" s="23">
        <f t="shared" si="3"/>
        <v>1300</v>
      </c>
      <c r="L35" s="23">
        <f t="shared" si="4"/>
        <v>0</v>
      </c>
      <c r="M35" s="1">
        <f>IF(AND(B35="Med B", COUNTIFS(A$2:A35, A35, B$2:B35, "Med B")=1), 1, 0)</f>
        <v>0</v>
      </c>
      <c r="N35" s="1">
        <f t="shared" si="5"/>
        <v>0</v>
      </c>
      <c r="O35" s="1">
        <f>IF(B35="Med B", COUNTIFS(A$2:A35, A35, B$2:B35, "Med B"), 0)</f>
        <v>0</v>
      </c>
      <c r="P35" s="1">
        <f>IF(AND(B35="Med B", COUNTIFS(A$2:A35, A35, B$2:B35, "Med B")=2), E35, 0)</f>
        <v>0</v>
      </c>
      <c r="Q35"/>
      <c r="R35"/>
      <c r="S35"/>
      <c r="T35"/>
      <c r="U35"/>
    </row>
    <row r="36" spans="1:21" ht="12.5" x14ac:dyDescent="0.25">
      <c r="A36" s="1">
        <v>2</v>
      </c>
      <c r="B36" s="24" t="s">
        <v>9</v>
      </c>
      <c r="C36" s="2">
        <v>41102</v>
      </c>
      <c r="D36" s="2" t="str">
        <f t="shared" si="0"/>
        <v>2012-07</v>
      </c>
      <c r="E36" s="23">
        <v>1300</v>
      </c>
      <c r="F36" s="23">
        <f t="shared" si="1"/>
        <v>0</v>
      </c>
      <c r="G36" s="23">
        <f>IF(AND(B36="Med B", COUNTIFS(A$2:A36, A36, B$2:B36, "Med A")=0), 1, 0)</f>
        <v>0</v>
      </c>
      <c r="H36" s="23" cm="1">
        <f t="array" ref="H36">IF(AND(A36=A35, E36=1), (C36-MIN(IF(A$2:A36=A36, IF(B$2:B36="Med A", C$2:C36), C36)))/7, 0)</f>
        <v>0</v>
      </c>
      <c r="I36" s="23">
        <f>IF(F36=1, SUMIFS(E$2:E36, A$2:A36, A36, B$2:B36, "Med A"), 0)</f>
        <v>0</v>
      </c>
      <c r="J36" s="23">
        <f t="shared" si="2"/>
        <v>0</v>
      </c>
      <c r="K36" s="23">
        <f t="shared" si="3"/>
        <v>1300</v>
      </c>
      <c r="L36" s="23">
        <f t="shared" si="4"/>
        <v>0</v>
      </c>
      <c r="M36" s="1">
        <f>IF(AND(B36="Med B", COUNTIFS(A$2:A36, A36, B$2:B36, "Med B")=1), 1, 0)</f>
        <v>0</v>
      </c>
      <c r="N36" s="1">
        <f t="shared" si="5"/>
        <v>0</v>
      </c>
      <c r="O36" s="1">
        <f>IF(B36="Med B", COUNTIFS(A$2:A36, A36, B$2:B36, "Med B"), 0)</f>
        <v>0</v>
      </c>
      <c r="P36" s="1">
        <f>IF(AND(B36="Med B", COUNTIFS(A$2:A36, A36, B$2:B36, "Med B")=2), E36, 0)</f>
        <v>0</v>
      </c>
      <c r="Q36"/>
      <c r="R36"/>
      <c r="S36"/>
      <c r="T36"/>
      <c r="U36"/>
    </row>
    <row r="37" spans="1:21" ht="12.5" x14ac:dyDescent="0.25">
      <c r="A37" s="1">
        <v>2</v>
      </c>
      <c r="B37" s="24" t="s">
        <v>9</v>
      </c>
      <c r="C37" s="2">
        <v>41104</v>
      </c>
      <c r="D37" s="2" t="str">
        <f t="shared" si="0"/>
        <v>2012-07</v>
      </c>
      <c r="E37" s="23">
        <v>1300</v>
      </c>
      <c r="F37" s="23">
        <f t="shared" si="1"/>
        <v>0</v>
      </c>
      <c r="G37" s="23">
        <f>IF(AND(B37="Med B", COUNTIFS(A$2:A37, A37, B$2:B37, "Med A")=0), 1, 0)</f>
        <v>0</v>
      </c>
      <c r="H37" s="23" cm="1">
        <f t="array" ref="H37">IF(AND(A37=A36, E37=1), (C37-MIN(IF(A$2:A37=A37, IF(B$2:B37="Med A", C$2:C37), C37)))/7, 0)</f>
        <v>0</v>
      </c>
      <c r="I37" s="23">
        <f>IF(F37=1, SUMIFS(E$2:E37, A$2:A37, A37, B$2:B37, "Med A"), 0)</f>
        <v>0</v>
      </c>
      <c r="J37" s="23">
        <f t="shared" si="2"/>
        <v>0</v>
      </c>
      <c r="K37" s="23">
        <f t="shared" si="3"/>
        <v>1300</v>
      </c>
      <c r="L37" s="23">
        <f t="shared" si="4"/>
        <v>0</v>
      </c>
      <c r="M37" s="1">
        <f>IF(AND(B37="Med B", COUNTIFS(A$2:A37, A37, B$2:B37, "Med B")=1), 1, 0)</f>
        <v>0</v>
      </c>
      <c r="N37" s="1">
        <f t="shared" si="5"/>
        <v>0</v>
      </c>
      <c r="O37" s="1">
        <f>IF(B37="Med B", COUNTIFS(A$2:A37, A37, B$2:B37, "Med B"), 0)</f>
        <v>0</v>
      </c>
      <c r="P37" s="1">
        <f>IF(AND(B37="Med B", COUNTIFS(A$2:A37, A37, B$2:B37, "Med B")=2), E37, 0)</f>
        <v>0</v>
      </c>
      <c r="Q37"/>
      <c r="R37"/>
      <c r="S37"/>
      <c r="T37"/>
      <c r="U37"/>
    </row>
    <row r="38" spans="1:21" ht="12.5" x14ac:dyDescent="0.25">
      <c r="A38" s="1">
        <v>2</v>
      </c>
      <c r="B38" s="24" t="s">
        <v>9</v>
      </c>
      <c r="C38" s="2">
        <v>41107</v>
      </c>
      <c r="D38" s="2" t="str">
        <f t="shared" si="0"/>
        <v>2012-07</v>
      </c>
      <c r="E38" s="23">
        <v>1300</v>
      </c>
      <c r="F38" s="23">
        <f t="shared" si="1"/>
        <v>0</v>
      </c>
      <c r="G38" s="23">
        <f>IF(AND(B38="Med B", COUNTIFS(A$2:A38, A38, B$2:B38, "Med A")=0), 1, 0)</f>
        <v>0</v>
      </c>
      <c r="H38" s="23" cm="1">
        <f t="array" ref="H38">IF(AND(A38=A37, E38=1), (C38-MIN(IF(A$2:A38=A38, IF(B$2:B38="Med A", C$2:C38), C38)))/7, 0)</f>
        <v>0</v>
      </c>
      <c r="I38" s="23">
        <f>IF(F38=1, SUMIFS(E$2:E38, A$2:A38, A38, B$2:B38, "Med A"), 0)</f>
        <v>0</v>
      </c>
      <c r="J38" s="23">
        <f t="shared" si="2"/>
        <v>0</v>
      </c>
      <c r="K38" s="23">
        <f t="shared" si="3"/>
        <v>1300</v>
      </c>
      <c r="L38" s="23">
        <f t="shared" si="4"/>
        <v>0</v>
      </c>
      <c r="M38" s="1">
        <f>IF(AND(B38="Med B", COUNTIFS(A$2:A38, A38, B$2:B38, "Med B")=1), 1, 0)</f>
        <v>0</v>
      </c>
      <c r="N38" s="1">
        <f t="shared" si="5"/>
        <v>0</v>
      </c>
      <c r="O38" s="1">
        <f>IF(B38="Med B", COUNTIFS(A$2:A38, A38, B$2:B38, "Med B"), 0)</f>
        <v>0</v>
      </c>
      <c r="P38" s="1">
        <f>IF(AND(B38="Med B", COUNTIFS(A$2:A38, A38, B$2:B38, "Med B")=2), E38, 0)</f>
        <v>0</v>
      </c>
      <c r="Q38"/>
      <c r="R38"/>
      <c r="S38"/>
      <c r="T38"/>
      <c r="U38"/>
    </row>
    <row r="39" spans="1:21" ht="12.5" x14ac:dyDescent="0.25">
      <c r="A39" s="1">
        <v>2</v>
      </c>
      <c r="B39" s="24" t="s">
        <v>9</v>
      </c>
      <c r="C39" s="2">
        <v>41109</v>
      </c>
      <c r="D39" s="2" t="str">
        <f t="shared" si="0"/>
        <v>2012-07</v>
      </c>
      <c r="E39" s="23">
        <v>1300</v>
      </c>
      <c r="F39" s="23">
        <f t="shared" si="1"/>
        <v>0</v>
      </c>
      <c r="G39" s="23">
        <f>IF(AND(B39="Med B", COUNTIFS(A$2:A39, A39, B$2:B39, "Med A")=0), 1, 0)</f>
        <v>0</v>
      </c>
      <c r="H39" s="23" cm="1">
        <f t="array" ref="H39">IF(AND(A39=A38, E39=1), (C39-MIN(IF(A$2:A39=A39, IF(B$2:B39="Med A", C$2:C39), C39)))/7, 0)</f>
        <v>0</v>
      </c>
      <c r="I39" s="23">
        <f>IF(F39=1, SUMIFS(E$2:E39, A$2:A39, A39, B$2:B39, "Med A"), 0)</f>
        <v>0</v>
      </c>
      <c r="J39" s="23">
        <f t="shared" si="2"/>
        <v>0</v>
      </c>
      <c r="K39" s="23">
        <f t="shared" si="3"/>
        <v>1300</v>
      </c>
      <c r="L39" s="23">
        <f t="shared" si="4"/>
        <v>0</v>
      </c>
      <c r="M39" s="1">
        <f>IF(AND(B39="Med B", COUNTIFS(A$2:A39, A39, B$2:B39, "Med B")=1), 1, 0)</f>
        <v>0</v>
      </c>
      <c r="N39" s="1">
        <f t="shared" si="5"/>
        <v>0</v>
      </c>
      <c r="O39" s="1">
        <f>IF(B39="Med B", COUNTIFS(A$2:A39, A39, B$2:B39, "Med B"), 0)</f>
        <v>0</v>
      </c>
      <c r="P39" s="1">
        <f>IF(AND(B39="Med B", COUNTIFS(A$2:A39, A39, B$2:B39, "Med B")=2), E39, 0)</f>
        <v>0</v>
      </c>
      <c r="Q39"/>
      <c r="R39"/>
      <c r="S39"/>
      <c r="T39"/>
      <c r="U39"/>
    </row>
    <row r="40" spans="1:21" ht="12.5" x14ac:dyDescent="0.25">
      <c r="A40" s="1">
        <v>2</v>
      </c>
      <c r="B40" s="24" t="s">
        <v>9</v>
      </c>
      <c r="C40" s="2">
        <v>41111</v>
      </c>
      <c r="D40" s="2" t="str">
        <f t="shared" si="0"/>
        <v>2012-07</v>
      </c>
      <c r="E40" s="23">
        <v>1300</v>
      </c>
      <c r="F40" s="23">
        <f t="shared" si="1"/>
        <v>0</v>
      </c>
      <c r="G40" s="23">
        <f>IF(AND(B40="Med B", COUNTIFS(A$2:A40, A40, B$2:B40, "Med A")=0), 1, 0)</f>
        <v>0</v>
      </c>
      <c r="H40" s="23" cm="1">
        <f t="array" ref="H40">IF(AND(A40=A39, E40=1), (C40-MIN(IF(A$2:A40=A40, IF(B$2:B40="Med A", C$2:C40), C40)))/7, 0)</f>
        <v>0</v>
      </c>
      <c r="I40" s="23">
        <f>IF(F40=1, SUMIFS(E$2:E40, A$2:A40, A40, B$2:B40, "Med A"), 0)</f>
        <v>0</v>
      </c>
      <c r="J40" s="23">
        <f t="shared" si="2"/>
        <v>0</v>
      </c>
      <c r="K40" s="23">
        <f t="shared" si="3"/>
        <v>1300</v>
      </c>
      <c r="L40" s="23">
        <f t="shared" si="4"/>
        <v>0</v>
      </c>
      <c r="M40" s="1">
        <f>IF(AND(B40="Med B", COUNTIFS(A$2:A40, A40, B$2:B40, "Med B")=1), 1, 0)</f>
        <v>0</v>
      </c>
      <c r="N40" s="1">
        <f t="shared" si="5"/>
        <v>0</v>
      </c>
      <c r="O40" s="1">
        <f>IF(B40="Med B", COUNTIFS(A$2:A40, A40, B$2:B40, "Med B"), 0)</f>
        <v>0</v>
      </c>
      <c r="P40" s="1">
        <f>IF(AND(B40="Med B", COUNTIFS(A$2:A40, A40, B$2:B40, "Med B")=2), E40, 0)</f>
        <v>0</v>
      </c>
      <c r="Q40"/>
      <c r="R40"/>
      <c r="S40"/>
      <c r="T40"/>
      <c r="U40"/>
    </row>
    <row r="41" spans="1:21" ht="12.5" x14ac:dyDescent="0.25">
      <c r="A41" s="1">
        <v>2</v>
      </c>
      <c r="B41" s="24" t="s">
        <v>9</v>
      </c>
      <c r="C41" s="2">
        <v>41114</v>
      </c>
      <c r="D41" s="2" t="str">
        <f t="shared" si="0"/>
        <v>2012-07</v>
      </c>
      <c r="E41" s="23">
        <v>1300</v>
      </c>
      <c r="F41" s="23">
        <f t="shared" si="1"/>
        <v>0</v>
      </c>
      <c r="G41" s="23">
        <f>IF(AND(B41="Med B", COUNTIFS(A$2:A41, A41, B$2:B41, "Med A")=0), 1, 0)</f>
        <v>0</v>
      </c>
      <c r="H41" s="23" cm="1">
        <f t="array" ref="H41">IF(AND(A41=A40, E41=1), (C41-MIN(IF(A$2:A41=A41, IF(B$2:B41="Med A", C$2:C41), C41)))/7, 0)</f>
        <v>0</v>
      </c>
      <c r="I41" s="23">
        <f>IF(F41=1, SUMIFS(E$2:E41, A$2:A41, A41, B$2:B41, "Med A"), 0)</f>
        <v>0</v>
      </c>
      <c r="J41" s="23">
        <f t="shared" si="2"/>
        <v>0</v>
      </c>
      <c r="K41" s="23">
        <f t="shared" si="3"/>
        <v>1300</v>
      </c>
      <c r="L41" s="23">
        <f t="shared" si="4"/>
        <v>0</v>
      </c>
      <c r="M41" s="1">
        <f>IF(AND(B41="Med B", COUNTIFS(A$2:A41, A41, B$2:B41, "Med B")=1), 1, 0)</f>
        <v>0</v>
      </c>
      <c r="N41" s="1">
        <f t="shared" si="5"/>
        <v>0</v>
      </c>
      <c r="O41" s="1">
        <f>IF(B41="Med B", COUNTIFS(A$2:A41, A41, B$2:B41, "Med B"), 0)</f>
        <v>0</v>
      </c>
      <c r="P41" s="1">
        <f>IF(AND(B41="Med B", COUNTIFS(A$2:A41, A41, B$2:B41, "Med B")=2), E41, 0)</f>
        <v>0</v>
      </c>
      <c r="Q41"/>
      <c r="R41"/>
      <c r="S41"/>
      <c r="T41"/>
      <c r="U41"/>
    </row>
    <row r="42" spans="1:21" ht="12.5" x14ac:dyDescent="0.25">
      <c r="A42" s="1">
        <v>2</v>
      </c>
      <c r="B42" s="24" t="s">
        <v>9</v>
      </c>
      <c r="C42" s="2">
        <v>41116</v>
      </c>
      <c r="D42" s="2" t="str">
        <f t="shared" si="0"/>
        <v>2012-07</v>
      </c>
      <c r="E42" s="23">
        <v>1300</v>
      </c>
      <c r="F42" s="23">
        <f t="shared" si="1"/>
        <v>0</v>
      </c>
      <c r="G42" s="23">
        <f>IF(AND(B42="Med B", COUNTIFS(A$2:A42, A42, B$2:B42, "Med A")=0), 1, 0)</f>
        <v>0</v>
      </c>
      <c r="H42" s="23" cm="1">
        <f t="array" ref="H42">IF(AND(A42=A41, E42=1), (C42-MIN(IF(A$2:A42=A42, IF(B$2:B42="Med A", C$2:C42), C42)))/7, 0)</f>
        <v>0</v>
      </c>
      <c r="I42" s="23">
        <f>IF(F42=1, SUMIFS(E$2:E42, A$2:A42, A42, B$2:B42, "Med A"), 0)</f>
        <v>0</v>
      </c>
      <c r="J42" s="23">
        <f t="shared" si="2"/>
        <v>0</v>
      </c>
      <c r="K42" s="23">
        <f t="shared" si="3"/>
        <v>1300</v>
      </c>
      <c r="L42" s="23">
        <f t="shared" si="4"/>
        <v>0</v>
      </c>
      <c r="M42" s="1">
        <f>IF(AND(B42="Med B", COUNTIFS(A$2:A42, A42, B$2:B42, "Med B")=1), 1, 0)</f>
        <v>0</v>
      </c>
      <c r="N42" s="1">
        <f t="shared" si="5"/>
        <v>0</v>
      </c>
      <c r="O42" s="1">
        <f>IF(B42="Med B", COUNTIFS(A$2:A42, A42, B$2:B42, "Med B"), 0)</f>
        <v>0</v>
      </c>
      <c r="P42" s="1">
        <f>IF(AND(B42="Med B", COUNTIFS(A$2:A42, A42, B$2:B42, "Med B")=2), E42, 0)</f>
        <v>0</v>
      </c>
      <c r="Q42"/>
      <c r="R42"/>
      <c r="S42"/>
      <c r="T42"/>
      <c r="U42"/>
    </row>
    <row r="43" spans="1:21" ht="12.5" x14ac:dyDescent="0.25">
      <c r="A43" s="1">
        <v>2</v>
      </c>
      <c r="B43" s="24" t="s">
        <v>9</v>
      </c>
      <c r="C43" s="2">
        <v>41118</v>
      </c>
      <c r="D43" s="2" t="str">
        <f t="shared" si="0"/>
        <v>2012-07</v>
      </c>
      <c r="E43" s="23">
        <v>1300</v>
      </c>
      <c r="F43" s="23">
        <f t="shared" si="1"/>
        <v>0</v>
      </c>
      <c r="G43" s="23">
        <f>IF(AND(B43="Med B", COUNTIFS(A$2:A43, A43, B$2:B43, "Med A")=0), 1, 0)</f>
        <v>0</v>
      </c>
      <c r="H43" s="23" cm="1">
        <f t="array" ref="H43">IF(AND(A43=A42, E43=1), (C43-MIN(IF(A$2:A43=A43, IF(B$2:B43="Med A", C$2:C43), C43)))/7, 0)</f>
        <v>0</v>
      </c>
      <c r="I43" s="23">
        <f>IF(F43=1, SUMIFS(E$2:E43, A$2:A43, A43, B$2:B43, "Med A"), 0)</f>
        <v>0</v>
      </c>
      <c r="J43" s="23">
        <f t="shared" si="2"/>
        <v>0</v>
      </c>
      <c r="K43" s="23">
        <f t="shared" si="3"/>
        <v>1300</v>
      </c>
      <c r="L43" s="23">
        <f t="shared" si="4"/>
        <v>0</v>
      </c>
      <c r="M43" s="1">
        <f>IF(AND(B43="Med B", COUNTIFS(A$2:A43, A43, B$2:B43, "Med B")=1), 1, 0)</f>
        <v>0</v>
      </c>
      <c r="N43" s="1">
        <f t="shared" si="5"/>
        <v>0</v>
      </c>
      <c r="O43" s="1">
        <f>IF(B43="Med B", COUNTIFS(A$2:A43, A43, B$2:B43, "Med B"), 0)</f>
        <v>0</v>
      </c>
      <c r="P43" s="1">
        <f>IF(AND(B43="Med B", COUNTIFS(A$2:A43, A43, B$2:B43, "Med B")=2), E43, 0)</f>
        <v>0</v>
      </c>
      <c r="Q43"/>
      <c r="R43"/>
      <c r="S43"/>
      <c r="T43"/>
      <c r="U43"/>
    </row>
    <row r="44" spans="1:21" ht="12.5" x14ac:dyDescent="0.25">
      <c r="A44" s="1">
        <v>2</v>
      </c>
      <c r="B44" s="24" t="s">
        <v>9</v>
      </c>
      <c r="C44" s="2">
        <v>41121</v>
      </c>
      <c r="D44" s="2" t="str">
        <f t="shared" si="0"/>
        <v>2012-07</v>
      </c>
      <c r="E44" s="23">
        <v>1300</v>
      </c>
      <c r="F44" s="23">
        <f t="shared" si="1"/>
        <v>0</v>
      </c>
      <c r="G44" s="23">
        <f>IF(AND(B44="Med B", COUNTIFS(A$2:A44, A44, B$2:B44, "Med A")=0), 1, 0)</f>
        <v>0</v>
      </c>
      <c r="H44" s="23" cm="1">
        <f t="array" ref="H44">IF(AND(A44=A43, E44=1), (C44-MIN(IF(A$2:A44=A44, IF(B$2:B44="Med A", C$2:C44), C44)))/7, 0)</f>
        <v>0</v>
      </c>
      <c r="I44" s="23">
        <f>IF(F44=1, SUMIFS(E$2:E44, A$2:A44, A44, B$2:B44, "Med A"), 0)</f>
        <v>0</v>
      </c>
      <c r="J44" s="23">
        <f t="shared" si="2"/>
        <v>0</v>
      </c>
      <c r="K44" s="23">
        <f t="shared" si="3"/>
        <v>1300</v>
      </c>
      <c r="L44" s="23">
        <f t="shared" si="4"/>
        <v>0</v>
      </c>
      <c r="M44" s="1">
        <f>IF(AND(B44="Med B", COUNTIFS(A$2:A44, A44, B$2:B44, "Med B")=1), 1, 0)</f>
        <v>0</v>
      </c>
      <c r="N44" s="1">
        <f t="shared" si="5"/>
        <v>0</v>
      </c>
      <c r="O44" s="1">
        <f>IF(B44="Med B", COUNTIFS(A$2:A44, A44, B$2:B44, "Med B"), 0)</f>
        <v>0</v>
      </c>
      <c r="P44" s="1">
        <f>IF(AND(B44="Med B", COUNTIFS(A$2:A44, A44, B$2:B44, "Med B")=2), E44, 0)</f>
        <v>0</v>
      </c>
      <c r="Q44"/>
      <c r="R44"/>
      <c r="S44"/>
      <c r="T44"/>
      <c r="U44"/>
    </row>
    <row r="45" spans="1:21" ht="12.5" x14ac:dyDescent="0.25">
      <c r="A45" s="1">
        <v>2</v>
      </c>
      <c r="B45" s="24" t="s">
        <v>9</v>
      </c>
      <c r="C45" s="2">
        <v>41123</v>
      </c>
      <c r="D45" s="2" t="str">
        <f t="shared" si="0"/>
        <v>2012-08</v>
      </c>
      <c r="E45" s="23">
        <v>1300</v>
      </c>
      <c r="F45" s="23">
        <f t="shared" si="1"/>
        <v>0</v>
      </c>
      <c r="G45" s="23">
        <f>IF(AND(B45="Med B", COUNTIFS(A$2:A45, A45, B$2:B45, "Med A")=0), 1, 0)</f>
        <v>0</v>
      </c>
      <c r="H45" s="23" cm="1">
        <f t="array" ref="H45">IF(AND(A45=A44, E45=1), (C45-MIN(IF(A$2:A45=A45, IF(B$2:B45="Med A", C$2:C45), C45)))/7, 0)</f>
        <v>0</v>
      </c>
      <c r="I45" s="23">
        <f>IF(F45=1, SUMIFS(E$2:E45, A$2:A45, A45, B$2:B45, "Med A"), 0)</f>
        <v>0</v>
      </c>
      <c r="J45" s="23">
        <f t="shared" si="2"/>
        <v>0</v>
      </c>
      <c r="K45" s="23">
        <f t="shared" si="3"/>
        <v>1300</v>
      </c>
      <c r="L45" s="23">
        <f t="shared" si="4"/>
        <v>0</v>
      </c>
      <c r="M45" s="1">
        <f>IF(AND(B45="Med B", COUNTIFS(A$2:A45, A45, B$2:B45, "Med B")=1), 1, 0)</f>
        <v>0</v>
      </c>
      <c r="N45" s="1">
        <f t="shared" si="5"/>
        <v>0</v>
      </c>
      <c r="O45" s="1">
        <f>IF(B45="Med B", COUNTIFS(A$2:A45, A45, B$2:B45, "Med B"), 0)</f>
        <v>0</v>
      </c>
      <c r="P45" s="1">
        <f>IF(AND(B45="Med B", COUNTIFS(A$2:A45, A45, B$2:B45, "Med B")=2), E45, 0)</f>
        <v>0</v>
      </c>
      <c r="Q45"/>
      <c r="R45"/>
      <c r="S45"/>
      <c r="T45"/>
      <c r="U45"/>
    </row>
    <row r="46" spans="1:21" ht="12.5" x14ac:dyDescent="0.25">
      <c r="A46" s="1">
        <v>2</v>
      </c>
      <c r="B46" s="24" t="s">
        <v>9</v>
      </c>
      <c r="C46" s="2">
        <v>41125</v>
      </c>
      <c r="D46" s="2" t="str">
        <f t="shared" si="0"/>
        <v>2012-08</v>
      </c>
      <c r="E46" s="23">
        <v>1300</v>
      </c>
      <c r="F46" s="23">
        <f t="shared" si="1"/>
        <v>0</v>
      </c>
      <c r="G46" s="23">
        <f>IF(AND(B46="Med B", COUNTIFS(A$2:A46, A46, B$2:B46, "Med A")=0), 1, 0)</f>
        <v>0</v>
      </c>
      <c r="H46" s="23" cm="1">
        <f t="array" ref="H46">IF(AND(A46=A45, E46=1), (C46-MIN(IF(A$2:A46=A46, IF(B$2:B46="Med A", C$2:C46), C46)))/7, 0)</f>
        <v>0</v>
      </c>
      <c r="I46" s="23">
        <f>IF(F46=1, SUMIFS(E$2:E46, A$2:A46, A46, B$2:B46, "Med A"), 0)</f>
        <v>0</v>
      </c>
      <c r="J46" s="23">
        <f t="shared" si="2"/>
        <v>0</v>
      </c>
      <c r="K46" s="23">
        <f t="shared" si="3"/>
        <v>1300</v>
      </c>
      <c r="L46" s="23">
        <f t="shared" si="4"/>
        <v>0</v>
      </c>
      <c r="M46" s="1">
        <f>IF(AND(B46="Med B", COUNTIFS(A$2:A46, A46, B$2:B46, "Med B")=1), 1, 0)</f>
        <v>0</v>
      </c>
      <c r="N46" s="1">
        <f t="shared" si="5"/>
        <v>0</v>
      </c>
      <c r="O46" s="1">
        <f>IF(B46="Med B", COUNTIFS(A$2:A46, A46, B$2:B46, "Med B"), 0)</f>
        <v>0</v>
      </c>
      <c r="P46" s="1">
        <f>IF(AND(B46="Med B", COUNTIFS(A$2:A46, A46, B$2:B46, "Med B")=2), E46, 0)</f>
        <v>0</v>
      </c>
      <c r="Q46"/>
      <c r="R46"/>
      <c r="S46"/>
      <c r="T46"/>
      <c r="U46"/>
    </row>
    <row r="47" spans="1:21" ht="12.5" x14ac:dyDescent="0.25">
      <c r="A47" s="1">
        <v>2</v>
      </c>
      <c r="B47" s="24" t="s">
        <v>9</v>
      </c>
      <c r="C47" s="2">
        <v>41128</v>
      </c>
      <c r="D47" s="2" t="str">
        <f t="shared" si="0"/>
        <v>2012-08</v>
      </c>
      <c r="E47" s="23">
        <v>1300</v>
      </c>
      <c r="F47" s="23">
        <f t="shared" si="1"/>
        <v>0</v>
      </c>
      <c r="G47" s="23">
        <f>IF(AND(B47="Med B", COUNTIFS(A$2:A47, A47, B$2:B47, "Med A")=0), 1, 0)</f>
        <v>0</v>
      </c>
      <c r="H47" s="23" cm="1">
        <f t="array" ref="H47">IF(AND(A47=A46, E47=1), (C47-MIN(IF(A$2:A47=A47, IF(B$2:B47="Med A", C$2:C47), C47)))/7, 0)</f>
        <v>0</v>
      </c>
      <c r="I47" s="23">
        <f>IF(F47=1, SUMIFS(E$2:E47, A$2:A47, A47, B$2:B47, "Med A"), 0)</f>
        <v>0</v>
      </c>
      <c r="J47" s="23">
        <f t="shared" si="2"/>
        <v>0</v>
      </c>
      <c r="K47" s="23">
        <f t="shared" si="3"/>
        <v>1300</v>
      </c>
      <c r="L47" s="23">
        <f t="shared" si="4"/>
        <v>0</v>
      </c>
      <c r="M47" s="1">
        <f>IF(AND(B47="Med B", COUNTIFS(A$2:A47, A47, B$2:B47, "Med B")=1), 1, 0)</f>
        <v>0</v>
      </c>
      <c r="N47" s="1">
        <f t="shared" si="5"/>
        <v>0</v>
      </c>
      <c r="O47" s="1">
        <f>IF(B47="Med B", COUNTIFS(A$2:A47, A47, B$2:B47, "Med B"), 0)</f>
        <v>0</v>
      </c>
      <c r="P47" s="1">
        <f>IF(AND(B47="Med B", COUNTIFS(A$2:A47, A47, B$2:B47, "Med B")=2), E47, 0)</f>
        <v>0</v>
      </c>
      <c r="Q47"/>
      <c r="R47"/>
      <c r="S47"/>
      <c r="T47"/>
      <c r="U47"/>
    </row>
    <row r="48" spans="1:21" ht="12.5" x14ac:dyDescent="0.25">
      <c r="A48" s="1">
        <v>2</v>
      </c>
      <c r="B48" s="24" t="s">
        <v>9</v>
      </c>
      <c r="C48" s="2">
        <v>41130</v>
      </c>
      <c r="D48" s="2" t="str">
        <f t="shared" si="0"/>
        <v>2012-08</v>
      </c>
      <c r="E48" s="23">
        <v>1300</v>
      </c>
      <c r="F48" s="23">
        <f t="shared" si="1"/>
        <v>0</v>
      </c>
      <c r="G48" s="23">
        <f>IF(AND(B48="Med B", COUNTIFS(A$2:A48, A48, B$2:B48, "Med A")=0), 1, 0)</f>
        <v>0</v>
      </c>
      <c r="H48" s="23" cm="1">
        <f t="array" ref="H48">IF(AND(A48=A47, E48=1), (C48-MIN(IF(A$2:A48=A48, IF(B$2:B48="Med A", C$2:C48), C48)))/7, 0)</f>
        <v>0</v>
      </c>
      <c r="I48" s="23">
        <f>IF(F48=1, SUMIFS(E$2:E48, A$2:A48, A48, B$2:B48, "Med A"), 0)</f>
        <v>0</v>
      </c>
      <c r="J48" s="23">
        <f t="shared" si="2"/>
        <v>0</v>
      </c>
      <c r="K48" s="23">
        <f t="shared" si="3"/>
        <v>1300</v>
      </c>
      <c r="L48" s="23">
        <f t="shared" si="4"/>
        <v>0</v>
      </c>
      <c r="M48" s="1">
        <f>IF(AND(B48="Med B", COUNTIFS(A$2:A48, A48, B$2:B48, "Med B")=1), 1, 0)</f>
        <v>0</v>
      </c>
      <c r="N48" s="1">
        <f t="shared" si="5"/>
        <v>0</v>
      </c>
      <c r="O48" s="1">
        <f>IF(B48="Med B", COUNTIFS(A$2:A48, A48, B$2:B48, "Med B"), 0)</f>
        <v>0</v>
      </c>
      <c r="P48" s="1">
        <f>IF(AND(B48="Med B", COUNTIFS(A$2:A48, A48, B$2:B48, "Med B")=2), E48, 0)</f>
        <v>0</v>
      </c>
      <c r="Q48"/>
      <c r="R48"/>
      <c r="S48"/>
      <c r="T48"/>
      <c r="U48"/>
    </row>
    <row r="49" spans="1:21" ht="12.5" x14ac:dyDescent="0.25">
      <c r="A49" s="1">
        <v>2</v>
      </c>
      <c r="B49" s="24" t="s">
        <v>9</v>
      </c>
      <c r="C49" s="2">
        <v>41131</v>
      </c>
      <c r="D49" s="2" t="str">
        <f t="shared" si="0"/>
        <v>2012-08</v>
      </c>
      <c r="E49" s="23">
        <v>1300</v>
      </c>
      <c r="F49" s="23">
        <f t="shared" si="1"/>
        <v>0</v>
      </c>
      <c r="G49" s="23">
        <f>IF(AND(B49="Med B", COUNTIFS(A$2:A49, A49, B$2:B49, "Med A")=0), 1, 0)</f>
        <v>0</v>
      </c>
      <c r="H49" s="23" cm="1">
        <f t="array" ref="H49">IF(AND(A49=A48, E49=1), (C49-MIN(IF(A$2:A49=A49, IF(B$2:B49="Med A", C$2:C49), C49)))/7, 0)</f>
        <v>0</v>
      </c>
      <c r="I49" s="23">
        <f>IF(F49=1, SUMIFS(E$2:E49, A$2:A49, A49, B$2:B49, "Med A"), 0)</f>
        <v>0</v>
      </c>
      <c r="J49" s="23">
        <f t="shared" si="2"/>
        <v>0</v>
      </c>
      <c r="K49" s="23">
        <f t="shared" si="3"/>
        <v>1300</v>
      </c>
      <c r="L49" s="23">
        <f t="shared" si="4"/>
        <v>0</v>
      </c>
      <c r="M49" s="1">
        <f>IF(AND(B49="Med B", COUNTIFS(A$2:A49, A49, B$2:B49, "Med B")=1), 1, 0)</f>
        <v>0</v>
      </c>
      <c r="N49" s="1">
        <f t="shared" si="5"/>
        <v>0</v>
      </c>
      <c r="O49" s="1">
        <f>IF(B49="Med B", COUNTIFS(A$2:A49, A49, B$2:B49, "Med B"), 0)</f>
        <v>0</v>
      </c>
      <c r="P49" s="1">
        <f>IF(AND(B49="Med B", COUNTIFS(A$2:A49, A49, B$2:B49, "Med B")=2), E49, 0)</f>
        <v>0</v>
      </c>
      <c r="Q49"/>
      <c r="R49"/>
      <c r="S49"/>
      <c r="T49"/>
      <c r="U49"/>
    </row>
    <row r="50" spans="1:21" ht="12.5" x14ac:dyDescent="0.25">
      <c r="A50" s="1">
        <v>2</v>
      </c>
      <c r="B50" s="24" t="s">
        <v>9</v>
      </c>
      <c r="C50" s="2">
        <v>41135</v>
      </c>
      <c r="D50" s="2" t="str">
        <f t="shared" si="0"/>
        <v>2012-08</v>
      </c>
      <c r="E50" s="23">
        <v>1300</v>
      </c>
      <c r="F50" s="23">
        <f t="shared" si="1"/>
        <v>0</v>
      </c>
      <c r="G50" s="23">
        <f>IF(AND(B50="Med B", COUNTIFS(A$2:A50, A50, B$2:B50, "Med A")=0), 1, 0)</f>
        <v>0</v>
      </c>
      <c r="H50" s="23" cm="1">
        <f t="array" ref="H50">IF(AND(A50=A49, E50=1), (C50-MIN(IF(A$2:A50=A50, IF(B$2:B50="Med A", C$2:C50), C50)))/7, 0)</f>
        <v>0</v>
      </c>
      <c r="I50" s="23">
        <f>IF(F50=1, SUMIFS(E$2:E50, A$2:A50, A50, B$2:B50, "Med A"), 0)</f>
        <v>0</v>
      </c>
      <c r="J50" s="23">
        <f t="shared" si="2"/>
        <v>0</v>
      </c>
      <c r="K50" s="23">
        <f t="shared" si="3"/>
        <v>1300</v>
      </c>
      <c r="L50" s="23">
        <f t="shared" si="4"/>
        <v>0</v>
      </c>
      <c r="M50" s="1">
        <f>IF(AND(B50="Med B", COUNTIFS(A$2:A50, A50, B$2:B50, "Med B")=1), 1, 0)</f>
        <v>0</v>
      </c>
      <c r="N50" s="1">
        <f t="shared" si="5"/>
        <v>0</v>
      </c>
      <c r="O50" s="1">
        <f>IF(B50="Med B", COUNTIFS(A$2:A50, A50, B$2:B50, "Med B"), 0)</f>
        <v>0</v>
      </c>
      <c r="P50" s="1">
        <f>IF(AND(B50="Med B", COUNTIFS(A$2:A50, A50, B$2:B50, "Med B")=2), E50, 0)</f>
        <v>0</v>
      </c>
      <c r="Q50"/>
      <c r="R50"/>
      <c r="S50"/>
      <c r="T50"/>
      <c r="U50"/>
    </row>
    <row r="51" spans="1:21" ht="12.5" x14ac:dyDescent="0.25">
      <c r="A51" s="1">
        <v>2</v>
      </c>
      <c r="B51" s="24" t="s">
        <v>9</v>
      </c>
      <c r="C51" s="2">
        <v>41139</v>
      </c>
      <c r="D51" s="2" t="str">
        <f t="shared" si="0"/>
        <v>2012-08</v>
      </c>
      <c r="E51" s="23">
        <v>1300</v>
      </c>
      <c r="F51" s="23">
        <f t="shared" si="1"/>
        <v>0</v>
      </c>
      <c r="G51" s="23">
        <f>IF(AND(B51="Med B", COUNTIFS(A$2:A51, A51, B$2:B51, "Med A")=0), 1, 0)</f>
        <v>0</v>
      </c>
      <c r="H51" s="23" cm="1">
        <f t="array" ref="H51">IF(AND(A51=A50, E51=1), (C51-MIN(IF(A$2:A51=A51, IF(B$2:B51="Med A", C$2:C51), C51)))/7, 0)</f>
        <v>0</v>
      </c>
      <c r="I51" s="23">
        <f>IF(F51=1, SUMIFS(E$2:E51, A$2:A51, A51, B$2:B51, "Med A"), 0)</f>
        <v>0</v>
      </c>
      <c r="J51" s="23">
        <f t="shared" si="2"/>
        <v>0</v>
      </c>
      <c r="K51" s="23">
        <f t="shared" si="3"/>
        <v>1300</v>
      </c>
      <c r="L51" s="23">
        <f t="shared" si="4"/>
        <v>0</v>
      </c>
      <c r="M51" s="1">
        <f>IF(AND(B51="Med B", COUNTIFS(A$2:A51, A51, B$2:B51, "Med B")=1), 1, 0)</f>
        <v>0</v>
      </c>
      <c r="N51" s="1">
        <f t="shared" si="5"/>
        <v>0</v>
      </c>
      <c r="O51" s="1">
        <f>IF(B51="Med B", COUNTIFS(A$2:A51, A51, B$2:B51, "Med B"), 0)</f>
        <v>0</v>
      </c>
      <c r="P51" s="1">
        <f>IF(AND(B51="Med B", COUNTIFS(A$2:A51, A51, B$2:B51, "Med B")=2), E51, 0)</f>
        <v>0</v>
      </c>
      <c r="Q51"/>
      <c r="R51"/>
      <c r="S51"/>
      <c r="T51"/>
      <c r="U51"/>
    </row>
    <row r="52" spans="1:21" ht="12.5" x14ac:dyDescent="0.25">
      <c r="A52" s="1">
        <v>2</v>
      </c>
      <c r="B52" s="24" t="s">
        <v>10</v>
      </c>
      <c r="C52" s="2">
        <v>41165</v>
      </c>
      <c r="D52" s="2" t="str">
        <f t="shared" si="0"/>
        <v>2012-09</v>
      </c>
      <c r="E52" s="23">
        <v>3</v>
      </c>
      <c r="F52" s="23">
        <f t="shared" si="1"/>
        <v>1</v>
      </c>
      <c r="G52" s="23">
        <f>IF(AND(B52="Med B", COUNTIFS(A$2:A52, A52, B$2:B52, "Med A")=0), 1, 0)</f>
        <v>0</v>
      </c>
      <c r="H52" s="23" cm="1">
        <f t="array" ref="H52">IF(AND(A52=A51, E52=1), (C52-MIN(IF(A$2:A52=A52, IF(B$2:B52="Med A", C$2:C52), C52)))/7, 0)</f>
        <v>0</v>
      </c>
      <c r="I52" s="23">
        <f>IF(F52=1, SUMIFS(E$2:E52, A$2:A52, A52, B$2:B52, "Med A"), 0)</f>
        <v>26900</v>
      </c>
      <c r="J52" s="23">
        <f t="shared" si="2"/>
        <v>3</v>
      </c>
      <c r="K52" s="23">
        <f t="shared" si="3"/>
        <v>0</v>
      </c>
      <c r="L52" s="23">
        <f t="shared" si="4"/>
        <v>3</v>
      </c>
      <c r="M52" s="1">
        <f>IF(AND(B52="Med B", COUNTIFS(A$2:A52, A52, B$2:B52, "Med B")=1), 1, 0)</f>
        <v>1</v>
      </c>
      <c r="N52" s="1">
        <f t="shared" si="5"/>
        <v>3</v>
      </c>
      <c r="O52" s="1">
        <f>IF(B52="Med B", COUNTIFS(A$2:A52, A52, B$2:B52, "Med B"), 0)</f>
        <v>1</v>
      </c>
      <c r="P52" s="1">
        <f>IF(AND(B52="Med B", COUNTIFS(A$2:A52, A52, B$2:B52, "Med B")=2), E52, 0)</f>
        <v>0</v>
      </c>
      <c r="Q52" t="str">
        <f>IF(AND(F28=1, OR(MONTH(C28)=9, MONTH(C28)=10)), TEXT(C28, "yyyy-mm"), "")</f>
        <v>2012-09</v>
      </c>
      <c r="R52"/>
      <c r="S52"/>
      <c r="T52"/>
      <c r="U52"/>
    </row>
    <row r="53" spans="1:21" ht="12.5" x14ac:dyDescent="0.25">
      <c r="A53" s="1">
        <v>3</v>
      </c>
      <c r="B53" s="24" t="s">
        <v>9</v>
      </c>
      <c r="C53" s="2">
        <v>41092</v>
      </c>
      <c r="D53" s="2" t="str">
        <f t="shared" si="0"/>
        <v>2012-07</v>
      </c>
      <c r="E53" s="23">
        <v>100</v>
      </c>
      <c r="F53" s="23">
        <f t="shared" si="1"/>
        <v>0</v>
      </c>
      <c r="G53" s="23">
        <f>IF(AND(B53="Med B", COUNTIFS(A$2:A53, A53, B$2:B53, "Med A")=0), 1, 0)</f>
        <v>0</v>
      </c>
      <c r="H53" s="23" cm="1">
        <f t="array" ref="H53">IF(AND(A53=A52, E53=1), (C53-MIN(IF(A$2:A53=A53, IF(B$2:B53="Med A", C$2:C53), C53)))/7, 0)</f>
        <v>0</v>
      </c>
      <c r="I53" s="23">
        <f>IF(F53=1, SUMIFS(E$2:E53, A$2:A53, A53, B$2:B53, "Med A"), 0)</f>
        <v>0</v>
      </c>
      <c r="J53" s="23">
        <f t="shared" si="2"/>
        <v>0</v>
      </c>
      <c r="K53" s="23">
        <f t="shared" si="3"/>
        <v>100</v>
      </c>
      <c r="L53" s="23">
        <f t="shared" si="4"/>
        <v>0</v>
      </c>
      <c r="M53" s="1">
        <f>IF(AND(B53="Med B", COUNTIFS(A$2:A53, A53, B$2:B53, "Med B")=1), 1, 0)</f>
        <v>0</v>
      </c>
      <c r="N53" s="1">
        <f t="shared" si="5"/>
        <v>0</v>
      </c>
      <c r="O53" s="1">
        <f>IF(B53="Med B", COUNTIFS(A$2:A53, A53, B$2:B53, "Med B"), 0)</f>
        <v>0</v>
      </c>
      <c r="P53" s="1">
        <f>IF(AND(B53="Med B", COUNTIFS(A$2:A53, A53, B$2:B53, "Med B")=2), E53, 0)</f>
        <v>0</v>
      </c>
      <c r="Q53"/>
      <c r="R53"/>
      <c r="S53"/>
      <c r="T53"/>
      <c r="U53"/>
    </row>
    <row r="54" spans="1:21" ht="12.5" x14ac:dyDescent="0.25">
      <c r="A54" s="1">
        <v>3</v>
      </c>
      <c r="B54" s="24" t="s">
        <v>9</v>
      </c>
      <c r="C54" s="2">
        <v>41094</v>
      </c>
      <c r="D54" s="2" t="str">
        <f t="shared" si="0"/>
        <v>2012-07</v>
      </c>
      <c r="E54" s="23">
        <v>100</v>
      </c>
      <c r="F54" s="23">
        <f t="shared" si="1"/>
        <v>0</v>
      </c>
      <c r="G54" s="23">
        <f>IF(AND(B54="Med B", COUNTIFS(A$2:A54, A54, B$2:B54, "Med A")=0), 1, 0)</f>
        <v>0</v>
      </c>
      <c r="H54" s="23" cm="1">
        <f t="array" ref="H54">IF(AND(A54=A53, E54=1), (C54-MIN(IF(A$2:A54=A54, IF(B$2:B54="Med A", C$2:C54), C54)))/7, 0)</f>
        <v>0</v>
      </c>
      <c r="I54" s="23">
        <f>IF(F54=1, SUMIFS(E$2:E54, A$2:A54, A54, B$2:B54, "Med A"), 0)</f>
        <v>0</v>
      </c>
      <c r="J54" s="23">
        <f t="shared" si="2"/>
        <v>0</v>
      </c>
      <c r="K54" s="23">
        <f t="shared" si="3"/>
        <v>100</v>
      </c>
      <c r="L54" s="23">
        <f t="shared" si="4"/>
        <v>0</v>
      </c>
      <c r="M54" s="1">
        <f>IF(AND(B54="Med B", COUNTIFS(A$2:A54, A54, B$2:B54, "Med B")=1), 1, 0)</f>
        <v>0</v>
      </c>
      <c r="N54" s="1">
        <f t="shared" si="5"/>
        <v>0</v>
      </c>
      <c r="O54" s="1">
        <f>IF(B54="Med B", COUNTIFS(A$2:A54, A54, B$2:B54, "Med B"), 0)</f>
        <v>0</v>
      </c>
      <c r="P54" s="1">
        <f>IF(AND(B54="Med B", COUNTIFS(A$2:A54, A54, B$2:B54, "Med B")=2), E54, 0)</f>
        <v>0</v>
      </c>
      <c r="Q54"/>
      <c r="R54"/>
      <c r="S54"/>
      <c r="T54"/>
      <c r="U54"/>
    </row>
    <row r="55" spans="1:21" ht="12.5" x14ac:dyDescent="0.25">
      <c r="A55" s="1">
        <v>4</v>
      </c>
      <c r="B55" s="24" t="s">
        <v>9</v>
      </c>
      <c r="C55" s="2">
        <v>41092</v>
      </c>
      <c r="D55" s="2" t="str">
        <f t="shared" si="0"/>
        <v>2012-07</v>
      </c>
      <c r="E55" s="23">
        <v>1200</v>
      </c>
      <c r="F55" s="23">
        <f t="shared" si="1"/>
        <v>0</v>
      </c>
      <c r="G55" s="23">
        <f>IF(AND(B55="Med B", COUNTIFS(A$2:A55, A55, B$2:B55, "Med A")=0), 1, 0)</f>
        <v>0</v>
      </c>
      <c r="H55" s="23" cm="1">
        <f t="array" ref="H55">IF(AND(A55=A54, E55=1), (C55-MIN(IF(A$2:A55=A55, IF(B$2:B55="Med A", C$2:C55), C55)))/7, 0)</f>
        <v>0</v>
      </c>
      <c r="I55" s="23">
        <f>IF(F55=1, SUMIFS(E$2:E55, A$2:A55, A55, B$2:B55, "Med A"), 0)</f>
        <v>0</v>
      </c>
      <c r="J55" s="23">
        <f t="shared" si="2"/>
        <v>0</v>
      </c>
      <c r="K55" s="23">
        <f t="shared" si="3"/>
        <v>1200</v>
      </c>
      <c r="L55" s="23">
        <f t="shared" si="4"/>
        <v>0</v>
      </c>
      <c r="M55" s="1">
        <f>IF(AND(B55="Med B", COUNTIFS(A$2:A55, A55, B$2:B55, "Med B")=1), 1, 0)</f>
        <v>0</v>
      </c>
      <c r="N55" s="1">
        <f t="shared" si="5"/>
        <v>0</v>
      </c>
      <c r="O55" s="1">
        <f>IF(B55="Med B", COUNTIFS(A$2:A55, A55, B$2:B55, "Med B"), 0)</f>
        <v>0</v>
      </c>
      <c r="P55" s="1">
        <f>IF(AND(B55="Med B", COUNTIFS(A$2:A55, A55, B$2:B55, "Med B")=2), E55, 0)</f>
        <v>0</v>
      </c>
      <c r="Q55"/>
      <c r="R55"/>
      <c r="S55"/>
      <c r="T55"/>
      <c r="U55"/>
    </row>
    <row r="56" spans="1:21" ht="12.5" x14ac:dyDescent="0.25">
      <c r="A56" s="1">
        <v>4</v>
      </c>
      <c r="B56" s="24" t="s">
        <v>9</v>
      </c>
      <c r="C56" s="2">
        <v>41094</v>
      </c>
      <c r="D56" s="2" t="str">
        <f t="shared" si="0"/>
        <v>2012-07</v>
      </c>
      <c r="E56" s="23">
        <v>1200</v>
      </c>
      <c r="F56" s="23">
        <f t="shared" si="1"/>
        <v>0</v>
      </c>
      <c r="G56" s="23">
        <f>IF(AND(B56="Med B", COUNTIFS(A$2:A56, A56, B$2:B56, "Med A")=0), 1, 0)</f>
        <v>0</v>
      </c>
      <c r="H56" s="23" cm="1">
        <f t="array" ref="H56">IF(AND(A56=A55, E56=1), (C56-MIN(IF(A$2:A56=A56, IF(B$2:B56="Med A", C$2:C56), C56)))/7, 0)</f>
        <v>0</v>
      </c>
      <c r="I56" s="23">
        <f>IF(F56=1, SUMIFS(E$2:E56, A$2:A56, A56, B$2:B56, "Med A"), 0)</f>
        <v>0</v>
      </c>
      <c r="J56" s="23">
        <f t="shared" si="2"/>
        <v>0</v>
      </c>
      <c r="K56" s="23">
        <f t="shared" si="3"/>
        <v>1200</v>
      </c>
      <c r="L56" s="23">
        <f t="shared" si="4"/>
        <v>0</v>
      </c>
      <c r="M56" s="1">
        <f>IF(AND(B56="Med B", COUNTIFS(A$2:A56, A56, B$2:B56, "Med B")=1), 1, 0)</f>
        <v>0</v>
      </c>
      <c r="N56" s="1">
        <f t="shared" si="5"/>
        <v>0</v>
      </c>
      <c r="O56" s="1">
        <f>IF(B56="Med B", COUNTIFS(A$2:A56, A56, B$2:B56, "Med B"), 0)</f>
        <v>0</v>
      </c>
      <c r="P56" s="1">
        <f>IF(AND(B56="Med B", COUNTIFS(A$2:A56, A56, B$2:B56, "Med B")=2), E56, 0)</f>
        <v>0</v>
      </c>
      <c r="Q56"/>
      <c r="R56"/>
      <c r="S56"/>
      <c r="T56"/>
      <c r="U56"/>
    </row>
    <row r="57" spans="1:21" ht="12.5" x14ac:dyDescent="0.25">
      <c r="A57" s="1">
        <v>4</v>
      </c>
      <c r="B57" s="24" t="s">
        <v>9</v>
      </c>
      <c r="C57" s="2">
        <v>41096</v>
      </c>
      <c r="D57" s="2" t="str">
        <f t="shared" si="0"/>
        <v>2012-07</v>
      </c>
      <c r="E57" s="23">
        <v>1200</v>
      </c>
      <c r="F57" s="23">
        <f t="shared" si="1"/>
        <v>0</v>
      </c>
      <c r="G57" s="23">
        <f>IF(AND(B57="Med B", COUNTIFS(A$2:A57, A57, B$2:B57, "Med A")=0), 1, 0)</f>
        <v>0</v>
      </c>
      <c r="H57" s="23" cm="1">
        <f t="array" ref="H57">IF(AND(A57=A56, E57=1), (C57-MIN(IF(A$2:A57=A57, IF(B$2:B57="Med A", C$2:C57), C57)))/7, 0)</f>
        <v>0</v>
      </c>
      <c r="I57" s="23">
        <f>IF(F57=1, SUMIFS(E$2:E57, A$2:A57, A57, B$2:B57, "Med A"), 0)</f>
        <v>0</v>
      </c>
      <c r="J57" s="23">
        <f t="shared" si="2"/>
        <v>0</v>
      </c>
      <c r="K57" s="23">
        <f t="shared" si="3"/>
        <v>1200</v>
      </c>
      <c r="L57" s="23">
        <f t="shared" si="4"/>
        <v>0</v>
      </c>
      <c r="M57" s="1">
        <f>IF(AND(B57="Med B", COUNTIFS(A$2:A57, A57, B$2:B57, "Med B")=1), 1, 0)</f>
        <v>0</v>
      </c>
      <c r="N57" s="1">
        <f t="shared" si="5"/>
        <v>0</v>
      </c>
      <c r="O57" s="1">
        <f>IF(B57="Med B", COUNTIFS(A$2:A57, A57, B$2:B57, "Med B"), 0)</f>
        <v>0</v>
      </c>
      <c r="P57" s="1">
        <f>IF(AND(B57="Med B", COUNTIFS(A$2:A57, A57, B$2:B57, "Med B")=2), E57, 0)</f>
        <v>0</v>
      </c>
      <c r="Q57"/>
      <c r="R57"/>
      <c r="S57"/>
      <c r="T57"/>
      <c r="U57"/>
    </row>
    <row r="58" spans="1:21" ht="12.5" x14ac:dyDescent="0.25">
      <c r="A58" s="1">
        <v>4</v>
      </c>
      <c r="B58" s="24" t="s">
        <v>9</v>
      </c>
      <c r="C58" s="2">
        <v>41099</v>
      </c>
      <c r="D58" s="2" t="str">
        <f t="shared" si="0"/>
        <v>2012-07</v>
      </c>
      <c r="E58" s="23">
        <v>1200</v>
      </c>
      <c r="F58" s="23">
        <f t="shared" si="1"/>
        <v>0</v>
      </c>
      <c r="G58" s="23">
        <f>IF(AND(B58="Med B", COUNTIFS(A$2:A58, A58, B$2:B58, "Med A")=0), 1, 0)</f>
        <v>0</v>
      </c>
      <c r="H58" s="23" cm="1">
        <f t="array" ref="H58">IF(AND(A58=A57, E58=1), (C58-MIN(IF(A$2:A58=A58, IF(B$2:B58="Med A", C$2:C58), C58)))/7, 0)</f>
        <v>0</v>
      </c>
      <c r="I58" s="23">
        <f>IF(F58=1, SUMIFS(E$2:E58, A$2:A58, A58, B$2:B58, "Med A"), 0)</f>
        <v>0</v>
      </c>
      <c r="J58" s="23">
        <f t="shared" si="2"/>
        <v>0</v>
      </c>
      <c r="K58" s="23">
        <f t="shared" si="3"/>
        <v>1200</v>
      </c>
      <c r="L58" s="23">
        <f t="shared" si="4"/>
        <v>0</v>
      </c>
      <c r="M58" s="1">
        <f>IF(AND(B58="Med B", COUNTIFS(A$2:A58, A58, B$2:B58, "Med B")=1), 1, 0)</f>
        <v>0</v>
      </c>
      <c r="N58" s="1">
        <f t="shared" si="5"/>
        <v>0</v>
      </c>
      <c r="O58" s="1">
        <f>IF(B58="Med B", COUNTIFS(A$2:A58, A58, B$2:B58, "Med B"), 0)</f>
        <v>0</v>
      </c>
      <c r="P58" s="1">
        <f>IF(AND(B58="Med B", COUNTIFS(A$2:A58, A58, B$2:B58, "Med B")=2), E58, 0)</f>
        <v>0</v>
      </c>
      <c r="Q58"/>
      <c r="R58"/>
      <c r="S58"/>
      <c r="T58"/>
      <c r="U58"/>
    </row>
    <row r="59" spans="1:21" ht="12.5" x14ac:dyDescent="0.25">
      <c r="A59" s="1">
        <v>4</v>
      </c>
      <c r="B59" s="24" t="s">
        <v>9</v>
      </c>
      <c r="C59" s="2">
        <v>41101</v>
      </c>
      <c r="D59" s="2" t="str">
        <f t="shared" si="0"/>
        <v>2012-07</v>
      </c>
      <c r="E59" s="23">
        <v>1200</v>
      </c>
      <c r="F59" s="23">
        <f t="shared" si="1"/>
        <v>0</v>
      </c>
      <c r="G59" s="23">
        <f>IF(AND(B59="Med B", COUNTIFS(A$2:A59, A59, B$2:B59, "Med A")=0), 1, 0)</f>
        <v>0</v>
      </c>
      <c r="H59" s="23" cm="1">
        <f t="array" ref="H59">IF(AND(A59=A58, E59=1), (C59-MIN(IF(A$2:A59=A59, IF(B$2:B59="Med A", C$2:C59), C59)))/7, 0)</f>
        <v>0</v>
      </c>
      <c r="I59" s="23">
        <f>IF(F59=1, SUMIFS(E$2:E59, A$2:A59, A59, B$2:B59, "Med A"), 0)</f>
        <v>0</v>
      </c>
      <c r="J59" s="23">
        <f t="shared" si="2"/>
        <v>0</v>
      </c>
      <c r="K59" s="23">
        <f t="shared" si="3"/>
        <v>1200</v>
      </c>
      <c r="L59" s="23">
        <f t="shared" si="4"/>
        <v>0</v>
      </c>
      <c r="M59" s="1">
        <f>IF(AND(B59="Med B", COUNTIFS(A$2:A59, A59, B$2:B59, "Med B")=1), 1, 0)</f>
        <v>0</v>
      </c>
      <c r="N59" s="1">
        <f t="shared" si="5"/>
        <v>0</v>
      </c>
      <c r="O59" s="1">
        <f>IF(B59="Med B", COUNTIFS(A$2:A59, A59, B$2:B59, "Med B"), 0)</f>
        <v>0</v>
      </c>
      <c r="P59" s="1">
        <f>IF(AND(B59="Med B", COUNTIFS(A$2:A59, A59, B$2:B59, "Med B")=2), E59, 0)</f>
        <v>0</v>
      </c>
      <c r="Q59"/>
      <c r="R59"/>
      <c r="S59"/>
      <c r="T59"/>
      <c r="U59"/>
    </row>
    <row r="60" spans="1:21" ht="12.5" x14ac:dyDescent="0.25">
      <c r="A60" s="1">
        <v>4</v>
      </c>
      <c r="B60" s="24" t="s">
        <v>9</v>
      </c>
      <c r="C60" s="2">
        <v>41103</v>
      </c>
      <c r="D60" s="2" t="str">
        <f t="shared" si="0"/>
        <v>2012-07</v>
      </c>
      <c r="E60" s="23">
        <v>1200</v>
      </c>
      <c r="F60" s="23">
        <f t="shared" si="1"/>
        <v>0</v>
      </c>
      <c r="G60" s="23">
        <f>IF(AND(B60="Med B", COUNTIFS(A$2:A60, A60, B$2:B60, "Med A")=0), 1, 0)</f>
        <v>0</v>
      </c>
      <c r="H60" s="23" cm="1">
        <f t="array" ref="H60">IF(AND(A60=A59, E60=1), (C60-MIN(IF(A$2:A60=A60, IF(B$2:B60="Med A", C$2:C60), C60)))/7, 0)</f>
        <v>0</v>
      </c>
      <c r="I60" s="23">
        <f>IF(F60=1, SUMIFS(E$2:E60, A$2:A60, A60, B$2:B60, "Med A"), 0)</f>
        <v>0</v>
      </c>
      <c r="J60" s="23">
        <f t="shared" si="2"/>
        <v>0</v>
      </c>
      <c r="K60" s="23">
        <f t="shared" si="3"/>
        <v>1200</v>
      </c>
      <c r="L60" s="23">
        <f t="shared" si="4"/>
        <v>0</v>
      </c>
      <c r="M60" s="1">
        <f>IF(AND(B60="Med B", COUNTIFS(A$2:A60, A60, B$2:B60, "Med B")=1), 1, 0)</f>
        <v>0</v>
      </c>
      <c r="N60" s="1">
        <f t="shared" si="5"/>
        <v>0</v>
      </c>
      <c r="O60" s="1">
        <f>IF(B60="Med B", COUNTIFS(A$2:A60, A60, B$2:B60, "Med B"), 0)</f>
        <v>0</v>
      </c>
      <c r="P60" s="1">
        <f>IF(AND(B60="Med B", COUNTIFS(A$2:A60, A60, B$2:B60, "Med B")=2), E60, 0)</f>
        <v>0</v>
      </c>
      <c r="Q60"/>
      <c r="R60"/>
      <c r="S60"/>
      <c r="T60"/>
      <c r="U60"/>
    </row>
    <row r="61" spans="1:21" ht="12.5" x14ac:dyDescent="0.25">
      <c r="A61" s="1">
        <v>4</v>
      </c>
      <c r="B61" s="24" t="s">
        <v>9</v>
      </c>
      <c r="C61" s="2">
        <v>41106</v>
      </c>
      <c r="D61" s="2" t="str">
        <f t="shared" si="0"/>
        <v>2012-07</v>
      </c>
      <c r="E61" s="23">
        <v>1200</v>
      </c>
      <c r="F61" s="23">
        <f t="shared" si="1"/>
        <v>0</v>
      </c>
      <c r="G61" s="23">
        <f>IF(AND(B61="Med B", COUNTIFS(A$2:A61, A61, B$2:B61, "Med A")=0), 1, 0)</f>
        <v>0</v>
      </c>
      <c r="H61" s="23" cm="1">
        <f t="array" ref="H61">IF(AND(A61=A60, E61=1), (C61-MIN(IF(A$2:A61=A61, IF(B$2:B61="Med A", C$2:C61), C61)))/7, 0)</f>
        <v>0</v>
      </c>
      <c r="I61" s="23">
        <f>IF(F61=1, SUMIFS(E$2:E61, A$2:A61, A61, B$2:B61, "Med A"), 0)</f>
        <v>0</v>
      </c>
      <c r="J61" s="23">
        <f t="shared" si="2"/>
        <v>0</v>
      </c>
      <c r="K61" s="23">
        <f t="shared" si="3"/>
        <v>1200</v>
      </c>
      <c r="L61" s="23">
        <f t="shared" si="4"/>
        <v>0</v>
      </c>
      <c r="M61" s="1">
        <f>IF(AND(B61="Med B", COUNTIFS(A$2:A61, A61, B$2:B61, "Med B")=1), 1, 0)</f>
        <v>0</v>
      </c>
      <c r="N61" s="1">
        <f t="shared" si="5"/>
        <v>0</v>
      </c>
      <c r="O61" s="1">
        <f>IF(B61="Med B", COUNTIFS(A$2:A61, A61, B$2:B61, "Med B"), 0)</f>
        <v>0</v>
      </c>
      <c r="P61" s="1">
        <f>IF(AND(B61="Med B", COUNTIFS(A$2:A61, A61, B$2:B61, "Med B")=2), E61, 0)</f>
        <v>0</v>
      </c>
      <c r="Q61"/>
      <c r="R61"/>
      <c r="S61"/>
      <c r="T61"/>
      <c r="U61"/>
    </row>
    <row r="62" spans="1:21" ht="12.5" x14ac:dyDescent="0.25">
      <c r="A62" s="1">
        <v>4</v>
      </c>
      <c r="B62" s="24" t="s">
        <v>9</v>
      </c>
      <c r="C62" s="2">
        <v>41108</v>
      </c>
      <c r="D62" s="2" t="str">
        <f t="shared" si="0"/>
        <v>2012-07</v>
      </c>
      <c r="E62" s="23">
        <v>1200</v>
      </c>
      <c r="F62" s="23">
        <f t="shared" si="1"/>
        <v>0</v>
      </c>
      <c r="G62" s="23">
        <f>IF(AND(B62="Med B", COUNTIFS(A$2:A62, A62, B$2:B62, "Med A")=0), 1, 0)</f>
        <v>0</v>
      </c>
      <c r="H62" s="23" cm="1">
        <f t="array" ref="H62">IF(AND(A62=A61, E62=1), (C62-MIN(IF(A$2:A62=A62, IF(B$2:B62="Med A", C$2:C62), C62)))/7, 0)</f>
        <v>0</v>
      </c>
      <c r="I62" s="23">
        <f>IF(F62=1, SUMIFS(E$2:E62, A$2:A62, A62, B$2:B62, "Med A"), 0)</f>
        <v>0</v>
      </c>
      <c r="J62" s="23">
        <f t="shared" si="2"/>
        <v>0</v>
      </c>
      <c r="K62" s="23">
        <f t="shared" si="3"/>
        <v>1200</v>
      </c>
      <c r="L62" s="23">
        <f t="shared" si="4"/>
        <v>0</v>
      </c>
      <c r="M62" s="1">
        <f>IF(AND(B62="Med B", COUNTIFS(A$2:A62, A62, B$2:B62, "Med B")=1), 1, 0)</f>
        <v>0</v>
      </c>
      <c r="N62" s="1">
        <f t="shared" si="5"/>
        <v>0</v>
      </c>
      <c r="O62" s="1">
        <f>IF(B62="Med B", COUNTIFS(A$2:A62, A62, B$2:B62, "Med B"), 0)</f>
        <v>0</v>
      </c>
      <c r="P62" s="1">
        <f>IF(AND(B62="Med B", COUNTIFS(A$2:A62, A62, B$2:B62, "Med B")=2), E62, 0)</f>
        <v>0</v>
      </c>
      <c r="Q62"/>
      <c r="R62"/>
      <c r="S62"/>
      <c r="T62"/>
      <c r="U62"/>
    </row>
    <row r="63" spans="1:21" ht="12.5" x14ac:dyDescent="0.25">
      <c r="A63" s="1">
        <v>4</v>
      </c>
      <c r="B63" s="24" t="s">
        <v>9</v>
      </c>
      <c r="C63" s="2">
        <v>41110</v>
      </c>
      <c r="D63" s="2" t="str">
        <f t="shared" si="0"/>
        <v>2012-07</v>
      </c>
      <c r="E63" s="23">
        <v>1200</v>
      </c>
      <c r="F63" s="23">
        <f t="shared" si="1"/>
        <v>0</v>
      </c>
      <c r="G63" s="23">
        <f>IF(AND(B63="Med B", COUNTIFS(A$2:A63, A63, B$2:B63, "Med A")=0), 1, 0)</f>
        <v>0</v>
      </c>
      <c r="H63" s="23" cm="1">
        <f t="array" ref="H63">IF(AND(A63=A62, E63=1), (C63-MIN(IF(A$2:A63=A63, IF(B$2:B63="Med A", C$2:C63), C63)))/7, 0)</f>
        <v>0</v>
      </c>
      <c r="I63" s="23">
        <f>IF(F63=1, SUMIFS(E$2:E63, A$2:A63, A63, B$2:B63, "Med A"), 0)</f>
        <v>0</v>
      </c>
      <c r="J63" s="23">
        <f t="shared" si="2"/>
        <v>0</v>
      </c>
      <c r="K63" s="23">
        <f t="shared" si="3"/>
        <v>1200</v>
      </c>
      <c r="L63" s="23">
        <f t="shared" si="4"/>
        <v>0</v>
      </c>
      <c r="M63" s="1">
        <f>IF(AND(B63="Med B", COUNTIFS(A$2:A63, A63, B$2:B63, "Med B")=1), 1, 0)</f>
        <v>0</v>
      </c>
      <c r="N63" s="1">
        <f t="shared" si="5"/>
        <v>0</v>
      </c>
      <c r="O63" s="1">
        <f>IF(B63="Med B", COUNTIFS(A$2:A63, A63, B$2:B63, "Med B"), 0)</f>
        <v>0</v>
      </c>
      <c r="P63" s="1">
        <f>IF(AND(B63="Med B", COUNTIFS(A$2:A63, A63, B$2:B63, "Med B")=2), E63, 0)</f>
        <v>0</v>
      </c>
      <c r="Q63"/>
      <c r="R63"/>
      <c r="S63"/>
      <c r="T63"/>
      <c r="U63"/>
    </row>
    <row r="64" spans="1:21" ht="12.5" x14ac:dyDescent="0.25">
      <c r="A64" s="1">
        <v>4</v>
      </c>
      <c r="B64" s="24" t="s">
        <v>9</v>
      </c>
      <c r="C64" s="2">
        <v>41113</v>
      </c>
      <c r="D64" s="2" t="str">
        <f t="shared" si="0"/>
        <v>2012-07</v>
      </c>
      <c r="E64" s="23">
        <v>1200</v>
      </c>
      <c r="F64" s="23">
        <f t="shared" si="1"/>
        <v>0</v>
      </c>
      <c r="G64" s="23">
        <f>IF(AND(B64="Med B", COUNTIFS(A$2:A64, A64, B$2:B64, "Med A")=0), 1, 0)</f>
        <v>0</v>
      </c>
      <c r="H64" s="23" cm="1">
        <f t="array" ref="H64">IF(AND(A64=A63, E64=1), (C64-MIN(IF(A$2:A64=A64, IF(B$2:B64="Med A", C$2:C64), C64)))/7, 0)</f>
        <v>0</v>
      </c>
      <c r="I64" s="23">
        <f>IF(F64=1, SUMIFS(E$2:E64, A$2:A64, A64, B$2:B64, "Med A"), 0)</f>
        <v>0</v>
      </c>
      <c r="J64" s="23">
        <f t="shared" si="2"/>
        <v>0</v>
      </c>
      <c r="K64" s="23">
        <f t="shared" si="3"/>
        <v>1200</v>
      </c>
      <c r="L64" s="23">
        <f t="shared" si="4"/>
        <v>0</v>
      </c>
      <c r="M64" s="1">
        <f>IF(AND(B64="Med B", COUNTIFS(A$2:A64, A64, B$2:B64, "Med B")=1), 1, 0)</f>
        <v>0</v>
      </c>
      <c r="N64" s="1">
        <f t="shared" si="5"/>
        <v>0</v>
      </c>
      <c r="O64" s="1">
        <f>IF(B64="Med B", COUNTIFS(A$2:A64, A64, B$2:B64, "Med B"), 0)</f>
        <v>0</v>
      </c>
      <c r="P64" s="1">
        <f>IF(AND(B64="Med B", COUNTIFS(A$2:A64, A64, B$2:B64, "Med B")=2), E64, 0)</f>
        <v>0</v>
      </c>
      <c r="Q64"/>
      <c r="R64"/>
      <c r="S64"/>
      <c r="T64"/>
      <c r="U64"/>
    </row>
    <row r="65" spans="1:21" ht="12.5" x14ac:dyDescent="0.25">
      <c r="A65" s="1">
        <v>4</v>
      </c>
      <c r="B65" s="24" t="s">
        <v>9</v>
      </c>
      <c r="C65" s="2">
        <v>41115</v>
      </c>
      <c r="D65" s="2" t="str">
        <f t="shared" si="0"/>
        <v>2012-07</v>
      </c>
      <c r="E65" s="23">
        <v>1200</v>
      </c>
      <c r="F65" s="23">
        <f t="shared" si="1"/>
        <v>0</v>
      </c>
      <c r="G65" s="23">
        <f>IF(AND(B65="Med B", COUNTIFS(A$2:A65, A65, B$2:B65, "Med A")=0), 1, 0)</f>
        <v>0</v>
      </c>
      <c r="H65" s="23" cm="1">
        <f t="array" ref="H65">IF(AND(A65=A64, E65=1), (C65-MIN(IF(A$2:A65=A65, IF(B$2:B65="Med A", C$2:C65), C65)))/7, 0)</f>
        <v>0</v>
      </c>
      <c r="I65" s="23">
        <f>IF(F65=1, SUMIFS(E$2:E65, A$2:A65, A65, B$2:B65, "Med A"), 0)</f>
        <v>0</v>
      </c>
      <c r="J65" s="23">
        <f t="shared" si="2"/>
        <v>0</v>
      </c>
      <c r="K65" s="23">
        <f t="shared" si="3"/>
        <v>1200</v>
      </c>
      <c r="L65" s="23">
        <f t="shared" si="4"/>
        <v>0</v>
      </c>
      <c r="M65" s="1">
        <f>IF(AND(B65="Med B", COUNTIFS(A$2:A65, A65, B$2:B65, "Med B")=1), 1, 0)</f>
        <v>0</v>
      </c>
      <c r="N65" s="1">
        <f t="shared" si="5"/>
        <v>0</v>
      </c>
      <c r="O65" s="1">
        <f>IF(B65="Med B", COUNTIFS(A$2:A65, A65, B$2:B65, "Med B"), 0)</f>
        <v>0</v>
      </c>
      <c r="P65" s="1">
        <f>IF(AND(B65="Med B", COUNTIFS(A$2:A65, A65, B$2:B65, "Med B")=2), E65, 0)</f>
        <v>0</v>
      </c>
      <c r="Q65"/>
      <c r="R65"/>
      <c r="S65"/>
      <c r="T65"/>
      <c r="U65"/>
    </row>
    <row r="66" spans="1:21" ht="12.5" x14ac:dyDescent="0.25">
      <c r="A66" s="1">
        <v>4</v>
      </c>
      <c r="B66" s="24" t="s">
        <v>9</v>
      </c>
      <c r="C66" s="2">
        <v>41117</v>
      </c>
      <c r="D66" s="2" t="str">
        <f t="shared" si="0"/>
        <v>2012-07</v>
      </c>
      <c r="E66" s="23">
        <v>1200</v>
      </c>
      <c r="F66" s="23">
        <f t="shared" si="1"/>
        <v>0</v>
      </c>
      <c r="G66" s="23">
        <f>IF(AND(B66="Med B", COUNTIFS(A$2:A66, A66, B$2:B66, "Med A")=0), 1, 0)</f>
        <v>0</v>
      </c>
      <c r="H66" s="23" cm="1">
        <f t="array" ref="H66">IF(AND(A66=A65, E66=1), (C66-MIN(IF(A$2:A66=A66, IF(B$2:B66="Med A", C$2:C66), C66)))/7, 0)</f>
        <v>0</v>
      </c>
      <c r="I66" s="23">
        <f>IF(F66=1, SUMIFS(E$2:E66, A$2:A66, A66, B$2:B66, "Med A"), 0)</f>
        <v>0</v>
      </c>
      <c r="J66" s="23">
        <f t="shared" si="2"/>
        <v>0</v>
      </c>
      <c r="K66" s="23">
        <f t="shared" si="3"/>
        <v>1200</v>
      </c>
      <c r="L66" s="23">
        <f t="shared" si="4"/>
        <v>0</v>
      </c>
      <c r="M66" s="1">
        <f>IF(AND(B66="Med B", COUNTIFS(A$2:A66, A66, B$2:B66, "Med B")=1), 1, 0)</f>
        <v>0</v>
      </c>
      <c r="N66" s="1">
        <f t="shared" si="5"/>
        <v>0</v>
      </c>
      <c r="O66" s="1">
        <f>IF(B66="Med B", COUNTIFS(A$2:A66, A66, B$2:B66, "Med B"), 0)</f>
        <v>0</v>
      </c>
      <c r="P66" s="1">
        <f>IF(AND(B66="Med B", COUNTIFS(A$2:A66, A66, B$2:B66, "Med B")=2), E66, 0)</f>
        <v>0</v>
      </c>
      <c r="Q66"/>
      <c r="R66"/>
      <c r="S66"/>
      <c r="T66"/>
      <c r="U66"/>
    </row>
    <row r="67" spans="1:21" ht="12.5" x14ac:dyDescent="0.25">
      <c r="A67" s="1">
        <v>4</v>
      </c>
      <c r="B67" s="24" t="s">
        <v>9</v>
      </c>
      <c r="C67" s="2">
        <v>41120</v>
      </c>
      <c r="D67" s="2" t="str">
        <f t="shared" ref="D67:D130" si="7">TEXT(C67,"yyyy-mm")</f>
        <v>2012-07</v>
      </c>
      <c r="E67" s="23">
        <v>1200</v>
      </c>
      <c r="F67" s="23">
        <f t="shared" ref="F67:F130" si="8">IF(AND(A67=A66, B66="Med A", B67="Med B"), 1, 0)</f>
        <v>0</v>
      </c>
      <c r="G67" s="23">
        <f>IF(AND(B67="Med B", COUNTIFS(A$2:A67, A67, B$2:B67, "Med A")=0), 1, 0)</f>
        <v>0</v>
      </c>
      <c r="H67" s="23" cm="1">
        <f t="array" ref="H67">IF(AND(A67=A66, E67=1), (C67-MIN(IF(A$2:A67=A67, IF(B$2:B67="Med A", C$2:C67), C67)))/7, 0)</f>
        <v>0</v>
      </c>
      <c r="I67" s="23">
        <f>IF(F67=1, SUMIFS(E$2:E67, A$2:A67, A67, B$2:B67, "Med A"), 0)</f>
        <v>0</v>
      </c>
      <c r="J67" s="23">
        <f t="shared" ref="J67:J130" si="9">IF(AND(B67="Med B", OR(A68&lt;&gt;A67, ISBLANK(A68))), SUMIFS(E:E, A:A, A67, B:B, "Med B"), 0)</f>
        <v>0</v>
      </c>
      <c r="K67" s="23">
        <f t="shared" ref="K67:K130" si="10">IF(B67="Med A", E67, 0)</f>
        <v>1200</v>
      </c>
      <c r="L67" s="23">
        <f t="shared" ref="L67:L130" si="11">IF(B67="Med B", E67, 0)</f>
        <v>0</v>
      </c>
      <c r="M67" s="1">
        <f>IF(AND(B67="Med B", COUNTIFS(A$2:A67, A67, B$2:B67, "Med B")=1), 1, 0)</f>
        <v>0</v>
      </c>
      <c r="N67" s="1">
        <f t="shared" ref="N67:N130" si="12">IF(M67=1, E67, 0)</f>
        <v>0</v>
      </c>
      <c r="O67" s="1">
        <f>IF(B67="Med B", COUNTIFS(A$2:A67, A67, B$2:B67, "Med B"), 0)</f>
        <v>0</v>
      </c>
      <c r="P67" s="1">
        <f>IF(AND(B67="Med B", COUNTIFS(A$2:A67, A67, B$2:B67, "Med B")=2), E67, 0)</f>
        <v>0</v>
      </c>
      <c r="Q67"/>
      <c r="R67"/>
      <c r="S67"/>
      <c r="T67"/>
      <c r="U67"/>
    </row>
    <row r="68" spans="1:21" ht="12.5" x14ac:dyDescent="0.25">
      <c r="A68" s="1">
        <v>4</v>
      </c>
      <c r="B68" s="24" t="s">
        <v>9</v>
      </c>
      <c r="C68" s="2">
        <v>41122</v>
      </c>
      <c r="D68" s="2" t="str">
        <f t="shared" si="7"/>
        <v>2012-08</v>
      </c>
      <c r="E68" s="23">
        <v>1200</v>
      </c>
      <c r="F68" s="23">
        <f t="shared" si="8"/>
        <v>0</v>
      </c>
      <c r="G68" s="23">
        <f>IF(AND(B68="Med B", COUNTIFS(A$2:A68, A68, B$2:B68, "Med A")=0), 1, 0)</f>
        <v>0</v>
      </c>
      <c r="H68" s="23" cm="1">
        <f t="array" ref="H68">IF(AND(A68=A67, E68=1), (C68-MIN(IF(A$2:A68=A68, IF(B$2:B68="Med A", C$2:C68), C68)))/7, 0)</f>
        <v>0</v>
      </c>
      <c r="I68" s="23">
        <f>IF(F68=1, SUMIFS(E$2:E68, A$2:A68, A68, B$2:B68, "Med A"), 0)</f>
        <v>0</v>
      </c>
      <c r="J68" s="23">
        <f t="shared" si="9"/>
        <v>0</v>
      </c>
      <c r="K68" s="23">
        <f t="shared" si="10"/>
        <v>1200</v>
      </c>
      <c r="L68" s="23">
        <f t="shared" si="11"/>
        <v>0</v>
      </c>
      <c r="M68" s="1">
        <f>IF(AND(B68="Med B", COUNTIFS(A$2:A68, A68, B$2:B68, "Med B")=1), 1, 0)</f>
        <v>0</v>
      </c>
      <c r="N68" s="1">
        <f t="shared" si="12"/>
        <v>0</v>
      </c>
      <c r="O68" s="1">
        <f>IF(B68="Med B", COUNTIFS(A$2:A68, A68, B$2:B68, "Med B"), 0)</f>
        <v>0</v>
      </c>
      <c r="P68" s="1">
        <f>IF(AND(B68="Med B", COUNTIFS(A$2:A68, A68, B$2:B68, "Med B")=2), E68, 0)</f>
        <v>0</v>
      </c>
      <c r="Q68"/>
      <c r="R68"/>
      <c r="S68"/>
      <c r="T68"/>
      <c r="U68"/>
    </row>
    <row r="69" spans="1:21" ht="12.5" x14ac:dyDescent="0.25">
      <c r="A69" s="1">
        <v>4</v>
      </c>
      <c r="B69" s="24" t="s">
        <v>9</v>
      </c>
      <c r="C69" s="2">
        <v>41124</v>
      </c>
      <c r="D69" s="2" t="str">
        <f t="shared" si="7"/>
        <v>2012-08</v>
      </c>
      <c r="E69" s="23">
        <v>1200</v>
      </c>
      <c r="F69" s="23">
        <f t="shared" si="8"/>
        <v>0</v>
      </c>
      <c r="G69" s="23">
        <f>IF(AND(B69="Med B", COUNTIFS(A$2:A69, A69, B$2:B69, "Med A")=0), 1, 0)</f>
        <v>0</v>
      </c>
      <c r="H69" s="23" cm="1">
        <f t="array" ref="H69">IF(AND(A69=A68, E69=1), (C69-MIN(IF(A$2:A69=A69, IF(B$2:B69="Med A", C$2:C69), C69)))/7, 0)</f>
        <v>0</v>
      </c>
      <c r="I69" s="23">
        <f>IF(F69=1, SUMIFS(E$2:E69, A$2:A69, A69, B$2:B69, "Med A"), 0)</f>
        <v>0</v>
      </c>
      <c r="J69" s="23">
        <f t="shared" si="9"/>
        <v>0</v>
      </c>
      <c r="K69" s="23">
        <f t="shared" si="10"/>
        <v>1200</v>
      </c>
      <c r="L69" s="23">
        <f t="shared" si="11"/>
        <v>0</v>
      </c>
      <c r="M69" s="1">
        <f>IF(AND(B69="Med B", COUNTIFS(A$2:A69, A69, B$2:B69, "Med B")=1), 1, 0)</f>
        <v>0</v>
      </c>
      <c r="N69" s="1">
        <f t="shared" si="12"/>
        <v>0</v>
      </c>
      <c r="O69" s="1">
        <f>IF(B69="Med B", COUNTIFS(A$2:A69, A69, B$2:B69, "Med B"), 0)</f>
        <v>0</v>
      </c>
      <c r="P69" s="1">
        <f>IF(AND(B69="Med B", COUNTIFS(A$2:A69, A69, B$2:B69, "Med B")=2), E69, 0)</f>
        <v>0</v>
      </c>
      <c r="Q69"/>
      <c r="R69"/>
      <c r="S69"/>
      <c r="T69"/>
      <c r="U69"/>
    </row>
    <row r="70" spans="1:21" ht="12.5" x14ac:dyDescent="0.25">
      <c r="A70" s="1">
        <v>4</v>
      </c>
      <c r="B70" s="24" t="s">
        <v>9</v>
      </c>
      <c r="C70" s="2">
        <v>41127</v>
      </c>
      <c r="D70" s="2" t="str">
        <f t="shared" si="7"/>
        <v>2012-08</v>
      </c>
      <c r="E70" s="23">
        <v>1300</v>
      </c>
      <c r="F70" s="23">
        <f t="shared" si="8"/>
        <v>0</v>
      </c>
      <c r="G70" s="23">
        <f>IF(AND(B70="Med B", COUNTIFS(A$2:A70, A70, B$2:B70, "Med A")=0), 1, 0)</f>
        <v>0</v>
      </c>
      <c r="H70" s="23" cm="1">
        <f t="array" ref="H70">IF(AND(A70=A69, E70=1), (C70-MIN(IF(A$2:A70=A70, IF(B$2:B70="Med A", C$2:C70), C70)))/7, 0)</f>
        <v>0</v>
      </c>
      <c r="I70" s="23">
        <f>IF(F70=1, SUMIFS(E$2:E70, A$2:A70, A70, B$2:B70, "Med A"), 0)</f>
        <v>0</v>
      </c>
      <c r="J70" s="23">
        <f t="shared" si="9"/>
        <v>0</v>
      </c>
      <c r="K70" s="23">
        <f t="shared" si="10"/>
        <v>1300</v>
      </c>
      <c r="L70" s="23">
        <f t="shared" si="11"/>
        <v>0</v>
      </c>
      <c r="M70" s="1">
        <f>IF(AND(B70="Med B", COUNTIFS(A$2:A70, A70, B$2:B70, "Med B")=1), 1, 0)</f>
        <v>0</v>
      </c>
      <c r="N70" s="1">
        <f t="shared" si="12"/>
        <v>0</v>
      </c>
      <c r="O70" s="1">
        <f>IF(B70="Med B", COUNTIFS(A$2:A70, A70, B$2:B70, "Med B"), 0)</f>
        <v>0</v>
      </c>
      <c r="P70" s="1">
        <f>IF(AND(B70="Med B", COUNTIFS(A$2:A70, A70, B$2:B70, "Med B")=2), E70, 0)</f>
        <v>0</v>
      </c>
      <c r="Q70"/>
      <c r="R70"/>
      <c r="S70"/>
      <c r="T70"/>
      <c r="U70"/>
    </row>
    <row r="71" spans="1:21" ht="12.5" x14ac:dyDescent="0.25">
      <c r="A71" s="1">
        <v>4</v>
      </c>
      <c r="B71" s="24" t="s">
        <v>9</v>
      </c>
      <c r="C71" s="2">
        <v>41129</v>
      </c>
      <c r="D71" s="2" t="str">
        <f t="shared" si="7"/>
        <v>2012-08</v>
      </c>
      <c r="E71" s="23">
        <v>1300</v>
      </c>
      <c r="F71" s="23">
        <f t="shared" si="8"/>
        <v>0</v>
      </c>
      <c r="G71" s="23">
        <f>IF(AND(B71="Med B", COUNTIFS(A$2:A71, A71, B$2:B71, "Med A")=0), 1, 0)</f>
        <v>0</v>
      </c>
      <c r="H71" s="23" cm="1">
        <f t="array" ref="H71">IF(AND(A71=A70, E71=1), (C71-MIN(IF(A$2:A71=A71, IF(B$2:B71="Med A", C$2:C71), C71)))/7, 0)</f>
        <v>0</v>
      </c>
      <c r="I71" s="23">
        <f>IF(F71=1, SUMIFS(E$2:E71, A$2:A71, A71, B$2:B71, "Med A"), 0)</f>
        <v>0</v>
      </c>
      <c r="J71" s="23">
        <f t="shared" si="9"/>
        <v>0</v>
      </c>
      <c r="K71" s="23">
        <f t="shared" si="10"/>
        <v>1300</v>
      </c>
      <c r="L71" s="23">
        <f t="shared" si="11"/>
        <v>0</v>
      </c>
      <c r="M71" s="1">
        <f>IF(AND(B71="Med B", COUNTIFS(A$2:A71, A71, B$2:B71, "Med B")=1), 1, 0)</f>
        <v>0</v>
      </c>
      <c r="N71" s="1">
        <f t="shared" si="12"/>
        <v>0</v>
      </c>
      <c r="O71" s="1">
        <f>IF(B71="Med B", COUNTIFS(A$2:A71, A71, B$2:B71, "Med B"), 0)</f>
        <v>0</v>
      </c>
      <c r="P71" s="1">
        <f>IF(AND(B71="Med B", COUNTIFS(A$2:A71, A71, B$2:B71, "Med B")=2), E71, 0)</f>
        <v>0</v>
      </c>
      <c r="Q71"/>
      <c r="R71"/>
      <c r="S71"/>
      <c r="T71"/>
      <c r="U71"/>
    </row>
    <row r="72" spans="1:21" ht="12.5" x14ac:dyDescent="0.25">
      <c r="A72" s="1">
        <v>4</v>
      </c>
      <c r="B72" s="24" t="s">
        <v>9</v>
      </c>
      <c r="C72" s="2">
        <v>41131</v>
      </c>
      <c r="D72" s="2" t="str">
        <f t="shared" si="7"/>
        <v>2012-08</v>
      </c>
      <c r="E72" s="23">
        <v>1300</v>
      </c>
      <c r="F72" s="23">
        <f t="shared" si="8"/>
        <v>0</v>
      </c>
      <c r="G72" s="23">
        <f>IF(AND(B72="Med B", COUNTIFS(A$2:A72, A72, B$2:B72, "Med A")=0), 1, 0)</f>
        <v>0</v>
      </c>
      <c r="H72" s="23" cm="1">
        <f t="array" ref="H72">IF(AND(A72=A71, E72=1), (C72-MIN(IF(A$2:A72=A72, IF(B$2:B72="Med A", C$2:C72), C72)))/7, 0)</f>
        <v>0</v>
      </c>
      <c r="I72" s="23">
        <f>IF(F72=1, SUMIFS(E$2:E72, A$2:A72, A72, B$2:B72, "Med A"), 0)</f>
        <v>0</v>
      </c>
      <c r="J72" s="23">
        <f t="shared" si="9"/>
        <v>0</v>
      </c>
      <c r="K72" s="23">
        <f t="shared" si="10"/>
        <v>1300</v>
      </c>
      <c r="L72" s="23">
        <f t="shared" si="11"/>
        <v>0</v>
      </c>
      <c r="M72" s="1">
        <f>IF(AND(B72="Med B", COUNTIFS(A$2:A72, A72, B$2:B72, "Med B")=1), 1, 0)</f>
        <v>0</v>
      </c>
      <c r="N72" s="1">
        <f t="shared" si="12"/>
        <v>0</v>
      </c>
      <c r="O72" s="1">
        <f>IF(B72="Med B", COUNTIFS(A$2:A72, A72, B$2:B72, "Med B"), 0)</f>
        <v>0</v>
      </c>
      <c r="P72" s="1">
        <f>IF(AND(B72="Med B", COUNTIFS(A$2:A72, A72, B$2:B72, "Med B")=2), E72, 0)</f>
        <v>0</v>
      </c>
      <c r="Q72"/>
      <c r="R72"/>
      <c r="S72"/>
      <c r="T72"/>
      <c r="U72"/>
    </row>
    <row r="73" spans="1:21" ht="12.5" x14ac:dyDescent="0.25">
      <c r="A73" s="1">
        <v>4</v>
      </c>
      <c r="B73" s="24" t="s">
        <v>9</v>
      </c>
      <c r="C73" s="2">
        <v>41134</v>
      </c>
      <c r="D73" s="2" t="str">
        <f t="shared" si="7"/>
        <v>2012-08</v>
      </c>
      <c r="E73" s="23">
        <v>1300</v>
      </c>
      <c r="F73" s="23">
        <f t="shared" si="8"/>
        <v>0</v>
      </c>
      <c r="G73" s="23">
        <f>IF(AND(B73="Med B", COUNTIFS(A$2:A73, A73, B$2:B73, "Med A")=0), 1, 0)</f>
        <v>0</v>
      </c>
      <c r="H73" s="23" cm="1">
        <f t="array" ref="H73">IF(AND(A73=A72, E73=1), (C73-MIN(IF(A$2:A73=A73, IF(B$2:B73="Med A", C$2:C73), C73)))/7, 0)</f>
        <v>0</v>
      </c>
      <c r="I73" s="23">
        <f>IF(F73=1, SUMIFS(E$2:E73, A$2:A73, A73, B$2:B73, "Med A"), 0)</f>
        <v>0</v>
      </c>
      <c r="J73" s="23">
        <f t="shared" si="9"/>
        <v>0</v>
      </c>
      <c r="K73" s="23">
        <f t="shared" si="10"/>
        <v>1300</v>
      </c>
      <c r="L73" s="23">
        <f t="shared" si="11"/>
        <v>0</v>
      </c>
      <c r="M73" s="1">
        <f>IF(AND(B73="Med B", COUNTIFS(A$2:A73, A73, B$2:B73, "Med B")=1), 1, 0)</f>
        <v>0</v>
      </c>
      <c r="N73" s="1">
        <f t="shared" si="12"/>
        <v>0</v>
      </c>
      <c r="O73" s="1">
        <f>IF(B73="Med B", COUNTIFS(A$2:A73, A73, B$2:B73, "Med B"), 0)</f>
        <v>0</v>
      </c>
      <c r="P73" s="1">
        <f>IF(AND(B73="Med B", COUNTIFS(A$2:A73, A73, B$2:B73, "Med B")=2), E73, 0)</f>
        <v>0</v>
      </c>
      <c r="Q73"/>
      <c r="R73"/>
      <c r="S73"/>
      <c r="T73"/>
      <c r="U73"/>
    </row>
    <row r="74" spans="1:21" ht="12.5" x14ac:dyDescent="0.25">
      <c r="A74" s="1">
        <v>4</v>
      </c>
      <c r="B74" s="24" t="s">
        <v>9</v>
      </c>
      <c r="C74" s="2">
        <v>41136</v>
      </c>
      <c r="D74" s="2" t="str">
        <f t="shared" si="7"/>
        <v>2012-08</v>
      </c>
      <c r="E74" s="23">
        <v>1300</v>
      </c>
      <c r="F74" s="23">
        <f t="shared" si="8"/>
        <v>0</v>
      </c>
      <c r="G74" s="23">
        <f>IF(AND(B74="Med B", COUNTIFS(A$2:A74, A74, B$2:B74, "Med A")=0), 1, 0)</f>
        <v>0</v>
      </c>
      <c r="H74" s="23" cm="1">
        <f t="array" ref="H74">IF(AND(A74=A73, E74=1), (C74-MIN(IF(A$2:A74=A74, IF(B$2:B74="Med A", C$2:C74), C74)))/7, 0)</f>
        <v>0</v>
      </c>
      <c r="I74" s="23">
        <f>IF(F74=1, SUMIFS(E$2:E74, A$2:A74, A74, B$2:B74, "Med A"), 0)</f>
        <v>0</v>
      </c>
      <c r="J74" s="23">
        <f t="shared" si="9"/>
        <v>0</v>
      </c>
      <c r="K74" s="23">
        <f t="shared" si="10"/>
        <v>1300</v>
      </c>
      <c r="L74" s="23">
        <f t="shared" si="11"/>
        <v>0</v>
      </c>
      <c r="M74" s="1">
        <f>IF(AND(B74="Med B", COUNTIFS(A$2:A74, A74, B$2:B74, "Med B")=1), 1, 0)</f>
        <v>0</v>
      </c>
      <c r="N74" s="1">
        <f t="shared" si="12"/>
        <v>0</v>
      </c>
      <c r="O74" s="1">
        <f>IF(B74="Med B", COUNTIFS(A$2:A74, A74, B$2:B74, "Med B"), 0)</f>
        <v>0</v>
      </c>
      <c r="P74" s="1">
        <f>IF(AND(B74="Med B", COUNTIFS(A$2:A74, A74, B$2:B74, "Med B")=2), E74, 0)</f>
        <v>0</v>
      </c>
      <c r="Q74"/>
      <c r="R74"/>
      <c r="S74"/>
      <c r="T74"/>
      <c r="U74"/>
    </row>
    <row r="75" spans="1:21" ht="12.5" x14ac:dyDescent="0.25">
      <c r="A75" s="1">
        <v>4</v>
      </c>
      <c r="B75" s="24" t="s">
        <v>9</v>
      </c>
      <c r="C75" s="2">
        <v>41138</v>
      </c>
      <c r="D75" s="2" t="str">
        <f t="shared" si="7"/>
        <v>2012-08</v>
      </c>
      <c r="E75" s="23">
        <v>1300</v>
      </c>
      <c r="F75" s="23">
        <f t="shared" si="8"/>
        <v>0</v>
      </c>
      <c r="G75" s="23">
        <f>IF(AND(B75="Med B", COUNTIFS(A$2:A75, A75, B$2:B75, "Med A")=0), 1, 0)</f>
        <v>0</v>
      </c>
      <c r="H75" s="23" cm="1">
        <f t="array" ref="H75">IF(AND(A75=A74, E75=1), (C75-MIN(IF(A$2:A75=A75, IF(B$2:B75="Med A", C$2:C75), C75)))/7, 0)</f>
        <v>0</v>
      </c>
      <c r="I75" s="23">
        <f>IF(F75=1, SUMIFS(E$2:E75, A$2:A75, A75, B$2:B75, "Med A"), 0)</f>
        <v>0</v>
      </c>
      <c r="J75" s="23">
        <f t="shared" si="9"/>
        <v>0</v>
      </c>
      <c r="K75" s="23">
        <f t="shared" si="10"/>
        <v>1300</v>
      </c>
      <c r="L75" s="23">
        <f t="shared" si="11"/>
        <v>0</v>
      </c>
      <c r="M75" s="1">
        <f>IF(AND(B75="Med B", COUNTIFS(A$2:A75, A75, B$2:B75, "Med B")=1), 1, 0)</f>
        <v>0</v>
      </c>
      <c r="N75" s="1">
        <f t="shared" si="12"/>
        <v>0</v>
      </c>
      <c r="O75" s="1">
        <f>IF(B75="Med B", COUNTIFS(A$2:A75, A75, B$2:B75, "Med B"), 0)</f>
        <v>0</v>
      </c>
      <c r="P75" s="1">
        <f>IF(AND(B75="Med B", COUNTIFS(A$2:A75, A75, B$2:B75, "Med B")=2), E75, 0)</f>
        <v>0</v>
      </c>
      <c r="Q75"/>
      <c r="R75"/>
      <c r="S75"/>
      <c r="T75"/>
      <c r="U75"/>
    </row>
    <row r="76" spans="1:21" ht="12.5" x14ac:dyDescent="0.25">
      <c r="A76" s="1">
        <v>4</v>
      </c>
      <c r="B76" s="24" t="s">
        <v>9</v>
      </c>
      <c r="C76" s="2">
        <v>41142</v>
      </c>
      <c r="D76" s="2" t="str">
        <f t="shared" si="7"/>
        <v>2012-08</v>
      </c>
      <c r="E76" s="23">
        <v>1300</v>
      </c>
      <c r="F76" s="23">
        <f t="shared" si="8"/>
        <v>0</v>
      </c>
      <c r="G76" s="23">
        <f>IF(AND(B76="Med B", COUNTIFS(A$2:A76, A76, B$2:B76, "Med A")=0), 1, 0)</f>
        <v>0</v>
      </c>
      <c r="H76" s="23" cm="1">
        <f t="array" ref="H76">IF(AND(A76=A75, E76=1), (C76-MIN(IF(A$2:A76=A76, IF(B$2:B76="Med A", C$2:C76), C76)))/7, 0)</f>
        <v>0</v>
      </c>
      <c r="I76" s="23">
        <f>IF(F76=1, SUMIFS(E$2:E76, A$2:A76, A76, B$2:B76, "Med A"), 0)</f>
        <v>0</v>
      </c>
      <c r="J76" s="23">
        <f t="shared" si="9"/>
        <v>0</v>
      </c>
      <c r="K76" s="23">
        <f t="shared" si="10"/>
        <v>1300</v>
      </c>
      <c r="L76" s="23">
        <f t="shared" si="11"/>
        <v>0</v>
      </c>
      <c r="M76" s="1">
        <f>IF(AND(B76="Med B", COUNTIFS(A$2:A76, A76, B$2:B76, "Med B")=1), 1, 0)</f>
        <v>0</v>
      </c>
      <c r="N76" s="1">
        <f t="shared" si="12"/>
        <v>0</v>
      </c>
      <c r="O76" s="1">
        <f>IF(B76="Med B", COUNTIFS(A$2:A76, A76, B$2:B76, "Med B"), 0)</f>
        <v>0</v>
      </c>
      <c r="P76" s="1">
        <f>IF(AND(B76="Med B", COUNTIFS(A$2:A76, A76, B$2:B76, "Med B")=2), E76, 0)</f>
        <v>0</v>
      </c>
      <c r="Q76"/>
      <c r="R76"/>
      <c r="S76"/>
      <c r="T76"/>
      <c r="U76"/>
    </row>
    <row r="77" spans="1:21" ht="12.5" x14ac:dyDescent="0.25">
      <c r="A77" s="1">
        <v>4</v>
      </c>
      <c r="B77" s="24" t="s">
        <v>9</v>
      </c>
      <c r="C77" s="2">
        <v>41143</v>
      </c>
      <c r="D77" s="2" t="str">
        <f t="shared" si="7"/>
        <v>2012-08</v>
      </c>
      <c r="E77" s="23">
        <v>1300</v>
      </c>
      <c r="F77" s="23">
        <f t="shared" si="8"/>
        <v>0</v>
      </c>
      <c r="G77" s="23">
        <f>IF(AND(B77="Med B", COUNTIFS(A$2:A77, A77, B$2:B77, "Med A")=0), 1, 0)</f>
        <v>0</v>
      </c>
      <c r="H77" s="23" cm="1">
        <f t="array" ref="H77">IF(AND(A77=A76, E77=1), (C77-MIN(IF(A$2:A77=A77, IF(B$2:B77="Med A", C$2:C77), C77)))/7, 0)</f>
        <v>0</v>
      </c>
      <c r="I77" s="23">
        <f>IF(F77=1, SUMIFS(E$2:E77, A$2:A77, A77, B$2:B77, "Med A"), 0)</f>
        <v>0</v>
      </c>
      <c r="J77" s="23">
        <f t="shared" si="9"/>
        <v>0</v>
      </c>
      <c r="K77" s="23">
        <f t="shared" si="10"/>
        <v>1300</v>
      </c>
      <c r="L77" s="23">
        <f t="shared" si="11"/>
        <v>0</v>
      </c>
      <c r="M77" s="1">
        <f>IF(AND(B77="Med B", COUNTIFS(A$2:A77, A77, B$2:B77, "Med B")=1), 1, 0)</f>
        <v>0</v>
      </c>
      <c r="N77" s="1">
        <f t="shared" si="12"/>
        <v>0</v>
      </c>
      <c r="O77" s="1">
        <f>IF(B77="Med B", COUNTIFS(A$2:A77, A77, B$2:B77, "Med B"), 0)</f>
        <v>0</v>
      </c>
      <c r="P77" s="1">
        <f>IF(AND(B77="Med B", COUNTIFS(A$2:A77, A77, B$2:B77, "Med B")=2), E77, 0)</f>
        <v>0</v>
      </c>
      <c r="Q77"/>
      <c r="R77"/>
      <c r="S77"/>
      <c r="T77"/>
      <c r="U77"/>
    </row>
    <row r="78" spans="1:21" ht="12.5" x14ac:dyDescent="0.25">
      <c r="A78" s="1">
        <v>4</v>
      </c>
      <c r="B78" s="24" t="s">
        <v>9</v>
      </c>
      <c r="C78" s="2">
        <v>41145</v>
      </c>
      <c r="D78" s="2" t="str">
        <f t="shared" si="7"/>
        <v>2012-08</v>
      </c>
      <c r="E78" s="23">
        <v>1300</v>
      </c>
      <c r="F78" s="23">
        <f t="shared" si="8"/>
        <v>0</v>
      </c>
      <c r="G78" s="23">
        <f>IF(AND(B78="Med B", COUNTIFS(A$2:A78, A78, B$2:B78, "Med A")=0), 1, 0)</f>
        <v>0</v>
      </c>
      <c r="H78" s="23" cm="1">
        <f t="array" ref="H78">IF(AND(A78=A77, E78=1), (C78-MIN(IF(A$2:A78=A78, IF(B$2:B78="Med A", C$2:C78), C78)))/7, 0)</f>
        <v>0</v>
      </c>
      <c r="I78" s="23">
        <f>IF(F78=1, SUMIFS(E$2:E78, A$2:A78, A78, B$2:B78, "Med A"), 0)</f>
        <v>0</v>
      </c>
      <c r="J78" s="23">
        <f t="shared" si="9"/>
        <v>0</v>
      </c>
      <c r="K78" s="23">
        <f t="shared" si="10"/>
        <v>1300</v>
      </c>
      <c r="L78" s="23">
        <f t="shared" si="11"/>
        <v>0</v>
      </c>
      <c r="M78" s="1">
        <f>IF(AND(B78="Med B", COUNTIFS(A$2:A78, A78, B$2:B78, "Med B")=1), 1, 0)</f>
        <v>0</v>
      </c>
      <c r="N78" s="1">
        <f t="shared" si="12"/>
        <v>0</v>
      </c>
      <c r="O78" s="1">
        <f>IF(B78="Med B", COUNTIFS(A$2:A78, A78, B$2:B78, "Med B"), 0)</f>
        <v>0</v>
      </c>
      <c r="P78" s="1">
        <f>IF(AND(B78="Med B", COUNTIFS(A$2:A78, A78, B$2:B78, "Med B")=2), E78, 0)</f>
        <v>0</v>
      </c>
      <c r="Q78"/>
      <c r="R78"/>
      <c r="S78"/>
      <c r="T78"/>
      <c r="U78"/>
    </row>
    <row r="79" spans="1:21" ht="12.5" x14ac:dyDescent="0.25">
      <c r="A79" s="1">
        <v>4</v>
      </c>
      <c r="B79" s="24" t="s">
        <v>9</v>
      </c>
      <c r="C79" s="2">
        <v>41148</v>
      </c>
      <c r="D79" s="2" t="str">
        <f t="shared" si="7"/>
        <v>2012-08</v>
      </c>
      <c r="E79" s="23">
        <v>1300</v>
      </c>
      <c r="F79" s="23">
        <f t="shared" si="8"/>
        <v>0</v>
      </c>
      <c r="G79" s="23">
        <f>IF(AND(B79="Med B", COUNTIFS(A$2:A79, A79, B$2:B79, "Med A")=0), 1, 0)</f>
        <v>0</v>
      </c>
      <c r="H79" s="23" cm="1">
        <f t="array" ref="H79">IF(AND(A79=A78, E79=1), (C79-MIN(IF(A$2:A79=A79, IF(B$2:B79="Med A", C$2:C79), C79)))/7, 0)</f>
        <v>0</v>
      </c>
      <c r="I79" s="23">
        <f>IF(F79=1, SUMIFS(E$2:E79, A$2:A79, A79, B$2:B79, "Med A"), 0)</f>
        <v>0</v>
      </c>
      <c r="J79" s="23">
        <f t="shared" si="9"/>
        <v>0</v>
      </c>
      <c r="K79" s="23">
        <f t="shared" si="10"/>
        <v>1300</v>
      </c>
      <c r="L79" s="23">
        <f t="shared" si="11"/>
        <v>0</v>
      </c>
      <c r="M79" s="1">
        <f>IF(AND(B79="Med B", COUNTIFS(A$2:A79, A79, B$2:B79, "Med B")=1), 1, 0)</f>
        <v>0</v>
      </c>
      <c r="N79" s="1">
        <f t="shared" si="12"/>
        <v>0</v>
      </c>
      <c r="O79" s="1">
        <f>IF(B79="Med B", COUNTIFS(A$2:A79, A79, B$2:B79, "Med B"), 0)</f>
        <v>0</v>
      </c>
      <c r="P79" s="1">
        <f>IF(AND(B79="Med B", COUNTIFS(A$2:A79, A79, B$2:B79, "Med B")=2), E79, 0)</f>
        <v>0</v>
      </c>
      <c r="Q79"/>
      <c r="R79"/>
      <c r="S79"/>
      <c r="T79"/>
      <c r="U79"/>
    </row>
    <row r="80" spans="1:21" ht="12.5" x14ac:dyDescent="0.25">
      <c r="A80" s="1">
        <v>4</v>
      </c>
      <c r="B80" s="24" t="s">
        <v>9</v>
      </c>
      <c r="C80" s="2">
        <v>41150</v>
      </c>
      <c r="D80" s="2" t="str">
        <f t="shared" si="7"/>
        <v>2012-08</v>
      </c>
      <c r="E80" s="23">
        <v>1300</v>
      </c>
      <c r="F80" s="23">
        <f t="shared" si="8"/>
        <v>0</v>
      </c>
      <c r="G80" s="23">
        <f>IF(AND(B80="Med B", COUNTIFS(A$2:A80, A80, B$2:B80, "Med A")=0), 1, 0)</f>
        <v>0</v>
      </c>
      <c r="H80" s="23" cm="1">
        <f t="array" ref="H80">IF(AND(A80=A79, E80=1), (C80-MIN(IF(A$2:A80=A80, IF(B$2:B80="Med A", C$2:C80), C80)))/7, 0)</f>
        <v>0</v>
      </c>
      <c r="I80" s="23">
        <f>IF(F80=1, SUMIFS(E$2:E80, A$2:A80, A80, B$2:B80, "Med A"), 0)</f>
        <v>0</v>
      </c>
      <c r="J80" s="23">
        <f t="shared" si="9"/>
        <v>0</v>
      </c>
      <c r="K80" s="23">
        <f t="shared" si="10"/>
        <v>1300</v>
      </c>
      <c r="L80" s="23">
        <f t="shared" si="11"/>
        <v>0</v>
      </c>
      <c r="M80" s="1">
        <f>IF(AND(B80="Med B", COUNTIFS(A$2:A80, A80, B$2:B80, "Med B")=1), 1, 0)</f>
        <v>0</v>
      </c>
      <c r="N80" s="1">
        <f t="shared" si="12"/>
        <v>0</v>
      </c>
      <c r="O80" s="1">
        <f>IF(B80="Med B", COUNTIFS(A$2:A80, A80, B$2:B80, "Med B"), 0)</f>
        <v>0</v>
      </c>
      <c r="P80" s="1">
        <f>IF(AND(B80="Med B", COUNTIFS(A$2:A80, A80, B$2:B80, "Med B")=2), E80, 0)</f>
        <v>0</v>
      </c>
      <c r="Q80"/>
      <c r="R80"/>
      <c r="S80"/>
      <c r="T80"/>
      <c r="U80"/>
    </row>
    <row r="81" spans="1:21" ht="12.5" x14ac:dyDescent="0.25">
      <c r="A81" s="1">
        <v>4</v>
      </c>
      <c r="B81" s="24" t="s">
        <v>9</v>
      </c>
      <c r="C81" s="2">
        <v>41152</v>
      </c>
      <c r="D81" s="2" t="str">
        <f t="shared" si="7"/>
        <v>2012-08</v>
      </c>
      <c r="E81" s="23">
        <v>1300</v>
      </c>
      <c r="F81" s="23">
        <f t="shared" si="8"/>
        <v>0</v>
      </c>
      <c r="G81" s="23">
        <f>IF(AND(B81="Med B", COUNTIFS(A$2:A81, A81, B$2:B81, "Med A")=0), 1, 0)</f>
        <v>0</v>
      </c>
      <c r="H81" s="23" cm="1">
        <f t="array" ref="H81">IF(AND(A81=A80, E81=1), (C81-MIN(IF(A$2:A81=A81, IF(B$2:B81="Med A", C$2:C81), C81)))/7, 0)</f>
        <v>0</v>
      </c>
      <c r="I81" s="23">
        <f>IF(F81=1, SUMIFS(E$2:E81, A$2:A81, A81, B$2:B81, "Med A"), 0)</f>
        <v>0</v>
      </c>
      <c r="J81" s="23">
        <f t="shared" si="9"/>
        <v>0</v>
      </c>
      <c r="K81" s="23">
        <f t="shared" si="10"/>
        <v>1300</v>
      </c>
      <c r="L81" s="23">
        <f t="shared" si="11"/>
        <v>0</v>
      </c>
      <c r="M81" s="1">
        <f>IF(AND(B81="Med B", COUNTIFS(A$2:A81, A81, B$2:B81, "Med B")=1), 1, 0)</f>
        <v>0</v>
      </c>
      <c r="N81" s="1">
        <f t="shared" si="12"/>
        <v>0</v>
      </c>
      <c r="O81" s="1">
        <f>IF(B81="Med B", COUNTIFS(A$2:A81, A81, B$2:B81, "Med B"), 0)</f>
        <v>0</v>
      </c>
      <c r="P81" s="1">
        <f>IF(AND(B81="Med B", COUNTIFS(A$2:A81, A81, B$2:B81, "Med B")=2), E81, 0)</f>
        <v>0</v>
      </c>
      <c r="Q81"/>
      <c r="R81"/>
      <c r="S81"/>
      <c r="T81"/>
      <c r="U81"/>
    </row>
    <row r="82" spans="1:21" ht="12.5" x14ac:dyDescent="0.25">
      <c r="A82" s="1">
        <v>4</v>
      </c>
      <c r="B82" s="24" t="s">
        <v>9</v>
      </c>
      <c r="C82" s="2">
        <v>41155</v>
      </c>
      <c r="D82" s="2" t="str">
        <f t="shared" si="7"/>
        <v>2012-09</v>
      </c>
      <c r="E82" s="23">
        <v>1300</v>
      </c>
      <c r="F82" s="23">
        <f t="shared" si="8"/>
        <v>0</v>
      </c>
      <c r="G82" s="23">
        <f>IF(AND(B82="Med B", COUNTIFS(A$2:A82, A82, B$2:B82, "Med A")=0), 1, 0)</f>
        <v>0</v>
      </c>
      <c r="H82" s="23" cm="1">
        <f t="array" ref="H82">IF(AND(A82=A81, E82=1), (C82-MIN(IF(A$2:A82=A82, IF(B$2:B82="Med A", C$2:C82), C82)))/7, 0)</f>
        <v>0</v>
      </c>
      <c r="I82" s="23">
        <f>IF(F82=1, SUMIFS(E$2:E82, A$2:A82, A82, B$2:B82, "Med A"), 0)</f>
        <v>0</v>
      </c>
      <c r="J82" s="23">
        <f t="shared" si="9"/>
        <v>0</v>
      </c>
      <c r="K82" s="23">
        <f t="shared" si="10"/>
        <v>1300</v>
      </c>
      <c r="L82" s="23">
        <f t="shared" si="11"/>
        <v>0</v>
      </c>
      <c r="M82" s="1">
        <f>IF(AND(B82="Med B", COUNTIFS(A$2:A82, A82, B$2:B82, "Med B")=1), 1, 0)</f>
        <v>0</v>
      </c>
      <c r="N82" s="1">
        <f t="shared" si="12"/>
        <v>0</v>
      </c>
      <c r="O82" s="1">
        <f>IF(B82="Med B", COUNTIFS(A$2:A82, A82, B$2:B82, "Med B"), 0)</f>
        <v>0</v>
      </c>
      <c r="P82" s="1">
        <f>IF(AND(B82="Med B", COUNTIFS(A$2:A82, A82, B$2:B82, "Med B")=2), E82, 0)</f>
        <v>0</v>
      </c>
      <c r="Q82" t="str">
        <f t="shared" ref="Q82:Q84" si="13">IF(AND(F58=1, OR(MONTH(C58)=9, MONTH(C58)=10)), TEXT(C58, "yyyy-mm"), "")</f>
        <v/>
      </c>
      <c r="R82"/>
      <c r="S82"/>
      <c r="T82"/>
      <c r="U82"/>
    </row>
    <row r="83" spans="1:21" ht="12.5" x14ac:dyDescent="0.25">
      <c r="A83" s="1">
        <v>4</v>
      </c>
      <c r="B83" s="24" t="s">
        <v>9</v>
      </c>
      <c r="C83" s="2">
        <v>41157</v>
      </c>
      <c r="D83" s="2" t="str">
        <f t="shared" si="7"/>
        <v>2012-09</v>
      </c>
      <c r="E83" s="23">
        <v>1300</v>
      </c>
      <c r="F83" s="23">
        <f t="shared" si="8"/>
        <v>0</v>
      </c>
      <c r="G83" s="23">
        <f>IF(AND(B83="Med B", COUNTIFS(A$2:A83, A83, B$2:B83, "Med A")=0), 1, 0)</f>
        <v>0</v>
      </c>
      <c r="H83" s="23" cm="1">
        <f t="array" ref="H83">IF(AND(A83=A82, E83=1), (C83-MIN(IF(A$2:A83=A83, IF(B$2:B83="Med A", C$2:C83), C83)))/7, 0)</f>
        <v>0</v>
      </c>
      <c r="I83" s="23">
        <f>IF(F83=1, SUMIFS(E$2:E83, A$2:A83, A83, B$2:B83, "Med A"), 0)</f>
        <v>0</v>
      </c>
      <c r="J83" s="23">
        <f t="shared" si="9"/>
        <v>0</v>
      </c>
      <c r="K83" s="23">
        <f t="shared" si="10"/>
        <v>1300</v>
      </c>
      <c r="L83" s="23">
        <f t="shared" si="11"/>
        <v>0</v>
      </c>
      <c r="M83" s="1">
        <f>IF(AND(B83="Med B", COUNTIFS(A$2:A83, A83, B$2:B83, "Med B")=1), 1, 0)</f>
        <v>0</v>
      </c>
      <c r="N83" s="1">
        <f t="shared" si="12"/>
        <v>0</v>
      </c>
      <c r="O83" s="1">
        <f>IF(B83="Med B", COUNTIFS(A$2:A83, A83, B$2:B83, "Med B"), 0)</f>
        <v>0</v>
      </c>
      <c r="P83" s="1">
        <f>IF(AND(B83="Med B", COUNTIFS(A$2:A83, A83, B$2:B83, "Med B")=2), E83, 0)</f>
        <v>0</v>
      </c>
      <c r="Q83" t="str">
        <f t="shared" si="13"/>
        <v/>
      </c>
      <c r="R83"/>
      <c r="S83"/>
      <c r="T83"/>
      <c r="U83"/>
    </row>
    <row r="84" spans="1:21" ht="12.5" x14ac:dyDescent="0.25">
      <c r="A84" s="1">
        <v>4</v>
      </c>
      <c r="B84" s="24" t="s">
        <v>10</v>
      </c>
      <c r="C84" s="2">
        <v>41164</v>
      </c>
      <c r="D84" s="2" t="str">
        <f t="shared" si="7"/>
        <v>2012-09</v>
      </c>
      <c r="E84" s="23">
        <v>3</v>
      </c>
      <c r="F84" s="23">
        <f t="shared" si="8"/>
        <v>1</v>
      </c>
      <c r="G84" s="23">
        <f>IF(AND(B84="Med B", COUNTIFS(A$2:A84, A84, B$2:B84, "Med A")=0), 1, 0)</f>
        <v>0</v>
      </c>
      <c r="H84" s="23" cm="1">
        <f t="array" ref="H84">IF(AND(A84=A83, E84=1), (C84-MIN(IF(A$2:A84=A84, IF(B$2:B84="Med A", C$2:C84), C84)))/7, 0)</f>
        <v>0</v>
      </c>
      <c r="I84" s="23">
        <f>IF(F84=1, SUMIFS(E$2:E84, A$2:A84, A84, B$2:B84, "Med A"), 0)</f>
        <v>36200</v>
      </c>
      <c r="J84" s="23">
        <f t="shared" si="9"/>
        <v>0</v>
      </c>
      <c r="K84" s="23">
        <f t="shared" si="10"/>
        <v>0</v>
      </c>
      <c r="L84" s="23">
        <f t="shared" si="11"/>
        <v>3</v>
      </c>
      <c r="M84" s="1">
        <f>IF(AND(B84="Med B", COUNTIFS(A$2:A84, A84, B$2:B84, "Med B")=1), 1, 0)</f>
        <v>1</v>
      </c>
      <c r="N84" s="1">
        <f t="shared" si="12"/>
        <v>3</v>
      </c>
      <c r="O84" s="1">
        <f>IF(B84="Med B", COUNTIFS(A$2:A84, A84, B$2:B84, "Med B"), 0)</f>
        <v>1</v>
      </c>
      <c r="P84" s="1">
        <f>IF(AND(B84="Med B", COUNTIFS(A$2:A84, A84, B$2:B84, "Med B")=2), E84, 0)</f>
        <v>0</v>
      </c>
      <c r="Q84" t="str">
        <f t="shared" si="13"/>
        <v/>
      </c>
      <c r="R84"/>
      <c r="S84"/>
      <c r="T84"/>
      <c r="U84"/>
    </row>
    <row r="85" spans="1:21" ht="12.5" x14ac:dyDescent="0.25">
      <c r="A85" s="1">
        <v>4</v>
      </c>
      <c r="B85" s="24" t="s">
        <v>10</v>
      </c>
      <c r="C85" s="2">
        <v>41227</v>
      </c>
      <c r="D85" s="2" t="str">
        <f t="shared" si="7"/>
        <v>2012-11</v>
      </c>
      <c r="E85" s="23">
        <v>1</v>
      </c>
      <c r="F85" s="23">
        <f t="shared" si="8"/>
        <v>0</v>
      </c>
      <c r="G85" s="23">
        <f>IF(AND(B85="Med B", COUNTIFS(A$2:A85, A85, B$2:B85, "Med A")=0), 1, 0)</f>
        <v>0</v>
      </c>
      <c r="H85" s="23" cm="1">
        <f t="array" ref="H85">IF(AND(A85=A84, E85=1), (C85-MIN(IF(A$2:A85=A85, IF(B$2:B85="Med A", C$2:C85), C85)))/7, 0)</f>
        <v>19.285714285714285</v>
      </c>
      <c r="I85" s="23">
        <f>IF(F85=1, SUMIFS(E$2:E85, A$2:A85, A85, B$2:B85, "Med A"), 0)</f>
        <v>0</v>
      </c>
      <c r="J85" s="23">
        <f t="shared" si="9"/>
        <v>4</v>
      </c>
      <c r="K85" s="23">
        <f t="shared" si="10"/>
        <v>0</v>
      </c>
      <c r="L85" s="23">
        <f t="shared" si="11"/>
        <v>1</v>
      </c>
      <c r="M85" s="1">
        <f>IF(AND(B85="Med B", COUNTIFS(A$2:A85, A85, B$2:B85, "Med B")=1), 1, 0)</f>
        <v>0</v>
      </c>
      <c r="N85" s="1">
        <f t="shared" si="12"/>
        <v>0</v>
      </c>
      <c r="O85" s="1">
        <f>IF(B85="Med B", COUNTIFS(A$2:A85, A85, B$2:B85, "Med B"), 0)</f>
        <v>2</v>
      </c>
      <c r="P85" s="1">
        <f>IF(AND(B85="Med B", COUNTIFS(A$2:A85, A85, B$2:B85, "Med B")=2), E85, 0)</f>
        <v>1</v>
      </c>
      <c r="Q85"/>
      <c r="R85"/>
      <c r="S85"/>
      <c r="T85"/>
      <c r="U85"/>
    </row>
    <row r="86" spans="1:21" ht="12.5" x14ac:dyDescent="0.25">
      <c r="A86" s="1">
        <v>5</v>
      </c>
      <c r="B86" s="24" t="s">
        <v>9</v>
      </c>
      <c r="C86" s="2">
        <v>41096</v>
      </c>
      <c r="D86" s="2" t="str">
        <f t="shared" si="7"/>
        <v>2012-07</v>
      </c>
      <c r="E86" s="23">
        <v>5700</v>
      </c>
      <c r="F86" s="23">
        <f t="shared" si="8"/>
        <v>0</v>
      </c>
      <c r="G86" s="23">
        <f>IF(AND(B86="Med B", COUNTIFS(A$2:A86, A86, B$2:B86, "Med A")=0), 1, 0)</f>
        <v>0</v>
      </c>
      <c r="H86" s="23" cm="1">
        <f t="array" ref="H86">IF(AND(A86=A85, E86=1), (C86-MIN(IF(A$2:A86=A86, IF(B$2:B86="Med A", C$2:C86), C86)))/7, 0)</f>
        <v>0</v>
      </c>
      <c r="I86" s="23">
        <f>IF(F86=1, SUMIFS(E$2:E86, A$2:A86, A86, B$2:B86, "Med A"), 0)</f>
        <v>0</v>
      </c>
      <c r="J86" s="23">
        <f t="shared" si="9"/>
        <v>0</v>
      </c>
      <c r="K86" s="23">
        <f t="shared" si="10"/>
        <v>5700</v>
      </c>
      <c r="L86" s="23">
        <f t="shared" si="11"/>
        <v>0</v>
      </c>
      <c r="M86" s="1">
        <f>IF(AND(B86="Med B", COUNTIFS(A$2:A86, A86, B$2:B86, "Med B")=1), 1, 0)</f>
        <v>0</v>
      </c>
      <c r="N86" s="1">
        <f t="shared" si="12"/>
        <v>0</v>
      </c>
      <c r="O86" s="1">
        <f>IF(B86="Med B", COUNTIFS(A$2:A86, A86, B$2:B86, "Med B"), 0)</f>
        <v>0</v>
      </c>
      <c r="P86" s="1">
        <f>IF(AND(B86="Med B", COUNTIFS(A$2:A86, A86, B$2:B86, "Med B")=2), E86, 0)</f>
        <v>0</v>
      </c>
      <c r="Q86"/>
      <c r="R86"/>
      <c r="S86"/>
      <c r="T86"/>
      <c r="U86"/>
    </row>
    <row r="87" spans="1:21" ht="12.5" x14ac:dyDescent="0.25">
      <c r="A87" s="1">
        <v>5</v>
      </c>
      <c r="B87" s="24" t="s">
        <v>9</v>
      </c>
      <c r="C87" s="2">
        <v>41099</v>
      </c>
      <c r="D87" s="2" t="str">
        <f t="shared" si="7"/>
        <v>2012-07</v>
      </c>
      <c r="E87" s="23">
        <v>5700</v>
      </c>
      <c r="F87" s="23">
        <f t="shared" si="8"/>
        <v>0</v>
      </c>
      <c r="G87" s="23">
        <f>IF(AND(B87="Med B", COUNTIFS(A$2:A87, A87, B$2:B87, "Med A")=0), 1, 0)</f>
        <v>0</v>
      </c>
      <c r="H87" s="23" cm="1">
        <f t="array" ref="H87">IF(AND(A87=A86, E87=1), (C87-MIN(IF(A$2:A87=A87, IF(B$2:B87="Med A", C$2:C87), C87)))/7, 0)</f>
        <v>0</v>
      </c>
      <c r="I87" s="23">
        <f>IF(F87=1, SUMIFS(E$2:E87, A$2:A87, A87, B$2:B87, "Med A"), 0)</f>
        <v>0</v>
      </c>
      <c r="J87" s="23">
        <f t="shared" si="9"/>
        <v>0</v>
      </c>
      <c r="K87" s="23">
        <f t="shared" si="10"/>
        <v>5700</v>
      </c>
      <c r="L87" s="23">
        <f t="shared" si="11"/>
        <v>0</v>
      </c>
      <c r="M87" s="1">
        <f>IF(AND(B87="Med B", COUNTIFS(A$2:A87, A87, B$2:B87, "Med B")=1), 1, 0)</f>
        <v>0</v>
      </c>
      <c r="N87" s="1">
        <f t="shared" si="12"/>
        <v>0</v>
      </c>
      <c r="O87" s="1">
        <f>IF(B87="Med B", COUNTIFS(A$2:A87, A87, B$2:B87, "Med B"), 0)</f>
        <v>0</v>
      </c>
      <c r="P87" s="1">
        <f>IF(AND(B87="Med B", COUNTIFS(A$2:A87, A87, B$2:B87, "Med B")=2), E87, 0)</f>
        <v>0</v>
      </c>
      <c r="Q87"/>
      <c r="R87"/>
      <c r="S87"/>
      <c r="T87"/>
      <c r="U87"/>
    </row>
    <row r="88" spans="1:21" ht="12.5" x14ac:dyDescent="0.25">
      <c r="A88" s="1">
        <v>5</v>
      </c>
      <c r="B88" s="24" t="s">
        <v>9</v>
      </c>
      <c r="C88" s="2">
        <v>41101</v>
      </c>
      <c r="D88" s="2" t="str">
        <f t="shared" si="7"/>
        <v>2012-07</v>
      </c>
      <c r="E88" s="23">
        <v>5700</v>
      </c>
      <c r="F88" s="23">
        <f t="shared" si="8"/>
        <v>0</v>
      </c>
      <c r="G88" s="23">
        <f>IF(AND(B88="Med B", COUNTIFS(A$2:A88, A88, B$2:B88, "Med A")=0), 1, 0)</f>
        <v>0</v>
      </c>
      <c r="H88" s="23" cm="1">
        <f t="array" ref="H88">IF(AND(A88=A87, E88=1), (C88-MIN(IF(A$2:A88=A88, IF(B$2:B88="Med A", C$2:C88), C88)))/7, 0)</f>
        <v>0</v>
      </c>
      <c r="I88" s="23">
        <f>IF(F88=1, SUMIFS(E$2:E88, A$2:A88, A88, B$2:B88, "Med A"), 0)</f>
        <v>0</v>
      </c>
      <c r="J88" s="23">
        <f t="shared" si="9"/>
        <v>0</v>
      </c>
      <c r="K88" s="23">
        <f t="shared" si="10"/>
        <v>5700</v>
      </c>
      <c r="L88" s="23">
        <f t="shared" si="11"/>
        <v>0</v>
      </c>
      <c r="M88" s="1">
        <f>IF(AND(B88="Med B", COUNTIFS(A$2:A88, A88, B$2:B88, "Med B")=1), 1, 0)</f>
        <v>0</v>
      </c>
      <c r="N88" s="1">
        <f t="shared" si="12"/>
        <v>0</v>
      </c>
      <c r="O88" s="1">
        <f>IF(B88="Med B", COUNTIFS(A$2:A88, A88, B$2:B88, "Med B"), 0)</f>
        <v>0</v>
      </c>
      <c r="P88" s="1">
        <f>IF(AND(B88="Med B", COUNTIFS(A$2:A88, A88, B$2:B88, "Med B")=2), E88, 0)</f>
        <v>0</v>
      </c>
      <c r="Q88"/>
      <c r="R88"/>
      <c r="S88"/>
      <c r="T88"/>
      <c r="U88"/>
    </row>
    <row r="89" spans="1:21" ht="12.5" x14ac:dyDescent="0.25">
      <c r="A89" s="1">
        <v>5</v>
      </c>
      <c r="B89" s="24" t="s">
        <v>9</v>
      </c>
      <c r="C89" s="2">
        <v>41103</v>
      </c>
      <c r="D89" s="2" t="str">
        <f t="shared" si="7"/>
        <v>2012-07</v>
      </c>
      <c r="E89" s="23">
        <v>5700</v>
      </c>
      <c r="F89" s="23">
        <f t="shared" si="8"/>
        <v>0</v>
      </c>
      <c r="G89" s="23">
        <f>IF(AND(B89="Med B", COUNTIFS(A$2:A89, A89, B$2:B89, "Med A")=0), 1, 0)</f>
        <v>0</v>
      </c>
      <c r="H89" s="23" cm="1">
        <f t="array" ref="H89">IF(AND(A89=A88, E89=1), (C89-MIN(IF(A$2:A89=A89, IF(B$2:B89="Med A", C$2:C89), C89)))/7, 0)</f>
        <v>0</v>
      </c>
      <c r="I89" s="23">
        <f>IF(F89=1, SUMIFS(E$2:E89, A$2:A89, A89, B$2:B89, "Med A"), 0)</f>
        <v>0</v>
      </c>
      <c r="J89" s="23">
        <f t="shared" si="9"/>
        <v>0</v>
      </c>
      <c r="K89" s="23">
        <f t="shared" si="10"/>
        <v>5700</v>
      </c>
      <c r="L89" s="23">
        <f t="shared" si="11"/>
        <v>0</v>
      </c>
      <c r="M89" s="1">
        <f>IF(AND(B89="Med B", COUNTIFS(A$2:A89, A89, B$2:B89, "Med B")=1), 1, 0)</f>
        <v>0</v>
      </c>
      <c r="N89" s="1">
        <f t="shared" si="12"/>
        <v>0</v>
      </c>
      <c r="O89" s="1">
        <f>IF(B89="Med B", COUNTIFS(A$2:A89, A89, B$2:B89, "Med B"), 0)</f>
        <v>0</v>
      </c>
      <c r="P89" s="1">
        <f>IF(AND(B89="Med B", COUNTIFS(A$2:A89, A89, B$2:B89, "Med B")=2), E89, 0)</f>
        <v>0</v>
      </c>
      <c r="Q89"/>
      <c r="R89"/>
      <c r="S89"/>
      <c r="T89"/>
      <c r="U89"/>
    </row>
    <row r="90" spans="1:21" ht="12.5" x14ac:dyDescent="0.25">
      <c r="A90" s="1">
        <v>5</v>
      </c>
      <c r="B90" s="24" t="s">
        <v>9</v>
      </c>
      <c r="C90" s="2">
        <v>41106</v>
      </c>
      <c r="D90" s="2" t="str">
        <f t="shared" si="7"/>
        <v>2012-07</v>
      </c>
      <c r="E90" s="23">
        <v>5700</v>
      </c>
      <c r="F90" s="23">
        <f t="shared" si="8"/>
        <v>0</v>
      </c>
      <c r="G90" s="23">
        <f>IF(AND(B90="Med B", COUNTIFS(A$2:A90, A90, B$2:B90, "Med A")=0), 1, 0)</f>
        <v>0</v>
      </c>
      <c r="H90" s="23" cm="1">
        <f t="array" ref="H90">IF(AND(A90=A89, E90=1), (C90-MIN(IF(A$2:A90=A90, IF(B$2:B90="Med A", C$2:C90), C90)))/7, 0)</f>
        <v>0</v>
      </c>
      <c r="I90" s="23">
        <f>IF(F90=1, SUMIFS(E$2:E90, A$2:A90, A90, B$2:B90, "Med A"), 0)</f>
        <v>0</v>
      </c>
      <c r="J90" s="23">
        <f t="shared" si="9"/>
        <v>0</v>
      </c>
      <c r="K90" s="23">
        <f t="shared" si="10"/>
        <v>5700</v>
      </c>
      <c r="L90" s="23">
        <f t="shared" si="11"/>
        <v>0</v>
      </c>
      <c r="M90" s="1">
        <f>IF(AND(B90="Med B", COUNTIFS(A$2:A90, A90, B$2:B90, "Med B")=1), 1, 0)</f>
        <v>0</v>
      </c>
      <c r="N90" s="1">
        <f t="shared" si="12"/>
        <v>0</v>
      </c>
      <c r="O90" s="1">
        <f>IF(B90="Med B", COUNTIFS(A$2:A90, A90, B$2:B90, "Med B"), 0)</f>
        <v>0</v>
      </c>
      <c r="P90" s="1">
        <f>IF(AND(B90="Med B", COUNTIFS(A$2:A90, A90, B$2:B90, "Med B")=2), E90, 0)</f>
        <v>0</v>
      </c>
      <c r="Q90"/>
      <c r="R90"/>
      <c r="S90"/>
      <c r="T90"/>
      <c r="U90"/>
    </row>
    <row r="91" spans="1:21" ht="12.5" x14ac:dyDescent="0.25">
      <c r="A91" s="1">
        <v>5</v>
      </c>
      <c r="B91" s="24" t="s">
        <v>9</v>
      </c>
      <c r="C91" s="2">
        <v>41108</v>
      </c>
      <c r="D91" s="2" t="str">
        <f t="shared" si="7"/>
        <v>2012-07</v>
      </c>
      <c r="E91" s="23">
        <v>5700</v>
      </c>
      <c r="F91" s="23">
        <f t="shared" si="8"/>
        <v>0</v>
      </c>
      <c r="G91" s="23">
        <f>IF(AND(B91="Med B", COUNTIFS(A$2:A91, A91, B$2:B91, "Med A")=0), 1, 0)</f>
        <v>0</v>
      </c>
      <c r="H91" s="23" cm="1">
        <f t="array" ref="H91">IF(AND(A91=A90, E91=1), (C91-MIN(IF(A$2:A91=A91, IF(B$2:B91="Med A", C$2:C91), C91)))/7, 0)</f>
        <v>0</v>
      </c>
      <c r="I91" s="23">
        <f>IF(F91=1, SUMIFS(E$2:E91, A$2:A91, A91, B$2:B91, "Med A"), 0)</f>
        <v>0</v>
      </c>
      <c r="J91" s="23">
        <f t="shared" si="9"/>
        <v>0</v>
      </c>
      <c r="K91" s="23">
        <f t="shared" si="10"/>
        <v>5700</v>
      </c>
      <c r="L91" s="23">
        <f t="shared" si="11"/>
        <v>0</v>
      </c>
      <c r="M91" s="1">
        <f>IF(AND(B91="Med B", COUNTIFS(A$2:A91, A91, B$2:B91, "Med B")=1), 1, 0)</f>
        <v>0</v>
      </c>
      <c r="N91" s="1">
        <f t="shared" si="12"/>
        <v>0</v>
      </c>
      <c r="O91" s="1">
        <f>IF(B91="Med B", COUNTIFS(A$2:A91, A91, B$2:B91, "Med B"), 0)</f>
        <v>0</v>
      </c>
      <c r="P91" s="1">
        <f>IF(AND(B91="Med B", COUNTIFS(A$2:A91, A91, B$2:B91, "Med B")=2), E91, 0)</f>
        <v>0</v>
      </c>
      <c r="Q91"/>
      <c r="R91"/>
      <c r="S91"/>
      <c r="T91"/>
      <c r="U91"/>
    </row>
    <row r="92" spans="1:21" ht="12.5" x14ac:dyDescent="0.25">
      <c r="A92" s="1">
        <v>5</v>
      </c>
      <c r="B92" s="24" t="s">
        <v>9</v>
      </c>
      <c r="C92" s="2">
        <v>41110</v>
      </c>
      <c r="D92" s="2" t="str">
        <f t="shared" si="7"/>
        <v>2012-07</v>
      </c>
      <c r="E92" s="23">
        <v>5700</v>
      </c>
      <c r="F92" s="23">
        <f t="shared" si="8"/>
        <v>0</v>
      </c>
      <c r="G92" s="23">
        <f>IF(AND(B92="Med B", COUNTIFS(A$2:A92, A92, B$2:B92, "Med A")=0), 1, 0)</f>
        <v>0</v>
      </c>
      <c r="H92" s="23" cm="1">
        <f t="array" ref="H92">IF(AND(A92=A91, E92=1), (C92-MIN(IF(A$2:A92=A92, IF(B$2:B92="Med A", C$2:C92), C92)))/7, 0)</f>
        <v>0</v>
      </c>
      <c r="I92" s="23">
        <f>IF(F92=1, SUMIFS(E$2:E92, A$2:A92, A92, B$2:B92, "Med A"), 0)</f>
        <v>0</v>
      </c>
      <c r="J92" s="23">
        <f t="shared" si="9"/>
        <v>0</v>
      </c>
      <c r="K92" s="23">
        <f t="shared" si="10"/>
        <v>5700</v>
      </c>
      <c r="L92" s="23">
        <f t="shared" si="11"/>
        <v>0</v>
      </c>
      <c r="M92" s="1">
        <f>IF(AND(B92="Med B", COUNTIFS(A$2:A92, A92, B$2:B92, "Med B")=1), 1, 0)</f>
        <v>0</v>
      </c>
      <c r="N92" s="1">
        <f t="shared" si="12"/>
        <v>0</v>
      </c>
      <c r="O92" s="1">
        <f>IF(B92="Med B", COUNTIFS(A$2:A92, A92, B$2:B92, "Med B"), 0)</f>
        <v>0</v>
      </c>
      <c r="P92" s="1">
        <f>IF(AND(B92="Med B", COUNTIFS(A$2:A92, A92, B$2:B92, "Med B")=2), E92, 0)</f>
        <v>0</v>
      </c>
      <c r="Q92"/>
      <c r="R92"/>
      <c r="S92"/>
      <c r="T92"/>
      <c r="U92"/>
    </row>
    <row r="93" spans="1:21" ht="12.5" x14ac:dyDescent="0.25">
      <c r="A93" s="1">
        <v>5</v>
      </c>
      <c r="B93" s="24" t="s">
        <v>9</v>
      </c>
      <c r="C93" s="2">
        <v>41113</v>
      </c>
      <c r="D93" s="2" t="str">
        <f t="shared" si="7"/>
        <v>2012-07</v>
      </c>
      <c r="E93" s="23">
        <v>5700</v>
      </c>
      <c r="F93" s="23">
        <f t="shared" si="8"/>
        <v>0</v>
      </c>
      <c r="G93" s="23">
        <f>IF(AND(B93="Med B", COUNTIFS(A$2:A93, A93, B$2:B93, "Med A")=0), 1, 0)</f>
        <v>0</v>
      </c>
      <c r="H93" s="23" cm="1">
        <f t="array" ref="H93">IF(AND(A93=A92, E93=1), (C93-MIN(IF(A$2:A93=A93, IF(B$2:B93="Med A", C$2:C93), C93)))/7, 0)</f>
        <v>0</v>
      </c>
      <c r="I93" s="23">
        <f>IF(F93=1, SUMIFS(E$2:E93, A$2:A93, A93, B$2:B93, "Med A"), 0)</f>
        <v>0</v>
      </c>
      <c r="J93" s="23">
        <f t="shared" si="9"/>
        <v>0</v>
      </c>
      <c r="K93" s="23">
        <f t="shared" si="10"/>
        <v>5700</v>
      </c>
      <c r="L93" s="23">
        <f t="shared" si="11"/>
        <v>0</v>
      </c>
      <c r="M93" s="1">
        <f>IF(AND(B93="Med B", COUNTIFS(A$2:A93, A93, B$2:B93, "Med B")=1), 1, 0)</f>
        <v>0</v>
      </c>
      <c r="N93" s="1">
        <f t="shared" si="12"/>
        <v>0</v>
      </c>
      <c r="O93" s="1">
        <f>IF(B93="Med B", COUNTIFS(A$2:A93, A93, B$2:B93, "Med B"), 0)</f>
        <v>0</v>
      </c>
      <c r="P93" s="1">
        <f>IF(AND(B93="Med B", COUNTIFS(A$2:A93, A93, B$2:B93, "Med B")=2), E93, 0)</f>
        <v>0</v>
      </c>
      <c r="Q93"/>
      <c r="R93"/>
      <c r="S93"/>
      <c r="T93"/>
      <c r="U93"/>
    </row>
    <row r="94" spans="1:21" ht="12.5" x14ac:dyDescent="0.25">
      <c r="A94" s="1">
        <v>5</v>
      </c>
      <c r="B94" s="24" t="s">
        <v>9</v>
      </c>
      <c r="C94" s="2">
        <v>41115</v>
      </c>
      <c r="D94" s="2" t="str">
        <f t="shared" si="7"/>
        <v>2012-07</v>
      </c>
      <c r="E94" s="23">
        <v>5700</v>
      </c>
      <c r="F94" s="23">
        <f t="shared" si="8"/>
        <v>0</v>
      </c>
      <c r="G94" s="23">
        <f>IF(AND(B94="Med B", COUNTIFS(A$2:A94, A94, B$2:B94, "Med A")=0), 1, 0)</f>
        <v>0</v>
      </c>
      <c r="H94" s="23" cm="1">
        <f t="array" ref="H94">IF(AND(A94=A93, E94=1), (C94-MIN(IF(A$2:A94=A94, IF(B$2:B94="Med A", C$2:C94), C94)))/7, 0)</f>
        <v>0</v>
      </c>
      <c r="I94" s="23">
        <f>IF(F94=1, SUMIFS(E$2:E94, A$2:A94, A94, B$2:B94, "Med A"), 0)</f>
        <v>0</v>
      </c>
      <c r="J94" s="23">
        <f t="shared" si="9"/>
        <v>0</v>
      </c>
      <c r="K94" s="23">
        <f t="shared" si="10"/>
        <v>5700</v>
      </c>
      <c r="L94" s="23">
        <f t="shared" si="11"/>
        <v>0</v>
      </c>
      <c r="M94" s="1">
        <f>IF(AND(B94="Med B", COUNTIFS(A$2:A94, A94, B$2:B94, "Med B")=1), 1, 0)</f>
        <v>0</v>
      </c>
      <c r="N94" s="1">
        <f t="shared" si="12"/>
        <v>0</v>
      </c>
      <c r="O94" s="1">
        <f>IF(B94="Med B", COUNTIFS(A$2:A94, A94, B$2:B94, "Med B"), 0)</f>
        <v>0</v>
      </c>
      <c r="P94" s="1">
        <f>IF(AND(B94="Med B", COUNTIFS(A$2:A94, A94, B$2:B94, "Med B")=2), E94, 0)</f>
        <v>0</v>
      </c>
      <c r="Q94"/>
      <c r="R94"/>
      <c r="S94"/>
      <c r="T94"/>
      <c r="U94"/>
    </row>
    <row r="95" spans="1:21" ht="12.5" x14ac:dyDescent="0.25">
      <c r="A95" s="1">
        <v>5</v>
      </c>
      <c r="B95" s="24" t="s">
        <v>9</v>
      </c>
      <c r="C95" s="2">
        <v>41117</v>
      </c>
      <c r="D95" s="2" t="str">
        <f t="shared" si="7"/>
        <v>2012-07</v>
      </c>
      <c r="E95" s="23">
        <v>5700</v>
      </c>
      <c r="F95" s="23">
        <f t="shared" si="8"/>
        <v>0</v>
      </c>
      <c r="G95" s="23">
        <f>IF(AND(B95="Med B", COUNTIFS(A$2:A95, A95, B$2:B95, "Med A")=0), 1, 0)</f>
        <v>0</v>
      </c>
      <c r="H95" s="23" cm="1">
        <f t="array" ref="H95">IF(AND(A95=A94, E95=1), (C95-MIN(IF(A$2:A95=A95, IF(B$2:B95="Med A", C$2:C95), C95)))/7, 0)</f>
        <v>0</v>
      </c>
      <c r="I95" s="23">
        <f>IF(F95=1, SUMIFS(E$2:E95, A$2:A95, A95, B$2:B95, "Med A"), 0)</f>
        <v>0</v>
      </c>
      <c r="J95" s="23">
        <f t="shared" si="9"/>
        <v>0</v>
      </c>
      <c r="K95" s="23">
        <f t="shared" si="10"/>
        <v>5700</v>
      </c>
      <c r="L95" s="23">
        <f t="shared" si="11"/>
        <v>0</v>
      </c>
      <c r="M95" s="1">
        <f>IF(AND(B95="Med B", COUNTIFS(A$2:A95, A95, B$2:B95, "Med B")=1), 1, 0)</f>
        <v>0</v>
      </c>
      <c r="N95" s="1">
        <f t="shared" si="12"/>
        <v>0</v>
      </c>
      <c r="O95" s="1">
        <f>IF(B95="Med B", COUNTIFS(A$2:A95, A95, B$2:B95, "Med B"), 0)</f>
        <v>0</v>
      </c>
      <c r="P95" s="1">
        <f>IF(AND(B95="Med B", COUNTIFS(A$2:A95, A95, B$2:B95, "Med B")=2), E95, 0)</f>
        <v>0</v>
      </c>
      <c r="Q95"/>
      <c r="R95"/>
      <c r="S95"/>
      <c r="T95"/>
      <c r="U95"/>
    </row>
    <row r="96" spans="1:21" ht="12.5" x14ac:dyDescent="0.25">
      <c r="A96" s="1">
        <v>5</v>
      </c>
      <c r="B96" s="24" t="s">
        <v>9</v>
      </c>
      <c r="C96" s="2">
        <v>41122</v>
      </c>
      <c r="D96" s="2" t="str">
        <f t="shared" si="7"/>
        <v>2012-08</v>
      </c>
      <c r="E96" s="23">
        <v>5700</v>
      </c>
      <c r="F96" s="23">
        <f t="shared" si="8"/>
        <v>0</v>
      </c>
      <c r="G96" s="23">
        <f>IF(AND(B96="Med B", COUNTIFS(A$2:A96, A96, B$2:B96, "Med A")=0), 1, 0)</f>
        <v>0</v>
      </c>
      <c r="H96" s="23" cm="1">
        <f t="array" ref="H96">IF(AND(A96=A95, E96=1), (C96-MIN(IF(A$2:A96=A96, IF(B$2:B96="Med A", C$2:C96), C96)))/7, 0)</f>
        <v>0</v>
      </c>
      <c r="I96" s="23">
        <f>IF(F96=1, SUMIFS(E$2:E96, A$2:A96, A96, B$2:B96, "Med A"), 0)</f>
        <v>0</v>
      </c>
      <c r="J96" s="23">
        <f t="shared" si="9"/>
        <v>0</v>
      </c>
      <c r="K96" s="23">
        <f t="shared" si="10"/>
        <v>5700</v>
      </c>
      <c r="L96" s="23">
        <f t="shared" si="11"/>
        <v>0</v>
      </c>
      <c r="M96" s="1">
        <f>IF(AND(B96="Med B", COUNTIFS(A$2:A96, A96, B$2:B96, "Med B")=1), 1, 0)</f>
        <v>0</v>
      </c>
      <c r="N96" s="1">
        <f t="shared" si="12"/>
        <v>0</v>
      </c>
      <c r="O96" s="1">
        <f>IF(B96="Med B", COUNTIFS(A$2:A96, A96, B$2:B96, "Med B"), 0)</f>
        <v>0</v>
      </c>
      <c r="P96" s="1">
        <f>IF(AND(B96="Med B", COUNTIFS(A$2:A96, A96, B$2:B96, "Med B")=2), E96, 0)</f>
        <v>0</v>
      </c>
      <c r="Q96"/>
      <c r="R96"/>
      <c r="S96"/>
      <c r="T96"/>
      <c r="U96"/>
    </row>
    <row r="97" spans="1:21" ht="12.5" x14ac:dyDescent="0.25">
      <c r="A97" s="1">
        <v>5</v>
      </c>
      <c r="B97" s="24" t="s">
        <v>9</v>
      </c>
      <c r="C97" s="2">
        <v>41124</v>
      </c>
      <c r="D97" s="2" t="str">
        <f t="shared" si="7"/>
        <v>2012-08</v>
      </c>
      <c r="E97" s="23">
        <v>5700</v>
      </c>
      <c r="F97" s="23">
        <f t="shared" si="8"/>
        <v>0</v>
      </c>
      <c r="G97" s="23">
        <f>IF(AND(B97="Med B", COUNTIFS(A$2:A97, A97, B$2:B97, "Med A")=0), 1, 0)</f>
        <v>0</v>
      </c>
      <c r="H97" s="23" cm="1">
        <f t="array" ref="H97">IF(AND(A97=A96, E97=1), (C97-MIN(IF(A$2:A97=A97, IF(B$2:B97="Med A", C$2:C97), C97)))/7, 0)</f>
        <v>0</v>
      </c>
      <c r="I97" s="23">
        <f>IF(F97=1, SUMIFS(E$2:E97, A$2:A97, A97, B$2:B97, "Med A"), 0)</f>
        <v>0</v>
      </c>
      <c r="J97" s="23">
        <f t="shared" si="9"/>
        <v>0</v>
      </c>
      <c r="K97" s="23">
        <f t="shared" si="10"/>
        <v>5700</v>
      </c>
      <c r="L97" s="23">
        <f t="shared" si="11"/>
        <v>0</v>
      </c>
      <c r="M97" s="1">
        <f>IF(AND(B97="Med B", COUNTIFS(A$2:A97, A97, B$2:B97, "Med B")=1), 1, 0)</f>
        <v>0</v>
      </c>
      <c r="N97" s="1">
        <f t="shared" si="12"/>
        <v>0</v>
      </c>
      <c r="O97" s="1">
        <f>IF(B97="Med B", COUNTIFS(A$2:A97, A97, B$2:B97, "Med B"), 0)</f>
        <v>0</v>
      </c>
      <c r="P97" s="1">
        <f>IF(AND(B97="Med B", COUNTIFS(A$2:A97, A97, B$2:B97, "Med B")=2), E97, 0)</f>
        <v>0</v>
      </c>
      <c r="Q97"/>
      <c r="R97"/>
      <c r="S97"/>
      <c r="T97"/>
      <c r="U97"/>
    </row>
    <row r="98" spans="1:21" ht="12.5" x14ac:dyDescent="0.25">
      <c r="A98" s="1">
        <v>5</v>
      </c>
      <c r="B98" s="24" t="s">
        <v>9</v>
      </c>
      <c r="C98" s="2">
        <v>41127</v>
      </c>
      <c r="D98" s="2" t="str">
        <f t="shared" si="7"/>
        <v>2012-08</v>
      </c>
      <c r="E98" s="23">
        <v>5700</v>
      </c>
      <c r="F98" s="23">
        <f t="shared" si="8"/>
        <v>0</v>
      </c>
      <c r="G98" s="23">
        <f>IF(AND(B98="Med B", COUNTIFS(A$2:A98, A98, B$2:B98, "Med A")=0), 1, 0)</f>
        <v>0</v>
      </c>
      <c r="H98" s="23" cm="1">
        <f t="array" ref="H98">IF(AND(A98=A97, E98=1), (C98-MIN(IF(A$2:A98=A98, IF(B$2:B98="Med A", C$2:C98), C98)))/7, 0)</f>
        <v>0</v>
      </c>
      <c r="I98" s="23">
        <f>IF(F98=1, SUMIFS(E$2:E98, A$2:A98, A98, B$2:B98, "Med A"), 0)</f>
        <v>0</v>
      </c>
      <c r="J98" s="23">
        <f t="shared" si="9"/>
        <v>0</v>
      </c>
      <c r="K98" s="23">
        <f t="shared" si="10"/>
        <v>5700</v>
      </c>
      <c r="L98" s="23">
        <f t="shared" si="11"/>
        <v>0</v>
      </c>
      <c r="M98" s="1">
        <f>IF(AND(B98="Med B", COUNTIFS(A$2:A98, A98, B$2:B98, "Med B")=1), 1, 0)</f>
        <v>0</v>
      </c>
      <c r="N98" s="1">
        <f t="shared" si="12"/>
        <v>0</v>
      </c>
      <c r="O98" s="1">
        <f>IF(B98="Med B", COUNTIFS(A$2:A98, A98, B$2:B98, "Med B"), 0)</f>
        <v>0</v>
      </c>
      <c r="P98" s="1">
        <f>IF(AND(B98="Med B", COUNTIFS(A$2:A98, A98, B$2:B98, "Med B")=2), E98, 0)</f>
        <v>0</v>
      </c>
      <c r="Q98"/>
      <c r="R98"/>
      <c r="S98"/>
      <c r="T98"/>
      <c r="U98"/>
    </row>
    <row r="99" spans="1:21" ht="12.5" x14ac:dyDescent="0.25">
      <c r="A99" s="1">
        <v>5</v>
      </c>
      <c r="B99" s="24" t="s">
        <v>9</v>
      </c>
      <c r="C99" s="2">
        <v>41129</v>
      </c>
      <c r="D99" s="2" t="str">
        <f t="shared" si="7"/>
        <v>2012-08</v>
      </c>
      <c r="E99" s="23">
        <v>5700</v>
      </c>
      <c r="F99" s="23">
        <f t="shared" si="8"/>
        <v>0</v>
      </c>
      <c r="G99" s="23">
        <f>IF(AND(B99="Med B", COUNTIFS(A$2:A99, A99, B$2:B99, "Med A")=0), 1, 0)</f>
        <v>0</v>
      </c>
      <c r="H99" s="23" cm="1">
        <f t="array" ref="H99">IF(AND(A99=A98, E99=1), (C99-MIN(IF(A$2:A99=A99, IF(B$2:B99="Med A", C$2:C99), C99)))/7, 0)</f>
        <v>0</v>
      </c>
      <c r="I99" s="23">
        <f>IF(F99=1, SUMIFS(E$2:E99, A$2:A99, A99, B$2:B99, "Med A"), 0)</f>
        <v>0</v>
      </c>
      <c r="J99" s="23">
        <f t="shared" si="9"/>
        <v>0</v>
      </c>
      <c r="K99" s="23">
        <f t="shared" si="10"/>
        <v>5700</v>
      </c>
      <c r="L99" s="23">
        <f t="shared" si="11"/>
        <v>0</v>
      </c>
      <c r="M99" s="1">
        <f>IF(AND(B99="Med B", COUNTIFS(A$2:A99, A99, B$2:B99, "Med B")=1), 1, 0)</f>
        <v>0</v>
      </c>
      <c r="N99" s="1">
        <f t="shared" si="12"/>
        <v>0</v>
      </c>
      <c r="O99" s="1">
        <f>IF(B99="Med B", COUNTIFS(A$2:A99, A99, B$2:B99, "Med B"), 0)</f>
        <v>0</v>
      </c>
      <c r="P99" s="1">
        <f>IF(AND(B99="Med B", COUNTIFS(A$2:A99, A99, B$2:B99, "Med B")=2), E99, 0)</f>
        <v>0</v>
      </c>
      <c r="Q99"/>
      <c r="R99"/>
      <c r="S99"/>
      <c r="T99"/>
      <c r="U99"/>
    </row>
    <row r="100" spans="1:21" ht="12.5" x14ac:dyDescent="0.25">
      <c r="A100" s="1">
        <v>5</v>
      </c>
      <c r="B100" s="24" t="s">
        <v>9</v>
      </c>
      <c r="C100" s="2">
        <v>41131</v>
      </c>
      <c r="D100" s="2" t="str">
        <f t="shared" si="7"/>
        <v>2012-08</v>
      </c>
      <c r="E100" s="23">
        <v>5700</v>
      </c>
      <c r="F100" s="23">
        <f t="shared" si="8"/>
        <v>0</v>
      </c>
      <c r="G100" s="23">
        <f>IF(AND(B100="Med B", COUNTIFS(A$2:A100, A100, B$2:B100, "Med A")=0), 1, 0)</f>
        <v>0</v>
      </c>
      <c r="H100" s="23" cm="1">
        <f t="array" ref="H100">IF(AND(A100=A99, E100=1), (C100-MIN(IF(A$2:A100=A100, IF(B$2:B100="Med A", C$2:C100), C100)))/7, 0)</f>
        <v>0</v>
      </c>
      <c r="I100" s="23">
        <f>IF(F100=1, SUMIFS(E$2:E100, A$2:A100, A100, B$2:B100, "Med A"), 0)</f>
        <v>0</v>
      </c>
      <c r="J100" s="23">
        <f t="shared" si="9"/>
        <v>0</v>
      </c>
      <c r="K100" s="23">
        <f t="shared" si="10"/>
        <v>5700</v>
      </c>
      <c r="L100" s="23">
        <f t="shared" si="11"/>
        <v>0</v>
      </c>
      <c r="M100" s="1">
        <f>IF(AND(B100="Med B", COUNTIFS(A$2:A100, A100, B$2:B100, "Med B")=1), 1, 0)</f>
        <v>0</v>
      </c>
      <c r="N100" s="1">
        <f t="shared" si="12"/>
        <v>0</v>
      </c>
      <c r="O100" s="1">
        <f>IF(B100="Med B", COUNTIFS(A$2:A100, A100, B$2:B100, "Med B"), 0)</f>
        <v>0</v>
      </c>
      <c r="P100" s="1">
        <f>IF(AND(B100="Med B", COUNTIFS(A$2:A100, A100, B$2:B100, "Med B")=2), E100, 0)</f>
        <v>0</v>
      </c>
      <c r="Q100"/>
      <c r="R100"/>
      <c r="S100"/>
      <c r="T100"/>
      <c r="U100"/>
    </row>
    <row r="101" spans="1:21" ht="12.5" x14ac:dyDescent="0.25">
      <c r="A101" s="1">
        <v>5</v>
      </c>
      <c r="B101" s="24" t="s">
        <v>9</v>
      </c>
      <c r="C101" s="2">
        <v>41134</v>
      </c>
      <c r="D101" s="2" t="str">
        <f t="shared" si="7"/>
        <v>2012-08</v>
      </c>
      <c r="E101" s="23">
        <v>5700</v>
      </c>
      <c r="F101" s="23">
        <f t="shared" si="8"/>
        <v>0</v>
      </c>
      <c r="G101" s="23">
        <f>IF(AND(B101="Med B", COUNTIFS(A$2:A101, A101, B$2:B101, "Med A")=0), 1, 0)</f>
        <v>0</v>
      </c>
      <c r="H101" s="23" cm="1">
        <f t="array" ref="H101">IF(AND(A101=A100, E101=1), (C101-MIN(IF(A$2:A101=A101, IF(B$2:B101="Med A", C$2:C101), C101)))/7, 0)</f>
        <v>0</v>
      </c>
      <c r="I101" s="23">
        <f>IF(F101=1, SUMIFS(E$2:E101, A$2:A101, A101, B$2:B101, "Med A"), 0)</f>
        <v>0</v>
      </c>
      <c r="J101" s="23">
        <f t="shared" si="9"/>
        <v>0</v>
      </c>
      <c r="K101" s="23">
        <f t="shared" si="10"/>
        <v>5700</v>
      </c>
      <c r="L101" s="23">
        <f t="shared" si="11"/>
        <v>0</v>
      </c>
      <c r="M101" s="1">
        <f>IF(AND(B101="Med B", COUNTIFS(A$2:A101, A101, B$2:B101, "Med B")=1), 1, 0)</f>
        <v>0</v>
      </c>
      <c r="N101" s="1">
        <f t="shared" si="12"/>
        <v>0</v>
      </c>
      <c r="O101" s="1">
        <f>IF(B101="Med B", COUNTIFS(A$2:A101, A101, B$2:B101, "Med B"), 0)</f>
        <v>0</v>
      </c>
      <c r="P101" s="1">
        <f>IF(AND(B101="Med B", COUNTIFS(A$2:A101, A101, B$2:B101, "Med B")=2), E101, 0)</f>
        <v>0</v>
      </c>
      <c r="Q101"/>
      <c r="R101"/>
      <c r="S101"/>
      <c r="T101"/>
      <c r="U101"/>
    </row>
    <row r="102" spans="1:21" ht="12.5" x14ac:dyDescent="0.25">
      <c r="A102" s="1">
        <v>5</v>
      </c>
      <c r="B102" s="24" t="s">
        <v>9</v>
      </c>
      <c r="C102" s="2">
        <v>41136</v>
      </c>
      <c r="D102" s="2" t="str">
        <f t="shared" si="7"/>
        <v>2012-08</v>
      </c>
      <c r="E102" s="23">
        <v>5700</v>
      </c>
      <c r="F102" s="23">
        <f t="shared" si="8"/>
        <v>0</v>
      </c>
      <c r="G102" s="23">
        <f>IF(AND(B102="Med B", COUNTIFS(A$2:A102, A102, B$2:B102, "Med A")=0), 1, 0)</f>
        <v>0</v>
      </c>
      <c r="H102" s="23" cm="1">
        <f t="array" ref="H102">IF(AND(A102=A101, E102=1), (C102-MIN(IF(A$2:A102=A102, IF(B$2:B102="Med A", C$2:C102), C102)))/7, 0)</f>
        <v>0</v>
      </c>
      <c r="I102" s="23">
        <f>IF(F102=1, SUMIFS(E$2:E102, A$2:A102, A102, B$2:B102, "Med A"), 0)</f>
        <v>0</v>
      </c>
      <c r="J102" s="23">
        <f t="shared" si="9"/>
        <v>0</v>
      </c>
      <c r="K102" s="23">
        <f t="shared" si="10"/>
        <v>5700</v>
      </c>
      <c r="L102" s="23">
        <f t="shared" si="11"/>
        <v>0</v>
      </c>
      <c r="M102" s="1">
        <f>IF(AND(B102="Med B", COUNTIFS(A$2:A102, A102, B$2:B102, "Med B")=1), 1, 0)</f>
        <v>0</v>
      </c>
      <c r="N102" s="1">
        <f t="shared" si="12"/>
        <v>0</v>
      </c>
      <c r="O102" s="1">
        <f>IF(B102="Med B", COUNTIFS(A$2:A102, A102, B$2:B102, "Med B"), 0)</f>
        <v>0</v>
      </c>
      <c r="P102" s="1">
        <f>IF(AND(B102="Med B", COUNTIFS(A$2:A102, A102, B$2:B102, "Med B")=2), E102, 0)</f>
        <v>0</v>
      </c>
      <c r="Q102"/>
      <c r="R102"/>
      <c r="S102"/>
      <c r="T102"/>
      <c r="U102"/>
    </row>
    <row r="103" spans="1:21" ht="12.5" x14ac:dyDescent="0.25">
      <c r="A103" s="1">
        <v>5</v>
      </c>
      <c r="B103" s="24" t="s">
        <v>10</v>
      </c>
      <c r="C103" s="2">
        <v>41164</v>
      </c>
      <c r="D103" s="2" t="str">
        <f t="shared" si="7"/>
        <v>2012-09</v>
      </c>
      <c r="E103" s="23">
        <v>8</v>
      </c>
      <c r="F103" s="23">
        <f t="shared" si="8"/>
        <v>1</v>
      </c>
      <c r="G103" s="23">
        <f>IF(AND(B103="Med B", COUNTIFS(A$2:A103, A103, B$2:B103, "Med A")=0), 1, 0)</f>
        <v>0</v>
      </c>
      <c r="H103" s="23" cm="1">
        <f t="array" ref="H103">IF(AND(A103=A102, E103=1), (C103-MIN(IF(A$2:A103=A103, IF(B$2:B103="Med A", C$2:C103), C103)))/7, 0)</f>
        <v>0</v>
      </c>
      <c r="I103" s="23">
        <f>IF(F103=1, SUMIFS(E$2:E103, A$2:A103, A103, B$2:B103, "Med A"), 0)</f>
        <v>96900</v>
      </c>
      <c r="J103" s="23">
        <f t="shared" si="9"/>
        <v>0</v>
      </c>
      <c r="K103" s="23">
        <f t="shared" si="10"/>
        <v>0</v>
      </c>
      <c r="L103" s="23">
        <f t="shared" si="11"/>
        <v>8</v>
      </c>
      <c r="M103" s="1">
        <f>IF(AND(B103="Med B", COUNTIFS(A$2:A103, A103, B$2:B103, "Med B")=1), 1, 0)</f>
        <v>1</v>
      </c>
      <c r="N103" s="1">
        <f t="shared" si="12"/>
        <v>8</v>
      </c>
      <c r="O103" s="1">
        <f>IF(B103="Med B", COUNTIFS(A$2:A103, A103, B$2:B103, "Med B"), 0)</f>
        <v>1</v>
      </c>
      <c r="P103" s="1">
        <f>IF(AND(B103="Med B", COUNTIFS(A$2:A103, A103, B$2:B103, "Med B")=2), E103, 0)</f>
        <v>0</v>
      </c>
      <c r="Q103" t="str">
        <f t="shared" ref="Q103:Q104" si="14">IF(AND(F79=1, OR(MONTH(C79)=9, MONTH(C79)=10)), TEXT(C79, "yyyy-mm"), "")</f>
        <v/>
      </c>
      <c r="R103"/>
      <c r="S103"/>
      <c r="T103"/>
      <c r="U103"/>
    </row>
    <row r="104" spans="1:21" ht="12.5" x14ac:dyDescent="0.25">
      <c r="A104" s="1">
        <v>5</v>
      </c>
      <c r="B104" s="24" t="s">
        <v>10</v>
      </c>
      <c r="C104" s="2">
        <v>41199</v>
      </c>
      <c r="D104" s="2" t="str">
        <f t="shared" si="7"/>
        <v>2012-10</v>
      </c>
      <c r="E104" s="23">
        <v>8</v>
      </c>
      <c r="F104" s="23">
        <f t="shared" si="8"/>
        <v>0</v>
      </c>
      <c r="G104" s="23">
        <f>IF(AND(B104="Med B", COUNTIFS(A$2:A104, A104, B$2:B104, "Med A")=0), 1, 0)</f>
        <v>0</v>
      </c>
      <c r="H104" s="23" cm="1">
        <f t="array" ref="H104">IF(AND(A104=A103, E104=1), (C104-MIN(IF(A$2:A104=A104, IF(B$2:B104="Med A", C$2:C104), C104)))/7, 0)</f>
        <v>0</v>
      </c>
      <c r="I104" s="23">
        <f>IF(F104=1, SUMIFS(E$2:E104, A$2:A104, A104, B$2:B104, "Med A"), 0)</f>
        <v>0</v>
      </c>
      <c r="J104" s="23">
        <f t="shared" si="9"/>
        <v>0</v>
      </c>
      <c r="K104" s="23">
        <f t="shared" si="10"/>
        <v>0</v>
      </c>
      <c r="L104" s="23">
        <f t="shared" si="11"/>
        <v>8</v>
      </c>
      <c r="M104" s="1">
        <f>IF(AND(B104="Med B", COUNTIFS(A$2:A104, A104, B$2:B104, "Med B")=1), 1, 0)</f>
        <v>0</v>
      </c>
      <c r="N104" s="1">
        <f t="shared" si="12"/>
        <v>0</v>
      </c>
      <c r="O104" s="1">
        <f>IF(B104="Med B", COUNTIFS(A$2:A104, A104, B$2:B104, "Med B"), 0)</f>
        <v>2</v>
      </c>
      <c r="P104" s="1">
        <f>IF(AND(B104="Med B", COUNTIFS(A$2:A104, A104, B$2:B104, "Med B")=2), E104, 0)</f>
        <v>8</v>
      </c>
      <c r="Q104" t="str">
        <f t="shared" si="14"/>
        <v/>
      </c>
      <c r="R104"/>
      <c r="S104"/>
      <c r="T104"/>
      <c r="U104"/>
    </row>
    <row r="105" spans="1:21" ht="12.5" x14ac:dyDescent="0.25">
      <c r="A105" s="1">
        <v>5</v>
      </c>
      <c r="B105" s="24" t="s">
        <v>10</v>
      </c>
      <c r="C105" s="2">
        <v>41227</v>
      </c>
      <c r="D105" s="2" t="str">
        <f t="shared" si="7"/>
        <v>2012-11</v>
      </c>
      <c r="E105" s="23">
        <v>8</v>
      </c>
      <c r="F105" s="23">
        <f t="shared" si="8"/>
        <v>0</v>
      </c>
      <c r="G105" s="23">
        <f>IF(AND(B105="Med B", COUNTIFS(A$2:A105, A105, B$2:B105, "Med A")=0), 1, 0)</f>
        <v>0</v>
      </c>
      <c r="H105" s="23" cm="1">
        <f t="array" ref="H105">IF(AND(A105=A104, E105=1), (C105-MIN(IF(A$2:A105=A105, IF(B$2:B105="Med A", C$2:C105), C105)))/7, 0)</f>
        <v>0</v>
      </c>
      <c r="I105" s="23">
        <f>IF(F105=1, SUMIFS(E$2:E105, A$2:A105, A105, B$2:B105, "Med A"), 0)</f>
        <v>0</v>
      </c>
      <c r="J105" s="23">
        <f t="shared" si="9"/>
        <v>24</v>
      </c>
      <c r="K105" s="23">
        <f t="shared" si="10"/>
        <v>0</v>
      </c>
      <c r="L105" s="23">
        <f t="shared" si="11"/>
        <v>8</v>
      </c>
      <c r="M105" s="1">
        <f>IF(AND(B105="Med B", COUNTIFS(A$2:A105, A105, B$2:B105, "Med B")=1), 1, 0)</f>
        <v>0</v>
      </c>
      <c r="N105" s="1">
        <f t="shared" si="12"/>
        <v>0</v>
      </c>
      <c r="O105" s="1">
        <f>IF(B105="Med B", COUNTIFS(A$2:A105, A105, B$2:B105, "Med B"), 0)</f>
        <v>3</v>
      </c>
      <c r="P105" s="1">
        <f>IF(AND(B105="Med B", COUNTIFS(A$2:A105, A105, B$2:B105, "Med B")=2), E105, 0)</f>
        <v>0</v>
      </c>
      <c r="Q105"/>
      <c r="R105"/>
      <c r="S105"/>
      <c r="T105"/>
      <c r="U105"/>
    </row>
    <row r="106" spans="1:21" ht="12.5" x14ac:dyDescent="0.25">
      <c r="A106" s="1">
        <v>6</v>
      </c>
      <c r="B106" s="24" t="s">
        <v>9</v>
      </c>
      <c r="C106" s="2">
        <v>41246</v>
      </c>
      <c r="D106" s="2" t="str">
        <f t="shared" si="7"/>
        <v>2012-12</v>
      </c>
      <c r="E106" s="23">
        <v>3800</v>
      </c>
      <c r="F106" s="23">
        <f t="shared" si="8"/>
        <v>0</v>
      </c>
      <c r="G106" s="23">
        <f>IF(AND(B106="Med B", COUNTIFS(A$2:A106, A106, B$2:B106, "Med A")=0), 1, 0)</f>
        <v>0</v>
      </c>
      <c r="H106" s="23" cm="1">
        <f t="array" ref="H106">IF(AND(A106=A105, E106=1), (C106-MIN(IF(A$2:A106=A106, IF(B$2:B106="Med A", C$2:C106), C106)))/7, 0)</f>
        <v>0</v>
      </c>
      <c r="I106" s="23">
        <f>IF(F106=1, SUMIFS(E$2:E106, A$2:A106, A106, B$2:B106, "Med A"), 0)</f>
        <v>0</v>
      </c>
      <c r="J106" s="23">
        <f t="shared" si="9"/>
        <v>0</v>
      </c>
      <c r="K106" s="23">
        <f t="shared" si="10"/>
        <v>3800</v>
      </c>
      <c r="L106" s="23">
        <f t="shared" si="11"/>
        <v>0</v>
      </c>
      <c r="M106" s="1">
        <f>IF(AND(B106="Med B", COUNTIFS(A$2:A106, A106, B$2:B106, "Med B")=1), 1, 0)</f>
        <v>0</v>
      </c>
      <c r="N106" s="1">
        <f t="shared" si="12"/>
        <v>0</v>
      </c>
      <c r="O106" s="1">
        <f>IF(B106="Med B", COUNTIFS(A$2:A106, A106, B$2:B106, "Med B"), 0)</f>
        <v>0</v>
      </c>
      <c r="P106" s="1">
        <f>IF(AND(B106="Med B", COUNTIFS(A$2:A106, A106, B$2:B106, "Med B")=2), E106, 0)</f>
        <v>0</v>
      </c>
      <c r="Q106"/>
      <c r="R106"/>
      <c r="S106"/>
      <c r="T106"/>
      <c r="U106"/>
    </row>
    <row r="107" spans="1:21" ht="12.5" x14ac:dyDescent="0.25">
      <c r="A107" s="1">
        <v>7</v>
      </c>
      <c r="B107" s="24" t="s">
        <v>9</v>
      </c>
      <c r="C107" s="2">
        <v>41093</v>
      </c>
      <c r="D107" s="2" t="str">
        <f t="shared" si="7"/>
        <v>2012-07</v>
      </c>
      <c r="E107" s="23">
        <v>6400</v>
      </c>
      <c r="F107" s="23">
        <f t="shared" si="8"/>
        <v>0</v>
      </c>
      <c r="G107" s="23">
        <f>IF(AND(B107="Med B", COUNTIFS(A$2:A107, A107, B$2:B107, "Med A")=0), 1, 0)</f>
        <v>0</v>
      </c>
      <c r="H107" s="23" cm="1">
        <f t="array" ref="H107">IF(AND(A107=A106, E107=1), (C107-MIN(IF(A$2:A107=A107, IF(B$2:B107="Med A", C$2:C107), C107)))/7, 0)</f>
        <v>0</v>
      </c>
      <c r="I107" s="23">
        <f>IF(F107=1, SUMIFS(E$2:E107, A$2:A107, A107, B$2:B107, "Med A"), 0)</f>
        <v>0</v>
      </c>
      <c r="J107" s="23">
        <f t="shared" si="9"/>
        <v>0</v>
      </c>
      <c r="K107" s="23">
        <f t="shared" si="10"/>
        <v>6400</v>
      </c>
      <c r="L107" s="23">
        <f t="shared" si="11"/>
        <v>0</v>
      </c>
      <c r="M107" s="1">
        <f>IF(AND(B107="Med B", COUNTIFS(A$2:A107, A107, B$2:B107, "Med B")=1), 1, 0)</f>
        <v>0</v>
      </c>
      <c r="N107" s="1">
        <f t="shared" si="12"/>
        <v>0</v>
      </c>
      <c r="O107" s="1">
        <f>IF(B107="Med B", COUNTIFS(A$2:A107, A107, B$2:B107, "Med B"), 0)</f>
        <v>0</v>
      </c>
      <c r="P107" s="1">
        <f>IF(AND(B107="Med B", COUNTIFS(A$2:A107, A107, B$2:B107, "Med B")=2), E107, 0)</f>
        <v>0</v>
      </c>
      <c r="Q107"/>
      <c r="R107"/>
      <c r="S107"/>
      <c r="T107"/>
      <c r="U107"/>
    </row>
    <row r="108" spans="1:21" ht="12.5" x14ac:dyDescent="0.25">
      <c r="A108" s="1">
        <v>7</v>
      </c>
      <c r="B108" s="24" t="s">
        <v>9</v>
      </c>
      <c r="C108" s="2">
        <v>41097</v>
      </c>
      <c r="D108" s="2" t="str">
        <f t="shared" si="7"/>
        <v>2012-07</v>
      </c>
      <c r="E108" s="23">
        <v>6400</v>
      </c>
      <c r="F108" s="23">
        <f t="shared" si="8"/>
        <v>0</v>
      </c>
      <c r="G108" s="23">
        <f>IF(AND(B108="Med B", COUNTIFS(A$2:A108, A108, B$2:B108, "Med A")=0), 1, 0)</f>
        <v>0</v>
      </c>
      <c r="H108" s="23" cm="1">
        <f t="array" ref="H108">IF(AND(A108=A107, E108=1), (C108-MIN(IF(A$2:A108=A108, IF(B$2:B108="Med A", C$2:C108), C108)))/7, 0)</f>
        <v>0</v>
      </c>
      <c r="I108" s="23">
        <f>IF(F108=1, SUMIFS(E$2:E108, A$2:A108, A108, B$2:B108, "Med A"), 0)</f>
        <v>0</v>
      </c>
      <c r="J108" s="23">
        <f t="shared" si="9"/>
        <v>0</v>
      </c>
      <c r="K108" s="23">
        <f t="shared" si="10"/>
        <v>6400</v>
      </c>
      <c r="L108" s="23">
        <f t="shared" si="11"/>
        <v>0</v>
      </c>
      <c r="M108" s="1">
        <f>IF(AND(B108="Med B", COUNTIFS(A$2:A108, A108, B$2:B108, "Med B")=1), 1, 0)</f>
        <v>0</v>
      </c>
      <c r="N108" s="1">
        <f t="shared" si="12"/>
        <v>0</v>
      </c>
      <c r="O108" s="1">
        <f>IF(B108="Med B", COUNTIFS(A$2:A108, A108, B$2:B108, "Med B"), 0)</f>
        <v>0</v>
      </c>
      <c r="P108" s="1">
        <f>IF(AND(B108="Med B", COUNTIFS(A$2:A108, A108, B$2:B108, "Med B")=2), E108, 0)</f>
        <v>0</v>
      </c>
      <c r="Q108"/>
      <c r="R108"/>
      <c r="S108"/>
      <c r="T108"/>
      <c r="U108"/>
    </row>
    <row r="109" spans="1:21" ht="12.5" x14ac:dyDescent="0.25">
      <c r="A109" s="1">
        <v>7</v>
      </c>
      <c r="B109" s="24" t="s">
        <v>9</v>
      </c>
      <c r="C109" s="2">
        <v>41100</v>
      </c>
      <c r="D109" s="2" t="str">
        <f t="shared" si="7"/>
        <v>2012-07</v>
      </c>
      <c r="E109" s="23">
        <v>6400</v>
      </c>
      <c r="F109" s="23">
        <f t="shared" si="8"/>
        <v>0</v>
      </c>
      <c r="G109" s="23">
        <f>IF(AND(B109="Med B", COUNTIFS(A$2:A109, A109, B$2:B109, "Med A")=0), 1, 0)</f>
        <v>0</v>
      </c>
      <c r="H109" s="23" cm="1">
        <f t="array" ref="H109">IF(AND(A109=A108, E109=1), (C109-MIN(IF(A$2:A109=A109, IF(B$2:B109="Med A", C$2:C109), C109)))/7, 0)</f>
        <v>0</v>
      </c>
      <c r="I109" s="23">
        <f>IF(F109=1, SUMIFS(E$2:E109, A$2:A109, A109, B$2:B109, "Med A"), 0)</f>
        <v>0</v>
      </c>
      <c r="J109" s="23">
        <f t="shared" si="9"/>
        <v>0</v>
      </c>
      <c r="K109" s="23">
        <f t="shared" si="10"/>
        <v>6400</v>
      </c>
      <c r="L109" s="23">
        <f t="shared" si="11"/>
        <v>0</v>
      </c>
      <c r="M109" s="1">
        <f>IF(AND(B109="Med B", COUNTIFS(A$2:A109, A109, B$2:B109, "Med B")=1), 1, 0)</f>
        <v>0</v>
      </c>
      <c r="N109" s="1">
        <f t="shared" si="12"/>
        <v>0</v>
      </c>
      <c r="O109" s="1">
        <f>IF(B109="Med B", COUNTIFS(A$2:A109, A109, B$2:B109, "Med B"), 0)</f>
        <v>0</v>
      </c>
      <c r="P109" s="1">
        <f>IF(AND(B109="Med B", COUNTIFS(A$2:A109, A109, B$2:B109, "Med B")=2), E109, 0)</f>
        <v>0</v>
      </c>
      <c r="Q109"/>
      <c r="R109"/>
      <c r="S109"/>
      <c r="T109"/>
      <c r="U109"/>
    </row>
    <row r="110" spans="1:21" ht="12.5" x14ac:dyDescent="0.25">
      <c r="A110" s="1">
        <v>7</v>
      </c>
      <c r="B110" s="24" t="s">
        <v>9</v>
      </c>
      <c r="C110" s="2">
        <v>41102</v>
      </c>
      <c r="D110" s="2" t="str">
        <f t="shared" si="7"/>
        <v>2012-07</v>
      </c>
      <c r="E110" s="23">
        <v>6400</v>
      </c>
      <c r="F110" s="23">
        <f t="shared" si="8"/>
        <v>0</v>
      </c>
      <c r="G110" s="23">
        <f>IF(AND(B110="Med B", COUNTIFS(A$2:A110, A110, B$2:B110, "Med A")=0), 1, 0)</f>
        <v>0</v>
      </c>
      <c r="H110" s="23" cm="1">
        <f t="array" ref="H110">IF(AND(A110=A109, E110=1), (C110-MIN(IF(A$2:A110=A110, IF(B$2:B110="Med A", C$2:C110), C110)))/7, 0)</f>
        <v>0</v>
      </c>
      <c r="I110" s="23">
        <f>IF(F110=1, SUMIFS(E$2:E110, A$2:A110, A110, B$2:B110, "Med A"), 0)</f>
        <v>0</v>
      </c>
      <c r="J110" s="23">
        <f t="shared" si="9"/>
        <v>0</v>
      </c>
      <c r="K110" s="23">
        <f t="shared" si="10"/>
        <v>6400</v>
      </c>
      <c r="L110" s="23">
        <f t="shared" si="11"/>
        <v>0</v>
      </c>
      <c r="M110" s="1">
        <f>IF(AND(B110="Med B", COUNTIFS(A$2:A110, A110, B$2:B110, "Med B")=1), 1, 0)</f>
        <v>0</v>
      </c>
      <c r="N110" s="1">
        <f t="shared" si="12"/>
        <v>0</v>
      </c>
      <c r="O110" s="1">
        <f>IF(B110="Med B", COUNTIFS(A$2:A110, A110, B$2:B110, "Med B"), 0)</f>
        <v>0</v>
      </c>
      <c r="P110" s="1">
        <f>IF(AND(B110="Med B", COUNTIFS(A$2:A110, A110, B$2:B110, "Med B")=2), E110, 0)</f>
        <v>0</v>
      </c>
      <c r="Q110"/>
      <c r="R110"/>
      <c r="S110"/>
      <c r="T110"/>
      <c r="U110"/>
    </row>
    <row r="111" spans="1:21" ht="12.5" x14ac:dyDescent="0.25">
      <c r="A111" s="1">
        <v>7</v>
      </c>
      <c r="B111" s="24" t="s">
        <v>9</v>
      </c>
      <c r="C111" s="2">
        <v>41104</v>
      </c>
      <c r="D111" s="2" t="str">
        <f t="shared" si="7"/>
        <v>2012-07</v>
      </c>
      <c r="E111" s="23">
        <v>6400</v>
      </c>
      <c r="F111" s="23">
        <f t="shared" si="8"/>
        <v>0</v>
      </c>
      <c r="G111" s="23">
        <f>IF(AND(B111="Med B", COUNTIFS(A$2:A111, A111, B$2:B111, "Med A")=0), 1, 0)</f>
        <v>0</v>
      </c>
      <c r="H111" s="23" cm="1">
        <f t="array" ref="H111">IF(AND(A111=A110, E111=1), (C111-MIN(IF(A$2:A111=A111, IF(B$2:B111="Med A", C$2:C111), C111)))/7, 0)</f>
        <v>0</v>
      </c>
      <c r="I111" s="23">
        <f>IF(F111=1, SUMIFS(E$2:E111, A$2:A111, A111, B$2:B111, "Med A"), 0)</f>
        <v>0</v>
      </c>
      <c r="J111" s="23">
        <f t="shared" si="9"/>
        <v>0</v>
      </c>
      <c r="K111" s="23">
        <f t="shared" si="10"/>
        <v>6400</v>
      </c>
      <c r="L111" s="23">
        <f t="shared" si="11"/>
        <v>0</v>
      </c>
      <c r="M111" s="1">
        <f>IF(AND(B111="Med B", COUNTIFS(A$2:A111, A111, B$2:B111, "Med B")=1), 1, 0)</f>
        <v>0</v>
      </c>
      <c r="N111" s="1">
        <f t="shared" si="12"/>
        <v>0</v>
      </c>
      <c r="O111" s="1">
        <f>IF(B111="Med B", COUNTIFS(A$2:A111, A111, B$2:B111, "Med B"), 0)</f>
        <v>0</v>
      </c>
      <c r="P111" s="1">
        <f>IF(AND(B111="Med B", COUNTIFS(A$2:A111, A111, B$2:B111, "Med B")=2), E111, 0)</f>
        <v>0</v>
      </c>
      <c r="Q111"/>
      <c r="R111"/>
      <c r="S111"/>
      <c r="T111"/>
      <c r="U111"/>
    </row>
    <row r="112" spans="1:21" ht="12.5" x14ac:dyDescent="0.25">
      <c r="A112" s="1">
        <v>7</v>
      </c>
      <c r="B112" s="24" t="s">
        <v>9</v>
      </c>
      <c r="C112" s="2">
        <v>41107</v>
      </c>
      <c r="D112" s="2" t="str">
        <f t="shared" si="7"/>
        <v>2012-07</v>
      </c>
      <c r="E112" s="23">
        <v>6400</v>
      </c>
      <c r="F112" s="23">
        <f t="shared" si="8"/>
        <v>0</v>
      </c>
      <c r="G112" s="23">
        <f>IF(AND(B112="Med B", COUNTIFS(A$2:A112, A112, B$2:B112, "Med A")=0), 1, 0)</f>
        <v>0</v>
      </c>
      <c r="H112" s="23" cm="1">
        <f t="array" ref="H112">IF(AND(A112=A111, E112=1), (C112-MIN(IF(A$2:A112=A112, IF(B$2:B112="Med A", C$2:C112), C112)))/7, 0)</f>
        <v>0</v>
      </c>
      <c r="I112" s="23">
        <f>IF(F112=1, SUMIFS(E$2:E112, A$2:A112, A112, B$2:B112, "Med A"), 0)</f>
        <v>0</v>
      </c>
      <c r="J112" s="23">
        <f t="shared" si="9"/>
        <v>0</v>
      </c>
      <c r="K112" s="23">
        <f t="shared" si="10"/>
        <v>6400</v>
      </c>
      <c r="L112" s="23">
        <f t="shared" si="11"/>
        <v>0</v>
      </c>
      <c r="M112" s="1">
        <f>IF(AND(B112="Med B", COUNTIFS(A$2:A112, A112, B$2:B112, "Med B")=1), 1, 0)</f>
        <v>0</v>
      </c>
      <c r="N112" s="1">
        <f t="shared" si="12"/>
        <v>0</v>
      </c>
      <c r="O112" s="1">
        <f>IF(B112="Med B", COUNTIFS(A$2:A112, A112, B$2:B112, "Med B"), 0)</f>
        <v>0</v>
      </c>
      <c r="P112" s="1">
        <f>IF(AND(B112="Med B", COUNTIFS(A$2:A112, A112, B$2:B112, "Med B")=2), E112, 0)</f>
        <v>0</v>
      </c>
      <c r="Q112"/>
      <c r="R112"/>
      <c r="S112"/>
      <c r="T112"/>
      <c r="U112"/>
    </row>
    <row r="113" spans="1:21" ht="12.5" x14ac:dyDescent="0.25">
      <c r="A113" s="1">
        <v>7</v>
      </c>
      <c r="B113" s="24" t="s">
        <v>9</v>
      </c>
      <c r="C113" s="2">
        <v>41109</v>
      </c>
      <c r="D113" s="2" t="str">
        <f t="shared" si="7"/>
        <v>2012-07</v>
      </c>
      <c r="E113" s="23">
        <v>6400</v>
      </c>
      <c r="F113" s="23">
        <f t="shared" si="8"/>
        <v>0</v>
      </c>
      <c r="G113" s="23">
        <f>IF(AND(B113="Med B", COUNTIFS(A$2:A113, A113, B$2:B113, "Med A")=0), 1, 0)</f>
        <v>0</v>
      </c>
      <c r="H113" s="23" cm="1">
        <f t="array" ref="H113">IF(AND(A113=A112, E113=1), (C113-MIN(IF(A$2:A113=A113, IF(B$2:B113="Med A", C$2:C113), C113)))/7, 0)</f>
        <v>0</v>
      </c>
      <c r="I113" s="23">
        <f>IF(F113=1, SUMIFS(E$2:E113, A$2:A113, A113, B$2:B113, "Med A"), 0)</f>
        <v>0</v>
      </c>
      <c r="J113" s="23">
        <f t="shared" si="9"/>
        <v>0</v>
      </c>
      <c r="K113" s="23">
        <f t="shared" si="10"/>
        <v>6400</v>
      </c>
      <c r="L113" s="23">
        <f t="shared" si="11"/>
        <v>0</v>
      </c>
      <c r="M113" s="1">
        <f>IF(AND(B113="Med B", COUNTIFS(A$2:A113, A113, B$2:B113, "Med B")=1), 1, 0)</f>
        <v>0</v>
      </c>
      <c r="N113" s="1">
        <f t="shared" si="12"/>
        <v>0</v>
      </c>
      <c r="O113" s="1">
        <f>IF(B113="Med B", COUNTIFS(A$2:A113, A113, B$2:B113, "Med B"), 0)</f>
        <v>0</v>
      </c>
      <c r="P113" s="1">
        <f>IF(AND(B113="Med B", COUNTIFS(A$2:A113, A113, B$2:B113, "Med B")=2), E113, 0)</f>
        <v>0</v>
      </c>
      <c r="Q113"/>
      <c r="R113"/>
      <c r="S113"/>
      <c r="T113"/>
      <c r="U113"/>
    </row>
    <row r="114" spans="1:21" ht="12.5" x14ac:dyDescent="0.25">
      <c r="A114" s="1">
        <v>8</v>
      </c>
      <c r="B114" s="24" t="s">
        <v>9</v>
      </c>
      <c r="C114" s="2">
        <v>41093</v>
      </c>
      <c r="D114" s="2" t="str">
        <f t="shared" si="7"/>
        <v>2012-07</v>
      </c>
      <c r="E114" s="23">
        <v>2000</v>
      </c>
      <c r="F114" s="23">
        <f t="shared" si="8"/>
        <v>0</v>
      </c>
      <c r="G114" s="23">
        <f>IF(AND(B114="Med B", COUNTIFS(A$2:A114, A114, B$2:B114, "Med A")=0), 1, 0)</f>
        <v>0</v>
      </c>
      <c r="H114" s="23" cm="1">
        <f t="array" ref="H114">IF(AND(A114=A113, E114=1), (C114-MIN(IF(A$2:A114=A114, IF(B$2:B114="Med A", C$2:C114), C114)))/7, 0)</f>
        <v>0</v>
      </c>
      <c r="I114" s="23">
        <f>IF(F114=1, SUMIFS(E$2:E114, A$2:A114, A114, B$2:B114, "Med A"), 0)</f>
        <v>0</v>
      </c>
      <c r="J114" s="23">
        <f t="shared" si="9"/>
        <v>0</v>
      </c>
      <c r="K114" s="23">
        <f t="shared" si="10"/>
        <v>2000</v>
      </c>
      <c r="L114" s="23">
        <f t="shared" si="11"/>
        <v>0</v>
      </c>
      <c r="M114" s="1">
        <f>IF(AND(B114="Med B", COUNTIFS(A$2:A114, A114, B$2:B114, "Med B")=1), 1, 0)</f>
        <v>0</v>
      </c>
      <c r="N114" s="1">
        <f t="shared" si="12"/>
        <v>0</v>
      </c>
      <c r="O114" s="1">
        <f>IF(B114="Med B", COUNTIFS(A$2:A114, A114, B$2:B114, "Med B"), 0)</f>
        <v>0</v>
      </c>
      <c r="P114" s="1">
        <f>IF(AND(B114="Med B", COUNTIFS(A$2:A114, A114, B$2:B114, "Med B")=2), E114, 0)</f>
        <v>0</v>
      </c>
      <c r="Q114"/>
      <c r="R114"/>
      <c r="S114"/>
      <c r="T114"/>
      <c r="U114"/>
    </row>
    <row r="115" spans="1:21" ht="12.5" x14ac:dyDescent="0.25">
      <c r="A115" s="1">
        <v>8</v>
      </c>
      <c r="B115" s="24" t="s">
        <v>9</v>
      </c>
      <c r="C115" s="2">
        <v>41095</v>
      </c>
      <c r="D115" s="2" t="str">
        <f t="shared" si="7"/>
        <v>2012-07</v>
      </c>
      <c r="E115" s="23">
        <v>2000</v>
      </c>
      <c r="F115" s="23">
        <f t="shared" si="8"/>
        <v>0</v>
      </c>
      <c r="G115" s="23">
        <f>IF(AND(B115="Med B", COUNTIFS(A$2:A115, A115, B$2:B115, "Med A")=0), 1, 0)</f>
        <v>0</v>
      </c>
      <c r="H115" s="23" cm="1">
        <f t="array" ref="H115">IF(AND(A115=A114, E115=1), (C115-MIN(IF(A$2:A115=A115, IF(B$2:B115="Med A", C$2:C115), C115)))/7, 0)</f>
        <v>0</v>
      </c>
      <c r="I115" s="23">
        <f>IF(F115=1, SUMIFS(E$2:E115, A$2:A115, A115, B$2:B115, "Med A"), 0)</f>
        <v>0</v>
      </c>
      <c r="J115" s="23">
        <f t="shared" si="9"/>
        <v>0</v>
      </c>
      <c r="K115" s="23">
        <f t="shared" si="10"/>
        <v>2000</v>
      </c>
      <c r="L115" s="23">
        <f t="shared" si="11"/>
        <v>0</v>
      </c>
      <c r="M115" s="1">
        <f>IF(AND(B115="Med B", COUNTIFS(A$2:A115, A115, B$2:B115, "Med B")=1), 1, 0)</f>
        <v>0</v>
      </c>
      <c r="N115" s="1">
        <f t="shared" si="12"/>
        <v>0</v>
      </c>
      <c r="O115" s="1">
        <f>IF(B115="Med B", COUNTIFS(A$2:A115, A115, B$2:B115, "Med B"), 0)</f>
        <v>0</v>
      </c>
      <c r="P115" s="1">
        <f>IF(AND(B115="Med B", COUNTIFS(A$2:A115, A115, B$2:B115, "Med B")=2), E115, 0)</f>
        <v>0</v>
      </c>
      <c r="Q115"/>
      <c r="R115"/>
      <c r="S115"/>
      <c r="T115"/>
      <c r="U115"/>
    </row>
    <row r="116" spans="1:21" ht="12.5" x14ac:dyDescent="0.25">
      <c r="A116" s="1">
        <v>8</v>
      </c>
      <c r="B116" s="24" t="s">
        <v>9</v>
      </c>
      <c r="C116" s="2">
        <v>41097</v>
      </c>
      <c r="D116" s="2" t="str">
        <f t="shared" si="7"/>
        <v>2012-07</v>
      </c>
      <c r="E116" s="23">
        <v>2000</v>
      </c>
      <c r="F116" s="23">
        <f t="shared" si="8"/>
        <v>0</v>
      </c>
      <c r="G116" s="23">
        <f>IF(AND(B116="Med B", COUNTIFS(A$2:A116, A116, B$2:B116, "Med A")=0), 1, 0)</f>
        <v>0</v>
      </c>
      <c r="H116" s="23" cm="1">
        <f t="array" ref="H116">IF(AND(A116=A115, E116=1), (C116-MIN(IF(A$2:A116=A116, IF(B$2:B116="Med A", C$2:C116), C116)))/7, 0)</f>
        <v>0</v>
      </c>
      <c r="I116" s="23">
        <f>IF(F116=1, SUMIFS(E$2:E116, A$2:A116, A116, B$2:B116, "Med A"), 0)</f>
        <v>0</v>
      </c>
      <c r="J116" s="23">
        <f t="shared" si="9"/>
        <v>0</v>
      </c>
      <c r="K116" s="23">
        <f t="shared" si="10"/>
        <v>2000</v>
      </c>
      <c r="L116" s="23">
        <f t="shared" si="11"/>
        <v>0</v>
      </c>
      <c r="M116" s="1">
        <f>IF(AND(B116="Med B", COUNTIFS(A$2:A116, A116, B$2:B116, "Med B")=1), 1, 0)</f>
        <v>0</v>
      </c>
      <c r="N116" s="1">
        <f t="shared" si="12"/>
        <v>0</v>
      </c>
      <c r="O116" s="1">
        <f>IF(B116="Med B", COUNTIFS(A$2:A116, A116, B$2:B116, "Med B"), 0)</f>
        <v>0</v>
      </c>
      <c r="P116" s="1">
        <f>IF(AND(B116="Med B", COUNTIFS(A$2:A116, A116, B$2:B116, "Med B")=2), E116, 0)</f>
        <v>0</v>
      </c>
      <c r="Q116"/>
      <c r="R116"/>
      <c r="S116"/>
      <c r="T116"/>
      <c r="U116"/>
    </row>
    <row r="117" spans="1:21" ht="12.5" x14ac:dyDescent="0.25">
      <c r="A117" s="1">
        <v>8</v>
      </c>
      <c r="B117" s="24" t="s">
        <v>9</v>
      </c>
      <c r="C117" s="2">
        <v>41100</v>
      </c>
      <c r="D117" s="2" t="str">
        <f t="shared" si="7"/>
        <v>2012-07</v>
      </c>
      <c r="E117" s="23">
        <v>2000</v>
      </c>
      <c r="F117" s="23">
        <f t="shared" si="8"/>
        <v>0</v>
      </c>
      <c r="G117" s="23">
        <f>IF(AND(B117="Med B", COUNTIFS(A$2:A117, A117, B$2:B117, "Med A")=0), 1, 0)</f>
        <v>0</v>
      </c>
      <c r="H117" s="23" cm="1">
        <f t="array" ref="H117">IF(AND(A117=A116, E117=1), (C117-MIN(IF(A$2:A117=A117, IF(B$2:B117="Med A", C$2:C117), C117)))/7, 0)</f>
        <v>0</v>
      </c>
      <c r="I117" s="23">
        <f>IF(F117=1, SUMIFS(E$2:E117, A$2:A117, A117, B$2:B117, "Med A"), 0)</f>
        <v>0</v>
      </c>
      <c r="J117" s="23">
        <f t="shared" si="9"/>
        <v>0</v>
      </c>
      <c r="K117" s="23">
        <f t="shared" si="10"/>
        <v>2000</v>
      </c>
      <c r="L117" s="23">
        <f t="shared" si="11"/>
        <v>0</v>
      </c>
      <c r="M117" s="1">
        <f>IF(AND(B117="Med B", COUNTIFS(A$2:A117, A117, B$2:B117, "Med B")=1), 1, 0)</f>
        <v>0</v>
      </c>
      <c r="N117" s="1">
        <f t="shared" si="12"/>
        <v>0</v>
      </c>
      <c r="O117" s="1">
        <f>IF(B117="Med B", COUNTIFS(A$2:A117, A117, B$2:B117, "Med B"), 0)</f>
        <v>0</v>
      </c>
      <c r="P117" s="1">
        <f>IF(AND(B117="Med B", COUNTIFS(A$2:A117, A117, B$2:B117, "Med B")=2), E117, 0)</f>
        <v>0</v>
      </c>
      <c r="Q117"/>
      <c r="R117"/>
      <c r="S117"/>
      <c r="T117"/>
      <c r="U117"/>
    </row>
    <row r="118" spans="1:21" ht="12.5" x14ac:dyDescent="0.25">
      <c r="A118" s="1">
        <v>8</v>
      </c>
      <c r="B118" s="24" t="s">
        <v>9</v>
      </c>
      <c r="C118" s="2">
        <v>41102</v>
      </c>
      <c r="D118" s="2" t="str">
        <f t="shared" si="7"/>
        <v>2012-07</v>
      </c>
      <c r="E118" s="23">
        <v>2000</v>
      </c>
      <c r="F118" s="23">
        <f t="shared" si="8"/>
        <v>0</v>
      </c>
      <c r="G118" s="23">
        <f>IF(AND(B118="Med B", COUNTIFS(A$2:A118, A118, B$2:B118, "Med A")=0), 1, 0)</f>
        <v>0</v>
      </c>
      <c r="H118" s="23" cm="1">
        <f t="array" ref="H118">IF(AND(A118=A117, E118=1), (C118-MIN(IF(A$2:A118=A118, IF(B$2:B118="Med A", C$2:C118), C118)))/7, 0)</f>
        <v>0</v>
      </c>
      <c r="I118" s="23">
        <f>IF(F118=1, SUMIFS(E$2:E118, A$2:A118, A118, B$2:B118, "Med A"), 0)</f>
        <v>0</v>
      </c>
      <c r="J118" s="23">
        <f t="shared" si="9"/>
        <v>0</v>
      </c>
      <c r="K118" s="23">
        <f t="shared" si="10"/>
        <v>2000</v>
      </c>
      <c r="L118" s="23">
        <f t="shared" si="11"/>
        <v>0</v>
      </c>
      <c r="M118" s="1">
        <f>IF(AND(B118="Med B", COUNTIFS(A$2:A118, A118, B$2:B118, "Med B")=1), 1, 0)</f>
        <v>0</v>
      </c>
      <c r="N118" s="1">
        <f t="shared" si="12"/>
        <v>0</v>
      </c>
      <c r="O118" s="1">
        <f>IF(B118="Med B", COUNTIFS(A$2:A118, A118, B$2:B118, "Med B"), 0)</f>
        <v>0</v>
      </c>
      <c r="P118" s="1">
        <f>IF(AND(B118="Med B", COUNTIFS(A$2:A118, A118, B$2:B118, "Med B")=2), E118, 0)</f>
        <v>0</v>
      </c>
      <c r="Q118"/>
      <c r="R118"/>
      <c r="S118"/>
      <c r="T118"/>
      <c r="U118"/>
    </row>
    <row r="119" spans="1:21" ht="12.5" x14ac:dyDescent="0.25">
      <c r="A119" s="1">
        <v>8</v>
      </c>
      <c r="B119" s="24" t="s">
        <v>9</v>
      </c>
      <c r="C119" s="2">
        <v>41104</v>
      </c>
      <c r="D119" s="2" t="str">
        <f t="shared" si="7"/>
        <v>2012-07</v>
      </c>
      <c r="E119" s="23">
        <v>2000</v>
      </c>
      <c r="F119" s="23">
        <f t="shared" si="8"/>
        <v>0</v>
      </c>
      <c r="G119" s="23">
        <f>IF(AND(B119="Med B", COUNTIFS(A$2:A119, A119, B$2:B119, "Med A")=0), 1, 0)</f>
        <v>0</v>
      </c>
      <c r="H119" s="23" cm="1">
        <f t="array" ref="H119">IF(AND(A119=A118, E119=1), (C119-MIN(IF(A$2:A119=A119, IF(B$2:B119="Med A", C$2:C119), C119)))/7, 0)</f>
        <v>0</v>
      </c>
      <c r="I119" s="23">
        <f>IF(F119=1, SUMIFS(E$2:E119, A$2:A119, A119, B$2:B119, "Med A"), 0)</f>
        <v>0</v>
      </c>
      <c r="J119" s="23">
        <f t="shared" si="9"/>
        <v>0</v>
      </c>
      <c r="K119" s="23">
        <f t="shared" si="10"/>
        <v>2000</v>
      </c>
      <c r="L119" s="23">
        <f t="shared" si="11"/>
        <v>0</v>
      </c>
      <c r="M119" s="1">
        <f>IF(AND(B119="Med B", COUNTIFS(A$2:A119, A119, B$2:B119, "Med B")=1), 1, 0)</f>
        <v>0</v>
      </c>
      <c r="N119" s="1">
        <f t="shared" si="12"/>
        <v>0</v>
      </c>
      <c r="O119" s="1">
        <f>IF(B119="Med B", COUNTIFS(A$2:A119, A119, B$2:B119, "Med B"), 0)</f>
        <v>0</v>
      </c>
      <c r="P119" s="1">
        <f>IF(AND(B119="Med B", COUNTIFS(A$2:A119, A119, B$2:B119, "Med B")=2), E119, 0)</f>
        <v>0</v>
      </c>
      <c r="Q119"/>
      <c r="R119"/>
      <c r="S119"/>
      <c r="T119"/>
      <c r="U119"/>
    </row>
    <row r="120" spans="1:21" ht="12.5" x14ac:dyDescent="0.25">
      <c r="A120" s="1">
        <v>8</v>
      </c>
      <c r="B120" s="24" t="s">
        <v>9</v>
      </c>
      <c r="C120" s="2">
        <v>41107</v>
      </c>
      <c r="D120" s="2" t="str">
        <f t="shared" si="7"/>
        <v>2012-07</v>
      </c>
      <c r="E120" s="23">
        <v>2000</v>
      </c>
      <c r="F120" s="23">
        <f t="shared" si="8"/>
        <v>0</v>
      </c>
      <c r="G120" s="23">
        <f>IF(AND(B120="Med B", COUNTIFS(A$2:A120, A120, B$2:B120, "Med A")=0), 1, 0)</f>
        <v>0</v>
      </c>
      <c r="H120" s="23" cm="1">
        <f t="array" ref="H120">IF(AND(A120=A119, E120=1), (C120-MIN(IF(A$2:A120=A120, IF(B$2:B120="Med A", C$2:C120), C120)))/7, 0)</f>
        <v>0</v>
      </c>
      <c r="I120" s="23">
        <f>IF(F120=1, SUMIFS(E$2:E120, A$2:A120, A120, B$2:B120, "Med A"), 0)</f>
        <v>0</v>
      </c>
      <c r="J120" s="23">
        <f t="shared" si="9"/>
        <v>0</v>
      </c>
      <c r="K120" s="23">
        <f t="shared" si="10"/>
        <v>2000</v>
      </c>
      <c r="L120" s="23">
        <f t="shared" si="11"/>
        <v>0</v>
      </c>
      <c r="M120" s="1">
        <f>IF(AND(B120="Med B", COUNTIFS(A$2:A120, A120, B$2:B120, "Med B")=1), 1, 0)</f>
        <v>0</v>
      </c>
      <c r="N120" s="1">
        <f t="shared" si="12"/>
        <v>0</v>
      </c>
      <c r="O120" s="1">
        <f>IF(B120="Med B", COUNTIFS(A$2:A120, A120, B$2:B120, "Med B"), 0)</f>
        <v>0</v>
      </c>
      <c r="P120" s="1">
        <f>IF(AND(B120="Med B", COUNTIFS(A$2:A120, A120, B$2:B120, "Med B")=2), E120, 0)</f>
        <v>0</v>
      </c>
      <c r="Q120"/>
      <c r="R120"/>
      <c r="S120"/>
      <c r="T120"/>
      <c r="U120"/>
    </row>
    <row r="121" spans="1:21" ht="12.5" x14ac:dyDescent="0.25">
      <c r="A121" s="1">
        <v>8</v>
      </c>
      <c r="B121" s="24" t="s">
        <v>9</v>
      </c>
      <c r="C121" s="2">
        <v>41109</v>
      </c>
      <c r="D121" s="2" t="str">
        <f t="shared" si="7"/>
        <v>2012-07</v>
      </c>
      <c r="E121" s="23">
        <v>2000</v>
      </c>
      <c r="F121" s="23">
        <f t="shared" si="8"/>
        <v>0</v>
      </c>
      <c r="G121" s="23">
        <f>IF(AND(B121="Med B", COUNTIFS(A$2:A121, A121, B$2:B121, "Med A")=0), 1, 0)</f>
        <v>0</v>
      </c>
      <c r="H121" s="23" cm="1">
        <f t="array" ref="H121">IF(AND(A121=A120, E121=1), (C121-MIN(IF(A$2:A121=A121, IF(B$2:B121="Med A", C$2:C121), C121)))/7, 0)</f>
        <v>0</v>
      </c>
      <c r="I121" s="23">
        <f>IF(F121=1, SUMIFS(E$2:E121, A$2:A121, A121, B$2:B121, "Med A"), 0)</f>
        <v>0</v>
      </c>
      <c r="J121" s="23">
        <f t="shared" si="9"/>
        <v>0</v>
      </c>
      <c r="K121" s="23">
        <f t="shared" si="10"/>
        <v>2000</v>
      </c>
      <c r="L121" s="23">
        <f t="shared" si="11"/>
        <v>0</v>
      </c>
      <c r="M121" s="1">
        <f>IF(AND(B121="Med B", COUNTIFS(A$2:A121, A121, B$2:B121, "Med B")=1), 1, 0)</f>
        <v>0</v>
      </c>
      <c r="N121" s="1">
        <f t="shared" si="12"/>
        <v>0</v>
      </c>
      <c r="O121" s="1">
        <f>IF(B121="Med B", COUNTIFS(A$2:A121, A121, B$2:B121, "Med B"), 0)</f>
        <v>0</v>
      </c>
      <c r="P121" s="1">
        <f>IF(AND(B121="Med B", COUNTIFS(A$2:A121, A121, B$2:B121, "Med B")=2), E121, 0)</f>
        <v>0</v>
      </c>
      <c r="Q121"/>
      <c r="R121"/>
      <c r="S121"/>
      <c r="T121"/>
      <c r="U121"/>
    </row>
    <row r="122" spans="1:21" ht="12.5" x14ac:dyDescent="0.25">
      <c r="A122" s="1">
        <v>8</v>
      </c>
      <c r="B122" s="24" t="s">
        <v>9</v>
      </c>
      <c r="C122" s="2">
        <v>41111</v>
      </c>
      <c r="D122" s="2" t="str">
        <f t="shared" si="7"/>
        <v>2012-07</v>
      </c>
      <c r="E122" s="23">
        <v>2000</v>
      </c>
      <c r="F122" s="23">
        <f t="shared" si="8"/>
        <v>0</v>
      </c>
      <c r="G122" s="23">
        <f>IF(AND(B122="Med B", COUNTIFS(A$2:A122, A122, B$2:B122, "Med A")=0), 1, 0)</f>
        <v>0</v>
      </c>
      <c r="H122" s="23" cm="1">
        <f t="array" ref="H122">IF(AND(A122=A121, E122=1), (C122-MIN(IF(A$2:A122=A122, IF(B$2:B122="Med A", C$2:C122), C122)))/7, 0)</f>
        <v>0</v>
      </c>
      <c r="I122" s="23">
        <f>IF(F122=1, SUMIFS(E$2:E122, A$2:A122, A122, B$2:B122, "Med A"), 0)</f>
        <v>0</v>
      </c>
      <c r="J122" s="23">
        <f t="shared" si="9"/>
        <v>0</v>
      </c>
      <c r="K122" s="23">
        <f t="shared" si="10"/>
        <v>2000</v>
      </c>
      <c r="L122" s="23">
        <f t="shared" si="11"/>
        <v>0</v>
      </c>
      <c r="M122" s="1">
        <f>IF(AND(B122="Med B", COUNTIFS(A$2:A122, A122, B$2:B122, "Med B")=1), 1, 0)</f>
        <v>0</v>
      </c>
      <c r="N122" s="1">
        <f t="shared" si="12"/>
        <v>0</v>
      </c>
      <c r="O122" s="1">
        <f>IF(B122="Med B", COUNTIFS(A$2:A122, A122, B$2:B122, "Med B"), 0)</f>
        <v>0</v>
      </c>
      <c r="P122" s="1">
        <f>IF(AND(B122="Med B", COUNTIFS(A$2:A122, A122, B$2:B122, "Med B")=2), E122, 0)</f>
        <v>0</v>
      </c>
      <c r="Q122"/>
      <c r="R122"/>
      <c r="S122"/>
      <c r="T122"/>
      <c r="U122"/>
    </row>
    <row r="123" spans="1:21" ht="12.5" x14ac:dyDescent="0.25">
      <c r="A123" s="1">
        <v>8</v>
      </c>
      <c r="B123" s="24" t="s">
        <v>9</v>
      </c>
      <c r="C123" s="2">
        <v>41114</v>
      </c>
      <c r="D123" s="2" t="str">
        <f t="shared" si="7"/>
        <v>2012-07</v>
      </c>
      <c r="E123" s="23">
        <v>2000</v>
      </c>
      <c r="F123" s="23">
        <f t="shared" si="8"/>
        <v>0</v>
      </c>
      <c r="G123" s="23">
        <f>IF(AND(B123="Med B", COUNTIFS(A$2:A123, A123, B$2:B123, "Med A")=0), 1, 0)</f>
        <v>0</v>
      </c>
      <c r="H123" s="23" cm="1">
        <f t="array" ref="H123">IF(AND(A123=A122, E123=1), (C123-MIN(IF(A$2:A123=A123, IF(B$2:B123="Med A", C$2:C123), C123)))/7, 0)</f>
        <v>0</v>
      </c>
      <c r="I123" s="23">
        <f>IF(F123=1, SUMIFS(E$2:E123, A$2:A123, A123, B$2:B123, "Med A"), 0)</f>
        <v>0</v>
      </c>
      <c r="J123" s="23">
        <f t="shared" si="9"/>
        <v>0</v>
      </c>
      <c r="K123" s="23">
        <f t="shared" si="10"/>
        <v>2000</v>
      </c>
      <c r="L123" s="23">
        <f t="shared" si="11"/>
        <v>0</v>
      </c>
      <c r="M123" s="1">
        <f>IF(AND(B123="Med B", COUNTIFS(A$2:A123, A123, B$2:B123, "Med B")=1), 1, 0)</f>
        <v>0</v>
      </c>
      <c r="N123" s="1">
        <f t="shared" si="12"/>
        <v>0</v>
      </c>
      <c r="O123" s="1">
        <f>IF(B123="Med B", COUNTIFS(A$2:A123, A123, B$2:B123, "Med B"), 0)</f>
        <v>0</v>
      </c>
      <c r="P123" s="1">
        <f>IF(AND(B123="Med B", COUNTIFS(A$2:A123, A123, B$2:B123, "Med B")=2), E123, 0)</f>
        <v>0</v>
      </c>
      <c r="Q123"/>
      <c r="R123"/>
      <c r="S123"/>
      <c r="T123"/>
      <c r="U123"/>
    </row>
    <row r="124" spans="1:21" ht="12.5" x14ac:dyDescent="0.25">
      <c r="A124" s="1">
        <v>8</v>
      </c>
      <c r="B124" s="24" t="s">
        <v>9</v>
      </c>
      <c r="C124" s="2">
        <v>41116</v>
      </c>
      <c r="D124" s="2" t="str">
        <f t="shared" si="7"/>
        <v>2012-07</v>
      </c>
      <c r="E124" s="23">
        <v>2000</v>
      </c>
      <c r="F124" s="23">
        <f t="shared" si="8"/>
        <v>0</v>
      </c>
      <c r="G124" s="23">
        <f>IF(AND(B124="Med B", COUNTIFS(A$2:A124, A124, B$2:B124, "Med A")=0), 1, 0)</f>
        <v>0</v>
      </c>
      <c r="H124" s="23" cm="1">
        <f t="array" ref="H124">IF(AND(A124=A123, E124=1), (C124-MIN(IF(A$2:A124=A124, IF(B$2:B124="Med A", C$2:C124), C124)))/7, 0)</f>
        <v>0</v>
      </c>
      <c r="I124" s="23">
        <f>IF(F124=1, SUMIFS(E$2:E124, A$2:A124, A124, B$2:B124, "Med A"), 0)</f>
        <v>0</v>
      </c>
      <c r="J124" s="23">
        <f t="shared" si="9"/>
        <v>0</v>
      </c>
      <c r="K124" s="23">
        <f t="shared" si="10"/>
        <v>2000</v>
      </c>
      <c r="L124" s="23">
        <f t="shared" si="11"/>
        <v>0</v>
      </c>
      <c r="M124" s="1">
        <f>IF(AND(B124="Med B", COUNTIFS(A$2:A124, A124, B$2:B124, "Med B")=1), 1, 0)</f>
        <v>0</v>
      </c>
      <c r="N124" s="1">
        <f t="shared" si="12"/>
        <v>0</v>
      </c>
      <c r="O124" s="1">
        <f>IF(B124="Med B", COUNTIFS(A$2:A124, A124, B$2:B124, "Med B"), 0)</f>
        <v>0</v>
      </c>
      <c r="P124" s="1">
        <f>IF(AND(B124="Med B", COUNTIFS(A$2:A124, A124, B$2:B124, "Med B")=2), E124, 0)</f>
        <v>0</v>
      </c>
      <c r="Q124"/>
      <c r="R124"/>
      <c r="S124"/>
      <c r="T124"/>
      <c r="U124"/>
    </row>
    <row r="125" spans="1:21" ht="12.5" x14ac:dyDescent="0.25">
      <c r="A125" s="1">
        <v>8</v>
      </c>
      <c r="B125" s="24" t="s">
        <v>9</v>
      </c>
      <c r="C125" s="2">
        <v>41118</v>
      </c>
      <c r="D125" s="2" t="str">
        <f t="shared" si="7"/>
        <v>2012-07</v>
      </c>
      <c r="E125" s="23">
        <v>2000</v>
      </c>
      <c r="F125" s="23">
        <f t="shared" si="8"/>
        <v>0</v>
      </c>
      <c r="G125" s="23">
        <f>IF(AND(B125="Med B", COUNTIFS(A$2:A125, A125, B$2:B125, "Med A")=0), 1, 0)</f>
        <v>0</v>
      </c>
      <c r="H125" s="23" cm="1">
        <f t="array" ref="H125">IF(AND(A125=A124, E125=1), (C125-MIN(IF(A$2:A125=A125, IF(B$2:B125="Med A", C$2:C125), C125)))/7, 0)</f>
        <v>0</v>
      </c>
      <c r="I125" s="23">
        <f>IF(F125=1, SUMIFS(E$2:E125, A$2:A125, A125, B$2:B125, "Med A"), 0)</f>
        <v>0</v>
      </c>
      <c r="J125" s="23">
        <f t="shared" si="9"/>
        <v>0</v>
      </c>
      <c r="K125" s="23">
        <f t="shared" si="10"/>
        <v>2000</v>
      </c>
      <c r="L125" s="23">
        <f t="shared" si="11"/>
        <v>0</v>
      </c>
      <c r="M125" s="1">
        <f>IF(AND(B125="Med B", COUNTIFS(A$2:A125, A125, B$2:B125, "Med B")=1), 1, 0)</f>
        <v>0</v>
      </c>
      <c r="N125" s="1">
        <f t="shared" si="12"/>
        <v>0</v>
      </c>
      <c r="O125" s="1">
        <f>IF(B125="Med B", COUNTIFS(A$2:A125, A125, B$2:B125, "Med B"), 0)</f>
        <v>0</v>
      </c>
      <c r="P125" s="1">
        <f>IF(AND(B125="Med B", COUNTIFS(A$2:A125, A125, B$2:B125, "Med B")=2), E125, 0)</f>
        <v>0</v>
      </c>
      <c r="Q125"/>
    </row>
    <row r="126" spans="1:21" ht="12.5" x14ac:dyDescent="0.25">
      <c r="A126" s="1">
        <v>8</v>
      </c>
      <c r="B126" s="24" t="s">
        <v>9</v>
      </c>
      <c r="C126" s="2">
        <v>41121</v>
      </c>
      <c r="D126" s="2" t="str">
        <f t="shared" si="7"/>
        <v>2012-07</v>
      </c>
      <c r="E126" s="23">
        <v>2000</v>
      </c>
      <c r="F126" s="23">
        <f t="shared" si="8"/>
        <v>0</v>
      </c>
      <c r="G126" s="23">
        <f>IF(AND(B126="Med B", COUNTIFS(A$2:A126, A126, B$2:B126, "Med A")=0), 1, 0)</f>
        <v>0</v>
      </c>
      <c r="H126" s="23" cm="1">
        <f t="array" ref="H126">IF(AND(A126=A125, E126=1), (C126-MIN(IF(A$2:A126=A126, IF(B$2:B126="Med A", C$2:C126), C126)))/7, 0)</f>
        <v>0</v>
      </c>
      <c r="I126" s="23">
        <f>IF(F126=1, SUMIFS(E$2:E126, A$2:A126, A126, B$2:B126, "Med A"), 0)</f>
        <v>0</v>
      </c>
      <c r="J126" s="23">
        <f t="shared" si="9"/>
        <v>0</v>
      </c>
      <c r="K126" s="23">
        <f t="shared" si="10"/>
        <v>2000</v>
      </c>
      <c r="L126" s="23">
        <f t="shared" si="11"/>
        <v>0</v>
      </c>
      <c r="M126" s="1">
        <f>IF(AND(B126="Med B", COUNTIFS(A$2:A126, A126, B$2:B126, "Med B")=1), 1, 0)</f>
        <v>0</v>
      </c>
      <c r="N126" s="1">
        <f t="shared" si="12"/>
        <v>0</v>
      </c>
      <c r="O126" s="1">
        <f>IF(B126="Med B", COUNTIFS(A$2:A126, A126, B$2:B126, "Med B"), 0)</f>
        <v>0</v>
      </c>
      <c r="P126" s="1">
        <f>IF(AND(B126="Med B", COUNTIFS(A$2:A126, A126, B$2:B126, "Med B")=2), E126, 0)</f>
        <v>0</v>
      </c>
      <c r="Q126"/>
    </row>
    <row r="127" spans="1:21" ht="12.5" x14ac:dyDescent="0.25">
      <c r="A127" s="1">
        <v>8</v>
      </c>
      <c r="B127" s="24" t="s">
        <v>9</v>
      </c>
      <c r="C127" s="2">
        <v>41123</v>
      </c>
      <c r="D127" s="2" t="str">
        <f t="shared" si="7"/>
        <v>2012-08</v>
      </c>
      <c r="E127" s="23">
        <v>2000</v>
      </c>
      <c r="F127" s="23">
        <f t="shared" si="8"/>
        <v>0</v>
      </c>
      <c r="G127" s="23">
        <f>IF(AND(B127="Med B", COUNTIFS(A$2:A127, A127, B$2:B127, "Med A")=0), 1, 0)</f>
        <v>0</v>
      </c>
      <c r="H127" s="23" cm="1">
        <f t="array" ref="H127">IF(AND(A127=A126, E127=1), (C127-MIN(IF(A$2:A127=A127, IF(B$2:B127="Med A", C$2:C127), C127)))/7, 0)</f>
        <v>0</v>
      </c>
      <c r="I127" s="23">
        <f>IF(F127=1, SUMIFS(E$2:E127, A$2:A127, A127, B$2:B127, "Med A"), 0)</f>
        <v>0</v>
      </c>
      <c r="J127" s="23">
        <f t="shared" si="9"/>
        <v>0</v>
      </c>
      <c r="K127" s="23">
        <f t="shared" si="10"/>
        <v>2000</v>
      </c>
      <c r="L127" s="23">
        <f t="shared" si="11"/>
        <v>0</v>
      </c>
      <c r="M127" s="1">
        <f>IF(AND(B127="Med B", COUNTIFS(A$2:A127, A127, B$2:B127, "Med B")=1), 1, 0)</f>
        <v>0</v>
      </c>
      <c r="N127" s="1">
        <f t="shared" si="12"/>
        <v>0</v>
      </c>
      <c r="O127" s="1">
        <f>IF(B127="Med B", COUNTIFS(A$2:A127, A127, B$2:B127, "Med B"), 0)</f>
        <v>0</v>
      </c>
      <c r="P127" s="1">
        <f>IF(AND(B127="Med B", COUNTIFS(A$2:A127, A127, B$2:B127, "Med B")=2), E127, 0)</f>
        <v>0</v>
      </c>
      <c r="Q127"/>
    </row>
    <row r="128" spans="1:21" ht="12.5" x14ac:dyDescent="0.25">
      <c r="A128" s="1">
        <v>8</v>
      </c>
      <c r="B128" s="24" t="s">
        <v>9</v>
      </c>
      <c r="C128" s="2">
        <v>41125</v>
      </c>
      <c r="D128" s="2" t="str">
        <f t="shared" si="7"/>
        <v>2012-08</v>
      </c>
      <c r="E128" s="23">
        <v>2000</v>
      </c>
      <c r="F128" s="23">
        <f t="shared" si="8"/>
        <v>0</v>
      </c>
      <c r="G128" s="23">
        <f>IF(AND(B128="Med B", COUNTIFS(A$2:A128, A128, B$2:B128, "Med A")=0), 1, 0)</f>
        <v>0</v>
      </c>
      <c r="H128" s="23" cm="1">
        <f t="array" ref="H128">IF(AND(A128=A127, E128=1), (C128-MIN(IF(A$2:A128=A128, IF(B$2:B128="Med A", C$2:C128), C128)))/7, 0)</f>
        <v>0</v>
      </c>
      <c r="I128" s="23">
        <f>IF(F128=1, SUMIFS(E$2:E128, A$2:A128, A128, B$2:B128, "Med A"), 0)</f>
        <v>0</v>
      </c>
      <c r="J128" s="23">
        <f t="shared" si="9"/>
        <v>0</v>
      </c>
      <c r="K128" s="23">
        <f t="shared" si="10"/>
        <v>2000</v>
      </c>
      <c r="L128" s="23">
        <f t="shared" si="11"/>
        <v>0</v>
      </c>
      <c r="M128" s="1">
        <f>IF(AND(B128="Med B", COUNTIFS(A$2:A128, A128, B$2:B128, "Med B")=1), 1, 0)</f>
        <v>0</v>
      </c>
      <c r="N128" s="1">
        <f t="shared" si="12"/>
        <v>0</v>
      </c>
      <c r="O128" s="1">
        <f>IF(B128="Med B", COUNTIFS(A$2:A128, A128, B$2:B128, "Med B"), 0)</f>
        <v>0</v>
      </c>
      <c r="P128" s="1">
        <f>IF(AND(B128="Med B", COUNTIFS(A$2:A128, A128, B$2:B128, "Med B")=2), E128, 0)</f>
        <v>0</v>
      </c>
      <c r="Q128"/>
    </row>
    <row r="129" spans="1:17" ht="12.5" x14ac:dyDescent="0.25">
      <c r="A129" s="1">
        <v>8</v>
      </c>
      <c r="B129" s="24" t="s">
        <v>9</v>
      </c>
      <c r="C129" s="2">
        <v>41128</v>
      </c>
      <c r="D129" s="2" t="str">
        <f t="shared" si="7"/>
        <v>2012-08</v>
      </c>
      <c r="E129" s="23">
        <v>2000</v>
      </c>
      <c r="F129" s="23">
        <f t="shared" si="8"/>
        <v>0</v>
      </c>
      <c r="G129" s="23">
        <f>IF(AND(B129="Med B", COUNTIFS(A$2:A129, A129, B$2:B129, "Med A")=0), 1, 0)</f>
        <v>0</v>
      </c>
      <c r="H129" s="23" cm="1">
        <f t="array" ref="H129">IF(AND(A129=A128, E129=1), (C129-MIN(IF(A$2:A129=A129, IF(B$2:B129="Med A", C$2:C129), C129)))/7, 0)</f>
        <v>0</v>
      </c>
      <c r="I129" s="23">
        <f>IF(F129=1, SUMIFS(E$2:E129, A$2:A129, A129, B$2:B129, "Med A"), 0)</f>
        <v>0</v>
      </c>
      <c r="J129" s="23">
        <f t="shared" si="9"/>
        <v>0</v>
      </c>
      <c r="K129" s="23">
        <f t="shared" si="10"/>
        <v>2000</v>
      </c>
      <c r="L129" s="23">
        <f t="shared" si="11"/>
        <v>0</v>
      </c>
      <c r="M129" s="1">
        <f>IF(AND(B129="Med B", COUNTIFS(A$2:A129, A129, B$2:B129, "Med B")=1), 1, 0)</f>
        <v>0</v>
      </c>
      <c r="N129" s="1">
        <f t="shared" si="12"/>
        <v>0</v>
      </c>
      <c r="O129" s="1">
        <f>IF(B129="Med B", COUNTIFS(A$2:A129, A129, B$2:B129, "Med B"), 0)</f>
        <v>0</v>
      </c>
      <c r="P129" s="1">
        <f>IF(AND(B129="Med B", COUNTIFS(A$2:A129, A129, B$2:B129, "Med B")=2), E129, 0)</f>
        <v>0</v>
      </c>
      <c r="Q129"/>
    </row>
    <row r="130" spans="1:17" ht="12.5" x14ac:dyDescent="0.25">
      <c r="A130" s="1">
        <v>8</v>
      </c>
      <c r="B130" s="24" t="s">
        <v>9</v>
      </c>
      <c r="C130" s="2">
        <v>41130</v>
      </c>
      <c r="D130" s="2" t="str">
        <f t="shared" si="7"/>
        <v>2012-08</v>
      </c>
      <c r="E130" s="23">
        <v>2000</v>
      </c>
      <c r="F130" s="23">
        <f t="shared" si="8"/>
        <v>0</v>
      </c>
      <c r="G130" s="23">
        <f>IF(AND(B130="Med B", COUNTIFS(A$2:A130, A130, B$2:B130, "Med A")=0), 1, 0)</f>
        <v>0</v>
      </c>
      <c r="H130" s="23" cm="1">
        <f t="array" ref="H130">IF(AND(A130=A129, E130=1), (C130-MIN(IF(A$2:A130=A130, IF(B$2:B130="Med A", C$2:C130), C130)))/7, 0)</f>
        <v>0</v>
      </c>
      <c r="I130" s="23">
        <f>IF(F130=1, SUMIFS(E$2:E130, A$2:A130, A130, B$2:B130, "Med A"), 0)</f>
        <v>0</v>
      </c>
      <c r="J130" s="23">
        <f t="shared" si="9"/>
        <v>0</v>
      </c>
      <c r="K130" s="23">
        <f t="shared" si="10"/>
        <v>2000</v>
      </c>
      <c r="L130" s="23">
        <f t="shared" si="11"/>
        <v>0</v>
      </c>
      <c r="M130" s="1">
        <f>IF(AND(B130="Med B", COUNTIFS(A$2:A130, A130, B$2:B130, "Med B")=1), 1, 0)</f>
        <v>0</v>
      </c>
      <c r="N130" s="1">
        <f t="shared" si="12"/>
        <v>0</v>
      </c>
      <c r="O130" s="1">
        <f>IF(B130="Med B", COUNTIFS(A$2:A130, A130, B$2:B130, "Med B"), 0)</f>
        <v>0</v>
      </c>
      <c r="P130" s="1">
        <f>IF(AND(B130="Med B", COUNTIFS(A$2:A130, A130, B$2:B130, "Med B")=2), E130, 0)</f>
        <v>0</v>
      </c>
      <c r="Q130"/>
    </row>
    <row r="131" spans="1:17" ht="12.5" x14ac:dyDescent="0.25">
      <c r="A131" s="1">
        <v>8</v>
      </c>
      <c r="B131" s="24" t="s">
        <v>9</v>
      </c>
      <c r="C131" s="2">
        <v>41132</v>
      </c>
      <c r="D131" s="2" t="str">
        <f t="shared" ref="D131:D194" si="15">TEXT(C131,"yyyy-mm")</f>
        <v>2012-08</v>
      </c>
      <c r="E131" s="23">
        <v>2000</v>
      </c>
      <c r="F131" s="23">
        <f t="shared" ref="F131:F194" si="16">IF(AND(A131=A130, B130="Med A", B131="Med B"), 1, 0)</f>
        <v>0</v>
      </c>
      <c r="G131" s="23">
        <f>IF(AND(B131="Med B", COUNTIFS(A$2:A131, A131, B$2:B131, "Med A")=0), 1, 0)</f>
        <v>0</v>
      </c>
      <c r="H131" s="23" cm="1">
        <f t="array" ref="H131">IF(AND(A131=A130, E131=1), (C131-MIN(IF(A$2:A131=A131, IF(B$2:B131="Med A", C$2:C131), C131)))/7, 0)</f>
        <v>0</v>
      </c>
      <c r="I131" s="23">
        <f>IF(F131=1, SUMIFS(E$2:E131, A$2:A131, A131, B$2:B131, "Med A"), 0)</f>
        <v>0</v>
      </c>
      <c r="J131" s="23">
        <f t="shared" ref="J131:J194" si="17">IF(AND(B131="Med B", OR(A132&lt;&gt;A131, ISBLANK(A132))), SUMIFS(E:E, A:A, A131, B:B, "Med B"), 0)</f>
        <v>0</v>
      </c>
      <c r="K131" s="23">
        <f t="shared" ref="K131:K194" si="18">IF(B131="Med A", E131, 0)</f>
        <v>2000</v>
      </c>
      <c r="L131" s="23">
        <f t="shared" ref="L131:L194" si="19">IF(B131="Med B", E131, 0)</f>
        <v>0</v>
      </c>
      <c r="M131" s="1">
        <f>IF(AND(B131="Med B", COUNTIFS(A$2:A131, A131, B$2:B131, "Med B")=1), 1, 0)</f>
        <v>0</v>
      </c>
      <c r="N131" s="1">
        <f t="shared" ref="N131:N194" si="20">IF(M131=1, E131, 0)</f>
        <v>0</v>
      </c>
      <c r="O131" s="1">
        <f>IF(B131="Med B", COUNTIFS(A$2:A131, A131, B$2:B131, "Med B"), 0)</f>
        <v>0</v>
      </c>
      <c r="P131" s="1">
        <f>IF(AND(B131="Med B", COUNTIFS(A$2:A131, A131, B$2:B131, "Med B")=2), E131, 0)</f>
        <v>0</v>
      </c>
      <c r="Q131"/>
    </row>
    <row r="132" spans="1:17" ht="12.5" x14ac:dyDescent="0.25">
      <c r="A132" s="1">
        <v>8</v>
      </c>
      <c r="B132" s="24" t="s">
        <v>9</v>
      </c>
      <c r="C132" s="2">
        <v>41135</v>
      </c>
      <c r="D132" s="2" t="str">
        <f t="shared" si="15"/>
        <v>2012-08</v>
      </c>
      <c r="E132" s="23">
        <v>2000</v>
      </c>
      <c r="F132" s="23">
        <f t="shared" si="16"/>
        <v>0</v>
      </c>
      <c r="G132" s="23">
        <f>IF(AND(B132="Med B", COUNTIFS(A$2:A132, A132, B$2:B132, "Med A")=0), 1, 0)</f>
        <v>0</v>
      </c>
      <c r="H132" s="23" cm="1">
        <f t="array" ref="H132">IF(AND(A132=A131, E132=1), (C132-MIN(IF(A$2:A132=A132, IF(B$2:B132="Med A", C$2:C132), C132)))/7, 0)</f>
        <v>0</v>
      </c>
      <c r="I132" s="23">
        <f>IF(F132=1, SUMIFS(E$2:E132, A$2:A132, A132, B$2:B132, "Med A"), 0)</f>
        <v>0</v>
      </c>
      <c r="J132" s="23">
        <f t="shared" si="17"/>
        <v>0</v>
      </c>
      <c r="K132" s="23">
        <f t="shared" si="18"/>
        <v>2000</v>
      </c>
      <c r="L132" s="23">
        <f t="shared" si="19"/>
        <v>0</v>
      </c>
      <c r="M132" s="1">
        <f>IF(AND(B132="Med B", COUNTIFS(A$2:A132, A132, B$2:B132, "Med B")=1), 1, 0)</f>
        <v>0</v>
      </c>
      <c r="N132" s="1">
        <f t="shared" si="20"/>
        <v>0</v>
      </c>
      <c r="O132" s="1">
        <f>IF(B132="Med B", COUNTIFS(A$2:A132, A132, B$2:B132, "Med B"), 0)</f>
        <v>0</v>
      </c>
      <c r="P132" s="1">
        <f>IF(AND(B132="Med B", COUNTIFS(A$2:A132, A132, B$2:B132, "Med B")=2), E132, 0)</f>
        <v>0</v>
      </c>
      <c r="Q132"/>
    </row>
    <row r="133" spans="1:17" ht="12.5" x14ac:dyDescent="0.25">
      <c r="A133" s="1">
        <v>8</v>
      </c>
      <c r="B133" s="24" t="s">
        <v>9</v>
      </c>
      <c r="C133" s="2">
        <v>41137</v>
      </c>
      <c r="D133" s="2" t="str">
        <f t="shared" si="15"/>
        <v>2012-08</v>
      </c>
      <c r="E133" s="23">
        <v>2000</v>
      </c>
      <c r="F133" s="23">
        <f t="shared" si="16"/>
        <v>0</v>
      </c>
      <c r="G133" s="23">
        <f>IF(AND(B133="Med B", COUNTIFS(A$2:A133, A133, B$2:B133, "Med A")=0), 1, 0)</f>
        <v>0</v>
      </c>
      <c r="H133" s="23" cm="1">
        <f t="array" ref="H133">IF(AND(A133=A132, E133=1), (C133-MIN(IF(A$2:A133=A133, IF(B$2:B133="Med A", C$2:C133), C133)))/7, 0)</f>
        <v>0</v>
      </c>
      <c r="I133" s="23">
        <f>IF(F133=1, SUMIFS(E$2:E133, A$2:A133, A133, B$2:B133, "Med A"), 0)</f>
        <v>0</v>
      </c>
      <c r="J133" s="23">
        <f t="shared" si="17"/>
        <v>0</v>
      </c>
      <c r="K133" s="23">
        <f t="shared" si="18"/>
        <v>2000</v>
      </c>
      <c r="L133" s="23">
        <f t="shared" si="19"/>
        <v>0</v>
      </c>
      <c r="M133" s="1">
        <f>IF(AND(B133="Med B", COUNTIFS(A$2:A133, A133, B$2:B133, "Med B")=1), 1, 0)</f>
        <v>0</v>
      </c>
      <c r="N133" s="1">
        <f t="shared" si="20"/>
        <v>0</v>
      </c>
      <c r="O133" s="1">
        <f>IF(B133="Med B", COUNTIFS(A$2:A133, A133, B$2:B133, "Med B"), 0)</f>
        <v>0</v>
      </c>
      <c r="P133" s="1">
        <f>IF(AND(B133="Med B", COUNTIFS(A$2:A133, A133, B$2:B133, "Med B")=2), E133, 0)</f>
        <v>0</v>
      </c>
      <c r="Q133"/>
    </row>
    <row r="134" spans="1:17" ht="12.5" x14ac:dyDescent="0.25">
      <c r="A134" s="1">
        <v>8</v>
      </c>
      <c r="B134" s="24" t="s">
        <v>9</v>
      </c>
      <c r="C134" s="2">
        <v>41139</v>
      </c>
      <c r="D134" s="2" t="str">
        <f t="shared" si="15"/>
        <v>2012-08</v>
      </c>
      <c r="E134" s="23">
        <v>2400</v>
      </c>
      <c r="F134" s="23">
        <f t="shared" si="16"/>
        <v>0</v>
      </c>
      <c r="G134" s="23">
        <f>IF(AND(B134="Med B", COUNTIFS(A$2:A134, A134, B$2:B134, "Med A")=0), 1, 0)</f>
        <v>0</v>
      </c>
      <c r="H134" s="23" cm="1">
        <f t="array" ref="H134">IF(AND(A134=A133, E134=1), (C134-MIN(IF(A$2:A134=A134, IF(B$2:B134="Med A", C$2:C134), C134)))/7, 0)</f>
        <v>0</v>
      </c>
      <c r="I134" s="23">
        <f>IF(F134=1, SUMIFS(E$2:E134, A$2:A134, A134, B$2:B134, "Med A"), 0)</f>
        <v>0</v>
      </c>
      <c r="J134" s="23">
        <f t="shared" si="17"/>
        <v>0</v>
      </c>
      <c r="K134" s="23">
        <f t="shared" si="18"/>
        <v>2400</v>
      </c>
      <c r="L134" s="23">
        <f t="shared" si="19"/>
        <v>0</v>
      </c>
      <c r="M134" s="1">
        <f>IF(AND(B134="Med B", COUNTIFS(A$2:A134, A134, B$2:B134, "Med B")=1), 1, 0)</f>
        <v>0</v>
      </c>
      <c r="N134" s="1">
        <f t="shared" si="20"/>
        <v>0</v>
      </c>
      <c r="O134" s="1">
        <f>IF(B134="Med B", COUNTIFS(A$2:A134, A134, B$2:B134, "Med B"), 0)</f>
        <v>0</v>
      </c>
      <c r="P134" s="1">
        <f>IF(AND(B134="Med B", COUNTIFS(A$2:A134, A134, B$2:B134, "Med B")=2), E134, 0)</f>
        <v>0</v>
      </c>
      <c r="Q134"/>
    </row>
    <row r="135" spans="1:17" ht="12.5" x14ac:dyDescent="0.25">
      <c r="A135" s="1">
        <v>8</v>
      </c>
      <c r="B135" s="24" t="s">
        <v>9</v>
      </c>
      <c r="C135" s="2">
        <v>41142</v>
      </c>
      <c r="D135" s="2" t="str">
        <f t="shared" si="15"/>
        <v>2012-08</v>
      </c>
      <c r="E135" s="23">
        <v>2400</v>
      </c>
      <c r="F135" s="23">
        <f t="shared" si="16"/>
        <v>0</v>
      </c>
      <c r="G135" s="23">
        <f>IF(AND(B135="Med B", COUNTIFS(A$2:A135, A135, B$2:B135, "Med A")=0), 1, 0)</f>
        <v>0</v>
      </c>
      <c r="H135" s="23" cm="1">
        <f t="array" ref="H135">IF(AND(A135=A134, E135=1), (C135-MIN(IF(A$2:A135=A135, IF(B$2:B135="Med A", C$2:C135), C135)))/7, 0)</f>
        <v>0</v>
      </c>
      <c r="I135" s="23">
        <f>IF(F135=1, SUMIFS(E$2:E135, A$2:A135, A135, B$2:B135, "Med A"), 0)</f>
        <v>0</v>
      </c>
      <c r="J135" s="23">
        <f t="shared" si="17"/>
        <v>0</v>
      </c>
      <c r="K135" s="23">
        <f t="shared" si="18"/>
        <v>2400</v>
      </c>
      <c r="L135" s="23">
        <f t="shared" si="19"/>
        <v>0</v>
      </c>
      <c r="M135" s="1">
        <f>IF(AND(B135="Med B", COUNTIFS(A$2:A135, A135, B$2:B135, "Med B")=1), 1, 0)</f>
        <v>0</v>
      </c>
      <c r="N135" s="1">
        <f t="shared" si="20"/>
        <v>0</v>
      </c>
      <c r="O135" s="1">
        <f>IF(B135="Med B", COUNTIFS(A$2:A135, A135, B$2:B135, "Med B"), 0)</f>
        <v>0</v>
      </c>
      <c r="P135" s="1">
        <f>IF(AND(B135="Med B", COUNTIFS(A$2:A135, A135, B$2:B135, "Med B")=2), E135, 0)</f>
        <v>0</v>
      </c>
      <c r="Q135"/>
    </row>
    <row r="136" spans="1:17" ht="12.5" x14ac:dyDescent="0.25">
      <c r="A136" s="1">
        <v>8</v>
      </c>
      <c r="B136" s="24" t="s">
        <v>9</v>
      </c>
      <c r="C136" s="2">
        <v>41144</v>
      </c>
      <c r="D136" s="2" t="str">
        <f t="shared" si="15"/>
        <v>2012-08</v>
      </c>
      <c r="E136" s="23">
        <v>2400</v>
      </c>
      <c r="F136" s="23">
        <f t="shared" si="16"/>
        <v>0</v>
      </c>
      <c r="G136" s="23">
        <f>IF(AND(B136="Med B", COUNTIFS(A$2:A136, A136, B$2:B136, "Med A")=0), 1, 0)</f>
        <v>0</v>
      </c>
      <c r="H136" s="23" cm="1">
        <f t="array" ref="H136">IF(AND(A136=A135, E136=1), (C136-MIN(IF(A$2:A136=A136, IF(B$2:B136="Med A", C$2:C136), C136)))/7, 0)</f>
        <v>0</v>
      </c>
      <c r="I136" s="23">
        <f>IF(F136=1, SUMIFS(E$2:E136, A$2:A136, A136, B$2:B136, "Med A"), 0)</f>
        <v>0</v>
      </c>
      <c r="J136" s="23">
        <f t="shared" si="17"/>
        <v>0</v>
      </c>
      <c r="K136" s="23">
        <f t="shared" si="18"/>
        <v>2400</v>
      </c>
      <c r="L136" s="23">
        <f t="shared" si="19"/>
        <v>0</v>
      </c>
      <c r="M136" s="1">
        <f>IF(AND(B136="Med B", COUNTIFS(A$2:A136, A136, B$2:B136, "Med B")=1), 1, 0)</f>
        <v>0</v>
      </c>
      <c r="N136" s="1">
        <f t="shared" si="20"/>
        <v>0</v>
      </c>
      <c r="O136" s="1">
        <f>IF(B136="Med B", COUNTIFS(A$2:A136, A136, B$2:B136, "Med B"), 0)</f>
        <v>0</v>
      </c>
      <c r="P136" s="1">
        <f>IF(AND(B136="Med B", COUNTIFS(A$2:A136, A136, B$2:B136, "Med B")=2), E136, 0)</f>
        <v>0</v>
      </c>
      <c r="Q136"/>
    </row>
    <row r="137" spans="1:17" ht="12.5" x14ac:dyDescent="0.25">
      <c r="A137" s="1">
        <v>8</v>
      </c>
      <c r="B137" s="24" t="s">
        <v>9</v>
      </c>
      <c r="C137" s="2">
        <v>41146</v>
      </c>
      <c r="D137" s="2" t="str">
        <f t="shared" si="15"/>
        <v>2012-08</v>
      </c>
      <c r="E137" s="23">
        <v>2400</v>
      </c>
      <c r="F137" s="23">
        <f t="shared" si="16"/>
        <v>0</v>
      </c>
      <c r="G137" s="23">
        <f>IF(AND(B137="Med B", COUNTIFS(A$2:A137, A137, B$2:B137, "Med A")=0), 1, 0)</f>
        <v>0</v>
      </c>
      <c r="H137" s="23" cm="1">
        <f t="array" ref="H137">IF(AND(A137=A136, E137=1), (C137-MIN(IF(A$2:A137=A137, IF(B$2:B137="Med A", C$2:C137), C137)))/7, 0)</f>
        <v>0</v>
      </c>
      <c r="I137" s="23">
        <f>IF(F137=1, SUMIFS(E$2:E137, A$2:A137, A137, B$2:B137, "Med A"), 0)</f>
        <v>0</v>
      </c>
      <c r="J137" s="23">
        <f t="shared" si="17"/>
        <v>0</v>
      </c>
      <c r="K137" s="23">
        <f t="shared" si="18"/>
        <v>2400</v>
      </c>
      <c r="L137" s="23">
        <f t="shared" si="19"/>
        <v>0</v>
      </c>
      <c r="M137" s="1">
        <f>IF(AND(B137="Med B", COUNTIFS(A$2:A137, A137, B$2:B137, "Med B")=1), 1, 0)</f>
        <v>0</v>
      </c>
      <c r="N137" s="1">
        <f t="shared" si="20"/>
        <v>0</v>
      </c>
      <c r="O137" s="1">
        <f>IF(B137="Med B", COUNTIFS(A$2:A137, A137, B$2:B137, "Med B"), 0)</f>
        <v>0</v>
      </c>
      <c r="P137" s="1">
        <f>IF(AND(B137="Med B", COUNTIFS(A$2:A137, A137, B$2:B137, "Med B")=2), E137, 0)</f>
        <v>0</v>
      </c>
      <c r="Q137"/>
    </row>
    <row r="138" spans="1:17" ht="12.5" x14ac:dyDescent="0.25">
      <c r="A138" s="1">
        <v>8</v>
      </c>
      <c r="B138" s="24" t="s">
        <v>9</v>
      </c>
      <c r="C138" s="2">
        <v>41149</v>
      </c>
      <c r="D138" s="2" t="str">
        <f t="shared" si="15"/>
        <v>2012-08</v>
      </c>
      <c r="E138" s="23">
        <v>2400</v>
      </c>
      <c r="F138" s="23">
        <f t="shared" si="16"/>
        <v>0</v>
      </c>
      <c r="G138" s="23">
        <f>IF(AND(B138="Med B", COUNTIFS(A$2:A138, A138, B$2:B138, "Med A")=0), 1, 0)</f>
        <v>0</v>
      </c>
      <c r="H138" s="23" cm="1">
        <f t="array" ref="H138">IF(AND(A138=A137, E138=1), (C138-MIN(IF(A$2:A138=A138, IF(B$2:B138="Med A", C$2:C138), C138)))/7, 0)</f>
        <v>0</v>
      </c>
      <c r="I138" s="23">
        <f>IF(F138=1, SUMIFS(E$2:E138, A$2:A138, A138, B$2:B138, "Med A"), 0)</f>
        <v>0</v>
      </c>
      <c r="J138" s="23">
        <f t="shared" si="17"/>
        <v>0</v>
      </c>
      <c r="K138" s="23">
        <f t="shared" si="18"/>
        <v>2400</v>
      </c>
      <c r="L138" s="23">
        <f t="shared" si="19"/>
        <v>0</v>
      </c>
      <c r="M138" s="1">
        <f>IF(AND(B138="Med B", COUNTIFS(A$2:A138, A138, B$2:B138, "Med B")=1), 1, 0)</f>
        <v>0</v>
      </c>
      <c r="N138" s="1">
        <f t="shared" si="20"/>
        <v>0</v>
      </c>
      <c r="O138" s="1">
        <f>IF(B138="Med B", COUNTIFS(A$2:A138, A138, B$2:B138, "Med B"), 0)</f>
        <v>0</v>
      </c>
      <c r="P138" s="1">
        <f>IF(AND(B138="Med B", COUNTIFS(A$2:A138, A138, B$2:B138, "Med B")=2), E138, 0)</f>
        <v>0</v>
      </c>
      <c r="Q138"/>
    </row>
    <row r="139" spans="1:17" ht="12.5" x14ac:dyDescent="0.25">
      <c r="A139" s="1">
        <v>8</v>
      </c>
      <c r="B139" s="24" t="s">
        <v>9</v>
      </c>
      <c r="C139" s="2">
        <v>41151</v>
      </c>
      <c r="D139" s="2" t="str">
        <f t="shared" si="15"/>
        <v>2012-08</v>
      </c>
      <c r="E139" s="23">
        <v>2400</v>
      </c>
      <c r="F139" s="23">
        <f t="shared" si="16"/>
        <v>0</v>
      </c>
      <c r="G139" s="23">
        <f>IF(AND(B139="Med B", COUNTIFS(A$2:A139, A139, B$2:B139, "Med A")=0), 1, 0)</f>
        <v>0</v>
      </c>
      <c r="H139" s="23" cm="1">
        <f t="array" ref="H139">IF(AND(A139=A138, E139=1), (C139-MIN(IF(A$2:A139=A139, IF(B$2:B139="Med A", C$2:C139), C139)))/7, 0)</f>
        <v>0</v>
      </c>
      <c r="I139" s="23">
        <f>IF(F139=1, SUMIFS(E$2:E139, A$2:A139, A139, B$2:B139, "Med A"), 0)</f>
        <v>0</v>
      </c>
      <c r="J139" s="23">
        <f t="shared" si="17"/>
        <v>0</v>
      </c>
      <c r="K139" s="23">
        <f t="shared" si="18"/>
        <v>2400</v>
      </c>
      <c r="L139" s="23">
        <f t="shared" si="19"/>
        <v>0</v>
      </c>
      <c r="M139" s="1">
        <f>IF(AND(B139="Med B", COUNTIFS(A$2:A139, A139, B$2:B139, "Med B")=1), 1, 0)</f>
        <v>0</v>
      </c>
      <c r="N139" s="1">
        <f t="shared" si="20"/>
        <v>0</v>
      </c>
      <c r="O139" s="1">
        <f>IF(B139="Med B", COUNTIFS(A$2:A139, A139, B$2:B139, "Med B"), 0)</f>
        <v>0</v>
      </c>
      <c r="P139" s="1">
        <f>IF(AND(B139="Med B", COUNTIFS(A$2:A139, A139, B$2:B139, "Med B")=2), E139, 0)</f>
        <v>0</v>
      </c>
      <c r="Q139"/>
    </row>
    <row r="140" spans="1:17" ht="12.5" x14ac:dyDescent="0.25">
      <c r="A140" s="1">
        <v>8</v>
      </c>
      <c r="B140" s="24" t="s">
        <v>9</v>
      </c>
      <c r="C140" s="2">
        <v>41153</v>
      </c>
      <c r="D140" s="2" t="str">
        <f t="shared" si="15"/>
        <v>2012-09</v>
      </c>
      <c r="E140" s="23">
        <v>2400</v>
      </c>
      <c r="F140" s="23">
        <f t="shared" si="16"/>
        <v>0</v>
      </c>
      <c r="G140" s="23">
        <f>IF(AND(B140="Med B", COUNTIFS(A$2:A140, A140, B$2:B140, "Med A")=0), 1, 0)</f>
        <v>0</v>
      </c>
      <c r="H140" s="23" cm="1">
        <f t="array" ref="H140">IF(AND(A140=A139, E140=1), (C140-MIN(IF(A$2:A140=A140, IF(B$2:B140="Med A", C$2:C140), C140)))/7, 0)</f>
        <v>0</v>
      </c>
      <c r="I140" s="23">
        <f>IF(F140=1, SUMIFS(E$2:E140, A$2:A140, A140, B$2:B140, "Med A"), 0)</f>
        <v>0</v>
      </c>
      <c r="J140" s="23">
        <f t="shared" si="17"/>
        <v>0</v>
      </c>
      <c r="K140" s="23">
        <f t="shared" si="18"/>
        <v>2400</v>
      </c>
      <c r="L140" s="23">
        <f t="shared" si="19"/>
        <v>0</v>
      </c>
      <c r="M140" s="1">
        <f>IF(AND(B140="Med B", COUNTIFS(A$2:A140, A140, B$2:B140, "Med B")=1), 1, 0)</f>
        <v>0</v>
      </c>
      <c r="N140" s="1">
        <f t="shared" si="20"/>
        <v>0</v>
      </c>
      <c r="O140" s="1">
        <f>IF(B140="Med B", COUNTIFS(A$2:A140, A140, B$2:B140, "Med B"), 0)</f>
        <v>0</v>
      </c>
      <c r="P140" s="1">
        <f>IF(AND(B140="Med B", COUNTIFS(A$2:A140, A140, B$2:B140, "Med B")=2), E140, 0)</f>
        <v>0</v>
      </c>
      <c r="Q140" t="str">
        <f t="shared" ref="Q140:Q144" si="21">IF(AND(F116=1, OR(MONTH(C116)=9, MONTH(C116)=10)), TEXT(C116, "yyyy-mm"), "")</f>
        <v/>
      </c>
    </row>
    <row r="141" spans="1:17" ht="12.5" x14ac:dyDescent="0.25">
      <c r="A141" s="1">
        <v>8</v>
      </c>
      <c r="B141" s="24" t="s">
        <v>9</v>
      </c>
      <c r="C141" s="2">
        <v>41156</v>
      </c>
      <c r="D141" s="2" t="str">
        <f t="shared" si="15"/>
        <v>2012-09</v>
      </c>
      <c r="E141" s="23">
        <v>2400</v>
      </c>
      <c r="F141" s="23">
        <f t="shared" si="16"/>
        <v>0</v>
      </c>
      <c r="G141" s="23">
        <f>IF(AND(B141="Med B", COUNTIFS(A$2:A141, A141, B$2:B141, "Med A")=0), 1, 0)</f>
        <v>0</v>
      </c>
      <c r="H141" s="23" cm="1">
        <f t="array" ref="H141">IF(AND(A141=A140, E141=1), (C141-MIN(IF(A$2:A141=A141, IF(B$2:B141="Med A", C$2:C141), C141)))/7, 0)</f>
        <v>0</v>
      </c>
      <c r="I141" s="23">
        <f>IF(F141=1, SUMIFS(E$2:E141, A$2:A141, A141, B$2:B141, "Med A"), 0)</f>
        <v>0</v>
      </c>
      <c r="J141" s="23">
        <f t="shared" si="17"/>
        <v>0</v>
      </c>
      <c r="K141" s="23">
        <f t="shared" si="18"/>
        <v>2400</v>
      </c>
      <c r="L141" s="23">
        <f t="shared" si="19"/>
        <v>0</v>
      </c>
      <c r="M141" s="1">
        <f>IF(AND(B141="Med B", COUNTIFS(A$2:A141, A141, B$2:B141, "Med B")=1), 1, 0)</f>
        <v>0</v>
      </c>
      <c r="N141" s="1">
        <f t="shared" si="20"/>
        <v>0</v>
      </c>
      <c r="O141" s="1">
        <f>IF(B141="Med B", COUNTIFS(A$2:A141, A141, B$2:B141, "Med B"), 0)</f>
        <v>0</v>
      </c>
      <c r="P141" s="1">
        <f>IF(AND(B141="Med B", COUNTIFS(A$2:A141, A141, B$2:B141, "Med B")=2), E141, 0)</f>
        <v>0</v>
      </c>
      <c r="Q141" t="str">
        <f t="shared" si="21"/>
        <v/>
      </c>
    </row>
    <row r="142" spans="1:17" ht="12.5" x14ac:dyDescent="0.25">
      <c r="A142" s="1">
        <v>8</v>
      </c>
      <c r="B142" s="24" t="s">
        <v>9</v>
      </c>
      <c r="C142" s="2">
        <v>41158</v>
      </c>
      <c r="D142" s="2" t="str">
        <f t="shared" si="15"/>
        <v>2012-09</v>
      </c>
      <c r="E142" s="23">
        <v>2900</v>
      </c>
      <c r="F142" s="23">
        <f t="shared" si="16"/>
        <v>0</v>
      </c>
      <c r="G142" s="23">
        <f>IF(AND(B142="Med B", COUNTIFS(A$2:A142, A142, B$2:B142, "Med A")=0), 1, 0)</f>
        <v>0</v>
      </c>
      <c r="H142" s="23" cm="1">
        <f t="array" ref="H142">IF(AND(A142=A141, E142=1), (C142-MIN(IF(A$2:A142=A142, IF(B$2:B142="Med A", C$2:C142), C142)))/7, 0)</f>
        <v>0</v>
      </c>
      <c r="I142" s="23">
        <f>IF(F142=1, SUMIFS(E$2:E142, A$2:A142, A142, B$2:B142, "Med A"), 0)</f>
        <v>0</v>
      </c>
      <c r="J142" s="23">
        <f t="shared" si="17"/>
        <v>0</v>
      </c>
      <c r="K142" s="23">
        <f t="shared" si="18"/>
        <v>2900</v>
      </c>
      <c r="L142" s="23">
        <f t="shared" si="19"/>
        <v>0</v>
      </c>
      <c r="M142" s="1">
        <f>IF(AND(B142="Med B", COUNTIFS(A$2:A142, A142, B$2:B142, "Med B")=1), 1, 0)</f>
        <v>0</v>
      </c>
      <c r="N142" s="1">
        <f t="shared" si="20"/>
        <v>0</v>
      </c>
      <c r="O142" s="1">
        <f>IF(B142="Med B", COUNTIFS(A$2:A142, A142, B$2:B142, "Med B"), 0)</f>
        <v>0</v>
      </c>
      <c r="P142" s="1">
        <f>IF(AND(B142="Med B", COUNTIFS(A$2:A142, A142, B$2:B142, "Med B")=2), E142, 0)</f>
        <v>0</v>
      </c>
      <c r="Q142" t="str">
        <f t="shared" si="21"/>
        <v/>
      </c>
    </row>
    <row r="143" spans="1:17" ht="12.5" x14ac:dyDescent="0.25">
      <c r="A143" s="1">
        <v>8</v>
      </c>
      <c r="B143" s="24" t="s">
        <v>10</v>
      </c>
      <c r="C143" s="2">
        <v>41165</v>
      </c>
      <c r="D143" s="2" t="str">
        <f t="shared" si="15"/>
        <v>2012-09</v>
      </c>
      <c r="E143" s="23">
        <v>5</v>
      </c>
      <c r="F143" s="23">
        <f t="shared" si="16"/>
        <v>1</v>
      </c>
      <c r="G143" s="23">
        <f>IF(AND(B143="Med B", COUNTIFS(A$2:A143, A143, B$2:B143, "Med A")=0), 1, 0)</f>
        <v>0</v>
      </c>
      <c r="H143" s="23" cm="1">
        <f t="array" ref="H143">IF(AND(A143=A142, E143=1), (C143-MIN(IF(A$2:A143=A143, IF(B$2:B143="Med A", C$2:C143), C143)))/7, 0)</f>
        <v>0</v>
      </c>
      <c r="I143" s="23">
        <f>IF(F143=1, SUMIFS(E$2:E143, A$2:A143, A143, B$2:B143, "Med A"), 0)</f>
        <v>62100</v>
      </c>
      <c r="J143" s="23">
        <f t="shared" si="17"/>
        <v>0</v>
      </c>
      <c r="K143" s="23">
        <f t="shared" si="18"/>
        <v>0</v>
      </c>
      <c r="L143" s="23">
        <f t="shared" si="19"/>
        <v>5</v>
      </c>
      <c r="M143" s="1">
        <f>IF(AND(B143="Med B", COUNTIFS(A$2:A143, A143, B$2:B143, "Med B")=1), 1, 0)</f>
        <v>1</v>
      </c>
      <c r="N143" s="1">
        <f t="shared" si="20"/>
        <v>5</v>
      </c>
      <c r="O143" s="1">
        <f>IF(B143="Med B", COUNTIFS(A$2:A143, A143, B$2:B143, "Med B"), 0)</f>
        <v>1</v>
      </c>
      <c r="P143" s="1">
        <f>IF(AND(B143="Med B", COUNTIFS(A$2:A143, A143, B$2:B143, "Med B")=2), E143, 0)</f>
        <v>0</v>
      </c>
      <c r="Q143" t="str">
        <f t="shared" si="21"/>
        <v/>
      </c>
    </row>
    <row r="144" spans="1:17" ht="12.5" x14ac:dyDescent="0.25">
      <c r="A144" s="1">
        <v>8</v>
      </c>
      <c r="B144" s="24" t="s">
        <v>10</v>
      </c>
      <c r="C144" s="2">
        <v>41193</v>
      </c>
      <c r="D144" s="2" t="str">
        <f t="shared" si="15"/>
        <v>2012-10</v>
      </c>
      <c r="E144" s="23">
        <v>4</v>
      </c>
      <c r="F144" s="23">
        <f t="shared" si="16"/>
        <v>0</v>
      </c>
      <c r="G144" s="23">
        <f>IF(AND(B144="Med B", COUNTIFS(A$2:A144, A144, B$2:B144, "Med A")=0), 1, 0)</f>
        <v>0</v>
      </c>
      <c r="H144" s="23" cm="1">
        <f t="array" ref="H144">IF(AND(A144=A143, E144=1), (C144-MIN(IF(A$2:A144=A144, IF(B$2:B144="Med A", C$2:C144), C144)))/7, 0)</f>
        <v>0</v>
      </c>
      <c r="I144" s="23">
        <f>IF(F144=1, SUMIFS(E$2:E144, A$2:A144, A144, B$2:B144, "Med A"), 0)</f>
        <v>0</v>
      </c>
      <c r="J144" s="23">
        <f t="shared" si="17"/>
        <v>0</v>
      </c>
      <c r="K144" s="23">
        <f t="shared" si="18"/>
        <v>0</v>
      </c>
      <c r="L144" s="23">
        <f t="shared" si="19"/>
        <v>4</v>
      </c>
      <c r="M144" s="1">
        <f>IF(AND(B144="Med B", COUNTIFS(A$2:A144, A144, B$2:B144, "Med B")=1), 1, 0)</f>
        <v>0</v>
      </c>
      <c r="N144" s="1">
        <f t="shared" si="20"/>
        <v>0</v>
      </c>
      <c r="O144" s="1">
        <f>IF(B144="Med B", COUNTIFS(A$2:A144, A144, B$2:B144, "Med B"), 0)</f>
        <v>2</v>
      </c>
      <c r="P144" s="1">
        <f>IF(AND(B144="Med B", COUNTIFS(A$2:A144, A144, B$2:B144, "Med B")=2), E144, 0)</f>
        <v>4</v>
      </c>
      <c r="Q144" t="str">
        <f t="shared" si="21"/>
        <v/>
      </c>
    </row>
    <row r="145" spans="1:17" ht="12.5" x14ac:dyDescent="0.25">
      <c r="A145" s="1">
        <v>8</v>
      </c>
      <c r="B145" s="24" t="s">
        <v>10</v>
      </c>
      <c r="C145" s="2">
        <v>41228</v>
      </c>
      <c r="D145" s="2" t="str">
        <f t="shared" si="15"/>
        <v>2012-11</v>
      </c>
      <c r="E145" s="23">
        <v>4</v>
      </c>
      <c r="F145" s="23">
        <f t="shared" si="16"/>
        <v>0</v>
      </c>
      <c r="G145" s="23">
        <f>IF(AND(B145="Med B", COUNTIFS(A$2:A145, A145, B$2:B145, "Med A")=0), 1, 0)</f>
        <v>0</v>
      </c>
      <c r="H145" s="23" cm="1">
        <f t="array" ref="H145">IF(AND(A145=A144, E145=1), (C145-MIN(IF(A$2:A145=A145, IF(B$2:B145="Med A", C$2:C145), C145)))/7, 0)</f>
        <v>0</v>
      </c>
      <c r="I145" s="23">
        <f>IF(F145=1, SUMIFS(E$2:E145, A$2:A145, A145, B$2:B145, "Med A"), 0)</f>
        <v>0</v>
      </c>
      <c r="J145" s="23">
        <f t="shared" si="17"/>
        <v>13</v>
      </c>
      <c r="K145" s="23">
        <f t="shared" si="18"/>
        <v>0</v>
      </c>
      <c r="L145" s="23">
        <f t="shared" si="19"/>
        <v>4</v>
      </c>
      <c r="M145" s="1">
        <f>IF(AND(B145="Med B", COUNTIFS(A$2:A145, A145, B$2:B145, "Med B")=1), 1, 0)</f>
        <v>0</v>
      </c>
      <c r="N145" s="1">
        <f t="shared" si="20"/>
        <v>0</v>
      </c>
      <c r="O145" s="1">
        <f>IF(B145="Med B", COUNTIFS(A$2:A145, A145, B$2:B145, "Med B"), 0)</f>
        <v>3</v>
      </c>
      <c r="P145" s="1">
        <f>IF(AND(B145="Med B", COUNTIFS(A$2:A145, A145, B$2:B145, "Med B")=2), E145, 0)</f>
        <v>0</v>
      </c>
      <c r="Q145"/>
    </row>
    <row r="146" spans="1:17" ht="12.5" x14ac:dyDescent="0.25">
      <c r="A146" s="1">
        <v>9</v>
      </c>
      <c r="B146" s="24" t="s">
        <v>9</v>
      </c>
      <c r="C146" s="2">
        <v>41093</v>
      </c>
      <c r="D146" s="2" t="str">
        <f t="shared" si="15"/>
        <v>2012-07</v>
      </c>
      <c r="E146" s="23">
        <v>4000</v>
      </c>
      <c r="F146" s="23">
        <f t="shared" si="16"/>
        <v>0</v>
      </c>
      <c r="G146" s="23">
        <f>IF(AND(B146="Med B", COUNTIFS(A$2:A146, A146, B$2:B146, "Med A")=0), 1, 0)</f>
        <v>0</v>
      </c>
      <c r="H146" s="23" cm="1">
        <f t="array" ref="H146">IF(AND(A146=A145, E146=1), (C146-MIN(IF(A$2:A146=A146, IF(B$2:B146="Med A", C$2:C146), C146)))/7, 0)</f>
        <v>0</v>
      </c>
      <c r="I146" s="23">
        <f>IF(F146=1, SUMIFS(E$2:E146, A$2:A146, A146, B$2:B146, "Med A"), 0)</f>
        <v>0</v>
      </c>
      <c r="J146" s="23">
        <f t="shared" si="17"/>
        <v>0</v>
      </c>
      <c r="K146" s="23">
        <f t="shared" si="18"/>
        <v>4000</v>
      </c>
      <c r="L146" s="23">
        <f t="shared" si="19"/>
        <v>0</v>
      </c>
      <c r="M146" s="1">
        <f>IF(AND(B146="Med B", COUNTIFS(A$2:A146, A146, B$2:B146, "Med B")=1), 1, 0)</f>
        <v>0</v>
      </c>
      <c r="N146" s="1">
        <f t="shared" si="20"/>
        <v>0</v>
      </c>
      <c r="O146" s="1">
        <f>IF(B146="Med B", COUNTIFS(A$2:A146, A146, B$2:B146, "Med B"), 0)</f>
        <v>0</v>
      </c>
      <c r="P146" s="1">
        <f>IF(AND(B146="Med B", COUNTIFS(A$2:A146, A146, B$2:B146, "Med B")=2), E146, 0)</f>
        <v>0</v>
      </c>
      <c r="Q146"/>
    </row>
    <row r="147" spans="1:17" ht="12.5" x14ac:dyDescent="0.25">
      <c r="A147" s="1">
        <v>9</v>
      </c>
      <c r="B147" s="24" t="s">
        <v>9</v>
      </c>
      <c r="C147" s="2">
        <v>41095</v>
      </c>
      <c r="D147" s="2" t="str">
        <f t="shared" si="15"/>
        <v>2012-07</v>
      </c>
      <c r="E147" s="23">
        <v>4000</v>
      </c>
      <c r="F147" s="23">
        <f t="shared" si="16"/>
        <v>0</v>
      </c>
      <c r="G147" s="23">
        <f>IF(AND(B147="Med B", COUNTIFS(A$2:A147, A147, B$2:B147, "Med A")=0), 1, 0)</f>
        <v>0</v>
      </c>
      <c r="H147" s="23" cm="1">
        <f t="array" ref="H147">IF(AND(A147=A146, E147=1), (C147-MIN(IF(A$2:A147=A147, IF(B$2:B147="Med A", C$2:C147), C147)))/7, 0)</f>
        <v>0</v>
      </c>
      <c r="I147" s="23">
        <f>IF(F147=1, SUMIFS(E$2:E147, A$2:A147, A147, B$2:B147, "Med A"), 0)</f>
        <v>0</v>
      </c>
      <c r="J147" s="23">
        <f t="shared" si="17"/>
        <v>0</v>
      </c>
      <c r="K147" s="23">
        <f t="shared" si="18"/>
        <v>4000</v>
      </c>
      <c r="L147" s="23">
        <f t="shared" si="19"/>
        <v>0</v>
      </c>
      <c r="M147" s="1">
        <f>IF(AND(B147="Med B", COUNTIFS(A$2:A147, A147, B$2:B147, "Med B")=1), 1, 0)</f>
        <v>0</v>
      </c>
      <c r="N147" s="1">
        <f t="shared" si="20"/>
        <v>0</v>
      </c>
      <c r="O147" s="1">
        <f>IF(B147="Med B", COUNTIFS(A$2:A147, A147, B$2:B147, "Med B"), 0)</f>
        <v>0</v>
      </c>
      <c r="P147" s="1">
        <f>IF(AND(B147="Med B", COUNTIFS(A$2:A147, A147, B$2:B147, "Med B")=2), E147, 0)</f>
        <v>0</v>
      </c>
      <c r="Q147"/>
    </row>
    <row r="148" spans="1:17" ht="10" x14ac:dyDescent="0.25">
      <c r="A148" s="1">
        <v>9</v>
      </c>
      <c r="B148" s="24" t="s">
        <v>9</v>
      </c>
      <c r="C148" s="2">
        <v>41097</v>
      </c>
      <c r="D148" s="2" t="str">
        <f t="shared" si="15"/>
        <v>2012-07</v>
      </c>
      <c r="E148" s="23">
        <v>3200</v>
      </c>
      <c r="F148" s="23">
        <f t="shared" si="16"/>
        <v>0</v>
      </c>
      <c r="G148" s="23">
        <f>IF(AND(B148="Med B", COUNTIFS(A$2:A148, A148, B$2:B148, "Med A")=0), 1, 0)</f>
        <v>0</v>
      </c>
      <c r="H148" s="23" cm="1">
        <f t="array" ref="H148">IF(AND(A148=A147, E148=1), (C148-MIN(IF(A$2:A148=A148, IF(B$2:B148="Med A", C$2:C148), C148)))/7, 0)</f>
        <v>0</v>
      </c>
      <c r="I148" s="23">
        <f>IF(F148=1, SUMIFS(E$2:E148, A$2:A148, A148, B$2:B148, "Med A"), 0)</f>
        <v>0</v>
      </c>
      <c r="J148" s="23">
        <f t="shared" si="17"/>
        <v>0</v>
      </c>
      <c r="K148" s="23">
        <f t="shared" si="18"/>
        <v>3200</v>
      </c>
      <c r="L148" s="23">
        <f t="shared" si="19"/>
        <v>0</v>
      </c>
      <c r="M148" s="1">
        <f>IF(AND(B148="Med B", COUNTIFS(A$2:A148, A148, B$2:B148, "Med B")=1), 1, 0)</f>
        <v>0</v>
      </c>
      <c r="N148" s="1">
        <f t="shared" si="20"/>
        <v>0</v>
      </c>
      <c r="O148" s="1">
        <f>IF(B148="Med B", COUNTIFS(A$2:A148, A148, B$2:B148, "Med B"), 0)</f>
        <v>0</v>
      </c>
      <c r="P148" s="1">
        <f>IF(AND(B148="Med B", COUNTIFS(A$2:A148, A148, B$2:B148, "Med B")=2), E148, 0)</f>
        <v>0</v>
      </c>
    </row>
    <row r="149" spans="1:17" ht="10" x14ac:dyDescent="0.25">
      <c r="A149" s="1">
        <v>9</v>
      </c>
      <c r="B149" s="24" t="s">
        <v>9</v>
      </c>
      <c r="C149" s="2">
        <v>41100</v>
      </c>
      <c r="D149" s="2" t="str">
        <f t="shared" si="15"/>
        <v>2012-07</v>
      </c>
      <c r="E149" s="23">
        <v>3200</v>
      </c>
      <c r="F149" s="23">
        <f t="shared" si="16"/>
        <v>0</v>
      </c>
      <c r="G149" s="23">
        <f>IF(AND(B149="Med B", COUNTIFS(A$2:A149, A149, B$2:B149, "Med A")=0), 1, 0)</f>
        <v>0</v>
      </c>
      <c r="H149" s="23" cm="1">
        <f t="array" ref="H149">IF(AND(A149=A148, E149=1), (C149-MIN(IF(A$2:A149=A149, IF(B$2:B149="Med A", C$2:C149), C149)))/7, 0)</f>
        <v>0</v>
      </c>
      <c r="I149" s="23">
        <f>IF(F149=1, SUMIFS(E$2:E149, A$2:A149, A149, B$2:B149, "Med A"), 0)</f>
        <v>0</v>
      </c>
      <c r="J149" s="23">
        <f t="shared" si="17"/>
        <v>0</v>
      </c>
      <c r="K149" s="23">
        <f t="shared" si="18"/>
        <v>3200</v>
      </c>
      <c r="L149" s="23">
        <f t="shared" si="19"/>
        <v>0</v>
      </c>
      <c r="M149" s="1">
        <f>IF(AND(B149="Med B", COUNTIFS(A$2:A149, A149, B$2:B149, "Med B")=1), 1, 0)</f>
        <v>0</v>
      </c>
      <c r="N149" s="1">
        <f t="shared" si="20"/>
        <v>0</v>
      </c>
      <c r="O149" s="1">
        <f>IF(B149="Med B", COUNTIFS(A$2:A149, A149, B$2:B149, "Med B"), 0)</f>
        <v>0</v>
      </c>
      <c r="P149" s="1">
        <f>IF(AND(B149="Med B", COUNTIFS(A$2:A149, A149, B$2:B149, "Med B")=2), E149, 0)</f>
        <v>0</v>
      </c>
    </row>
    <row r="150" spans="1:17" ht="10" x14ac:dyDescent="0.25">
      <c r="A150" s="1">
        <v>9</v>
      </c>
      <c r="B150" s="24" t="s">
        <v>9</v>
      </c>
      <c r="C150" s="2">
        <v>41102</v>
      </c>
      <c r="D150" s="2" t="str">
        <f t="shared" si="15"/>
        <v>2012-07</v>
      </c>
      <c r="E150" s="23">
        <v>3200</v>
      </c>
      <c r="F150" s="23">
        <f t="shared" si="16"/>
        <v>0</v>
      </c>
      <c r="G150" s="23">
        <f>IF(AND(B150="Med B", COUNTIFS(A$2:A150, A150, B$2:B150, "Med A")=0), 1, 0)</f>
        <v>0</v>
      </c>
      <c r="H150" s="23" cm="1">
        <f t="array" ref="H150">IF(AND(A150=A149, E150=1), (C150-MIN(IF(A$2:A150=A150, IF(B$2:B150="Med A", C$2:C150), C150)))/7, 0)</f>
        <v>0</v>
      </c>
      <c r="I150" s="23">
        <f>IF(F150=1, SUMIFS(E$2:E150, A$2:A150, A150, B$2:B150, "Med A"), 0)</f>
        <v>0</v>
      </c>
      <c r="J150" s="23">
        <f t="shared" si="17"/>
        <v>0</v>
      </c>
      <c r="K150" s="23">
        <f t="shared" si="18"/>
        <v>3200</v>
      </c>
      <c r="L150" s="23">
        <f t="shared" si="19"/>
        <v>0</v>
      </c>
      <c r="M150" s="1">
        <f>IF(AND(B150="Med B", COUNTIFS(A$2:A150, A150, B$2:B150, "Med B")=1), 1, 0)</f>
        <v>0</v>
      </c>
      <c r="N150" s="1">
        <f t="shared" si="20"/>
        <v>0</v>
      </c>
      <c r="O150" s="1">
        <f>IF(B150="Med B", COUNTIFS(A$2:A150, A150, B$2:B150, "Med B"), 0)</f>
        <v>0</v>
      </c>
      <c r="P150" s="1">
        <f>IF(AND(B150="Med B", COUNTIFS(A$2:A150, A150, B$2:B150, "Med B")=2), E150, 0)</f>
        <v>0</v>
      </c>
    </row>
    <row r="151" spans="1:17" ht="10" x14ac:dyDescent="0.25">
      <c r="A151" s="1">
        <v>9</v>
      </c>
      <c r="B151" s="24" t="s">
        <v>9</v>
      </c>
      <c r="C151" s="2">
        <v>41104</v>
      </c>
      <c r="D151" s="2" t="str">
        <f t="shared" si="15"/>
        <v>2012-07</v>
      </c>
      <c r="E151" s="23">
        <v>3200</v>
      </c>
      <c r="F151" s="23">
        <f t="shared" si="16"/>
        <v>0</v>
      </c>
      <c r="G151" s="23">
        <f>IF(AND(B151="Med B", COUNTIFS(A$2:A151, A151, B$2:B151, "Med A")=0), 1, 0)</f>
        <v>0</v>
      </c>
      <c r="H151" s="23" cm="1">
        <f t="array" ref="H151">IF(AND(A151=A150, E151=1), (C151-MIN(IF(A$2:A151=A151, IF(B$2:B151="Med A", C$2:C151), C151)))/7, 0)</f>
        <v>0</v>
      </c>
      <c r="I151" s="23">
        <f>IF(F151=1, SUMIFS(E$2:E151, A$2:A151, A151, B$2:B151, "Med A"), 0)</f>
        <v>0</v>
      </c>
      <c r="J151" s="23">
        <f t="shared" si="17"/>
        <v>0</v>
      </c>
      <c r="K151" s="23">
        <f t="shared" si="18"/>
        <v>3200</v>
      </c>
      <c r="L151" s="23">
        <f t="shared" si="19"/>
        <v>0</v>
      </c>
      <c r="M151" s="1">
        <f>IF(AND(B151="Med B", COUNTIFS(A$2:A151, A151, B$2:B151, "Med B")=1), 1, 0)</f>
        <v>0</v>
      </c>
      <c r="N151" s="1">
        <f t="shared" si="20"/>
        <v>0</v>
      </c>
      <c r="O151" s="1">
        <f>IF(B151="Med B", COUNTIFS(A$2:A151, A151, B$2:B151, "Med B"), 0)</f>
        <v>0</v>
      </c>
      <c r="P151" s="1">
        <f>IF(AND(B151="Med B", COUNTIFS(A$2:A151, A151, B$2:B151, "Med B")=2), E151, 0)</f>
        <v>0</v>
      </c>
    </row>
    <row r="152" spans="1:17" ht="10" x14ac:dyDescent="0.25">
      <c r="A152" s="1">
        <v>9</v>
      </c>
      <c r="B152" s="24" t="s">
        <v>9</v>
      </c>
      <c r="C152" s="2">
        <v>41107</v>
      </c>
      <c r="D152" s="2" t="str">
        <f t="shared" si="15"/>
        <v>2012-07</v>
      </c>
      <c r="E152" s="23">
        <v>3200</v>
      </c>
      <c r="F152" s="23">
        <f t="shared" si="16"/>
        <v>0</v>
      </c>
      <c r="G152" s="23">
        <f>IF(AND(B152="Med B", COUNTIFS(A$2:A152, A152, B$2:B152, "Med A")=0), 1, 0)</f>
        <v>0</v>
      </c>
      <c r="H152" s="23" cm="1">
        <f t="array" ref="H152">IF(AND(A152=A151, E152=1), (C152-MIN(IF(A$2:A152=A152, IF(B$2:B152="Med A", C$2:C152), C152)))/7, 0)</f>
        <v>0</v>
      </c>
      <c r="I152" s="23">
        <f>IF(F152=1, SUMIFS(E$2:E152, A$2:A152, A152, B$2:B152, "Med A"), 0)</f>
        <v>0</v>
      </c>
      <c r="J152" s="23">
        <f t="shared" si="17"/>
        <v>0</v>
      </c>
      <c r="K152" s="23">
        <f t="shared" si="18"/>
        <v>3200</v>
      </c>
      <c r="L152" s="23">
        <f t="shared" si="19"/>
        <v>0</v>
      </c>
      <c r="M152" s="1">
        <f>IF(AND(B152="Med B", COUNTIFS(A$2:A152, A152, B$2:B152, "Med B")=1), 1, 0)</f>
        <v>0</v>
      </c>
      <c r="N152" s="1">
        <f t="shared" si="20"/>
        <v>0</v>
      </c>
      <c r="O152" s="1">
        <f>IF(B152="Med B", COUNTIFS(A$2:A152, A152, B$2:B152, "Med B"), 0)</f>
        <v>0</v>
      </c>
      <c r="P152" s="1">
        <f>IF(AND(B152="Med B", COUNTIFS(A$2:A152, A152, B$2:B152, "Med B")=2), E152, 0)</f>
        <v>0</v>
      </c>
    </row>
    <row r="153" spans="1:17" ht="10" x14ac:dyDescent="0.25">
      <c r="A153" s="1">
        <v>9</v>
      </c>
      <c r="B153" s="24" t="s">
        <v>9</v>
      </c>
      <c r="C153" s="2">
        <v>41109</v>
      </c>
      <c r="D153" s="2" t="str">
        <f t="shared" si="15"/>
        <v>2012-07</v>
      </c>
      <c r="E153" s="23">
        <v>3200</v>
      </c>
      <c r="F153" s="23">
        <f t="shared" si="16"/>
        <v>0</v>
      </c>
      <c r="G153" s="23">
        <f>IF(AND(B153="Med B", COUNTIFS(A$2:A153, A153, B$2:B153, "Med A")=0), 1, 0)</f>
        <v>0</v>
      </c>
      <c r="H153" s="23" cm="1">
        <f t="array" ref="H153">IF(AND(A153=A152, E153=1), (C153-MIN(IF(A$2:A153=A153, IF(B$2:B153="Med A", C$2:C153), C153)))/7, 0)</f>
        <v>0</v>
      </c>
      <c r="I153" s="23">
        <f>IF(F153=1, SUMIFS(E$2:E153, A$2:A153, A153, B$2:B153, "Med A"), 0)</f>
        <v>0</v>
      </c>
      <c r="J153" s="23">
        <f t="shared" si="17"/>
        <v>0</v>
      </c>
      <c r="K153" s="23">
        <f t="shared" si="18"/>
        <v>3200</v>
      </c>
      <c r="L153" s="23">
        <f t="shared" si="19"/>
        <v>0</v>
      </c>
      <c r="M153" s="1">
        <f>IF(AND(B153="Med B", COUNTIFS(A$2:A153, A153, B$2:B153, "Med B")=1), 1, 0)</f>
        <v>0</v>
      </c>
      <c r="N153" s="1">
        <f t="shared" si="20"/>
        <v>0</v>
      </c>
      <c r="O153" s="1">
        <f>IF(B153="Med B", COUNTIFS(A$2:A153, A153, B$2:B153, "Med B"), 0)</f>
        <v>0</v>
      </c>
      <c r="P153" s="1">
        <f>IF(AND(B153="Med B", COUNTIFS(A$2:A153, A153, B$2:B153, "Med B")=2), E153, 0)</f>
        <v>0</v>
      </c>
    </row>
    <row r="154" spans="1:17" ht="10" x14ac:dyDescent="0.25">
      <c r="A154" s="1">
        <v>9</v>
      </c>
      <c r="B154" s="24" t="s">
        <v>9</v>
      </c>
      <c r="C154" s="2">
        <v>41139</v>
      </c>
      <c r="D154" s="2" t="str">
        <f t="shared" si="15"/>
        <v>2012-08</v>
      </c>
      <c r="E154" s="23">
        <v>4500</v>
      </c>
      <c r="F154" s="23">
        <f t="shared" si="16"/>
        <v>0</v>
      </c>
      <c r="G154" s="23">
        <f>IF(AND(B154="Med B", COUNTIFS(A$2:A154, A154, B$2:B154, "Med A")=0), 1, 0)</f>
        <v>0</v>
      </c>
      <c r="H154" s="23" cm="1">
        <f t="array" ref="H154">IF(AND(A154=A153, E154=1), (C154-MIN(IF(A$2:A154=A154, IF(B$2:B154="Med A", C$2:C154), C154)))/7, 0)</f>
        <v>0</v>
      </c>
      <c r="I154" s="23">
        <f>IF(F154=1, SUMIFS(E$2:E154, A$2:A154, A154, B$2:B154, "Med A"), 0)</f>
        <v>0</v>
      </c>
      <c r="J154" s="23">
        <f t="shared" si="17"/>
        <v>0</v>
      </c>
      <c r="K154" s="23">
        <f t="shared" si="18"/>
        <v>4500</v>
      </c>
      <c r="L154" s="23">
        <f t="shared" si="19"/>
        <v>0</v>
      </c>
      <c r="M154" s="1">
        <f>IF(AND(B154="Med B", COUNTIFS(A$2:A154, A154, B$2:B154, "Med B")=1), 1, 0)</f>
        <v>0</v>
      </c>
      <c r="N154" s="1">
        <f t="shared" si="20"/>
        <v>0</v>
      </c>
      <c r="O154" s="1">
        <f>IF(B154="Med B", COUNTIFS(A$2:A154, A154, B$2:B154, "Med B"), 0)</f>
        <v>0</v>
      </c>
      <c r="P154" s="1">
        <f>IF(AND(B154="Med B", COUNTIFS(A$2:A154, A154, B$2:B154, "Med B")=2), E154, 0)</f>
        <v>0</v>
      </c>
    </row>
    <row r="155" spans="1:17" ht="10" x14ac:dyDescent="0.25">
      <c r="A155" s="1">
        <v>9</v>
      </c>
      <c r="B155" s="24" t="s">
        <v>9</v>
      </c>
      <c r="C155" s="2">
        <v>41142</v>
      </c>
      <c r="D155" s="2" t="str">
        <f t="shared" si="15"/>
        <v>2012-08</v>
      </c>
      <c r="E155" s="23">
        <v>4500</v>
      </c>
      <c r="F155" s="23">
        <f t="shared" si="16"/>
        <v>0</v>
      </c>
      <c r="G155" s="23">
        <f>IF(AND(B155="Med B", COUNTIFS(A$2:A155, A155, B$2:B155, "Med A")=0), 1, 0)</f>
        <v>0</v>
      </c>
      <c r="H155" s="23" cm="1">
        <f t="array" ref="H155">IF(AND(A155=A154, E155=1), (C155-MIN(IF(A$2:A155=A155, IF(B$2:B155="Med A", C$2:C155), C155)))/7, 0)</f>
        <v>0</v>
      </c>
      <c r="I155" s="23">
        <f>IF(F155=1, SUMIFS(E$2:E155, A$2:A155, A155, B$2:B155, "Med A"), 0)</f>
        <v>0</v>
      </c>
      <c r="J155" s="23">
        <f t="shared" si="17"/>
        <v>0</v>
      </c>
      <c r="K155" s="23">
        <f t="shared" si="18"/>
        <v>4500</v>
      </c>
      <c r="L155" s="23">
        <f t="shared" si="19"/>
        <v>0</v>
      </c>
      <c r="M155" s="1">
        <f>IF(AND(B155="Med B", COUNTIFS(A$2:A155, A155, B$2:B155, "Med B")=1), 1, 0)</f>
        <v>0</v>
      </c>
      <c r="N155" s="1">
        <f t="shared" si="20"/>
        <v>0</v>
      </c>
      <c r="O155" s="1">
        <f>IF(B155="Med B", COUNTIFS(A$2:A155, A155, B$2:B155, "Med B"), 0)</f>
        <v>0</v>
      </c>
      <c r="P155" s="1">
        <f>IF(AND(B155="Med B", COUNTIFS(A$2:A155, A155, B$2:B155, "Med B")=2), E155, 0)</f>
        <v>0</v>
      </c>
    </row>
    <row r="156" spans="1:17" ht="10" x14ac:dyDescent="0.25">
      <c r="A156" s="1">
        <v>9</v>
      </c>
      <c r="B156" s="24" t="s">
        <v>9</v>
      </c>
      <c r="C156" s="2">
        <v>41144</v>
      </c>
      <c r="D156" s="2" t="str">
        <f t="shared" si="15"/>
        <v>2012-08</v>
      </c>
      <c r="E156" s="23">
        <v>4500</v>
      </c>
      <c r="F156" s="23">
        <f t="shared" si="16"/>
        <v>0</v>
      </c>
      <c r="G156" s="23">
        <f>IF(AND(B156="Med B", COUNTIFS(A$2:A156, A156, B$2:B156, "Med A")=0), 1, 0)</f>
        <v>0</v>
      </c>
      <c r="H156" s="23" cm="1">
        <f t="array" ref="H156">IF(AND(A156=A155, E156=1), (C156-MIN(IF(A$2:A156=A156, IF(B$2:B156="Med A", C$2:C156), C156)))/7, 0)</f>
        <v>0</v>
      </c>
      <c r="I156" s="23">
        <f>IF(F156=1, SUMIFS(E$2:E156, A$2:A156, A156, B$2:B156, "Med A"), 0)</f>
        <v>0</v>
      </c>
      <c r="J156" s="23">
        <f t="shared" si="17"/>
        <v>0</v>
      </c>
      <c r="K156" s="23">
        <f t="shared" si="18"/>
        <v>4500</v>
      </c>
      <c r="L156" s="23">
        <f t="shared" si="19"/>
        <v>0</v>
      </c>
      <c r="M156" s="1">
        <f>IF(AND(B156="Med B", COUNTIFS(A$2:A156, A156, B$2:B156, "Med B")=1), 1, 0)</f>
        <v>0</v>
      </c>
      <c r="N156" s="1">
        <f t="shared" si="20"/>
        <v>0</v>
      </c>
      <c r="O156" s="1">
        <f>IF(B156="Med B", COUNTIFS(A$2:A156, A156, B$2:B156, "Med B"), 0)</f>
        <v>0</v>
      </c>
      <c r="P156" s="1">
        <f>IF(AND(B156="Med B", COUNTIFS(A$2:A156, A156, B$2:B156, "Med B")=2), E156, 0)</f>
        <v>0</v>
      </c>
    </row>
    <row r="157" spans="1:17" ht="10" x14ac:dyDescent="0.25">
      <c r="A157" s="1">
        <v>9</v>
      </c>
      <c r="B157" s="24" t="s">
        <v>9</v>
      </c>
      <c r="C157" s="2">
        <v>41146</v>
      </c>
      <c r="D157" s="2" t="str">
        <f t="shared" si="15"/>
        <v>2012-08</v>
      </c>
      <c r="E157" s="23">
        <v>4500</v>
      </c>
      <c r="F157" s="23">
        <f t="shared" si="16"/>
        <v>0</v>
      </c>
      <c r="G157" s="23">
        <f>IF(AND(B157="Med B", COUNTIFS(A$2:A157, A157, B$2:B157, "Med A")=0), 1, 0)</f>
        <v>0</v>
      </c>
      <c r="H157" s="23" cm="1">
        <f t="array" ref="H157">IF(AND(A157=A156, E157=1), (C157-MIN(IF(A$2:A157=A157, IF(B$2:B157="Med A", C$2:C157), C157)))/7, 0)</f>
        <v>0</v>
      </c>
      <c r="I157" s="23">
        <f>IF(F157=1, SUMIFS(E$2:E157, A$2:A157, A157, B$2:B157, "Med A"), 0)</f>
        <v>0</v>
      </c>
      <c r="J157" s="23">
        <f t="shared" si="17"/>
        <v>0</v>
      </c>
      <c r="K157" s="23">
        <f t="shared" si="18"/>
        <v>4500</v>
      </c>
      <c r="L157" s="23">
        <f t="shared" si="19"/>
        <v>0</v>
      </c>
      <c r="M157" s="1">
        <f>IF(AND(B157="Med B", COUNTIFS(A$2:A157, A157, B$2:B157, "Med B")=1), 1, 0)</f>
        <v>0</v>
      </c>
      <c r="N157" s="1">
        <f t="shared" si="20"/>
        <v>0</v>
      </c>
      <c r="O157" s="1">
        <f>IF(B157="Med B", COUNTIFS(A$2:A157, A157, B$2:B157, "Med B"), 0)</f>
        <v>0</v>
      </c>
      <c r="P157" s="1">
        <f>IF(AND(B157="Med B", COUNTIFS(A$2:A157, A157, B$2:B157, "Med B")=2), E157, 0)</f>
        <v>0</v>
      </c>
    </row>
    <row r="158" spans="1:17" ht="10" x14ac:dyDescent="0.25">
      <c r="A158" s="1">
        <v>9</v>
      </c>
      <c r="B158" s="24" t="s">
        <v>9</v>
      </c>
      <c r="C158" s="2">
        <v>41149</v>
      </c>
      <c r="D158" s="2" t="str">
        <f t="shared" si="15"/>
        <v>2012-08</v>
      </c>
      <c r="E158" s="23">
        <v>4500</v>
      </c>
      <c r="F158" s="23">
        <f t="shared" si="16"/>
        <v>0</v>
      </c>
      <c r="G158" s="23">
        <f>IF(AND(B158="Med B", COUNTIFS(A$2:A158, A158, B$2:B158, "Med A")=0), 1, 0)</f>
        <v>0</v>
      </c>
      <c r="H158" s="23" cm="1">
        <f t="array" ref="H158">IF(AND(A158=A157, E158=1), (C158-MIN(IF(A$2:A158=A158, IF(B$2:B158="Med A", C$2:C158), C158)))/7, 0)</f>
        <v>0</v>
      </c>
      <c r="I158" s="23">
        <f>IF(F158=1, SUMIFS(E$2:E158, A$2:A158, A158, B$2:B158, "Med A"), 0)</f>
        <v>0</v>
      </c>
      <c r="J158" s="23">
        <f t="shared" si="17"/>
        <v>0</v>
      </c>
      <c r="K158" s="23">
        <f t="shared" si="18"/>
        <v>4500</v>
      </c>
      <c r="L158" s="23">
        <f t="shared" si="19"/>
        <v>0</v>
      </c>
      <c r="M158" s="1">
        <f>IF(AND(B158="Med B", COUNTIFS(A$2:A158, A158, B$2:B158, "Med B")=1), 1, 0)</f>
        <v>0</v>
      </c>
      <c r="N158" s="1">
        <f t="shared" si="20"/>
        <v>0</v>
      </c>
      <c r="O158" s="1">
        <f>IF(B158="Med B", COUNTIFS(A$2:A158, A158, B$2:B158, "Med B"), 0)</f>
        <v>0</v>
      </c>
      <c r="P158" s="1">
        <f>IF(AND(B158="Med B", COUNTIFS(A$2:A158, A158, B$2:B158, "Med B")=2), E158, 0)</f>
        <v>0</v>
      </c>
    </row>
    <row r="159" spans="1:17" ht="10" x14ac:dyDescent="0.25">
      <c r="A159" s="1">
        <v>9</v>
      </c>
      <c r="B159" s="24" t="s">
        <v>9</v>
      </c>
      <c r="C159" s="2">
        <v>41151</v>
      </c>
      <c r="D159" s="2" t="str">
        <f t="shared" si="15"/>
        <v>2012-08</v>
      </c>
      <c r="E159" s="23">
        <v>4500</v>
      </c>
      <c r="F159" s="23">
        <f t="shared" si="16"/>
        <v>0</v>
      </c>
      <c r="G159" s="23">
        <f>IF(AND(B159="Med B", COUNTIFS(A$2:A159, A159, B$2:B159, "Med A")=0), 1, 0)</f>
        <v>0</v>
      </c>
      <c r="H159" s="23" cm="1">
        <f t="array" ref="H159">IF(AND(A159=A158, E159=1), (C159-MIN(IF(A$2:A159=A159, IF(B$2:B159="Med A", C$2:C159), C159)))/7, 0)</f>
        <v>0</v>
      </c>
      <c r="I159" s="23">
        <f>IF(F159=1, SUMIFS(E$2:E159, A$2:A159, A159, B$2:B159, "Med A"), 0)</f>
        <v>0</v>
      </c>
      <c r="J159" s="23">
        <f t="shared" si="17"/>
        <v>0</v>
      </c>
      <c r="K159" s="23">
        <f t="shared" si="18"/>
        <v>4500</v>
      </c>
      <c r="L159" s="23">
        <f t="shared" si="19"/>
        <v>0</v>
      </c>
      <c r="M159" s="1">
        <f>IF(AND(B159="Med B", COUNTIFS(A$2:A159, A159, B$2:B159, "Med B")=1), 1, 0)</f>
        <v>0</v>
      </c>
      <c r="N159" s="1">
        <f t="shared" si="20"/>
        <v>0</v>
      </c>
      <c r="O159" s="1">
        <f>IF(B159="Med B", COUNTIFS(A$2:A159, A159, B$2:B159, "Med B"), 0)</f>
        <v>0</v>
      </c>
      <c r="P159" s="1">
        <f>IF(AND(B159="Med B", COUNTIFS(A$2:A159, A159, B$2:B159, "Med B")=2), E159, 0)</f>
        <v>0</v>
      </c>
    </row>
    <row r="160" spans="1:17" ht="12.5" x14ac:dyDescent="0.25">
      <c r="A160" s="1">
        <v>9</v>
      </c>
      <c r="B160" s="24" t="s">
        <v>9</v>
      </c>
      <c r="C160" s="2">
        <v>41153</v>
      </c>
      <c r="D160" s="2" t="str">
        <f t="shared" si="15"/>
        <v>2012-09</v>
      </c>
      <c r="E160" s="23">
        <v>4500</v>
      </c>
      <c r="F160" s="23">
        <f t="shared" si="16"/>
        <v>0</v>
      </c>
      <c r="G160" s="23">
        <f>IF(AND(B160="Med B", COUNTIFS(A$2:A160, A160, B$2:B160, "Med A")=0), 1, 0)</f>
        <v>0</v>
      </c>
      <c r="H160" s="23" cm="1">
        <f t="array" ref="H160">IF(AND(A160=A159, E160=1), (C160-MIN(IF(A$2:A160=A160, IF(B$2:B160="Med A", C$2:C160), C160)))/7, 0)</f>
        <v>0</v>
      </c>
      <c r="I160" s="23">
        <f>IF(F160=1, SUMIFS(E$2:E160, A$2:A160, A160, B$2:B160, "Med A"), 0)</f>
        <v>0</v>
      </c>
      <c r="J160" s="23">
        <f t="shared" si="17"/>
        <v>0</v>
      </c>
      <c r="K160" s="23">
        <f t="shared" si="18"/>
        <v>4500</v>
      </c>
      <c r="L160" s="23">
        <f t="shared" si="19"/>
        <v>0</v>
      </c>
      <c r="M160" s="1">
        <f>IF(AND(B160="Med B", COUNTIFS(A$2:A160, A160, B$2:B160, "Med B")=1), 1, 0)</f>
        <v>0</v>
      </c>
      <c r="N160" s="1">
        <f t="shared" si="20"/>
        <v>0</v>
      </c>
      <c r="O160" s="1">
        <f>IF(B160="Med B", COUNTIFS(A$2:A160, A160, B$2:B160, "Med B"), 0)</f>
        <v>0</v>
      </c>
      <c r="P160" s="1">
        <f>IF(AND(B160="Med B", COUNTIFS(A$2:A160, A160, B$2:B160, "Med B")=2), E160, 0)</f>
        <v>0</v>
      </c>
      <c r="Q160" t="str">
        <f t="shared" ref="Q160:Q164" si="22">IF(AND(F136=1, OR(MONTH(C136)=9, MONTH(C136)=10)), TEXT(C136, "yyyy-mm"), "")</f>
        <v/>
      </c>
    </row>
    <row r="161" spans="1:17" ht="12.5" x14ac:dyDescent="0.25">
      <c r="A161" s="1">
        <v>9</v>
      </c>
      <c r="B161" s="24" t="s">
        <v>9</v>
      </c>
      <c r="C161" s="2">
        <v>41156</v>
      </c>
      <c r="D161" s="2" t="str">
        <f t="shared" si="15"/>
        <v>2012-09</v>
      </c>
      <c r="E161" s="23">
        <v>4500</v>
      </c>
      <c r="F161" s="23">
        <f t="shared" si="16"/>
        <v>0</v>
      </c>
      <c r="G161" s="23">
        <f>IF(AND(B161="Med B", COUNTIFS(A$2:A161, A161, B$2:B161, "Med A")=0), 1, 0)</f>
        <v>0</v>
      </c>
      <c r="H161" s="23" cm="1">
        <f t="array" ref="H161">IF(AND(A161=A160, E161=1), (C161-MIN(IF(A$2:A161=A161, IF(B$2:B161="Med A", C$2:C161), C161)))/7, 0)</f>
        <v>0</v>
      </c>
      <c r="I161" s="23">
        <f>IF(F161=1, SUMIFS(E$2:E161, A$2:A161, A161, B$2:B161, "Med A"), 0)</f>
        <v>0</v>
      </c>
      <c r="J161" s="23">
        <f t="shared" si="17"/>
        <v>0</v>
      </c>
      <c r="K161" s="23">
        <f t="shared" si="18"/>
        <v>4500</v>
      </c>
      <c r="L161" s="23">
        <f t="shared" si="19"/>
        <v>0</v>
      </c>
      <c r="M161" s="1">
        <f>IF(AND(B161="Med B", COUNTIFS(A$2:A161, A161, B$2:B161, "Med B")=1), 1, 0)</f>
        <v>0</v>
      </c>
      <c r="N161" s="1">
        <f t="shared" si="20"/>
        <v>0</v>
      </c>
      <c r="O161" s="1">
        <f>IF(B161="Med B", COUNTIFS(A$2:A161, A161, B$2:B161, "Med B"), 0)</f>
        <v>0</v>
      </c>
      <c r="P161" s="1">
        <f>IF(AND(B161="Med B", COUNTIFS(A$2:A161, A161, B$2:B161, "Med B")=2), E161, 0)</f>
        <v>0</v>
      </c>
      <c r="Q161" t="str">
        <f t="shared" si="22"/>
        <v/>
      </c>
    </row>
    <row r="162" spans="1:17" ht="12.5" x14ac:dyDescent="0.25">
      <c r="A162" s="1">
        <v>9</v>
      </c>
      <c r="B162" s="24" t="s">
        <v>9</v>
      </c>
      <c r="C162" s="2">
        <v>41158</v>
      </c>
      <c r="D162" s="2" t="str">
        <f t="shared" si="15"/>
        <v>2012-09</v>
      </c>
      <c r="E162" s="23">
        <v>4500</v>
      </c>
      <c r="F162" s="23">
        <f t="shared" si="16"/>
        <v>0</v>
      </c>
      <c r="G162" s="23">
        <f>IF(AND(B162="Med B", COUNTIFS(A$2:A162, A162, B$2:B162, "Med A")=0), 1, 0)</f>
        <v>0</v>
      </c>
      <c r="H162" s="23" cm="1">
        <f t="array" ref="H162">IF(AND(A162=A161, E162=1), (C162-MIN(IF(A$2:A162=A162, IF(B$2:B162="Med A", C$2:C162), C162)))/7, 0)</f>
        <v>0</v>
      </c>
      <c r="I162" s="23">
        <f>IF(F162=1, SUMIFS(E$2:E162, A$2:A162, A162, B$2:B162, "Med A"), 0)</f>
        <v>0</v>
      </c>
      <c r="J162" s="23">
        <f t="shared" si="17"/>
        <v>0</v>
      </c>
      <c r="K162" s="23">
        <f t="shared" si="18"/>
        <v>4500</v>
      </c>
      <c r="L162" s="23">
        <f t="shared" si="19"/>
        <v>0</v>
      </c>
      <c r="M162" s="1">
        <f>IF(AND(B162="Med B", COUNTIFS(A$2:A162, A162, B$2:B162, "Med B")=1), 1, 0)</f>
        <v>0</v>
      </c>
      <c r="N162" s="1">
        <f t="shared" si="20"/>
        <v>0</v>
      </c>
      <c r="O162" s="1">
        <f>IF(B162="Med B", COUNTIFS(A$2:A162, A162, B$2:B162, "Med B"), 0)</f>
        <v>0</v>
      </c>
      <c r="P162" s="1">
        <f>IF(AND(B162="Med B", COUNTIFS(A$2:A162, A162, B$2:B162, "Med B")=2), E162, 0)</f>
        <v>0</v>
      </c>
      <c r="Q162" t="str">
        <f t="shared" si="22"/>
        <v/>
      </c>
    </row>
    <row r="163" spans="1:17" ht="12.5" x14ac:dyDescent="0.25">
      <c r="A163" s="1">
        <v>9</v>
      </c>
      <c r="B163" s="24" t="s">
        <v>10</v>
      </c>
      <c r="C163" s="2">
        <v>41165</v>
      </c>
      <c r="D163" s="2" t="str">
        <f t="shared" si="15"/>
        <v>2012-09</v>
      </c>
      <c r="E163" s="23">
        <v>8</v>
      </c>
      <c r="F163" s="23">
        <f t="shared" si="16"/>
        <v>1</v>
      </c>
      <c r="G163" s="23">
        <f>IF(AND(B163="Med B", COUNTIFS(A$2:A163, A163, B$2:B163, "Med A")=0), 1, 0)</f>
        <v>0</v>
      </c>
      <c r="H163" s="23" cm="1">
        <f t="array" ref="H163">IF(AND(A163=A162, E163=1), (C163-MIN(IF(A$2:A163=A163, IF(B$2:B163="Med A", C$2:C163), C163)))/7, 0)</f>
        <v>0</v>
      </c>
      <c r="I163" s="23">
        <f>IF(F163=1, SUMIFS(E$2:E163, A$2:A163, A163, B$2:B163, "Med A"), 0)</f>
        <v>67700</v>
      </c>
      <c r="J163" s="23">
        <f t="shared" si="17"/>
        <v>0</v>
      </c>
      <c r="K163" s="23">
        <f t="shared" si="18"/>
        <v>0</v>
      </c>
      <c r="L163" s="23">
        <f t="shared" si="19"/>
        <v>8</v>
      </c>
      <c r="M163" s="1">
        <f>IF(AND(B163="Med B", COUNTIFS(A$2:A163, A163, B$2:B163, "Med B")=1), 1, 0)</f>
        <v>1</v>
      </c>
      <c r="N163" s="1">
        <f t="shared" si="20"/>
        <v>8</v>
      </c>
      <c r="O163" s="1">
        <f>IF(B163="Med B", COUNTIFS(A$2:A163, A163, B$2:B163, "Med B"), 0)</f>
        <v>1</v>
      </c>
      <c r="P163" s="1">
        <f>IF(AND(B163="Med B", COUNTIFS(A$2:A163, A163, B$2:B163, "Med B")=2), E163, 0)</f>
        <v>0</v>
      </c>
      <c r="Q163" t="str">
        <f t="shared" si="22"/>
        <v/>
      </c>
    </row>
    <row r="164" spans="1:17" ht="12.5" x14ac:dyDescent="0.25">
      <c r="A164" s="1">
        <v>9</v>
      </c>
      <c r="B164" s="24" t="s">
        <v>10</v>
      </c>
      <c r="C164" s="2">
        <v>41193</v>
      </c>
      <c r="D164" s="2" t="str">
        <f t="shared" si="15"/>
        <v>2012-10</v>
      </c>
      <c r="E164" s="23">
        <v>6</v>
      </c>
      <c r="F164" s="23">
        <f t="shared" si="16"/>
        <v>0</v>
      </c>
      <c r="G164" s="23">
        <f>IF(AND(B164="Med B", COUNTIFS(A$2:A164, A164, B$2:B164, "Med A")=0), 1, 0)</f>
        <v>0</v>
      </c>
      <c r="H164" s="23" cm="1">
        <f t="array" ref="H164">IF(AND(A164=A163, E164=1), (C164-MIN(IF(A$2:A164=A164, IF(B$2:B164="Med A", C$2:C164), C164)))/7, 0)</f>
        <v>0</v>
      </c>
      <c r="I164" s="23">
        <f>IF(F164=1, SUMIFS(E$2:E164, A$2:A164, A164, B$2:B164, "Med A"), 0)</f>
        <v>0</v>
      </c>
      <c r="J164" s="23">
        <f t="shared" si="17"/>
        <v>0</v>
      </c>
      <c r="K164" s="23">
        <f t="shared" si="18"/>
        <v>0</v>
      </c>
      <c r="L164" s="23">
        <f t="shared" si="19"/>
        <v>6</v>
      </c>
      <c r="M164" s="1">
        <f>IF(AND(B164="Med B", COUNTIFS(A$2:A164, A164, B$2:B164, "Med B")=1), 1, 0)</f>
        <v>0</v>
      </c>
      <c r="N164" s="1">
        <f t="shared" si="20"/>
        <v>0</v>
      </c>
      <c r="O164" s="1">
        <f>IF(B164="Med B", COUNTIFS(A$2:A164, A164, B$2:B164, "Med B"), 0)</f>
        <v>2</v>
      </c>
      <c r="P164" s="1">
        <f>IF(AND(B164="Med B", COUNTIFS(A$2:A164, A164, B$2:B164, "Med B")=2), E164, 0)</f>
        <v>6</v>
      </c>
      <c r="Q164" t="str">
        <f t="shared" si="22"/>
        <v/>
      </c>
    </row>
    <row r="165" spans="1:17" ht="10" x14ac:dyDescent="0.25">
      <c r="A165" s="1">
        <v>9</v>
      </c>
      <c r="B165" s="24" t="s">
        <v>10</v>
      </c>
      <c r="C165" s="2">
        <v>41228</v>
      </c>
      <c r="D165" s="2" t="str">
        <f t="shared" si="15"/>
        <v>2012-11</v>
      </c>
      <c r="E165" s="23">
        <v>6</v>
      </c>
      <c r="F165" s="23">
        <f t="shared" si="16"/>
        <v>0</v>
      </c>
      <c r="G165" s="23">
        <f>IF(AND(B165="Med B", COUNTIFS(A$2:A165, A165, B$2:B165, "Med A")=0), 1, 0)</f>
        <v>0</v>
      </c>
      <c r="H165" s="23" cm="1">
        <f t="array" ref="H165">IF(AND(A165=A164, E165=1), (C165-MIN(IF(A$2:A165=A165, IF(B$2:B165="Med A", C$2:C165), C165)))/7, 0)</f>
        <v>0</v>
      </c>
      <c r="I165" s="23">
        <f>IF(F165=1, SUMIFS(E$2:E165, A$2:A165, A165, B$2:B165, "Med A"), 0)</f>
        <v>0</v>
      </c>
      <c r="J165" s="23">
        <f t="shared" si="17"/>
        <v>20</v>
      </c>
      <c r="K165" s="23">
        <f t="shared" si="18"/>
        <v>0</v>
      </c>
      <c r="L165" s="23">
        <f t="shared" si="19"/>
        <v>6</v>
      </c>
      <c r="M165" s="1">
        <f>IF(AND(B165="Med B", COUNTIFS(A$2:A165, A165, B$2:B165, "Med B")=1), 1, 0)</f>
        <v>0</v>
      </c>
      <c r="N165" s="1">
        <f t="shared" si="20"/>
        <v>0</v>
      </c>
      <c r="O165" s="1">
        <f>IF(B165="Med B", COUNTIFS(A$2:A165, A165, B$2:B165, "Med B"), 0)</f>
        <v>3</v>
      </c>
      <c r="P165" s="1">
        <f>IF(AND(B165="Med B", COUNTIFS(A$2:A165, A165, B$2:B165, "Med B")=2), E165, 0)</f>
        <v>0</v>
      </c>
    </row>
    <row r="166" spans="1:17" ht="12.5" x14ac:dyDescent="0.25">
      <c r="A166" s="1">
        <v>10</v>
      </c>
      <c r="B166" s="24" t="s">
        <v>9</v>
      </c>
      <c r="C166" s="2">
        <v>41153</v>
      </c>
      <c r="D166" s="2" t="str">
        <f t="shared" si="15"/>
        <v>2012-09</v>
      </c>
      <c r="E166" s="23">
        <v>3600</v>
      </c>
      <c r="F166" s="23">
        <f t="shared" si="16"/>
        <v>0</v>
      </c>
      <c r="G166" s="23">
        <f>IF(AND(B166="Med B", COUNTIFS(A$2:A166, A166, B$2:B166, "Med A")=0), 1, 0)</f>
        <v>0</v>
      </c>
      <c r="H166" s="23" cm="1">
        <f t="array" ref="H166">IF(AND(A166=A165, E166=1), (C166-MIN(IF(A$2:A166=A166, IF(B$2:B166="Med A", C$2:C166), C166)))/7, 0)</f>
        <v>0</v>
      </c>
      <c r="I166" s="23">
        <f>IF(F166=1, SUMIFS(E$2:E166, A$2:A166, A166, B$2:B166, "Med A"), 0)</f>
        <v>0</v>
      </c>
      <c r="J166" s="23">
        <f t="shared" si="17"/>
        <v>0</v>
      </c>
      <c r="K166" s="23">
        <f t="shared" si="18"/>
        <v>3600</v>
      </c>
      <c r="L166" s="23">
        <f t="shared" si="19"/>
        <v>0</v>
      </c>
      <c r="M166" s="1">
        <f>IF(AND(B166="Med B", COUNTIFS(A$2:A166, A166, B$2:B166, "Med B")=1), 1, 0)</f>
        <v>0</v>
      </c>
      <c r="N166" s="1">
        <f t="shared" si="20"/>
        <v>0</v>
      </c>
      <c r="O166" s="1">
        <f>IF(B166="Med B", COUNTIFS(A$2:A166, A166, B$2:B166, "Med B"), 0)</f>
        <v>0</v>
      </c>
      <c r="P166" s="1">
        <f>IF(AND(B166="Med B", COUNTIFS(A$2:A166, A166, B$2:B166, "Med B")=2), E166, 0)</f>
        <v>0</v>
      </c>
      <c r="Q166" t="str">
        <f t="shared" ref="Q166:Q170" si="23">IF(AND(F142=1, OR(MONTH(C142)=9, MONTH(C142)=10)), TEXT(C142, "yyyy-mm"), "")</f>
        <v/>
      </c>
    </row>
    <row r="167" spans="1:17" ht="12.5" x14ac:dyDescent="0.25">
      <c r="A167" s="1">
        <v>10</v>
      </c>
      <c r="B167" s="24" t="s">
        <v>9</v>
      </c>
      <c r="C167" s="2">
        <v>41156</v>
      </c>
      <c r="D167" s="2" t="str">
        <f t="shared" si="15"/>
        <v>2012-09</v>
      </c>
      <c r="E167" s="23">
        <v>3600</v>
      </c>
      <c r="F167" s="23">
        <f t="shared" si="16"/>
        <v>0</v>
      </c>
      <c r="G167" s="23">
        <f>IF(AND(B167="Med B", COUNTIFS(A$2:A167, A167, B$2:B167, "Med A")=0), 1, 0)</f>
        <v>0</v>
      </c>
      <c r="H167" s="23" cm="1">
        <f t="array" ref="H167">IF(AND(A167=A166, E167=1), (C167-MIN(IF(A$2:A167=A167, IF(B$2:B167="Med A", C$2:C167), C167)))/7, 0)</f>
        <v>0</v>
      </c>
      <c r="I167" s="23">
        <f>IF(F167=1, SUMIFS(E$2:E167, A$2:A167, A167, B$2:B167, "Med A"), 0)</f>
        <v>0</v>
      </c>
      <c r="J167" s="23">
        <f t="shared" si="17"/>
        <v>0</v>
      </c>
      <c r="K167" s="23">
        <f t="shared" si="18"/>
        <v>3600</v>
      </c>
      <c r="L167" s="23">
        <f t="shared" si="19"/>
        <v>0</v>
      </c>
      <c r="M167" s="1">
        <f>IF(AND(B167="Med B", COUNTIFS(A$2:A167, A167, B$2:B167, "Med B")=1), 1, 0)</f>
        <v>0</v>
      </c>
      <c r="N167" s="1">
        <f t="shared" si="20"/>
        <v>0</v>
      </c>
      <c r="O167" s="1">
        <f>IF(B167="Med B", COUNTIFS(A$2:A167, A167, B$2:B167, "Med B"), 0)</f>
        <v>0</v>
      </c>
      <c r="P167" s="1">
        <f>IF(AND(B167="Med B", COUNTIFS(A$2:A167, A167, B$2:B167, "Med B")=2), E167, 0)</f>
        <v>0</v>
      </c>
      <c r="Q167" t="str">
        <f t="shared" si="23"/>
        <v>2012-09</v>
      </c>
    </row>
    <row r="168" spans="1:17" ht="12.5" x14ac:dyDescent="0.25">
      <c r="A168" s="1">
        <v>10</v>
      </c>
      <c r="B168" s="24" t="s">
        <v>9</v>
      </c>
      <c r="C168" s="2">
        <v>41158</v>
      </c>
      <c r="D168" s="2" t="str">
        <f t="shared" si="15"/>
        <v>2012-09</v>
      </c>
      <c r="E168" s="23">
        <v>4700</v>
      </c>
      <c r="F168" s="23">
        <f t="shared" si="16"/>
        <v>0</v>
      </c>
      <c r="G168" s="23">
        <f>IF(AND(B168="Med B", COUNTIFS(A$2:A168, A168, B$2:B168, "Med A")=0), 1, 0)</f>
        <v>0</v>
      </c>
      <c r="H168" s="23" cm="1">
        <f t="array" ref="H168">IF(AND(A168=A167, E168=1), (C168-MIN(IF(A$2:A168=A168, IF(B$2:B168="Med A", C$2:C168), C168)))/7, 0)</f>
        <v>0</v>
      </c>
      <c r="I168" s="23">
        <f>IF(F168=1, SUMIFS(E$2:E168, A$2:A168, A168, B$2:B168, "Med A"), 0)</f>
        <v>0</v>
      </c>
      <c r="J168" s="23">
        <f t="shared" si="17"/>
        <v>0</v>
      </c>
      <c r="K168" s="23">
        <f t="shared" si="18"/>
        <v>4700</v>
      </c>
      <c r="L168" s="23">
        <f t="shared" si="19"/>
        <v>0</v>
      </c>
      <c r="M168" s="1">
        <f>IF(AND(B168="Med B", COUNTIFS(A$2:A168, A168, B$2:B168, "Med B")=1), 1, 0)</f>
        <v>0</v>
      </c>
      <c r="N168" s="1">
        <f t="shared" si="20"/>
        <v>0</v>
      </c>
      <c r="O168" s="1">
        <f>IF(B168="Med B", COUNTIFS(A$2:A168, A168, B$2:B168, "Med B"), 0)</f>
        <v>0</v>
      </c>
      <c r="P168" s="1">
        <f>IF(AND(B168="Med B", COUNTIFS(A$2:A168, A168, B$2:B168, "Med B")=2), E168, 0)</f>
        <v>0</v>
      </c>
      <c r="Q168" t="str">
        <f t="shared" si="23"/>
        <v/>
      </c>
    </row>
    <row r="169" spans="1:17" ht="12.5" x14ac:dyDescent="0.25">
      <c r="A169" s="1">
        <v>10</v>
      </c>
      <c r="B169" s="24" t="s">
        <v>10</v>
      </c>
      <c r="C169" s="2">
        <v>41165</v>
      </c>
      <c r="D169" s="2" t="str">
        <f t="shared" si="15"/>
        <v>2012-09</v>
      </c>
      <c r="E169" s="23">
        <v>8</v>
      </c>
      <c r="F169" s="23">
        <f t="shared" si="16"/>
        <v>1</v>
      </c>
      <c r="G169" s="23">
        <f>IF(AND(B169="Med B", COUNTIFS(A$2:A169, A169, B$2:B169, "Med A")=0), 1, 0)</f>
        <v>0</v>
      </c>
      <c r="H169" s="23" cm="1">
        <f t="array" ref="H169">IF(AND(A169=A168, E169=1), (C169-MIN(IF(A$2:A169=A169, IF(B$2:B169="Med A", C$2:C169), C169)))/7, 0)</f>
        <v>0</v>
      </c>
      <c r="I169" s="23">
        <f>IF(F169=1, SUMIFS(E$2:E169, A$2:A169, A169, B$2:B169, "Med A"), 0)</f>
        <v>11900</v>
      </c>
      <c r="J169" s="23">
        <f t="shared" si="17"/>
        <v>0</v>
      </c>
      <c r="K169" s="23">
        <f t="shared" si="18"/>
        <v>0</v>
      </c>
      <c r="L169" s="23">
        <f t="shared" si="19"/>
        <v>8</v>
      </c>
      <c r="M169" s="1">
        <f>IF(AND(B169="Med B", COUNTIFS(A$2:A169, A169, B$2:B169, "Med B")=1), 1, 0)</f>
        <v>1</v>
      </c>
      <c r="N169" s="1">
        <f t="shared" si="20"/>
        <v>8</v>
      </c>
      <c r="O169" s="1">
        <f>IF(B169="Med B", COUNTIFS(A$2:A169, A169, B$2:B169, "Med B"), 0)</f>
        <v>1</v>
      </c>
      <c r="P169" s="1">
        <f>IF(AND(B169="Med B", COUNTIFS(A$2:A169, A169, B$2:B169, "Med B")=2), E169, 0)</f>
        <v>0</v>
      </c>
      <c r="Q169" t="str">
        <f t="shared" si="23"/>
        <v/>
      </c>
    </row>
    <row r="170" spans="1:17" ht="12.5" x14ac:dyDescent="0.25">
      <c r="A170" s="1">
        <v>10</v>
      </c>
      <c r="B170" s="24" t="s">
        <v>10</v>
      </c>
      <c r="C170" s="2">
        <v>41193</v>
      </c>
      <c r="D170" s="2" t="str">
        <f t="shared" si="15"/>
        <v>2012-10</v>
      </c>
      <c r="E170" s="23">
        <v>8</v>
      </c>
      <c r="F170" s="23">
        <f t="shared" si="16"/>
        <v>0</v>
      </c>
      <c r="G170" s="23">
        <f>IF(AND(B170="Med B", COUNTIFS(A$2:A170, A170, B$2:B170, "Med A")=0), 1, 0)</f>
        <v>0</v>
      </c>
      <c r="H170" s="23" cm="1">
        <f t="array" ref="H170">IF(AND(A170=A169, E170=1), (C170-MIN(IF(A$2:A170=A170, IF(B$2:B170="Med A", C$2:C170), C170)))/7, 0)</f>
        <v>0</v>
      </c>
      <c r="I170" s="23">
        <f>IF(F170=1, SUMIFS(E$2:E170, A$2:A170, A170, B$2:B170, "Med A"), 0)</f>
        <v>0</v>
      </c>
      <c r="J170" s="23">
        <f t="shared" si="17"/>
        <v>0</v>
      </c>
      <c r="K170" s="23">
        <f t="shared" si="18"/>
        <v>0</v>
      </c>
      <c r="L170" s="23">
        <f t="shared" si="19"/>
        <v>8</v>
      </c>
      <c r="M170" s="1">
        <f>IF(AND(B170="Med B", COUNTIFS(A$2:A170, A170, B$2:B170, "Med B")=1), 1, 0)</f>
        <v>0</v>
      </c>
      <c r="N170" s="1">
        <f t="shared" si="20"/>
        <v>0</v>
      </c>
      <c r="O170" s="1">
        <f>IF(B170="Med B", COUNTIFS(A$2:A170, A170, B$2:B170, "Med B"), 0)</f>
        <v>2</v>
      </c>
      <c r="P170" s="1">
        <f>IF(AND(B170="Med B", COUNTIFS(A$2:A170, A170, B$2:B170, "Med B")=2), E170, 0)</f>
        <v>8</v>
      </c>
      <c r="Q170" t="str">
        <f t="shared" si="23"/>
        <v/>
      </c>
    </row>
    <row r="171" spans="1:17" ht="10" x14ac:dyDescent="0.25">
      <c r="A171" s="1">
        <v>10</v>
      </c>
      <c r="B171" s="24" t="s">
        <v>10</v>
      </c>
      <c r="C171" s="2">
        <v>41228</v>
      </c>
      <c r="D171" s="2" t="str">
        <f t="shared" si="15"/>
        <v>2012-11</v>
      </c>
      <c r="E171" s="23">
        <v>8</v>
      </c>
      <c r="F171" s="23">
        <f t="shared" si="16"/>
        <v>0</v>
      </c>
      <c r="G171" s="23">
        <f>IF(AND(B171="Med B", COUNTIFS(A$2:A171, A171, B$2:B171, "Med A")=0), 1, 0)</f>
        <v>0</v>
      </c>
      <c r="H171" s="23" cm="1">
        <f t="array" ref="H171">IF(AND(A171=A170, E171=1), (C171-MIN(IF(A$2:A171=A171, IF(B$2:B171="Med A", C$2:C171), C171)))/7, 0)</f>
        <v>0</v>
      </c>
      <c r="I171" s="23">
        <f>IF(F171=1, SUMIFS(E$2:E171, A$2:A171, A171, B$2:B171, "Med A"), 0)</f>
        <v>0</v>
      </c>
      <c r="J171" s="23">
        <f t="shared" si="17"/>
        <v>24</v>
      </c>
      <c r="K171" s="23">
        <f t="shared" si="18"/>
        <v>0</v>
      </c>
      <c r="L171" s="23">
        <f t="shared" si="19"/>
        <v>8</v>
      </c>
      <c r="M171" s="1">
        <f>IF(AND(B171="Med B", COUNTIFS(A$2:A171, A171, B$2:B171, "Med B")=1), 1, 0)</f>
        <v>0</v>
      </c>
      <c r="N171" s="1">
        <f t="shared" si="20"/>
        <v>0</v>
      </c>
      <c r="O171" s="1">
        <f>IF(B171="Med B", COUNTIFS(A$2:A171, A171, B$2:B171, "Med B"), 0)</f>
        <v>3</v>
      </c>
      <c r="P171" s="1">
        <f>IF(AND(B171="Med B", COUNTIFS(A$2:A171, A171, B$2:B171, "Med B")=2), E171, 0)</f>
        <v>0</v>
      </c>
    </row>
    <row r="172" spans="1:17" ht="10" x14ac:dyDescent="0.25">
      <c r="A172" s="1">
        <v>11</v>
      </c>
      <c r="B172" s="24" t="s">
        <v>10</v>
      </c>
      <c r="C172" s="2">
        <v>41239</v>
      </c>
      <c r="D172" s="2" t="str">
        <f t="shared" si="15"/>
        <v>2012-11</v>
      </c>
      <c r="E172" s="23">
        <v>2</v>
      </c>
      <c r="F172" s="23">
        <f t="shared" si="16"/>
        <v>0</v>
      </c>
      <c r="G172" s="23">
        <f>IF(AND(B172="Med B", COUNTIFS(A$2:A172, A172, B$2:B172, "Med A")=0), 1, 0)</f>
        <v>1</v>
      </c>
      <c r="H172" s="23" cm="1">
        <f t="array" ref="H172">IF(AND(A172=A171, E172=1), (C172-MIN(IF(A$2:A172=A172, IF(B$2:B172="Med A", C$2:C172), C172)))/7, 0)</f>
        <v>0</v>
      </c>
      <c r="I172" s="23">
        <f>IF(F172=1, SUMIFS(E$2:E172, A$2:A172, A172, B$2:B172, "Med A"), 0)</f>
        <v>0</v>
      </c>
      <c r="J172" s="23">
        <f t="shared" si="17"/>
        <v>2</v>
      </c>
      <c r="K172" s="23">
        <f t="shared" si="18"/>
        <v>0</v>
      </c>
      <c r="L172" s="23">
        <f t="shared" si="19"/>
        <v>2</v>
      </c>
      <c r="M172" s="1">
        <f>IF(AND(B172="Med B", COUNTIFS(A$2:A172, A172, B$2:B172, "Med B")=1), 1, 0)</f>
        <v>1</v>
      </c>
      <c r="N172" s="1">
        <f t="shared" si="20"/>
        <v>2</v>
      </c>
      <c r="O172" s="1">
        <f>IF(B172="Med B", COUNTIFS(A$2:A172, A172, B$2:B172, "Med B"), 0)</f>
        <v>1</v>
      </c>
      <c r="P172" s="1">
        <f>IF(AND(B172="Med B", COUNTIFS(A$2:A172, A172, B$2:B172, "Med B")=2), E172, 0)</f>
        <v>0</v>
      </c>
    </row>
    <row r="173" spans="1:17" ht="10" x14ac:dyDescent="0.25">
      <c r="A173" s="1">
        <v>12</v>
      </c>
      <c r="B173" s="24" t="s">
        <v>9</v>
      </c>
      <c r="C173" s="2">
        <v>41092</v>
      </c>
      <c r="D173" s="2" t="str">
        <f t="shared" si="15"/>
        <v>2012-07</v>
      </c>
      <c r="E173" s="23">
        <v>4000</v>
      </c>
      <c r="F173" s="23">
        <f t="shared" si="16"/>
        <v>0</v>
      </c>
      <c r="G173" s="23">
        <f>IF(AND(B173="Med B", COUNTIFS(A$2:A173, A173, B$2:B173, "Med A")=0), 1, 0)</f>
        <v>0</v>
      </c>
      <c r="H173" s="23" cm="1">
        <f t="array" ref="H173">IF(AND(A173=A172, E173=1), (C173-MIN(IF(A$2:A173=A173, IF(B$2:B173="Med A", C$2:C173), C173)))/7, 0)</f>
        <v>0</v>
      </c>
      <c r="I173" s="23">
        <f>IF(F173=1, SUMIFS(E$2:E173, A$2:A173, A173, B$2:B173, "Med A"), 0)</f>
        <v>0</v>
      </c>
      <c r="J173" s="23">
        <f t="shared" si="17"/>
        <v>0</v>
      </c>
      <c r="K173" s="23">
        <f t="shared" si="18"/>
        <v>4000</v>
      </c>
      <c r="L173" s="23">
        <f t="shared" si="19"/>
        <v>0</v>
      </c>
      <c r="M173" s="1">
        <f>IF(AND(B173="Med B", COUNTIFS(A$2:A173, A173, B$2:B173, "Med B")=1), 1, 0)</f>
        <v>0</v>
      </c>
      <c r="N173" s="1">
        <f t="shared" si="20"/>
        <v>0</v>
      </c>
      <c r="O173" s="1">
        <f>IF(B173="Med B", COUNTIFS(A$2:A173, A173, B$2:B173, "Med B"), 0)</f>
        <v>0</v>
      </c>
      <c r="P173" s="1">
        <f>IF(AND(B173="Med B", COUNTIFS(A$2:A173, A173, B$2:B173, "Med B")=2), E173, 0)</f>
        <v>0</v>
      </c>
    </row>
    <row r="174" spans="1:17" ht="10" x14ac:dyDescent="0.25">
      <c r="A174" s="1">
        <v>12</v>
      </c>
      <c r="B174" s="24" t="s">
        <v>9</v>
      </c>
      <c r="C174" s="2">
        <v>41096</v>
      </c>
      <c r="D174" s="2" t="str">
        <f t="shared" si="15"/>
        <v>2012-07</v>
      </c>
      <c r="E174" s="23">
        <v>4000</v>
      </c>
      <c r="F174" s="23">
        <f t="shared" si="16"/>
        <v>0</v>
      </c>
      <c r="G174" s="23">
        <f>IF(AND(B174="Med B", COUNTIFS(A$2:A174, A174, B$2:B174, "Med A")=0), 1, 0)</f>
        <v>0</v>
      </c>
      <c r="H174" s="23" cm="1">
        <f t="array" ref="H174">IF(AND(A174=A173, E174=1), (C174-MIN(IF(A$2:A174=A174, IF(B$2:B174="Med A", C$2:C174), C174)))/7, 0)</f>
        <v>0</v>
      </c>
      <c r="I174" s="23">
        <f>IF(F174=1, SUMIFS(E$2:E174, A$2:A174, A174, B$2:B174, "Med A"), 0)</f>
        <v>0</v>
      </c>
      <c r="J174" s="23">
        <f t="shared" si="17"/>
        <v>0</v>
      </c>
      <c r="K174" s="23">
        <f t="shared" si="18"/>
        <v>4000</v>
      </c>
      <c r="L174" s="23">
        <f t="shared" si="19"/>
        <v>0</v>
      </c>
      <c r="M174" s="1">
        <f>IF(AND(B174="Med B", COUNTIFS(A$2:A174, A174, B$2:B174, "Med B")=1), 1, 0)</f>
        <v>0</v>
      </c>
      <c r="N174" s="1">
        <f t="shared" si="20"/>
        <v>0</v>
      </c>
      <c r="O174" s="1">
        <f>IF(B174="Med B", COUNTIFS(A$2:A174, A174, B$2:B174, "Med B"), 0)</f>
        <v>0</v>
      </c>
      <c r="P174" s="1">
        <f>IF(AND(B174="Med B", COUNTIFS(A$2:A174, A174, B$2:B174, "Med B")=2), E174, 0)</f>
        <v>0</v>
      </c>
    </row>
    <row r="175" spans="1:17" ht="10" x14ac:dyDescent="0.25">
      <c r="A175" s="1">
        <v>12</v>
      </c>
      <c r="B175" s="24" t="s">
        <v>9</v>
      </c>
      <c r="C175" s="2">
        <v>41100</v>
      </c>
      <c r="D175" s="2" t="str">
        <f t="shared" si="15"/>
        <v>2012-07</v>
      </c>
      <c r="E175" s="23">
        <v>4000</v>
      </c>
      <c r="F175" s="23">
        <f t="shared" si="16"/>
        <v>0</v>
      </c>
      <c r="G175" s="23">
        <f>IF(AND(B175="Med B", COUNTIFS(A$2:A175, A175, B$2:B175, "Med A")=0), 1, 0)</f>
        <v>0</v>
      </c>
      <c r="H175" s="23" cm="1">
        <f t="array" ref="H175">IF(AND(A175=A174, E175=1), (C175-MIN(IF(A$2:A175=A175, IF(B$2:B175="Med A", C$2:C175), C175)))/7, 0)</f>
        <v>0</v>
      </c>
      <c r="I175" s="23">
        <f>IF(F175=1, SUMIFS(E$2:E175, A$2:A175, A175, B$2:B175, "Med A"), 0)</f>
        <v>0</v>
      </c>
      <c r="J175" s="23">
        <f t="shared" si="17"/>
        <v>0</v>
      </c>
      <c r="K175" s="23">
        <f t="shared" si="18"/>
        <v>4000</v>
      </c>
      <c r="L175" s="23">
        <f t="shared" si="19"/>
        <v>0</v>
      </c>
      <c r="M175" s="1">
        <f>IF(AND(B175="Med B", COUNTIFS(A$2:A175, A175, B$2:B175, "Med B")=1), 1, 0)</f>
        <v>0</v>
      </c>
      <c r="N175" s="1">
        <f t="shared" si="20"/>
        <v>0</v>
      </c>
      <c r="O175" s="1">
        <f>IF(B175="Med B", COUNTIFS(A$2:A175, A175, B$2:B175, "Med B"), 0)</f>
        <v>0</v>
      </c>
      <c r="P175" s="1">
        <f>IF(AND(B175="Med B", COUNTIFS(A$2:A175, A175, B$2:B175, "Med B")=2), E175, 0)</f>
        <v>0</v>
      </c>
    </row>
    <row r="176" spans="1:17" ht="10" x14ac:dyDescent="0.25">
      <c r="A176" s="1">
        <v>12</v>
      </c>
      <c r="B176" s="24" t="s">
        <v>9</v>
      </c>
      <c r="C176" s="2">
        <v>41101</v>
      </c>
      <c r="D176" s="2" t="str">
        <f t="shared" si="15"/>
        <v>2012-07</v>
      </c>
      <c r="E176" s="23">
        <v>4000</v>
      </c>
      <c r="F176" s="23">
        <f t="shared" si="16"/>
        <v>0</v>
      </c>
      <c r="G176" s="23">
        <f>IF(AND(B176="Med B", COUNTIFS(A$2:A176, A176, B$2:B176, "Med A")=0), 1, 0)</f>
        <v>0</v>
      </c>
      <c r="H176" s="23" cm="1">
        <f t="array" ref="H176">IF(AND(A176=A175, E176=1), (C176-MIN(IF(A$2:A176=A176, IF(B$2:B176="Med A", C$2:C176), C176)))/7, 0)</f>
        <v>0</v>
      </c>
      <c r="I176" s="23">
        <f>IF(F176=1, SUMIFS(E$2:E176, A$2:A176, A176, B$2:B176, "Med A"), 0)</f>
        <v>0</v>
      </c>
      <c r="J176" s="23">
        <f t="shared" si="17"/>
        <v>0</v>
      </c>
      <c r="K176" s="23">
        <f t="shared" si="18"/>
        <v>4000</v>
      </c>
      <c r="L176" s="23">
        <f t="shared" si="19"/>
        <v>0</v>
      </c>
      <c r="M176" s="1">
        <f>IF(AND(B176="Med B", COUNTIFS(A$2:A176, A176, B$2:B176, "Med B")=1), 1, 0)</f>
        <v>0</v>
      </c>
      <c r="N176" s="1">
        <f t="shared" si="20"/>
        <v>0</v>
      </c>
      <c r="O176" s="1">
        <f>IF(B176="Med B", COUNTIFS(A$2:A176, A176, B$2:B176, "Med B"), 0)</f>
        <v>0</v>
      </c>
      <c r="P176" s="1">
        <f>IF(AND(B176="Med B", COUNTIFS(A$2:A176, A176, B$2:B176, "Med B")=2), E176, 0)</f>
        <v>0</v>
      </c>
    </row>
    <row r="177" spans="1:17" ht="10" x14ac:dyDescent="0.25">
      <c r="A177" s="1">
        <v>12</v>
      </c>
      <c r="B177" s="24" t="s">
        <v>9</v>
      </c>
      <c r="C177" s="2">
        <v>41106</v>
      </c>
      <c r="D177" s="2" t="str">
        <f t="shared" si="15"/>
        <v>2012-07</v>
      </c>
      <c r="E177" s="23">
        <v>4000</v>
      </c>
      <c r="F177" s="23">
        <f t="shared" si="16"/>
        <v>0</v>
      </c>
      <c r="G177" s="23">
        <f>IF(AND(B177="Med B", COUNTIFS(A$2:A177, A177, B$2:B177, "Med A")=0), 1, 0)</f>
        <v>0</v>
      </c>
      <c r="H177" s="23" cm="1">
        <f t="array" ref="H177">IF(AND(A177=A176, E177=1), (C177-MIN(IF(A$2:A177=A177, IF(B$2:B177="Med A", C$2:C177), C177)))/7, 0)</f>
        <v>0</v>
      </c>
      <c r="I177" s="23">
        <f>IF(F177=1, SUMIFS(E$2:E177, A$2:A177, A177, B$2:B177, "Med A"), 0)</f>
        <v>0</v>
      </c>
      <c r="J177" s="23">
        <f t="shared" si="17"/>
        <v>0</v>
      </c>
      <c r="K177" s="23">
        <f t="shared" si="18"/>
        <v>4000</v>
      </c>
      <c r="L177" s="23">
        <f t="shared" si="19"/>
        <v>0</v>
      </c>
      <c r="M177" s="1">
        <f>IF(AND(B177="Med B", COUNTIFS(A$2:A177, A177, B$2:B177, "Med B")=1), 1, 0)</f>
        <v>0</v>
      </c>
      <c r="N177" s="1">
        <f t="shared" si="20"/>
        <v>0</v>
      </c>
      <c r="O177" s="1">
        <f>IF(B177="Med B", COUNTIFS(A$2:A177, A177, B$2:B177, "Med B"), 0)</f>
        <v>0</v>
      </c>
      <c r="P177" s="1">
        <f>IF(AND(B177="Med B", COUNTIFS(A$2:A177, A177, B$2:B177, "Med B")=2), E177, 0)</f>
        <v>0</v>
      </c>
    </row>
    <row r="178" spans="1:17" ht="10" x14ac:dyDescent="0.25">
      <c r="A178" s="1">
        <v>12</v>
      </c>
      <c r="B178" s="24" t="s">
        <v>9</v>
      </c>
      <c r="C178" s="2">
        <v>41110</v>
      </c>
      <c r="D178" s="2" t="str">
        <f t="shared" si="15"/>
        <v>2012-07</v>
      </c>
      <c r="E178" s="23">
        <v>4000</v>
      </c>
      <c r="F178" s="23">
        <f t="shared" si="16"/>
        <v>0</v>
      </c>
      <c r="G178" s="23">
        <f>IF(AND(B178="Med B", COUNTIFS(A$2:A178, A178, B$2:B178, "Med A")=0), 1, 0)</f>
        <v>0</v>
      </c>
      <c r="H178" s="23" cm="1">
        <f t="array" ref="H178">IF(AND(A178=A177, E178=1), (C178-MIN(IF(A$2:A178=A178, IF(B$2:B178="Med A", C$2:C178), C178)))/7, 0)</f>
        <v>0</v>
      </c>
      <c r="I178" s="23">
        <f>IF(F178=1, SUMIFS(E$2:E178, A$2:A178, A178, B$2:B178, "Med A"), 0)</f>
        <v>0</v>
      </c>
      <c r="J178" s="23">
        <f t="shared" si="17"/>
        <v>0</v>
      </c>
      <c r="K178" s="23">
        <f t="shared" si="18"/>
        <v>4000</v>
      </c>
      <c r="L178" s="23">
        <f t="shared" si="19"/>
        <v>0</v>
      </c>
      <c r="M178" s="1">
        <f>IF(AND(B178="Med B", COUNTIFS(A$2:A178, A178, B$2:B178, "Med B")=1), 1, 0)</f>
        <v>0</v>
      </c>
      <c r="N178" s="1">
        <f t="shared" si="20"/>
        <v>0</v>
      </c>
      <c r="O178" s="1">
        <f>IF(B178="Med B", COUNTIFS(A$2:A178, A178, B$2:B178, "Med B"), 0)</f>
        <v>0</v>
      </c>
      <c r="P178" s="1">
        <f>IF(AND(B178="Med B", COUNTIFS(A$2:A178, A178, B$2:B178, "Med B")=2), E178, 0)</f>
        <v>0</v>
      </c>
    </row>
    <row r="179" spans="1:17" ht="10" x14ac:dyDescent="0.25">
      <c r="A179" s="1">
        <v>12</v>
      </c>
      <c r="B179" s="24" t="s">
        <v>9</v>
      </c>
      <c r="C179" s="2">
        <v>41113</v>
      </c>
      <c r="D179" s="2" t="str">
        <f t="shared" si="15"/>
        <v>2012-07</v>
      </c>
      <c r="E179" s="23">
        <v>4000</v>
      </c>
      <c r="F179" s="23">
        <f t="shared" si="16"/>
        <v>0</v>
      </c>
      <c r="G179" s="23">
        <f>IF(AND(B179="Med B", COUNTIFS(A$2:A179, A179, B$2:B179, "Med A")=0), 1, 0)</f>
        <v>0</v>
      </c>
      <c r="H179" s="23" cm="1">
        <f t="array" ref="H179">IF(AND(A179=A178, E179=1), (C179-MIN(IF(A$2:A179=A179, IF(B$2:B179="Med A", C$2:C179), C179)))/7, 0)</f>
        <v>0</v>
      </c>
      <c r="I179" s="23">
        <f>IF(F179=1, SUMIFS(E$2:E179, A$2:A179, A179, B$2:B179, "Med A"), 0)</f>
        <v>0</v>
      </c>
      <c r="J179" s="23">
        <f t="shared" si="17"/>
        <v>0</v>
      </c>
      <c r="K179" s="23">
        <f t="shared" si="18"/>
        <v>4000</v>
      </c>
      <c r="L179" s="23">
        <f t="shared" si="19"/>
        <v>0</v>
      </c>
      <c r="M179" s="1">
        <f>IF(AND(B179="Med B", COUNTIFS(A$2:A179, A179, B$2:B179, "Med B")=1), 1, 0)</f>
        <v>0</v>
      </c>
      <c r="N179" s="1">
        <f t="shared" si="20"/>
        <v>0</v>
      </c>
      <c r="O179" s="1">
        <f>IF(B179="Med B", COUNTIFS(A$2:A179, A179, B$2:B179, "Med B"), 0)</f>
        <v>0</v>
      </c>
      <c r="P179" s="1">
        <f>IF(AND(B179="Med B", COUNTIFS(A$2:A179, A179, B$2:B179, "Med B")=2), E179, 0)</f>
        <v>0</v>
      </c>
    </row>
    <row r="180" spans="1:17" ht="10" x14ac:dyDescent="0.25">
      <c r="A180" s="1">
        <v>12</v>
      </c>
      <c r="B180" s="24" t="s">
        <v>9</v>
      </c>
      <c r="C180" s="2">
        <v>41115</v>
      </c>
      <c r="D180" s="2" t="str">
        <f t="shared" si="15"/>
        <v>2012-07</v>
      </c>
      <c r="E180" s="23">
        <v>4800</v>
      </c>
      <c r="F180" s="23">
        <f t="shared" si="16"/>
        <v>0</v>
      </c>
      <c r="G180" s="23">
        <f>IF(AND(B180="Med B", COUNTIFS(A$2:A180, A180, B$2:B180, "Med A")=0), 1, 0)</f>
        <v>0</v>
      </c>
      <c r="H180" s="23" cm="1">
        <f t="array" ref="H180">IF(AND(A180=A179, E180=1), (C180-MIN(IF(A$2:A180=A180, IF(B$2:B180="Med A", C$2:C180), C180)))/7, 0)</f>
        <v>0</v>
      </c>
      <c r="I180" s="23">
        <f>IF(F180=1, SUMIFS(E$2:E180, A$2:A180, A180, B$2:B180, "Med A"), 0)</f>
        <v>0</v>
      </c>
      <c r="J180" s="23">
        <f t="shared" si="17"/>
        <v>0</v>
      </c>
      <c r="K180" s="23">
        <f t="shared" si="18"/>
        <v>4800</v>
      </c>
      <c r="L180" s="23">
        <f t="shared" si="19"/>
        <v>0</v>
      </c>
      <c r="M180" s="1">
        <f>IF(AND(B180="Med B", COUNTIFS(A$2:A180, A180, B$2:B180, "Med B")=1), 1, 0)</f>
        <v>0</v>
      </c>
      <c r="N180" s="1">
        <f t="shared" si="20"/>
        <v>0</v>
      </c>
      <c r="O180" s="1">
        <f>IF(B180="Med B", COUNTIFS(A$2:A180, A180, B$2:B180, "Med B"), 0)</f>
        <v>0</v>
      </c>
      <c r="P180" s="1">
        <f>IF(AND(B180="Med B", COUNTIFS(A$2:A180, A180, B$2:B180, "Med B")=2), E180, 0)</f>
        <v>0</v>
      </c>
    </row>
    <row r="181" spans="1:17" ht="10" x14ac:dyDescent="0.25">
      <c r="A181" s="1">
        <v>12</v>
      </c>
      <c r="B181" s="24" t="s">
        <v>9</v>
      </c>
      <c r="C181" s="2">
        <v>41117</v>
      </c>
      <c r="D181" s="2" t="str">
        <f t="shared" si="15"/>
        <v>2012-07</v>
      </c>
      <c r="E181" s="23">
        <v>4800</v>
      </c>
      <c r="F181" s="23">
        <f t="shared" si="16"/>
        <v>0</v>
      </c>
      <c r="G181" s="23">
        <f>IF(AND(B181="Med B", COUNTIFS(A$2:A181, A181, B$2:B181, "Med A")=0), 1, 0)</f>
        <v>0</v>
      </c>
      <c r="H181" s="23" cm="1">
        <f t="array" ref="H181">IF(AND(A181=A180, E181=1), (C181-MIN(IF(A$2:A181=A181, IF(B$2:B181="Med A", C$2:C181), C181)))/7, 0)</f>
        <v>0</v>
      </c>
      <c r="I181" s="23">
        <f>IF(F181=1, SUMIFS(E$2:E181, A$2:A181, A181, B$2:B181, "Med A"), 0)</f>
        <v>0</v>
      </c>
      <c r="J181" s="23">
        <f t="shared" si="17"/>
        <v>0</v>
      </c>
      <c r="K181" s="23">
        <f t="shared" si="18"/>
        <v>4800</v>
      </c>
      <c r="L181" s="23">
        <f t="shared" si="19"/>
        <v>0</v>
      </c>
      <c r="M181" s="1">
        <f>IF(AND(B181="Med B", COUNTIFS(A$2:A181, A181, B$2:B181, "Med B")=1), 1, 0)</f>
        <v>0</v>
      </c>
      <c r="N181" s="1">
        <f t="shared" si="20"/>
        <v>0</v>
      </c>
      <c r="O181" s="1">
        <f>IF(B181="Med B", COUNTIFS(A$2:A181, A181, B$2:B181, "Med B"), 0)</f>
        <v>0</v>
      </c>
      <c r="P181" s="1">
        <f>IF(AND(B181="Med B", COUNTIFS(A$2:A181, A181, B$2:B181, "Med B")=2), E181, 0)</f>
        <v>0</v>
      </c>
    </row>
    <row r="182" spans="1:17" ht="10" x14ac:dyDescent="0.25">
      <c r="A182" s="1">
        <v>12</v>
      </c>
      <c r="B182" s="24" t="s">
        <v>9</v>
      </c>
      <c r="C182" s="2">
        <v>41120</v>
      </c>
      <c r="D182" s="2" t="str">
        <f t="shared" si="15"/>
        <v>2012-07</v>
      </c>
      <c r="E182" s="23">
        <v>4800</v>
      </c>
      <c r="F182" s="23">
        <f t="shared" si="16"/>
        <v>0</v>
      </c>
      <c r="G182" s="23">
        <f>IF(AND(B182="Med B", COUNTIFS(A$2:A182, A182, B$2:B182, "Med A")=0), 1, 0)</f>
        <v>0</v>
      </c>
      <c r="H182" s="23" cm="1">
        <f t="array" ref="H182">IF(AND(A182=A181, E182=1), (C182-MIN(IF(A$2:A182=A182, IF(B$2:B182="Med A", C$2:C182), C182)))/7, 0)</f>
        <v>0</v>
      </c>
      <c r="I182" s="23">
        <f>IF(F182=1, SUMIFS(E$2:E182, A$2:A182, A182, B$2:B182, "Med A"), 0)</f>
        <v>0</v>
      </c>
      <c r="J182" s="23">
        <f t="shared" si="17"/>
        <v>0</v>
      </c>
      <c r="K182" s="23">
        <f t="shared" si="18"/>
        <v>4800</v>
      </c>
      <c r="L182" s="23">
        <f t="shared" si="19"/>
        <v>0</v>
      </c>
      <c r="M182" s="1">
        <f>IF(AND(B182="Med B", COUNTIFS(A$2:A182, A182, B$2:B182, "Med B")=1), 1, 0)</f>
        <v>0</v>
      </c>
      <c r="N182" s="1">
        <f t="shared" si="20"/>
        <v>0</v>
      </c>
      <c r="O182" s="1">
        <f>IF(B182="Med B", COUNTIFS(A$2:A182, A182, B$2:B182, "Med B"), 0)</f>
        <v>0</v>
      </c>
      <c r="P182" s="1">
        <f>IF(AND(B182="Med B", COUNTIFS(A$2:A182, A182, B$2:B182, "Med B")=2), E182, 0)</f>
        <v>0</v>
      </c>
    </row>
    <row r="183" spans="1:17" ht="10" x14ac:dyDescent="0.25">
      <c r="A183" s="1">
        <v>12</v>
      </c>
      <c r="B183" s="24" t="s">
        <v>9</v>
      </c>
      <c r="C183" s="2">
        <v>41124</v>
      </c>
      <c r="D183" s="2" t="str">
        <f t="shared" si="15"/>
        <v>2012-08</v>
      </c>
      <c r="E183" s="23">
        <v>4800</v>
      </c>
      <c r="F183" s="23">
        <f t="shared" si="16"/>
        <v>0</v>
      </c>
      <c r="G183" s="23">
        <f>IF(AND(B183="Med B", COUNTIFS(A$2:A183, A183, B$2:B183, "Med A")=0), 1, 0)</f>
        <v>0</v>
      </c>
      <c r="H183" s="23" cm="1">
        <f t="array" ref="H183">IF(AND(A183=A182, E183=1), (C183-MIN(IF(A$2:A183=A183, IF(B$2:B183="Med A", C$2:C183), C183)))/7, 0)</f>
        <v>0</v>
      </c>
      <c r="I183" s="23">
        <f>IF(F183=1, SUMIFS(E$2:E183, A$2:A183, A183, B$2:B183, "Med A"), 0)</f>
        <v>0</v>
      </c>
      <c r="J183" s="23">
        <f t="shared" si="17"/>
        <v>0</v>
      </c>
      <c r="K183" s="23">
        <f t="shared" si="18"/>
        <v>4800</v>
      </c>
      <c r="L183" s="23">
        <f t="shared" si="19"/>
        <v>0</v>
      </c>
      <c r="M183" s="1">
        <f>IF(AND(B183="Med B", COUNTIFS(A$2:A183, A183, B$2:B183, "Med B")=1), 1, 0)</f>
        <v>0</v>
      </c>
      <c r="N183" s="1">
        <f t="shared" si="20"/>
        <v>0</v>
      </c>
      <c r="O183" s="1">
        <f>IF(B183="Med B", COUNTIFS(A$2:A183, A183, B$2:B183, "Med B"), 0)</f>
        <v>0</v>
      </c>
      <c r="P183" s="1">
        <f>IF(AND(B183="Med B", COUNTIFS(A$2:A183, A183, B$2:B183, "Med B")=2), E183, 0)</f>
        <v>0</v>
      </c>
    </row>
    <row r="184" spans="1:17" ht="10" x14ac:dyDescent="0.25">
      <c r="A184" s="1">
        <v>12</v>
      </c>
      <c r="B184" s="24" t="s">
        <v>9</v>
      </c>
      <c r="C184" s="2">
        <v>41127</v>
      </c>
      <c r="D184" s="2" t="str">
        <f t="shared" si="15"/>
        <v>2012-08</v>
      </c>
      <c r="E184" s="23">
        <v>6200</v>
      </c>
      <c r="F184" s="23">
        <f t="shared" si="16"/>
        <v>0</v>
      </c>
      <c r="G184" s="23">
        <f>IF(AND(B184="Med B", COUNTIFS(A$2:A184, A184, B$2:B184, "Med A")=0), 1, 0)</f>
        <v>0</v>
      </c>
      <c r="H184" s="23" cm="1">
        <f t="array" ref="H184">IF(AND(A184=A183, E184=1), (C184-MIN(IF(A$2:A184=A184, IF(B$2:B184="Med A", C$2:C184), C184)))/7, 0)</f>
        <v>0</v>
      </c>
      <c r="I184" s="23">
        <f>IF(F184=1, SUMIFS(E$2:E184, A$2:A184, A184, B$2:B184, "Med A"), 0)</f>
        <v>0</v>
      </c>
      <c r="J184" s="23">
        <f t="shared" si="17"/>
        <v>0</v>
      </c>
      <c r="K184" s="23">
        <f t="shared" si="18"/>
        <v>6200</v>
      </c>
      <c r="L184" s="23">
        <f t="shared" si="19"/>
        <v>0</v>
      </c>
      <c r="M184" s="1">
        <f>IF(AND(B184="Med B", COUNTIFS(A$2:A184, A184, B$2:B184, "Med B")=1), 1, 0)</f>
        <v>0</v>
      </c>
      <c r="N184" s="1">
        <f t="shared" si="20"/>
        <v>0</v>
      </c>
      <c r="O184" s="1">
        <f>IF(B184="Med B", COUNTIFS(A$2:A184, A184, B$2:B184, "Med B"), 0)</f>
        <v>0</v>
      </c>
      <c r="P184" s="1">
        <f>IF(AND(B184="Med B", COUNTIFS(A$2:A184, A184, B$2:B184, "Med B")=2), E184, 0)</f>
        <v>0</v>
      </c>
    </row>
    <row r="185" spans="1:17" ht="10" x14ac:dyDescent="0.25">
      <c r="A185" s="1">
        <v>12</v>
      </c>
      <c r="B185" s="24" t="s">
        <v>9</v>
      </c>
      <c r="C185" s="2">
        <v>41149</v>
      </c>
      <c r="D185" s="2" t="str">
        <f t="shared" si="15"/>
        <v>2012-08</v>
      </c>
      <c r="E185" s="23">
        <v>5800</v>
      </c>
      <c r="F185" s="23">
        <f t="shared" si="16"/>
        <v>0</v>
      </c>
      <c r="G185" s="23">
        <f>IF(AND(B185="Med B", COUNTIFS(A$2:A185, A185, B$2:B185, "Med A")=0), 1, 0)</f>
        <v>0</v>
      </c>
      <c r="H185" s="23" cm="1">
        <f t="array" ref="H185">IF(AND(A185=A184, E185=1), (C185-MIN(IF(A$2:A185=A185, IF(B$2:B185="Med A", C$2:C185), C185)))/7, 0)</f>
        <v>0</v>
      </c>
      <c r="I185" s="23">
        <f>IF(F185=1, SUMIFS(E$2:E185, A$2:A185, A185, B$2:B185, "Med A"), 0)</f>
        <v>0</v>
      </c>
      <c r="J185" s="23">
        <f t="shared" si="17"/>
        <v>0</v>
      </c>
      <c r="K185" s="23">
        <f t="shared" si="18"/>
        <v>5800</v>
      </c>
      <c r="L185" s="23">
        <f t="shared" si="19"/>
        <v>0</v>
      </c>
      <c r="M185" s="1">
        <f>IF(AND(B185="Med B", COUNTIFS(A$2:A185, A185, B$2:B185, "Med B")=1), 1, 0)</f>
        <v>0</v>
      </c>
      <c r="N185" s="1">
        <f t="shared" si="20"/>
        <v>0</v>
      </c>
      <c r="O185" s="1">
        <f>IF(B185="Med B", COUNTIFS(A$2:A185, A185, B$2:B185, "Med B"), 0)</f>
        <v>0</v>
      </c>
      <c r="P185" s="1">
        <f>IF(AND(B185="Med B", COUNTIFS(A$2:A185, A185, B$2:B185, "Med B")=2), E185, 0)</f>
        <v>0</v>
      </c>
    </row>
    <row r="186" spans="1:17" ht="10" x14ac:dyDescent="0.25">
      <c r="A186" s="1">
        <v>12</v>
      </c>
      <c r="B186" s="24" t="s">
        <v>9</v>
      </c>
      <c r="C186" s="2">
        <v>41150</v>
      </c>
      <c r="D186" s="2" t="str">
        <f t="shared" si="15"/>
        <v>2012-08</v>
      </c>
      <c r="E186" s="23">
        <v>5800</v>
      </c>
      <c r="F186" s="23">
        <f t="shared" si="16"/>
        <v>0</v>
      </c>
      <c r="G186" s="23">
        <f>IF(AND(B186="Med B", COUNTIFS(A$2:A186, A186, B$2:B186, "Med A")=0), 1, 0)</f>
        <v>0</v>
      </c>
      <c r="H186" s="23" cm="1">
        <f t="array" ref="H186">IF(AND(A186=A185, E186=1), (C186-MIN(IF(A$2:A186=A186, IF(B$2:B186="Med A", C$2:C186), C186)))/7, 0)</f>
        <v>0</v>
      </c>
      <c r="I186" s="23">
        <f>IF(F186=1, SUMIFS(E$2:E186, A$2:A186, A186, B$2:B186, "Med A"), 0)</f>
        <v>0</v>
      </c>
      <c r="J186" s="23">
        <f t="shared" si="17"/>
        <v>0</v>
      </c>
      <c r="K186" s="23">
        <f t="shared" si="18"/>
        <v>5800</v>
      </c>
      <c r="L186" s="23">
        <f t="shared" si="19"/>
        <v>0</v>
      </c>
      <c r="M186" s="1">
        <f>IF(AND(B186="Med B", COUNTIFS(A$2:A186, A186, B$2:B186, "Med B")=1), 1, 0)</f>
        <v>0</v>
      </c>
      <c r="N186" s="1">
        <f t="shared" si="20"/>
        <v>0</v>
      </c>
      <c r="O186" s="1">
        <f>IF(B186="Med B", COUNTIFS(A$2:A186, A186, B$2:B186, "Med B"), 0)</f>
        <v>0</v>
      </c>
      <c r="P186" s="1">
        <f>IF(AND(B186="Med B", COUNTIFS(A$2:A186, A186, B$2:B186, "Med B")=2), E186, 0)</f>
        <v>0</v>
      </c>
    </row>
    <row r="187" spans="1:17" ht="10" x14ac:dyDescent="0.25">
      <c r="A187" s="1">
        <v>12</v>
      </c>
      <c r="B187" s="24" t="s">
        <v>9</v>
      </c>
      <c r="C187" s="2">
        <v>41152</v>
      </c>
      <c r="D187" s="2" t="str">
        <f t="shared" si="15"/>
        <v>2012-08</v>
      </c>
      <c r="E187" s="23">
        <v>7800</v>
      </c>
      <c r="F187" s="23">
        <f t="shared" si="16"/>
        <v>0</v>
      </c>
      <c r="G187" s="23">
        <f>IF(AND(B187="Med B", COUNTIFS(A$2:A187, A187, B$2:B187, "Med A")=0), 1, 0)</f>
        <v>0</v>
      </c>
      <c r="H187" s="23" cm="1">
        <f t="array" ref="H187">IF(AND(A187=A186, E187=1), (C187-MIN(IF(A$2:A187=A187, IF(B$2:B187="Med A", C$2:C187), C187)))/7, 0)</f>
        <v>0</v>
      </c>
      <c r="I187" s="23">
        <f>IF(F187=1, SUMIFS(E$2:E187, A$2:A187, A187, B$2:B187, "Med A"), 0)</f>
        <v>0</v>
      </c>
      <c r="J187" s="23">
        <f t="shared" si="17"/>
        <v>0</v>
      </c>
      <c r="K187" s="23">
        <f t="shared" si="18"/>
        <v>7800</v>
      </c>
      <c r="L187" s="23">
        <f t="shared" si="19"/>
        <v>0</v>
      </c>
      <c r="M187" s="1">
        <f>IF(AND(B187="Med B", COUNTIFS(A$2:A187, A187, B$2:B187, "Med B")=1), 1, 0)</f>
        <v>0</v>
      </c>
      <c r="N187" s="1">
        <f t="shared" si="20"/>
        <v>0</v>
      </c>
      <c r="O187" s="1">
        <f>IF(B187="Med B", COUNTIFS(A$2:A187, A187, B$2:B187, "Med B"), 0)</f>
        <v>0</v>
      </c>
      <c r="P187" s="1">
        <f>IF(AND(B187="Med B", COUNTIFS(A$2:A187, A187, B$2:B187, "Med B")=2), E187, 0)</f>
        <v>0</v>
      </c>
    </row>
    <row r="188" spans="1:17" ht="12.5" x14ac:dyDescent="0.25">
      <c r="A188" s="1">
        <v>12</v>
      </c>
      <c r="B188" s="24" t="s">
        <v>9</v>
      </c>
      <c r="C188" s="2">
        <v>41155</v>
      </c>
      <c r="D188" s="2" t="str">
        <f t="shared" si="15"/>
        <v>2012-09</v>
      </c>
      <c r="E188" s="23">
        <v>7800</v>
      </c>
      <c r="F188" s="23">
        <f t="shared" si="16"/>
        <v>0</v>
      </c>
      <c r="G188" s="23">
        <f>IF(AND(B188="Med B", COUNTIFS(A$2:A188, A188, B$2:B188, "Med A")=0), 1, 0)</f>
        <v>0</v>
      </c>
      <c r="H188" s="23" cm="1">
        <f t="array" ref="H188">IF(AND(A188=A187, E188=1), (C188-MIN(IF(A$2:A188=A188, IF(B$2:B188="Med A", C$2:C188), C188)))/7, 0)</f>
        <v>0</v>
      </c>
      <c r="I188" s="23">
        <f>IF(F188=1, SUMIFS(E$2:E188, A$2:A188, A188, B$2:B188, "Med A"), 0)</f>
        <v>0</v>
      </c>
      <c r="J188" s="23">
        <f t="shared" si="17"/>
        <v>0</v>
      </c>
      <c r="K188" s="23">
        <f t="shared" si="18"/>
        <v>7800</v>
      </c>
      <c r="L188" s="23">
        <f t="shared" si="19"/>
        <v>0</v>
      </c>
      <c r="M188" s="1">
        <f>IF(AND(B188="Med B", COUNTIFS(A$2:A188, A188, B$2:B188, "Med B")=1), 1, 0)</f>
        <v>0</v>
      </c>
      <c r="N188" s="1">
        <f t="shared" si="20"/>
        <v>0</v>
      </c>
      <c r="O188" s="1">
        <f>IF(B188="Med B", COUNTIFS(A$2:A188, A188, B$2:B188, "Med B"), 0)</f>
        <v>0</v>
      </c>
      <c r="P188" s="1">
        <f>IF(AND(B188="Med B", COUNTIFS(A$2:A188, A188, B$2:B188, "Med B")=2), E188, 0)</f>
        <v>0</v>
      </c>
      <c r="Q188" t="str">
        <f t="shared" ref="Q188:Q191" si="24">IF(AND(F164=1, OR(MONTH(C164)=9, MONTH(C164)=10)), TEXT(C164, "yyyy-mm"), "")</f>
        <v/>
      </c>
    </row>
    <row r="189" spans="1:17" ht="12.5" x14ac:dyDescent="0.25">
      <c r="A189" s="1">
        <v>12</v>
      </c>
      <c r="B189" s="24" t="s">
        <v>9</v>
      </c>
      <c r="C189" s="2">
        <v>41157</v>
      </c>
      <c r="D189" s="2" t="str">
        <f t="shared" si="15"/>
        <v>2012-09</v>
      </c>
      <c r="E189" s="23">
        <v>7800</v>
      </c>
      <c r="F189" s="23">
        <f t="shared" si="16"/>
        <v>0</v>
      </c>
      <c r="G189" s="23">
        <f>IF(AND(B189="Med B", COUNTIFS(A$2:A189, A189, B$2:B189, "Med A")=0), 1, 0)</f>
        <v>0</v>
      </c>
      <c r="H189" s="23" cm="1">
        <f t="array" ref="H189">IF(AND(A189=A188, E189=1), (C189-MIN(IF(A$2:A189=A189, IF(B$2:B189="Med A", C$2:C189), C189)))/7, 0)</f>
        <v>0</v>
      </c>
      <c r="I189" s="23">
        <f>IF(F189=1, SUMIFS(E$2:E189, A$2:A189, A189, B$2:B189, "Med A"), 0)</f>
        <v>0</v>
      </c>
      <c r="J189" s="23">
        <f t="shared" si="17"/>
        <v>0</v>
      </c>
      <c r="K189" s="23">
        <f t="shared" si="18"/>
        <v>7800</v>
      </c>
      <c r="L189" s="23">
        <f t="shared" si="19"/>
        <v>0</v>
      </c>
      <c r="M189" s="1">
        <f>IF(AND(B189="Med B", COUNTIFS(A$2:A189, A189, B$2:B189, "Med B")=1), 1, 0)</f>
        <v>0</v>
      </c>
      <c r="N189" s="1">
        <f t="shared" si="20"/>
        <v>0</v>
      </c>
      <c r="O189" s="1">
        <f>IF(B189="Med B", COUNTIFS(A$2:A189, A189, B$2:B189, "Med B"), 0)</f>
        <v>0</v>
      </c>
      <c r="P189" s="1">
        <f>IF(AND(B189="Med B", COUNTIFS(A$2:A189, A189, B$2:B189, "Med B")=2), E189, 0)</f>
        <v>0</v>
      </c>
      <c r="Q189" t="str">
        <f t="shared" si="24"/>
        <v/>
      </c>
    </row>
    <row r="190" spans="1:17" ht="12.5" x14ac:dyDescent="0.25">
      <c r="A190" s="1">
        <v>12</v>
      </c>
      <c r="B190" s="24" t="s">
        <v>10</v>
      </c>
      <c r="C190" s="2">
        <v>41164</v>
      </c>
      <c r="D190" s="2" t="str">
        <f t="shared" si="15"/>
        <v>2012-09</v>
      </c>
      <c r="E190" s="23">
        <v>10</v>
      </c>
      <c r="F190" s="23">
        <f t="shared" si="16"/>
        <v>1</v>
      </c>
      <c r="G190" s="23">
        <f>IF(AND(B190="Med B", COUNTIFS(A$2:A190, A190, B$2:B190, "Med A")=0), 1, 0)</f>
        <v>0</v>
      </c>
      <c r="H190" s="23" cm="1">
        <f t="array" ref="H190">IF(AND(A190=A189, E190=1), (C190-MIN(IF(A$2:A190=A190, IF(B$2:B190="Med A", C$2:C190), C190)))/7, 0)</f>
        <v>0</v>
      </c>
      <c r="I190" s="23">
        <f>IF(F190=1, SUMIFS(E$2:E190, A$2:A190, A190, B$2:B190, "Med A"), 0)</f>
        <v>88400</v>
      </c>
      <c r="J190" s="23">
        <f t="shared" si="17"/>
        <v>0</v>
      </c>
      <c r="K190" s="23">
        <f t="shared" si="18"/>
        <v>0</v>
      </c>
      <c r="L190" s="23">
        <f t="shared" si="19"/>
        <v>10</v>
      </c>
      <c r="M190" s="1">
        <f>IF(AND(B190="Med B", COUNTIFS(A$2:A190, A190, B$2:B190, "Med B")=1), 1, 0)</f>
        <v>1</v>
      </c>
      <c r="N190" s="1">
        <f t="shared" si="20"/>
        <v>10</v>
      </c>
      <c r="O190" s="1">
        <f>IF(B190="Med B", COUNTIFS(A$2:A190, A190, B$2:B190, "Med B"), 0)</f>
        <v>1</v>
      </c>
      <c r="P190" s="1">
        <f>IF(AND(B190="Med B", COUNTIFS(A$2:A190, A190, B$2:B190, "Med B")=2), E190, 0)</f>
        <v>0</v>
      </c>
      <c r="Q190" t="str">
        <f t="shared" si="24"/>
        <v/>
      </c>
    </row>
    <row r="191" spans="1:17" ht="12.5" x14ac:dyDescent="0.25">
      <c r="A191" s="1">
        <v>12</v>
      </c>
      <c r="B191" s="24" t="s">
        <v>10</v>
      </c>
      <c r="C191" s="2">
        <v>41192</v>
      </c>
      <c r="D191" s="2" t="str">
        <f t="shared" si="15"/>
        <v>2012-10</v>
      </c>
      <c r="E191" s="23">
        <v>10</v>
      </c>
      <c r="F191" s="23">
        <f t="shared" si="16"/>
        <v>0</v>
      </c>
      <c r="G191" s="23">
        <f>IF(AND(B191="Med B", COUNTIFS(A$2:A191, A191, B$2:B191, "Med A")=0), 1, 0)</f>
        <v>0</v>
      </c>
      <c r="H191" s="23" cm="1">
        <f t="array" ref="H191">IF(AND(A191=A190, E191=1), (C191-MIN(IF(A$2:A191=A191, IF(B$2:B191="Med A", C$2:C191), C191)))/7, 0)</f>
        <v>0</v>
      </c>
      <c r="I191" s="23">
        <f>IF(F191=1, SUMIFS(E$2:E191, A$2:A191, A191, B$2:B191, "Med A"), 0)</f>
        <v>0</v>
      </c>
      <c r="J191" s="23">
        <f t="shared" si="17"/>
        <v>20</v>
      </c>
      <c r="K191" s="23">
        <f t="shared" si="18"/>
        <v>0</v>
      </c>
      <c r="L191" s="23">
        <f t="shared" si="19"/>
        <v>10</v>
      </c>
      <c r="M191" s="1">
        <f>IF(AND(B191="Med B", COUNTIFS(A$2:A191, A191, B$2:B191, "Med B")=1), 1, 0)</f>
        <v>0</v>
      </c>
      <c r="N191" s="1">
        <f t="shared" si="20"/>
        <v>0</v>
      </c>
      <c r="O191" s="1">
        <f>IF(B191="Med B", COUNTIFS(A$2:A191, A191, B$2:B191, "Med B"), 0)</f>
        <v>2</v>
      </c>
      <c r="P191" s="1">
        <f>IF(AND(B191="Med B", COUNTIFS(A$2:A191, A191, B$2:B191, "Med B")=2), E191, 0)</f>
        <v>10</v>
      </c>
      <c r="Q191" t="str">
        <f t="shared" si="24"/>
        <v/>
      </c>
    </row>
    <row r="192" spans="1:17" ht="10" x14ac:dyDescent="0.25">
      <c r="A192" s="1">
        <v>13</v>
      </c>
      <c r="B192" s="24" t="s">
        <v>9</v>
      </c>
      <c r="C192" s="2">
        <v>41236</v>
      </c>
      <c r="D192" s="2" t="str">
        <f t="shared" si="15"/>
        <v>2012-11</v>
      </c>
      <c r="E192" s="23">
        <v>20000</v>
      </c>
      <c r="F192" s="23">
        <f t="shared" si="16"/>
        <v>0</v>
      </c>
      <c r="G192" s="23">
        <f>IF(AND(B192="Med B", COUNTIFS(A$2:A192, A192, B$2:B192, "Med A")=0), 1, 0)</f>
        <v>0</v>
      </c>
      <c r="H192" s="23" cm="1">
        <f t="array" ref="H192">IF(AND(A192=A191, E192=1), (C192-MIN(IF(A$2:A192=A192, IF(B$2:B192="Med A", C$2:C192), C192)))/7, 0)</f>
        <v>0</v>
      </c>
      <c r="I192" s="23">
        <f>IF(F192=1, SUMIFS(E$2:E192, A$2:A192, A192, B$2:B192, "Med A"), 0)</f>
        <v>0</v>
      </c>
      <c r="J192" s="23">
        <f t="shared" si="17"/>
        <v>0</v>
      </c>
      <c r="K192" s="23">
        <f t="shared" si="18"/>
        <v>20000</v>
      </c>
      <c r="L192" s="23">
        <f t="shared" si="19"/>
        <v>0</v>
      </c>
      <c r="M192" s="1">
        <f>IF(AND(B192="Med B", COUNTIFS(A$2:A192, A192, B$2:B192, "Med B")=1), 1, 0)</f>
        <v>0</v>
      </c>
      <c r="N192" s="1">
        <f t="shared" si="20"/>
        <v>0</v>
      </c>
      <c r="O192" s="1">
        <f>IF(B192="Med B", COUNTIFS(A$2:A192, A192, B$2:B192, "Med B"), 0)</f>
        <v>0</v>
      </c>
      <c r="P192" s="1">
        <f>IF(AND(B192="Med B", COUNTIFS(A$2:A192, A192, B$2:B192, "Med B")=2), E192, 0)</f>
        <v>0</v>
      </c>
    </row>
    <row r="193" spans="1:17" ht="10" x14ac:dyDescent="0.25">
      <c r="A193" s="1">
        <v>13</v>
      </c>
      <c r="B193" s="24" t="s">
        <v>9</v>
      </c>
      <c r="C193" s="2">
        <v>41239</v>
      </c>
      <c r="D193" s="2" t="str">
        <f t="shared" si="15"/>
        <v>2012-11</v>
      </c>
      <c r="E193" s="23">
        <v>20000</v>
      </c>
      <c r="F193" s="23">
        <f t="shared" si="16"/>
        <v>0</v>
      </c>
      <c r="G193" s="23">
        <f>IF(AND(B193="Med B", COUNTIFS(A$2:A193, A193, B$2:B193, "Med A")=0), 1, 0)</f>
        <v>0</v>
      </c>
      <c r="H193" s="23" cm="1">
        <f t="array" ref="H193">IF(AND(A193=A192, E193=1), (C193-MIN(IF(A$2:A193=A193, IF(B$2:B193="Med A", C$2:C193), C193)))/7, 0)</f>
        <v>0</v>
      </c>
      <c r="I193" s="23">
        <f>IF(F193=1, SUMIFS(E$2:E193, A$2:A193, A193, B$2:B193, "Med A"), 0)</f>
        <v>0</v>
      </c>
      <c r="J193" s="23">
        <f t="shared" si="17"/>
        <v>0</v>
      </c>
      <c r="K193" s="23">
        <f t="shared" si="18"/>
        <v>20000</v>
      </c>
      <c r="L193" s="23">
        <f t="shared" si="19"/>
        <v>0</v>
      </c>
      <c r="M193" s="1">
        <f>IF(AND(B193="Med B", COUNTIFS(A$2:A193, A193, B$2:B193, "Med B")=1), 1, 0)</f>
        <v>0</v>
      </c>
      <c r="N193" s="1">
        <f t="shared" si="20"/>
        <v>0</v>
      </c>
      <c r="O193" s="1">
        <f>IF(B193="Med B", COUNTIFS(A$2:A193, A193, B$2:B193, "Med B"), 0)</f>
        <v>0</v>
      </c>
      <c r="P193" s="1">
        <f>IF(AND(B193="Med B", COUNTIFS(A$2:A193, A193, B$2:B193, "Med B")=2), E193, 0)</f>
        <v>0</v>
      </c>
    </row>
    <row r="194" spans="1:17" ht="10" x14ac:dyDescent="0.25">
      <c r="A194" s="1">
        <v>14</v>
      </c>
      <c r="B194" s="24" t="s">
        <v>9</v>
      </c>
      <c r="C194" s="2">
        <v>41092</v>
      </c>
      <c r="D194" s="2" t="str">
        <f t="shared" si="15"/>
        <v>2012-07</v>
      </c>
      <c r="E194" s="23">
        <v>300</v>
      </c>
      <c r="F194" s="23">
        <f t="shared" si="16"/>
        <v>0</v>
      </c>
      <c r="G194" s="23">
        <f>IF(AND(B194="Med B", COUNTIFS(A$2:A194, A194, B$2:B194, "Med A")=0), 1, 0)</f>
        <v>0</v>
      </c>
      <c r="H194" s="23" cm="1">
        <f t="array" ref="H194">IF(AND(A194=A193, E194=1), (C194-MIN(IF(A$2:A194=A194, IF(B$2:B194="Med A", C$2:C194), C194)))/7, 0)</f>
        <v>0</v>
      </c>
      <c r="I194" s="23">
        <f>IF(F194=1, SUMIFS(E$2:E194, A$2:A194, A194, B$2:B194, "Med A"), 0)</f>
        <v>0</v>
      </c>
      <c r="J194" s="23">
        <f t="shared" si="17"/>
        <v>0</v>
      </c>
      <c r="K194" s="23">
        <f t="shared" si="18"/>
        <v>300</v>
      </c>
      <c r="L194" s="23">
        <f t="shared" si="19"/>
        <v>0</v>
      </c>
      <c r="M194" s="1">
        <f>IF(AND(B194="Med B", COUNTIFS(A$2:A194, A194, B$2:B194, "Med B")=1), 1, 0)</f>
        <v>0</v>
      </c>
      <c r="N194" s="1">
        <f t="shared" si="20"/>
        <v>0</v>
      </c>
      <c r="O194" s="1">
        <f>IF(B194="Med B", COUNTIFS(A$2:A194, A194, B$2:B194, "Med B"), 0)</f>
        <v>0</v>
      </c>
      <c r="P194" s="1">
        <f>IF(AND(B194="Med B", COUNTIFS(A$2:A194, A194, B$2:B194, "Med B")=2), E194, 0)</f>
        <v>0</v>
      </c>
    </row>
    <row r="195" spans="1:17" ht="10" x14ac:dyDescent="0.25">
      <c r="A195" s="1">
        <v>14</v>
      </c>
      <c r="B195" s="24" t="s">
        <v>9</v>
      </c>
      <c r="C195" s="2">
        <v>41099</v>
      </c>
      <c r="D195" s="2" t="str">
        <f t="shared" ref="D195:D258" si="25">TEXT(C195,"yyyy-mm")</f>
        <v>2012-07</v>
      </c>
      <c r="E195" s="23">
        <v>300</v>
      </c>
      <c r="F195" s="23">
        <f t="shared" ref="F195:F258" si="26">IF(AND(A195=A194, B194="Med A", B195="Med B"), 1, 0)</f>
        <v>0</v>
      </c>
      <c r="G195" s="23">
        <f>IF(AND(B195="Med B", COUNTIFS(A$2:A195, A195, B$2:B195, "Med A")=0), 1, 0)</f>
        <v>0</v>
      </c>
      <c r="H195" s="23" cm="1">
        <f t="array" ref="H195">IF(AND(A195=A194, E195=1), (C195-MIN(IF(A$2:A195=A195, IF(B$2:B195="Med A", C$2:C195), C195)))/7, 0)</f>
        <v>0</v>
      </c>
      <c r="I195" s="23">
        <f>IF(F195=1, SUMIFS(E$2:E195, A$2:A195, A195, B$2:B195, "Med A"), 0)</f>
        <v>0</v>
      </c>
      <c r="J195" s="23">
        <f t="shared" ref="J195:J258" si="27">IF(AND(B195="Med B", OR(A196&lt;&gt;A195, ISBLANK(A196))), SUMIFS(E:E, A:A, A195, B:B, "Med B"), 0)</f>
        <v>0</v>
      </c>
      <c r="K195" s="23">
        <f t="shared" ref="K195:K258" si="28">IF(B195="Med A", E195, 0)</f>
        <v>300</v>
      </c>
      <c r="L195" s="23">
        <f t="shared" ref="L195:L258" si="29">IF(B195="Med B", E195, 0)</f>
        <v>0</v>
      </c>
      <c r="M195" s="1">
        <f>IF(AND(B195="Med B", COUNTIFS(A$2:A195, A195, B$2:B195, "Med B")=1), 1, 0)</f>
        <v>0</v>
      </c>
      <c r="N195" s="1">
        <f t="shared" ref="N195:N258" si="30">IF(M195=1, E195, 0)</f>
        <v>0</v>
      </c>
      <c r="O195" s="1">
        <f>IF(B195="Med B", COUNTIFS(A$2:A195, A195, B$2:B195, "Med B"), 0)</f>
        <v>0</v>
      </c>
      <c r="P195" s="1">
        <f>IF(AND(B195="Med B", COUNTIFS(A$2:A195, A195, B$2:B195, "Med B")=2), E195, 0)</f>
        <v>0</v>
      </c>
    </row>
    <row r="196" spans="1:17" ht="10" x14ac:dyDescent="0.25">
      <c r="A196" s="1">
        <v>14</v>
      </c>
      <c r="B196" s="24" t="s">
        <v>9</v>
      </c>
      <c r="C196" s="2">
        <v>41106</v>
      </c>
      <c r="D196" s="2" t="str">
        <f t="shared" si="25"/>
        <v>2012-07</v>
      </c>
      <c r="E196" s="23">
        <v>300</v>
      </c>
      <c r="F196" s="23">
        <f t="shared" si="26"/>
        <v>0</v>
      </c>
      <c r="G196" s="23">
        <f>IF(AND(B196="Med B", COUNTIFS(A$2:A196, A196, B$2:B196, "Med A")=0), 1, 0)</f>
        <v>0</v>
      </c>
      <c r="H196" s="23" cm="1">
        <f t="array" ref="H196">IF(AND(A196=A195, E196=1), (C196-MIN(IF(A$2:A196=A196, IF(B$2:B196="Med A", C$2:C196), C196)))/7, 0)</f>
        <v>0</v>
      </c>
      <c r="I196" s="23">
        <f>IF(F196=1, SUMIFS(E$2:E196, A$2:A196, A196, B$2:B196, "Med A"), 0)</f>
        <v>0</v>
      </c>
      <c r="J196" s="23">
        <f t="shared" si="27"/>
        <v>0</v>
      </c>
      <c r="K196" s="23">
        <f t="shared" si="28"/>
        <v>300</v>
      </c>
      <c r="L196" s="23">
        <f t="shared" si="29"/>
        <v>0</v>
      </c>
      <c r="M196" s="1">
        <f>IF(AND(B196="Med B", COUNTIFS(A$2:A196, A196, B$2:B196, "Med B")=1), 1, 0)</f>
        <v>0</v>
      </c>
      <c r="N196" s="1">
        <f t="shared" si="30"/>
        <v>0</v>
      </c>
      <c r="O196" s="1">
        <f>IF(B196="Med B", COUNTIFS(A$2:A196, A196, B$2:B196, "Med B"), 0)</f>
        <v>0</v>
      </c>
      <c r="P196" s="1">
        <f>IF(AND(B196="Med B", COUNTIFS(A$2:A196, A196, B$2:B196, "Med B")=2), E196, 0)</f>
        <v>0</v>
      </c>
    </row>
    <row r="197" spans="1:17" ht="10" x14ac:dyDescent="0.25">
      <c r="A197" s="1">
        <v>14</v>
      </c>
      <c r="B197" s="24" t="s">
        <v>9</v>
      </c>
      <c r="C197" s="2">
        <v>41113</v>
      </c>
      <c r="D197" s="2" t="str">
        <f t="shared" si="25"/>
        <v>2012-07</v>
      </c>
      <c r="E197" s="23">
        <v>300</v>
      </c>
      <c r="F197" s="23">
        <f t="shared" si="26"/>
        <v>0</v>
      </c>
      <c r="G197" s="23">
        <f>IF(AND(B197="Med B", COUNTIFS(A$2:A197, A197, B$2:B197, "Med A")=0), 1, 0)</f>
        <v>0</v>
      </c>
      <c r="H197" s="23" cm="1">
        <f t="array" ref="H197">IF(AND(A197=A196, E197=1), (C197-MIN(IF(A$2:A197=A197, IF(B$2:B197="Med A", C$2:C197), C197)))/7, 0)</f>
        <v>0</v>
      </c>
      <c r="I197" s="23">
        <f>IF(F197=1, SUMIFS(E$2:E197, A$2:A197, A197, B$2:B197, "Med A"), 0)</f>
        <v>0</v>
      </c>
      <c r="J197" s="23">
        <f t="shared" si="27"/>
        <v>0</v>
      </c>
      <c r="K197" s="23">
        <f t="shared" si="28"/>
        <v>300</v>
      </c>
      <c r="L197" s="23">
        <f t="shared" si="29"/>
        <v>0</v>
      </c>
      <c r="M197" s="1">
        <f>IF(AND(B197="Med B", COUNTIFS(A$2:A197, A197, B$2:B197, "Med B")=1), 1, 0)</f>
        <v>0</v>
      </c>
      <c r="N197" s="1">
        <f t="shared" si="30"/>
        <v>0</v>
      </c>
      <c r="O197" s="1">
        <f>IF(B197="Med B", COUNTIFS(A$2:A197, A197, B$2:B197, "Med B"), 0)</f>
        <v>0</v>
      </c>
      <c r="P197" s="1">
        <f>IF(AND(B197="Med B", COUNTIFS(A$2:A197, A197, B$2:B197, "Med B")=2), E197, 0)</f>
        <v>0</v>
      </c>
    </row>
    <row r="198" spans="1:17" ht="10" x14ac:dyDescent="0.25">
      <c r="A198" s="1">
        <v>14</v>
      </c>
      <c r="B198" s="24" t="s">
        <v>9</v>
      </c>
      <c r="C198" s="2">
        <v>41120</v>
      </c>
      <c r="D198" s="2" t="str">
        <f t="shared" si="25"/>
        <v>2012-07</v>
      </c>
      <c r="E198" s="23">
        <v>300</v>
      </c>
      <c r="F198" s="23">
        <f t="shared" si="26"/>
        <v>0</v>
      </c>
      <c r="G198" s="23">
        <f>IF(AND(B198="Med B", COUNTIFS(A$2:A198, A198, B$2:B198, "Med A")=0), 1, 0)</f>
        <v>0</v>
      </c>
      <c r="H198" s="23" cm="1">
        <f t="array" ref="H198">IF(AND(A198=A197, E198=1), (C198-MIN(IF(A$2:A198=A198, IF(B$2:B198="Med A", C$2:C198), C198)))/7, 0)</f>
        <v>0</v>
      </c>
      <c r="I198" s="23">
        <f>IF(F198=1, SUMIFS(E$2:E198, A$2:A198, A198, B$2:B198, "Med A"), 0)</f>
        <v>0</v>
      </c>
      <c r="J198" s="23">
        <f t="shared" si="27"/>
        <v>0</v>
      </c>
      <c r="K198" s="23">
        <f t="shared" si="28"/>
        <v>300</v>
      </c>
      <c r="L198" s="23">
        <f t="shared" si="29"/>
        <v>0</v>
      </c>
      <c r="M198" s="1">
        <f>IF(AND(B198="Med B", COUNTIFS(A$2:A198, A198, B$2:B198, "Med B")=1), 1, 0)</f>
        <v>0</v>
      </c>
      <c r="N198" s="1">
        <f t="shared" si="30"/>
        <v>0</v>
      </c>
      <c r="O198" s="1">
        <f>IF(B198="Med B", COUNTIFS(A$2:A198, A198, B$2:B198, "Med B"), 0)</f>
        <v>0</v>
      </c>
      <c r="P198" s="1">
        <f>IF(AND(B198="Med B", COUNTIFS(A$2:A198, A198, B$2:B198, "Med B")=2), E198, 0)</f>
        <v>0</v>
      </c>
    </row>
    <row r="199" spans="1:17" ht="10" x14ac:dyDescent="0.25">
      <c r="A199" s="1">
        <v>14</v>
      </c>
      <c r="B199" s="24" t="s">
        <v>9</v>
      </c>
      <c r="C199" s="2">
        <v>41127</v>
      </c>
      <c r="D199" s="2" t="str">
        <f t="shared" si="25"/>
        <v>2012-08</v>
      </c>
      <c r="E199" s="23">
        <v>300</v>
      </c>
      <c r="F199" s="23">
        <f t="shared" si="26"/>
        <v>0</v>
      </c>
      <c r="G199" s="23">
        <f>IF(AND(B199="Med B", COUNTIFS(A$2:A199, A199, B$2:B199, "Med A")=0), 1, 0)</f>
        <v>0</v>
      </c>
      <c r="H199" s="23" cm="1">
        <f t="array" ref="H199">IF(AND(A199=A198, E199=1), (C199-MIN(IF(A$2:A199=A199, IF(B$2:B199="Med A", C$2:C199), C199)))/7, 0)</f>
        <v>0</v>
      </c>
      <c r="I199" s="23">
        <f>IF(F199=1, SUMIFS(E$2:E199, A$2:A199, A199, B$2:B199, "Med A"), 0)</f>
        <v>0</v>
      </c>
      <c r="J199" s="23">
        <f t="shared" si="27"/>
        <v>0</v>
      </c>
      <c r="K199" s="23">
        <f t="shared" si="28"/>
        <v>300</v>
      </c>
      <c r="L199" s="23">
        <f t="shared" si="29"/>
        <v>0</v>
      </c>
      <c r="M199" s="1">
        <f>IF(AND(B199="Med B", COUNTIFS(A$2:A199, A199, B$2:B199, "Med B")=1), 1, 0)</f>
        <v>0</v>
      </c>
      <c r="N199" s="1">
        <f t="shared" si="30"/>
        <v>0</v>
      </c>
      <c r="O199" s="1">
        <f>IF(B199="Med B", COUNTIFS(A$2:A199, A199, B$2:B199, "Med B"), 0)</f>
        <v>0</v>
      </c>
      <c r="P199" s="1">
        <f>IF(AND(B199="Med B", COUNTIFS(A$2:A199, A199, B$2:B199, "Med B")=2), E199, 0)</f>
        <v>0</v>
      </c>
    </row>
    <row r="200" spans="1:17" ht="10" x14ac:dyDescent="0.25">
      <c r="A200" s="1">
        <v>14</v>
      </c>
      <c r="B200" s="24" t="s">
        <v>9</v>
      </c>
      <c r="C200" s="2">
        <v>41134</v>
      </c>
      <c r="D200" s="2" t="str">
        <f t="shared" si="25"/>
        <v>2012-08</v>
      </c>
      <c r="E200" s="23">
        <v>300</v>
      </c>
      <c r="F200" s="23">
        <f t="shared" si="26"/>
        <v>0</v>
      </c>
      <c r="G200" s="23">
        <f>IF(AND(B200="Med B", COUNTIFS(A$2:A200, A200, B$2:B200, "Med A")=0), 1, 0)</f>
        <v>0</v>
      </c>
      <c r="H200" s="23" cm="1">
        <f t="array" ref="H200">IF(AND(A200=A199, E200=1), (C200-MIN(IF(A$2:A200=A200, IF(B$2:B200="Med A", C$2:C200), C200)))/7, 0)</f>
        <v>0</v>
      </c>
      <c r="I200" s="23">
        <f>IF(F200=1, SUMIFS(E$2:E200, A$2:A200, A200, B$2:B200, "Med A"), 0)</f>
        <v>0</v>
      </c>
      <c r="J200" s="23">
        <f t="shared" si="27"/>
        <v>0</v>
      </c>
      <c r="K200" s="23">
        <f t="shared" si="28"/>
        <v>300</v>
      </c>
      <c r="L200" s="23">
        <f t="shared" si="29"/>
        <v>0</v>
      </c>
      <c r="M200" s="1">
        <f>IF(AND(B200="Med B", COUNTIFS(A$2:A200, A200, B$2:B200, "Med B")=1), 1, 0)</f>
        <v>0</v>
      </c>
      <c r="N200" s="1">
        <f t="shared" si="30"/>
        <v>0</v>
      </c>
      <c r="O200" s="1">
        <f>IF(B200="Med B", COUNTIFS(A$2:A200, A200, B$2:B200, "Med B"), 0)</f>
        <v>0</v>
      </c>
      <c r="P200" s="1">
        <f>IF(AND(B200="Med B", COUNTIFS(A$2:A200, A200, B$2:B200, "Med B")=2), E200, 0)</f>
        <v>0</v>
      </c>
    </row>
    <row r="201" spans="1:17" ht="10" x14ac:dyDescent="0.25">
      <c r="A201" s="1">
        <v>14</v>
      </c>
      <c r="B201" s="24" t="s">
        <v>9</v>
      </c>
      <c r="C201" s="2">
        <v>41141</v>
      </c>
      <c r="D201" s="2" t="str">
        <f t="shared" si="25"/>
        <v>2012-08</v>
      </c>
      <c r="E201" s="23">
        <v>300</v>
      </c>
      <c r="F201" s="23">
        <f t="shared" si="26"/>
        <v>0</v>
      </c>
      <c r="G201" s="23">
        <f>IF(AND(B201="Med B", COUNTIFS(A$2:A201, A201, B$2:B201, "Med A")=0), 1, 0)</f>
        <v>0</v>
      </c>
      <c r="H201" s="23" cm="1">
        <f t="array" ref="H201">IF(AND(A201=A200, E201=1), (C201-MIN(IF(A$2:A201=A201, IF(B$2:B201="Med A", C$2:C201), C201)))/7, 0)</f>
        <v>0</v>
      </c>
      <c r="I201" s="23">
        <f>IF(F201=1, SUMIFS(E$2:E201, A$2:A201, A201, B$2:B201, "Med A"), 0)</f>
        <v>0</v>
      </c>
      <c r="J201" s="23">
        <f t="shared" si="27"/>
        <v>0</v>
      </c>
      <c r="K201" s="23">
        <f t="shared" si="28"/>
        <v>300</v>
      </c>
      <c r="L201" s="23">
        <f t="shared" si="29"/>
        <v>0</v>
      </c>
      <c r="M201" s="1">
        <f>IF(AND(B201="Med B", COUNTIFS(A$2:A201, A201, B$2:B201, "Med B")=1), 1, 0)</f>
        <v>0</v>
      </c>
      <c r="N201" s="1">
        <f t="shared" si="30"/>
        <v>0</v>
      </c>
      <c r="O201" s="1">
        <f>IF(B201="Med B", COUNTIFS(A$2:A201, A201, B$2:B201, "Med B"), 0)</f>
        <v>0</v>
      </c>
      <c r="P201" s="1">
        <f>IF(AND(B201="Med B", COUNTIFS(A$2:A201, A201, B$2:B201, "Med B")=2), E201, 0)</f>
        <v>0</v>
      </c>
    </row>
    <row r="202" spans="1:17" ht="10" x14ac:dyDescent="0.25">
      <c r="A202" s="1">
        <v>14</v>
      </c>
      <c r="B202" s="24" t="s">
        <v>9</v>
      </c>
      <c r="C202" s="2">
        <v>41148</v>
      </c>
      <c r="D202" s="2" t="str">
        <f t="shared" si="25"/>
        <v>2012-08</v>
      </c>
      <c r="E202" s="23">
        <v>300</v>
      </c>
      <c r="F202" s="23">
        <f t="shared" si="26"/>
        <v>0</v>
      </c>
      <c r="G202" s="23">
        <f>IF(AND(B202="Med B", COUNTIFS(A$2:A202, A202, B$2:B202, "Med A")=0), 1, 0)</f>
        <v>0</v>
      </c>
      <c r="H202" s="23" cm="1">
        <f t="array" ref="H202">IF(AND(A202=A201, E202=1), (C202-MIN(IF(A$2:A202=A202, IF(B$2:B202="Med A", C$2:C202), C202)))/7, 0)</f>
        <v>0</v>
      </c>
      <c r="I202" s="23">
        <f>IF(F202=1, SUMIFS(E$2:E202, A$2:A202, A202, B$2:B202, "Med A"), 0)</f>
        <v>0</v>
      </c>
      <c r="J202" s="23">
        <f t="shared" si="27"/>
        <v>0</v>
      </c>
      <c r="K202" s="23">
        <f t="shared" si="28"/>
        <v>300</v>
      </c>
      <c r="L202" s="23">
        <f t="shared" si="29"/>
        <v>0</v>
      </c>
      <c r="M202" s="1">
        <f>IF(AND(B202="Med B", COUNTIFS(A$2:A202, A202, B$2:B202, "Med B")=1), 1, 0)</f>
        <v>0</v>
      </c>
      <c r="N202" s="1">
        <f t="shared" si="30"/>
        <v>0</v>
      </c>
      <c r="O202" s="1">
        <f>IF(B202="Med B", COUNTIFS(A$2:A202, A202, B$2:B202, "Med B"), 0)</f>
        <v>0</v>
      </c>
      <c r="P202" s="1">
        <f>IF(AND(B202="Med B", COUNTIFS(A$2:A202, A202, B$2:B202, "Med B")=2), E202, 0)</f>
        <v>0</v>
      </c>
    </row>
    <row r="203" spans="1:17" ht="12.5" x14ac:dyDescent="0.25">
      <c r="A203" s="1">
        <v>14</v>
      </c>
      <c r="B203" s="24" t="s">
        <v>9</v>
      </c>
      <c r="C203" s="2">
        <v>41155</v>
      </c>
      <c r="D203" s="2" t="str">
        <f t="shared" si="25"/>
        <v>2012-09</v>
      </c>
      <c r="E203" s="23">
        <v>300</v>
      </c>
      <c r="F203" s="23">
        <f t="shared" si="26"/>
        <v>0</v>
      </c>
      <c r="G203" s="23">
        <f>IF(AND(B203="Med B", COUNTIFS(A$2:A203, A203, B$2:B203, "Med A")=0), 1, 0)</f>
        <v>0</v>
      </c>
      <c r="H203" s="23" cm="1">
        <f t="array" ref="H203">IF(AND(A203=A202, E203=1), (C203-MIN(IF(A$2:A203=A203, IF(B$2:B203="Med A", C$2:C203), C203)))/7, 0)</f>
        <v>0</v>
      </c>
      <c r="I203" s="23">
        <f>IF(F203=1, SUMIFS(E$2:E203, A$2:A203, A203, B$2:B203, "Med A"), 0)</f>
        <v>0</v>
      </c>
      <c r="J203" s="23">
        <f t="shared" si="27"/>
        <v>0</v>
      </c>
      <c r="K203" s="23">
        <f t="shared" si="28"/>
        <v>300</v>
      </c>
      <c r="L203" s="23">
        <f t="shared" si="29"/>
        <v>0</v>
      </c>
      <c r="M203" s="1">
        <f>IF(AND(B203="Med B", COUNTIFS(A$2:A203, A203, B$2:B203, "Med B")=1), 1, 0)</f>
        <v>0</v>
      </c>
      <c r="N203" s="1">
        <f t="shared" si="30"/>
        <v>0</v>
      </c>
      <c r="O203" s="1">
        <f>IF(B203="Med B", COUNTIFS(A$2:A203, A203, B$2:B203, "Med B"), 0)</f>
        <v>0</v>
      </c>
      <c r="P203" s="1">
        <f>IF(AND(B203="Med B", COUNTIFS(A$2:A203, A203, B$2:B203, "Med B")=2), E203, 0)</f>
        <v>0</v>
      </c>
      <c r="Q203" t="str">
        <f>IF(AND(F179=1, OR(MONTH(C179)=9, MONTH(C179)=10)), TEXT(C179, "yyyy-mm"), "")</f>
        <v/>
      </c>
    </row>
    <row r="204" spans="1:17" ht="10" x14ac:dyDescent="0.25">
      <c r="A204" s="1">
        <v>15</v>
      </c>
      <c r="B204" s="24" t="s">
        <v>9</v>
      </c>
      <c r="C204" s="2">
        <v>41096</v>
      </c>
      <c r="D204" s="2" t="str">
        <f t="shared" si="25"/>
        <v>2012-07</v>
      </c>
      <c r="E204" s="23">
        <v>1400</v>
      </c>
      <c r="F204" s="23">
        <f t="shared" si="26"/>
        <v>0</v>
      </c>
      <c r="G204" s="23">
        <f>IF(AND(B204="Med B", COUNTIFS(A$2:A204, A204, B$2:B204, "Med A")=0), 1, 0)</f>
        <v>0</v>
      </c>
      <c r="H204" s="23" cm="1">
        <f t="array" ref="H204">IF(AND(A204=A203, E204=1), (C204-MIN(IF(A$2:A204=A204, IF(B$2:B204="Med A", C$2:C204), C204)))/7, 0)</f>
        <v>0</v>
      </c>
      <c r="I204" s="23">
        <f>IF(F204=1, SUMIFS(E$2:E204, A$2:A204, A204, B$2:B204, "Med A"), 0)</f>
        <v>0</v>
      </c>
      <c r="J204" s="23">
        <f t="shared" si="27"/>
        <v>0</v>
      </c>
      <c r="K204" s="23">
        <f t="shared" si="28"/>
        <v>1400</v>
      </c>
      <c r="L204" s="23">
        <f t="shared" si="29"/>
        <v>0</v>
      </c>
      <c r="M204" s="1">
        <f>IF(AND(B204="Med B", COUNTIFS(A$2:A204, A204, B$2:B204, "Med B")=1), 1, 0)</f>
        <v>0</v>
      </c>
      <c r="N204" s="1">
        <f t="shared" si="30"/>
        <v>0</v>
      </c>
      <c r="O204" s="1">
        <f>IF(B204="Med B", COUNTIFS(A$2:A204, A204, B$2:B204, "Med B"), 0)</f>
        <v>0</v>
      </c>
      <c r="P204" s="1">
        <f>IF(AND(B204="Med B", COUNTIFS(A$2:A204, A204, B$2:B204, "Med B")=2), E204, 0)</f>
        <v>0</v>
      </c>
    </row>
    <row r="205" spans="1:17" ht="10" x14ac:dyDescent="0.25">
      <c r="A205" s="1">
        <v>15</v>
      </c>
      <c r="B205" s="24" t="s">
        <v>9</v>
      </c>
      <c r="C205" s="2">
        <v>41099</v>
      </c>
      <c r="D205" s="2" t="str">
        <f t="shared" si="25"/>
        <v>2012-07</v>
      </c>
      <c r="E205" s="23">
        <v>1400</v>
      </c>
      <c r="F205" s="23">
        <f t="shared" si="26"/>
        <v>0</v>
      </c>
      <c r="G205" s="23">
        <f>IF(AND(B205="Med B", COUNTIFS(A$2:A205, A205, B$2:B205, "Med A")=0), 1, 0)</f>
        <v>0</v>
      </c>
      <c r="H205" s="23" cm="1">
        <f t="array" ref="H205">IF(AND(A205=A204, E205=1), (C205-MIN(IF(A$2:A205=A205, IF(B$2:B205="Med A", C$2:C205), C205)))/7, 0)</f>
        <v>0</v>
      </c>
      <c r="I205" s="23">
        <f>IF(F205=1, SUMIFS(E$2:E205, A$2:A205, A205, B$2:B205, "Med A"), 0)</f>
        <v>0</v>
      </c>
      <c r="J205" s="23">
        <f t="shared" si="27"/>
        <v>0</v>
      </c>
      <c r="K205" s="23">
        <f t="shared" si="28"/>
        <v>1400</v>
      </c>
      <c r="L205" s="23">
        <f t="shared" si="29"/>
        <v>0</v>
      </c>
      <c r="M205" s="1">
        <f>IF(AND(B205="Med B", COUNTIFS(A$2:A205, A205, B$2:B205, "Med B")=1), 1, 0)</f>
        <v>0</v>
      </c>
      <c r="N205" s="1">
        <f t="shared" si="30"/>
        <v>0</v>
      </c>
      <c r="O205" s="1">
        <f>IF(B205="Med B", COUNTIFS(A$2:A205, A205, B$2:B205, "Med B"), 0)</f>
        <v>0</v>
      </c>
      <c r="P205" s="1">
        <f>IF(AND(B205="Med B", COUNTIFS(A$2:A205, A205, B$2:B205, "Med B")=2), E205, 0)</f>
        <v>0</v>
      </c>
    </row>
    <row r="206" spans="1:17" ht="10" x14ac:dyDescent="0.25">
      <c r="A206" s="1">
        <v>15</v>
      </c>
      <c r="B206" s="24" t="s">
        <v>9</v>
      </c>
      <c r="C206" s="2">
        <v>41101</v>
      </c>
      <c r="D206" s="2" t="str">
        <f t="shared" si="25"/>
        <v>2012-07</v>
      </c>
      <c r="E206" s="23">
        <v>1400</v>
      </c>
      <c r="F206" s="23">
        <f t="shared" si="26"/>
        <v>0</v>
      </c>
      <c r="G206" s="23">
        <f>IF(AND(B206="Med B", COUNTIFS(A$2:A206, A206, B$2:B206, "Med A")=0), 1, 0)</f>
        <v>0</v>
      </c>
      <c r="H206" s="23" cm="1">
        <f t="array" ref="H206">IF(AND(A206=A205, E206=1), (C206-MIN(IF(A$2:A206=A206, IF(B$2:B206="Med A", C$2:C206), C206)))/7, 0)</f>
        <v>0</v>
      </c>
      <c r="I206" s="23">
        <f>IF(F206=1, SUMIFS(E$2:E206, A$2:A206, A206, B$2:B206, "Med A"), 0)</f>
        <v>0</v>
      </c>
      <c r="J206" s="23">
        <f t="shared" si="27"/>
        <v>0</v>
      </c>
      <c r="K206" s="23">
        <f t="shared" si="28"/>
        <v>1400</v>
      </c>
      <c r="L206" s="23">
        <f t="shared" si="29"/>
        <v>0</v>
      </c>
      <c r="M206" s="1">
        <f>IF(AND(B206="Med B", COUNTIFS(A$2:A206, A206, B$2:B206, "Med B")=1), 1, 0)</f>
        <v>0</v>
      </c>
      <c r="N206" s="1">
        <f t="shared" si="30"/>
        <v>0</v>
      </c>
      <c r="O206" s="1">
        <f>IF(B206="Med B", COUNTIFS(A$2:A206, A206, B$2:B206, "Med B"), 0)</f>
        <v>0</v>
      </c>
      <c r="P206" s="1">
        <f>IF(AND(B206="Med B", COUNTIFS(A$2:A206, A206, B$2:B206, "Med B")=2), E206, 0)</f>
        <v>0</v>
      </c>
    </row>
    <row r="207" spans="1:17" ht="10" x14ac:dyDescent="0.25">
      <c r="A207" s="1">
        <v>15</v>
      </c>
      <c r="B207" s="24" t="s">
        <v>9</v>
      </c>
      <c r="C207" s="2">
        <v>41103</v>
      </c>
      <c r="D207" s="2" t="str">
        <f t="shared" si="25"/>
        <v>2012-07</v>
      </c>
      <c r="E207" s="23">
        <v>1400</v>
      </c>
      <c r="F207" s="23">
        <f t="shared" si="26"/>
        <v>0</v>
      </c>
      <c r="G207" s="23">
        <f>IF(AND(B207="Med B", COUNTIFS(A$2:A207, A207, B$2:B207, "Med A")=0), 1, 0)</f>
        <v>0</v>
      </c>
      <c r="H207" s="23" cm="1">
        <f t="array" ref="H207">IF(AND(A207=A206, E207=1), (C207-MIN(IF(A$2:A207=A207, IF(B$2:B207="Med A", C$2:C207), C207)))/7, 0)</f>
        <v>0</v>
      </c>
      <c r="I207" s="23">
        <f>IF(F207=1, SUMIFS(E$2:E207, A$2:A207, A207, B$2:B207, "Med A"), 0)</f>
        <v>0</v>
      </c>
      <c r="J207" s="23">
        <f t="shared" si="27"/>
        <v>0</v>
      </c>
      <c r="K207" s="23">
        <f t="shared" si="28"/>
        <v>1400</v>
      </c>
      <c r="L207" s="23">
        <f t="shared" si="29"/>
        <v>0</v>
      </c>
      <c r="M207" s="1">
        <f>IF(AND(B207="Med B", COUNTIFS(A$2:A207, A207, B$2:B207, "Med B")=1), 1, 0)</f>
        <v>0</v>
      </c>
      <c r="N207" s="1">
        <f t="shared" si="30"/>
        <v>0</v>
      </c>
      <c r="O207" s="1">
        <f>IF(B207="Med B", COUNTIFS(A$2:A207, A207, B$2:B207, "Med B"), 0)</f>
        <v>0</v>
      </c>
      <c r="P207" s="1">
        <f>IF(AND(B207="Med B", COUNTIFS(A$2:A207, A207, B$2:B207, "Med B")=2), E207, 0)</f>
        <v>0</v>
      </c>
    </row>
    <row r="208" spans="1:17" ht="10" x14ac:dyDescent="0.25">
      <c r="A208" s="1">
        <v>15</v>
      </c>
      <c r="B208" s="24" t="s">
        <v>9</v>
      </c>
      <c r="C208" s="2">
        <v>41106</v>
      </c>
      <c r="D208" s="2" t="str">
        <f t="shared" si="25"/>
        <v>2012-07</v>
      </c>
      <c r="E208" s="23">
        <v>1400</v>
      </c>
      <c r="F208" s="23">
        <f t="shared" si="26"/>
        <v>0</v>
      </c>
      <c r="G208" s="23">
        <f>IF(AND(B208="Med B", COUNTIFS(A$2:A208, A208, B$2:B208, "Med A")=0), 1, 0)</f>
        <v>0</v>
      </c>
      <c r="H208" s="23" cm="1">
        <f t="array" ref="H208">IF(AND(A208=A207, E208=1), (C208-MIN(IF(A$2:A208=A208, IF(B$2:B208="Med A", C$2:C208), C208)))/7, 0)</f>
        <v>0</v>
      </c>
      <c r="I208" s="23">
        <f>IF(F208=1, SUMIFS(E$2:E208, A$2:A208, A208, B$2:B208, "Med A"), 0)</f>
        <v>0</v>
      </c>
      <c r="J208" s="23">
        <f t="shared" si="27"/>
        <v>0</v>
      </c>
      <c r="K208" s="23">
        <f t="shared" si="28"/>
        <v>1400</v>
      </c>
      <c r="L208" s="23">
        <f t="shared" si="29"/>
        <v>0</v>
      </c>
      <c r="M208" s="1">
        <f>IF(AND(B208="Med B", COUNTIFS(A$2:A208, A208, B$2:B208, "Med B")=1), 1, 0)</f>
        <v>0</v>
      </c>
      <c r="N208" s="1">
        <f t="shared" si="30"/>
        <v>0</v>
      </c>
      <c r="O208" s="1">
        <f>IF(B208="Med B", COUNTIFS(A$2:A208, A208, B$2:B208, "Med B"), 0)</f>
        <v>0</v>
      </c>
      <c r="P208" s="1">
        <f>IF(AND(B208="Med B", COUNTIFS(A$2:A208, A208, B$2:B208, "Med B")=2), E208, 0)</f>
        <v>0</v>
      </c>
    </row>
    <row r="209" spans="1:17" ht="10" x14ac:dyDescent="0.25">
      <c r="A209" s="1">
        <v>15</v>
      </c>
      <c r="B209" s="24" t="s">
        <v>9</v>
      </c>
      <c r="C209" s="2">
        <v>41108</v>
      </c>
      <c r="D209" s="2" t="str">
        <f t="shared" si="25"/>
        <v>2012-07</v>
      </c>
      <c r="E209" s="23">
        <v>1400</v>
      </c>
      <c r="F209" s="23">
        <f t="shared" si="26"/>
        <v>0</v>
      </c>
      <c r="G209" s="23">
        <f>IF(AND(B209="Med B", COUNTIFS(A$2:A209, A209, B$2:B209, "Med A")=0), 1, 0)</f>
        <v>0</v>
      </c>
      <c r="H209" s="23" cm="1">
        <f t="array" ref="H209">IF(AND(A209=A208, E209=1), (C209-MIN(IF(A$2:A209=A209, IF(B$2:B209="Med A", C$2:C209), C209)))/7, 0)</f>
        <v>0</v>
      </c>
      <c r="I209" s="23">
        <f>IF(F209=1, SUMIFS(E$2:E209, A$2:A209, A209, B$2:B209, "Med A"), 0)</f>
        <v>0</v>
      </c>
      <c r="J209" s="23">
        <f t="shared" si="27"/>
        <v>0</v>
      </c>
      <c r="K209" s="23">
        <f t="shared" si="28"/>
        <v>1400</v>
      </c>
      <c r="L209" s="23">
        <f t="shared" si="29"/>
        <v>0</v>
      </c>
      <c r="M209" s="1">
        <f>IF(AND(B209="Med B", COUNTIFS(A$2:A209, A209, B$2:B209, "Med B")=1), 1, 0)</f>
        <v>0</v>
      </c>
      <c r="N209" s="1">
        <f t="shared" si="30"/>
        <v>0</v>
      </c>
      <c r="O209" s="1">
        <f>IF(B209="Med B", COUNTIFS(A$2:A209, A209, B$2:B209, "Med B"), 0)</f>
        <v>0</v>
      </c>
      <c r="P209" s="1">
        <f>IF(AND(B209="Med B", COUNTIFS(A$2:A209, A209, B$2:B209, "Med B")=2), E209, 0)</f>
        <v>0</v>
      </c>
    </row>
    <row r="210" spans="1:17" ht="10" x14ac:dyDescent="0.25">
      <c r="A210" s="1">
        <v>15</v>
      </c>
      <c r="B210" s="24" t="s">
        <v>9</v>
      </c>
      <c r="C210" s="2">
        <v>41110</v>
      </c>
      <c r="D210" s="2" t="str">
        <f t="shared" si="25"/>
        <v>2012-07</v>
      </c>
      <c r="E210" s="23">
        <v>1400</v>
      </c>
      <c r="F210" s="23">
        <f t="shared" si="26"/>
        <v>0</v>
      </c>
      <c r="G210" s="23">
        <f>IF(AND(B210="Med B", COUNTIFS(A$2:A210, A210, B$2:B210, "Med A")=0), 1, 0)</f>
        <v>0</v>
      </c>
      <c r="H210" s="23" cm="1">
        <f t="array" ref="H210">IF(AND(A210=A209, E210=1), (C210-MIN(IF(A$2:A210=A210, IF(B$2:B210="Med A", C$2:C210), C210)))/7, 0)</f>
        <v>0</v>
      </c>
      <c r="I210" s="23">
        <f>IF(F210=1, SUMIFS(E$2:E210, A$2:A210, A210, B$2:B210, "Med A"), 0)</f>
        <v>0</v>
      </c>
      <c r="J210" s="23">
        <f t="shared" si="27"/>
        <v>0</v>
      </c>
      <c r="K210" s="23">
        <f t="shared" si="28"/>
        <v>1400</v>
      </c>
      <c r="L210" s="23">
        <f t="shared" si="29"/>
        <v>0</v>
      </c>
      <c r="M210" s="1">
        <f>IF(AND(B210="Med B", COUNTIFS(A$2:A210, A210, B$2:B210, "Med B")=1), 1, 0)</f>
        <v>0</v>
      </c>
      <c r="N210" s="1">
        <f t="shared" si="30"/>
        <v>0</v>
      </c>
      <c r="O210" s="1">
        <f>IF(B210="Med B", COUNTIFS(A$2:A210, A210, B$2:B210, "Med B"), 0)</f>
        <v>0</v>
      </c>
      <c r="P210" s="1">
        <f>IF(AND(B210="Med B", COUNTIFS(A$2:A210, A210, B$2:B210, "Med B")=2), E210, 0)</f>
        <v>0</v>
      </c>
    </row>
    <row r="211" spans="1:17" ht="10" x14ac:dyDescent="0.25">
      <c r="A211" s="1">
        <v>15</v>
      </c>
      <c r="B211" s="24" t="s">
        <v>9</v>
      </c>
      <c r="C211" s="2">
        <v>41113</v>
      </c>
      <c r="D211" s="2" t="str">
        <f t="shared" si="25"/>
        <v>2012-07</v>
      </c>
      <c r="E211" s="23">
        <v>1400</v>
      </c>
      <c r="F211" s="23">
        <f t="shared" si="26"/>
        <v>0</v>
      </c>
      <c r="G211" s="23">
        <f>IF(AND(B211="Med B", COUNTIFS(A$2:A211, A211, B$2:B211, "Med A")=0), 1, 0)</f>
        <v>0</v>
      </c>
      <c r="H211" s="23" cm="1">
        <f t="array" ref="H211">IF(AND(A211=A210, E211=1), (C211-MIN(IF(A$2:A211=A211, IF(B$2:B211="Med A", C$2:C211), C211)))/7, 0)</f>
        <v>0</v>
      </c>
      <c r="I211" s="23">
        <f>IF(F211=1, SUMIFS(E$2:E211, A$2:A211, A211, B$2:B211, "Med A"), 0)</f>
        <v>0</v>
      </c>
      <c r="J211" s="23">
        <f t="shared" si="27"/>
        <v>0</v>
      </c>
      <c r="K211" s="23">
        <f t="shared" si="28"/>
        <v>1400</v>
      </c>
      <c r="L211" s="23">
        <f t="shared" si="29"/>
        <v>0</v>
      </c>
      <c r="M211" s="1">
        <f>IF(AND(B211="Med B", COUNTIFS(A$2:A211, A211, B$2:B211, "Med B")=1), 1, 0)</f>
        <v>0</v>
      </c>
      <c r="N211" s="1">
        <f t="shared" si="30"/>
        <v>0</v>
      </c>
      <c r="O211" s="1">
        <f>IF(B211="Med B", COUNTIFS(A$2:A211, A211, B$2:B211, "Med B"), 0)</f>
        <v>0</v>
      </c>
      <c r="P211" s="1">
        <f>IF(AND(B211="Med B", COUNTIFS(A$2:A211, A211, B$2:B211, "Med B")=2), E211, 0)</f>
        <v>0</v>
      </c>
    </row>
    <row r="212" spans="1:17" ht="10" x14ac:dyDescent="0.25">
      <c r="A212" s="1">
        <v>15</v>
      </c>
      <c r="B212" s="24" t="s">
        <v>9</v>
      </c>
      <c r="C212" s="2">
        <v>41115</v>
      </c>
      <c r="D212" s="2" t="str">
        <f t="shared" si="25"/>
        <v>2012-07</v>
      </c>
      <c r="E212" s="23">
        <v>1400</v>
      </c>
      <c r="F212" s="23">
        <f t="shared" si="26"/>
        <v>0</v>
      </c>
      <c r="G212" s="23">
        <f>IF(AND(B212="Med B", COUNTIFS(A$2:A212, A212, B$2:B212, "Med A")=0), 1, 0)</f>
        <v>0</v>
      </c>
      <c r="H212" s="23" cm="1">
        <f t="array" ref="H212">IF(AND(A212=A211, E212=1), (C212-MIN(IF(A$2:A212=A212, IF(B$2:B212="Med A", C$2:C212), C212)))/7, 0)</f>
        <v>0</v>
      </c>
      <c r="I212" s="23">
        <f>IF(F212=1, SUMIFS(E$2:E212, A$2:A212, A212, B$2:B212, "Med A"), 0)</f>
        <v>0</v>
      </c>
      <c r="J212" s="23">
        <f t="shared" si="27"/>
        <v>0</v>
      </c>
      <c r="K212" s="23">
        <f t="shared" si="28"/>
        <v>1400</v>
      </c>
      <c r="L212" s="23">
        <f t="shared" si="29"/>
        <v>0</v>
      </c>
      <c r="M212" s="1">
        <f>IF(AND(B212="Med B", COUNTIFS(A$2:A212, A212, B$2:B212, "Med B")=1), 1, 0)</f>
        <v>0</v>
      </c>
      <c r="N212" s="1">
        <f t="shared" si="30"/>
        <v>0</v>
      </c>
      <c r="O212" s="1">
        <f>IF(B212="Med B", COUNTIFS(A$2:A212, A212, B$2:B212, "Med B"), 0)</f>
        <v>0</v>
      </c>
      <c r="P212" s="1">
        <f>IF(AND(B212="Med B", COUNTIFS(A$2:A212, A212, B$2:B212, "Med B")=2), E212, 0)</f>
        <v>0</v>
      </c>
    </row>
    <row r="213" spans="1:17" ht="10" x14ac:dyDescent="0.25">
      <c r="A213" s="1">
        <v>15</v>
      </c>
      <c r="B213" s="24" t="s">
        <v>9</v>
      </c>
      <c r="C213" s="2">
        <v>41117</v>
      </c>
      <c r="D213" s="2" t="str">
        <f t="shared" si="25"/>
        <v>2012-07</v>
      </c>
      <c r="E213" s="23">
        <v>1400</v>
      </c>
      <c r="F213" s="23">
        <f t="shared" si="26"/>
        <v>0</v>
      </c>
      <c r="G213" s="23">
        <f>IF(AND(B213="Med B", COUNTIFS(A$2:A213, A213, B$2:B213, "Med A")=0), 1, 0)</f>
        <v>0</v>
      </c>
      <c r="H213" s="23" cm="1">
        <f t="array" ref="H213">IF(AND(A213=A212, E213=1), (C213-MIN(IF(A$2:A213=A213, IF(B$2:B213="Med A", C$2:C213), C213)))/7, 0)</f>
        <v>0</v>
      </c>
      <c r="I213" s="23">
        <f>IF(F213=1, SUMIFS(E$2:E213, A$2:A213, A213, B$2:B213, "Med A"), 0)</f>
        <v>0</v>
      </c>
      <c r="J213" s="23">
        <f t="shared" si="27"/>
        <v>0</v>
      </c>
      <c r="K213" s="23">
        <f t="shared" si="28"/>
        <v>1400</v>
      </c>
      <c r="L213" s="23">
        <f t="shared" si="29"/>
        <v>0</v>
      </c>
      <c r="M213" s="1">
        <f>IF(AND(B213="Med B", COUNTIFS(A$2:A213, A213, B$2:B213, "Med B")=1), 1, 0)</f>
        <v>0</v>
      </c>
      <c r="N213" s="1">
        <f t="shared" si="30"/>
        <v>0</v>
      </c>
      <c r="O213" s="1">
        <f>IF(B213="Med B", COUNTIFS(A$2:A213, A213, B$2:B213, "Med B"), 0)</f>
        <v>0</v>
      </c>
      <c r="P213" s="1">
        <f>IF(AND(B213="Med B", COUNTIFS(A$2:A213, A213, B$2:B213, "Med B")=2), E213, 0)</f>
        <v>0</v>
      </c>
    </row>
    <row r="214" spans="1:17" ht="10" x14ac:dyDescent="0.25">
      <c r="A214" s="1">
        <v>15</v>
      </c>
      <c r="B214" s="24" t="s">
        <v>9</v>
      </c>
      <c r="C214" s="2">
        <v>41121</v>
      </c>
      <c r="D214" s="2" t="str">
        <f t="shared" si="25"/>
        <v>2012-07</v>
      </c>
      <c r="E214" s="23">
        <v>1400</v>
      </c>
      <c r="F214" s="23">
        <f t="shared" si="26"/>
        <v>0</v>
      </c>
      <c r="G214" s="23">
        <f>IF(AND(B214="Med B", COUNTIFS(A$2:A214, A214, B$2:B214, "Med A")=0), 1, 0)</f>
        <v>0</v>
      </c>
      <c r="H214" s="23" cm="1">
        <f t="array" ref="H214">IF(AND(A214=A213, E214=1), (C214-MIN(IF(A$2:A214=A214, IF(B$2:B214="Med A", C$2:C214), C214)))/7, 0)</f>
        <v>0</v>
      </c>
      <c r="I214" s="23">
        <f>IF(F214=1, SUMIFS(E$2:E214, A$2:A214, A214, B$2:B214, "Med A"), 0)</f>
        <v>0</v>
      </c>
      <c r="J214" s="23">
        <f t="shared" si="27"/>
        <v>0</v>
      </c>
      <c r="K214" s="23">
        <f t="shared" si="28"/>
        <v>1400</v>
      </c>
      <c r="L214" s="23">
        <f t="shared" si="29"/>
        <v>0</v>
      </c>
      <c r="M214" s="1">
        <f>IF(AND(B214="Med B", COUNTIFS(A$2:A214, A214, B$2:B214, "Med B")=1), 1, 0)</f>
        <v>0</v>
      </c>
      <c r="N214" s="1">
        <f t="shared" si="30"/>
        <v>0</v>
      </c>
      <c r="O214" s="1">
        <f>IF(B214="Med B", COUNTIFS(A$2:A214, A214, B$2:B214, "Med B"), 0)</f>
        <v>0</v>
      </c>
      <c r="P214" s="1">
        <f>IF(AND(B214="Med B", COUNTIFS(A$2:A214, A214, B$2:B214, "Med B")=2), E214, 0)</f>
        <v>0</v>
      </c>
    </row>
    <row r="215" spans="1:17" ht="10" x14ac:dyDescent="0.25">
      <c r="A215" s="1">
        <v>15</v>
      </c>
      <c r="B215" s="24" t="s">
        <v>9</v>
      </c>
      <c r="C215" s="2">
        <v>41122</v>
      </c>
      <c r="D215" s="2" t="str">
        <f t="shared" si="25"/>
        <v>2012-08</v>
      </c>
      <c r="E215" s="23">
        <v>1400</v>
      </c>
      <c r="F215" s="23">
        <f t="shared" si="26"/>
        <v>0</v>
      </c>
      <c r="G215" s="23">
        <f>IF(AND(B215="Med B", COUNTIFS(A$2:A215, A215, B$2:B215, "Med A")=0), 1, 0)</f>
        <v>0</v>
      </c>
      <c r="H215" s="23" cm="1">
        <f t="array" ref="H215">IF(AND(A215=A214, E215=1), (C215-MIN(IF(A$2:A215=A215, IF(B$2:B215="Med A", C$2:C215), C215)))/7, 0)</f>
        <v>0</v>
      </c>
      <c r="I215" s="23">
        <f>IF(F215=1, SUMIFS(E$2:E215, A$2:A215, A215, B$2:B215, "Med A"), 0)</f>
        <v>0</v>
      </c>
      <c r="J215" s="23">
        <f t="shared" si="27"/>
        <v>0</v>
      </c>
      <c r="K215" s="23">
        <f t="shared" si="28"/>
        <v>1400</v>
      </c>
      <c r="L215" s="23">
        <f t="shared" si="29"/>
        <v>0</v>
      </c>
      <c r="M215" s="1">
        <f>IF(AND(B215="Med B", COUNTIFS(A$2:A215, A215, B$2:B215, "Med B")=1), 1, 0)</f>
        <v>0</v>
      </c>
      <c r="N215" s="1">
        <f t="shared" si="30"/>
        <v>0</v>
      </c>
      <c r="O215" s="1">
        <f>IF(B215="Med B", COUNTIFS(A$2:A215, A215, B$2:B215, "Med B"), 0)</f>
        <v>0</v>
      </c>
      <c r="P215" s="1">
        <f>IF(AND(B215="Med B", COUNTIFS(A$2:A215, A215, B$2:B215, "Med B")=2), E215, 0)</f>
        <v>0</v>
      </c>
    </row>
    <row r="216" spans="1:17" ht="12.5" x14ac:dyDescent="0.25">
      <c r="A216" s="1">
        <v>15</v>
      </c>
      <c r="B216" s="24" t="s">
        <v>9</v>
      </c>
      <c r="C216" s="2">
        <v>41155</v>
      </c>
      <c r="D216" s="2" t="str">
        <f t="shared" si="25"/>
        <v>2012-09</v>
      </c>
      <c r="E216" s="23">
        <v>1000</v>
      </c>
      <c r="F216" s="23">
        <f t="shared" si="26"/>
        <v>0</v>
      </c>
      <c r="G216" s="23">
        <f>IF(AND(B216="Med B", COUNTIFS(A$2:A216, A216, B$2:B216, "Med A")=0), 1, 0)</f>
        <v>0</v>
      </c>
      <c r="H216" s="23" cm="1">
        <f t="array" ref="H216">IF(AND(A216=A215, E216=1), (C216-MIN(IF(A$2:A216=A216, IF(B$2:B216="Med A", C$2:C216), C216)))/7, 0)</f>
        <v>0</v>
      </c>
      <c r="I216" s="23">
        <f>IF(F216=1, SUMIFS(E$2:E216, A$2:A216, A216, B$2:B216, "Med A"), 0)</f>
        <v>0</v>
      </c>
      <c r="J216" s="23">
        <f t="shared" si="27"/>
        <v>0</v>
      </c>
      <c r="K216" s="23">
        <f t="shared" si="28"/>
        <v>1000</v>
      </c>
      <c r="L216" s="23">
        <f t="shared" si="29"/>
        <v>0</v>
      </c>
      <c r="M216" s="1">
        <f>IF(AND(B216="Med B", COUNTIFS(A$2:A216, A216, B$2:B216, "Med B")=1), 1, 0)</f>
        <v>0</v>
      </c>
      <c r="N216" s="1">
        <f t="shared" si="30"/>
        <v>0</v>
      </c>
      <c r="O216" s="1">
        <f>IF(B216="Med B", COUNTIFS(A$2:A216, A216, B$2:B216, "Med B"), 0)</f>
        <v>0</v>
      </c>
      <c r="P216" s="1">
        <f>IF(AND(B216="Med B", COUNTIFS(A$2:A216, A216, B$2:B216, "Med B")=2), E216, 0)</f>
        <v>0</v>
      </c>
      <c r="Q216" t="str">
        <f t="shared" ref="Q216:Q218" si="31">IF(AND(F192=1, OR(MONTH(C192)=9, MONTH(C192)=10)), TEXT(C192, "yyyy-mm"), "")</f>
        <v/>
      </c>
    </row>
    <row r="217" spans="1:17" ht="12.5" x14ac:dyDescent="0.25">
      <c r="A217" s="1">
        <v>15</v>
      </c>
      <c r="B217" s="24" t="s">
        <v>9</v>
      </c>
      <c r="C217" s="2">
        <v>41157</v>
      </c>
      <c r="D217" s="2" t="str">
        <f t="shared" si="25"/>
        <v>2012-09</v>
      </c>
      <c r="E217" s="23">
        <v>1000</v>
      </c>
      <c r="F217" s="23">
        <f t="shared" si="26"/>
        <v>0</v>
      </c>
      <c r="G217" s="23">
        <f>IF(AND(B217="Med B", COUNTIFS(A$2:A217, A217, B$2:B217, "Med A")=0), 1, 0)</f>
        <v>0</v>
      </c>
      <c r="H217" s="23" cm="1">
        <f t="array" ref="H217">IF(AND(A217=A216, E217=1), (C217-MIN(IF(A$2:A217=A217, IF(B$2:B217="Med A", C$2:C217), C217)))/7, 0)</f>
        <v>0</v>
      </c>
      <c r="I217" s="23">
        <f>IF(F217=1, SUMIFS(E$2:E217, A$2:A217, A217, B$2:B217, "Med A"), 0)</f>
        <v>0</v>
      </c>
      <c r="J217" s="23">
        <f t="shared" si="27"/>
        <v>0</v>
      </c>
      <c r="K217" s="23">
        <f t="shared" si="28"/>
        <v>1000</v>
      </c>
      <c r="L217" s="23">
        <f t="shared" si="29"/>
        <v>0</v>
      </c>
      <c r="M217" s="1">
        <f>IF(AND(B217="Med B", COUNTIFS(A$2:A217, A217, B$2:B217, "Med B")=1), 1, 0)</f>
        <v>0</v>
      </c>
      <c r="N217" s="1">
        <f t="shared" si="30"/>
        <v>0</v>
      </c>
      <c r="O217" s="1">
        <f>IF(B217="Med B", COUNTIFS(A$2:A217, A217, B$2:B217, "Med B"), 0)</f>
        <v>0</v>
      </c>
      <c r="P217" s="1">
        <f>IF(AND(B217="Med B", COUNTIFS(A$2:A217, A217, B$2:B217, "Med B")=2), E217, 0)</f>
        <v>0</v>
      </c>
      <c r="Q217" t="str">
        <f t="shared" si="31"/>
        <v/>
      </c>
    </row>
    <row r="218" spans="1:17" ht="12.5" x14ac:dyDescent="0.25">
      <c r="A218" s="1">
        <v>15</v>
      </c>
      <c r="B218" s="24" t="s">
        <v>10</v>
      </c>
      <c r="C218" s="2">
        <v>41164</v>
      </c>
      <c r="D218" s="2" t="str">
        <f t="shared" si="25"/>
        <v>2012-09</v>
      </c>
      <c r="E218" s="23">
        <v>3</v>
      </c>
      <c r="F218" s="23">
        <f t="shared" si="26"/>
        <v>1</v>
      </c>
      <c r="G218" s="23">
        <f>IF(AND(B218="Med B", COUNTIFS(A$2:A218, A218, B$2:B218, "Med A")=0), 1, 0)</f>
        <v>0</v>
      </c>
      <c r="H218" s="23" cm="1">
        <f t="array" ref="H218">IF(AND(A218=A217, E218=1), (C218-MIN(IF(A$2:A218=A218, IF(B$2:B218="Med A", C$2:C218), C218)))/7, 0)</f>
        <v>0</v>
      </c>
      <c r="I218" s="23">
        <f>IF(F218=1, SUMIFS(E$2:E218, A$2:A218, A218, B$2:B218, "Med A"), 0)</f>
        <v>18800</v>
      </c>
      <c r="J218" s="23">
        <f t="shared" si="27"/>
        <v>0</v>
      </c>
      <c r="K218" s="23">
        <f t="shared" si="28"/>
        <v>0</v>
      </c>
      <c r="L218" s="23">
        <f t="shared" si="29"/>
        <v>3</v>
      </c>
      <c r="M218" s="1">
        <f>IF(AND(B218="Med B", COUNTIFS(A$2:A218, A218, B$2:B218, "Med B")=1), 1, 0)</f>
        <v>1</v>
      </c>
      <c r="N218" s="1">
        <f t="shared" si="30"/>
        <v>3</v>
      </c>
      <c r="O218" s="1">
        <f>IF(B218="Med B", COUNTIFS(A$2:A218, A218, B$2:B218, "Med B"), 0)</f>
        <v>1</v>
      </c>
      <c r="P218" s="1">
        <f>IF(AND(B218="Med B", COUNTIFS(A$2:A218, A218, B$2:B218, "Med B")=2), E218, 0)</f>
        <v>0</v>
      </c>
      <c r="Q218" t="str">
        <f t="shared" si="31"/>
        <v/>
      </c>
    </row>
    <row r="219" spans="1:17" ht="10" x14ac:dyDescent="0.25">
      <c r="A219" s="1">
        <v>15</v>
      </c>
      <c r="B219" s="24" t="s">
        <v>10</v>
      </c>
      <c r="C219" s="2">
        <v>41227</v>
      </c>
      <c r="D219" s="2" t="str">
        <f t="shared" si="25"/>
        <v>2012-11</v>
      </c>
      <c r="E219" s="23">
        <v>1</v>
      </c>
      <c r="F219" s="23">
        <f t="shared" si="26"/>
        <v>0</v>
      </c>
      <c r="G219" s="23">
        <f>IF(AND(B219="Med B", COUNTIFS(A$2:A219, A219, B$2:B219, "Med A")=0), 1, 0)</f>
        <v>0</v>
      </c>
      <c r="H219" s="23" cm="1">
        <f t="array" ref="H219">IF(AND(A219=A218, E219=1), (C219-MIN(IF(A$2:A219=A219, IF(B$2:B219="Med A", C$2:C219), C219)))/7, 0)</f>
        <v>18.714285714285715</v>
      </c>
      <c r="I219" s="23">
        <f>IF(F219=1, SUMIFS(E$2:E219, A$2:A219, A219, B$2:B219, "Med A"), 0)</f>
        <v>0</v>
      </c>
      <c r="J219" s="23">
        <f t="shared" si="27"/>
        <v>4</v>
      </c>
      <c r="K219" s="23">
        <f t="shared" si="28"/>
        <v>0</v>
      </c>
      <c r="L219" s="23">
        <f t="shared" si="29"/>
        <v>1</v>
      </c>
      <c r="M219" s="1">
        <f>IF(AND(B219="Med B", COUNTIFS(A$2:A219, A219, B$2:B219, "Med B")=1), 1, 0)</f>
        <v>0</v>
      </c>
      <c r="N219" s="1">
        <f t="shared" si="30"/>
        <v>0</v>
      </c>
      <c r="O219" s="1">
        <f>IF(B219="Med B", COUNTIFS(A$2:A219, A219, B$2:B219, "Med B"), 0)</f>
        <v>2</v>
      </c>
      <c r="P219" s="1">
        <f>IF(AND(B219="Med B", COUNTIFS(A$2:A219, A219, B$2:B219, "Med B")=2), E219, 0)</f>
        <v>1</v>
      </c>
    </row>
    <row r="220" spans="1:17" ht="10" x14ac:dyDescent="0.25">
      <c r="A220" s="1">
        <v>16</v>
      </c>
      <c r="B220" s="24" t="s">
        <v>9</v>
      </c>
      <c r="C220" s="2">
        <v>41093</v>
      </c>
      <c r="D220" s="2" t="str">
        <f t="shared" si="25"/>
        <v>2012-07</v>
      </c>
      <c r="E220" s="23">
        <v>5000</v>
      </c>
      <c r="F220" s="23">
        <f t="shared" si="26"/>
        <v>0</v>
      </c>
      <c r="G220" s="23">
        <f>IF(AND(B220="Med B", COUNTIFS(A$2:A220, A220, B$2:B220, "Med A")=0), 1, 0)</f>
        <v>0</v>
      </c>
      <c r="H220" s="23" cm="1">
        <f t="array" ref="H220">IF(AND(A220=A219, E220=1), (C220-MIN(IF(A$2:A220=A220, IF(B$2:B220="Med A", C$2:C220), C220)))/7, 0)</f>
        <v>0</v>
      </c>
      <c r="I220" s="23">
        <f>IF(F220=1, SUMIFS(E$2:E220, A$2:A220, A220, B$2:B220, "Med A"), 0)</f>
        <v>0</v>
      </c>
      <c r="J220" s="23">
        <f t="shared" si="27"/>
        <v>0</v>
      </c>
      <c r="K220" s="23">
        <f t="shared" si="28"/>
        <v>5000</v>
      </c>
      <c r="L220" s="23">
        <f t="shared" si="29"/>
        <v>0</v>
      </c>
      <c r="M220" s="1">
        <f>IF(AND(B220="Med B", COUNTIFS(A$2:A220, A220, B$2:B220, "Med B")=1), 1, 0)</f>
        <v>0</v>
      </c>
      <c r="N220" s="1">
        <f t="shared" si="30"/>
        <v>0</v>
      </c>
      <c r="O220" s="1">
        <f>IF(B220="Med B", COUNTIFS(A$2:A220, A220, B$2:B220, "Med B"), 0)</f>
        <v>0</v>
      </c>
      <c r="P220" s="1">
        <f>IF(AND(B220="Med B", COUNTIFS(A$2:A220, A220, B$2:B220, "Med B")=2), E220, 0)</f>
        <v>0</v>
      </c>
    </row>
    <row r="221" spans="1:17" ht="10" x14ac:dyDescent="0.25">
      <c r="A221" s="1">
        <v>16</v>
      </c>
      <c r="B221" s="24" t="s">
        <v>9</v>
      </c>
      <c r="C221" s="2">
        <v>41095</v>
      </c>
      <c r="D221" s="2" t="str">
        <f t="shared" si="25"/>
        <v>2012-07</v>
      </c>
      <c r="E221" s="23">
        <v>5000</v>
      </c>
      <c r="F221" s="23">
        <f t="shared" si="26"/>
        <v>0</v>
      </c>
      <c r="G221" s="23">
        <f>IF(AND(B221="Med B", COUNTIFS(A$2:A221, A221, B$2:B221, "Med A")=0), 1, 0)</f>
        <v>0</v>
      </c>
      <c r="H221" s="23" cm="1">
        <f t="array" ref="H221">IF(AND(A221=A220, E221=1), (C221-MIN(IF(A$2:A221=A221, IF(B$2:B221="Med A", C$2:C221), C221)))/7, 0)</f>
        <v>0</v>
      </c>
      <c r="I221" s="23">
        <f>IF(F221=1, SUMIFS(E$2:E221, A$2:A221, A221, B$2:B221, "Med A"), 0)</f>
        <v>0</v>
      </c>
      <c r="J221" s="23">
        <f t="shared" si="27"/>
        <v>0</v>
      </c>
      <c r="K221" s="23">
        <f t="shared" si="28"/>
        <v>5000</v>
      </c>
      <c r="L221" s="23">
        <f t="shared" si="29"/>
        <v>0</v>
      </c>
      <c r="M221" s="1">
        <f>IF(AND(B221="Med B", COUNTIFS(A$2:A221, A221, B$2:B221, "Med B")=1), 1, 0)</f>
        <v>0</v>
      </c>
      <c r="N221" s="1">
        <f t="shared" si="30"/>
        <v>0</v>
      </c>
      <c r="O221" s="1">
        <f>IF(B221="Med B", COUNTIFS(A$2:A221, A221, B$2:B221, "Med B"), 0)</f>
        <v>0</v>
      </c>
      <c r="P221" s="1">
        <f>IF(AND(B221="Med B", COUNTIFS(A$2:A221, A221, B$2:B221, "Med B")=2), E221, 0)</f>
        <v>0</v>
      </c>
    </row>
    <row r="222" spans="1:17" ht="10" x14ac:dyDescent="0.25">
      <c r="A222" s="1">
        <v>16</v>
      </c>
      <c r="B222" s="24" t="s">
        <v>9</v>
      </c>
      <c r="C222" s="2">
        <v>41097</v>
      </c>
      <c r="D222" s="2" t="str">
        <f t="shared" si="25"/>
        <v>2012-07</v>
      </c>
      <c r="E222" s="23">
        <v>5000</v>
      </c>
      <c r="F222" s="23">
        <f t="shared" si="26"/>
        <v>0</v>
      </c>
      <c r="G222" s="23">
        <f>IF(AND(B222="Med B", COUNTIFS(A$2:A222, A222, B$2:B222, "Med A")=0), 1, 0)</f>
        <v>0</v>
      </c>
      <c r="H222" s="23" cm="1">
        <f t="array" ref="H222">IF(AND(A222=A221, E222=1), (C222-MIN(IF(A$2:A222=A222, IF(B$2:B222="Med A", C$2:C222), C222)))/7, 0)</f>
        <v>0</v>
      </c>
      <c r="I222" s="23">
        <f>IF(F222=1, SUMIFS(E$2:E222, A$2:A222, A222, B$2:B222, "Med A"), 0)</f>
        <v>0</v>
      </c>
      <c r="J222" s="23">
        <f t="shared" si="27"/>
        <v>0</v>
      </c>
      <c r="K222" s="23">
        <f t="shared" si="28"/>
        <v>5000</v>
      </c>
      <c r="L222" s="23">
        <f t="shared" si="29"/>
        <v>0</v>
      </c>
      <c r="M222" s="1">
        <f>IF(AND(B222="Med B", COUNTIFS(A$2:A222, A222, B$2:B222, "Med B")=1), 1, 0)</f>
        <v>0</v>
      </c>
      <c r="N222" s="1">
        <f t="shared" si="30"/>
        <v>0</v>
      </c>
      <c r="O222" s="1">
        <f>IF(B222="Med B", COUNTIFS(A$2:A222, A222, B$2:B222, "Med B"), 0)</f>
        <v>0</v>
      </c>
      <c r="P222" s="1">
        <f>IF(AND(B222="Med B", COUNTIFS(A$2:A222, A222, B$2:B222, "Med B")=2), E222, 0)</f>
        <v>0</v>
      </c>
    </row>
    <row r="223" spans="1:17" ht="10" x14ac:dyDescent="0.25">
      <c r="A223" s="1">
        <v>16</v>
      </c>
      <c r="B223" s="24" t="s">
        <v>9</v>
      </c>
      <c r="C223" s="2">
        <v>41100</v>
      </c>
      <c r="D223" s="2" t="str">
        <f t="shared" si="25"/>
        <v>2012-07</v>
      </c>
      <c r="E223" s="23">
        <v>5000</v>
      </c>
      <c r="F223" s="23">
        <f t="shared" si="26"/>
        <v>0</v>
      </c>
      <c r="G223" s="23">
        <f>IF(AND(B223="Med B", COUNTIFS(A$2:A223, A223, B$2:B223, "Med A")=0), 1, 0)</f>
        <v>0</v>
      </c>
      <c r="H223" s="23" cm="1">
        <f t="array" ref="H223">IF(AND(A223=A222, E223=1), (C223-MIN(IF(A$2:A223=A223, IF(B$2:B223="Med A", C$2:C223), C223)))/7, 0)</f>
        <v>0</v>
      </c>
      <c r="I223" s="23">
        <f>IF(F223=1, SUMIFS(E$2:E223, A$2:A223, A223, B$2:B223, "Med A"), 0)</f>
        <v>0</v>
      </c>
      <c r="J223" s="23">
        <f t="shared" si="27"/>
        <v>0</v>
      </c>
      <c r="K223" s="23">
        <f t="shared" si="28"/>
        <v>5000</v>
      </c>
      <c r="L223" s="23">
        <f t="shared" si="29"/>
        <v>0</v>
      </c>
      <c r="M223" s="1">
        <f>IF(AND(B223="Med B", COUNTIFS(A$2:A223, A223, B$2:B223, "Med B")=1), 1, 0)</f>
        <v>0</v>
      </c>
      <c r="N223" s="1">
        <f t="shared" si="30"/>
        <v>0</v>
      </c>
      <c r="O223" s="1">
        <f>IF(B223="Med B", COUNTIFS(A$2:A223, A223, B$2:B223, "Med B"), 0)</f>
        <v>0</v>
      </c>
      <c r="P223" s="1">
        <f>IF(AND(B223="Med B", COUNTIFS(A$2:A223, A223, B$2:B223, "Med B")=2), E223, 0)</f>
        <v>0</v>
      </c>
    </row>
    <row r="224" spans="1:17" ht="10" x14ac:dyDescent="0.25">
      <c r="A224" s="1">
        <v>16</v>
      </c>
      <c r="B224" s="24" t="s">
        <v>9</v>
      </c>
      <c r="C224" s="2">
        <v>41102</v>
      </c>
      <c r="D224" s="2" t="str">
        <f t="shared" si="25"/>
        <v>2012-07</v>
      </c>
      <c r="E224" s="23">
        <v>5000</v>
      </c>
      <c r="F224" s="23">
        <f t="shared" si="26"/>
        <v>0</v>
      </c>
      <c r="G224" s="23">
        <f>IF(AND(B224="Med B", COUNTIFS(A$2:A224, A224, B$2:B224, "Med A")=0), 1, 0)</f>
        <v>0</v>
      </c>
      <c r="H224" s="23" cm="1">
        <f t="array" ref="H224">IF(AND(A224=A223, E224=1), (C224-MIN(IF(A$2:A224=A224, IF(B$2:B224="Med A", C$2:C224), C224)))/7, 0)</f>
        <v>0</v>
      </c>
      <c r="I224" s="23">
        <f>IF(F224=1, SUMIFS(E$2:E224, A$2:A224, A224, B$2:B224, "Med A"), 0)</f>
        <v>0</v>
      </c>
      <c r="J224" s="23">
        <f t="shared" si="27"/>
        <v>0</v>
      </c>
      <c r="K224" s="23">
        <f t="shared" si="28"/>
        <v>5000</v>
      </c>
      <c r="L224" s="23">
        <f t="shared" si="29"/>
        <v>0</v>
      </c>
      <c r="M224" s="1">
        <f>IF(AND(B224="Med B", COUNTIFS(A$2:A224, A224, B$2:B224, "Med B")=1), 1, 0)</f>
        <v>0</v>
      </c>
      <c r="N224" s="1">
        <f t="shared" si="30"/>
        <v>0</v>
      </c>
      <c r="O224" s="1">
        <f>IF(B224="Med B", COUNTIFS(A$2:A224, A224, B$2:B224, "Med B"), 0)</f>
        <v>0</v>
      </c>
      <c r="P224" s="1">
        <f>IF(AND(B224="Med B", COUNTIFS(A$2:A224, A224, B$2:B224, "Med B")=2), E224, 0)</f>
        <v>0</v>
      </c>
    </row>
    <row r="225" spans="1:16" ht="10" x14ac:dyDescent="0.25">
      <c r="A225" s="1">
        <v>16</v>
      </c>
      <c r="B225" s="24" t="s">
        <v>9</v>
      </c>
      <c r="C225" s="2">
        <v>41104</v>
      </c>
      <c r="D225" s="2" t="str">
        <f t="shared" si="25"/>
        <v>2012-07</v>
      </c>
      <c r="E225" s="23">
        <v>5000</v>
      </c>
      <c r="F225" s="23">
        <f t="shared" si="26"/>
        <v>0</v>
      </c>
      <c r="G225" s="23">
        <f>IF(AND(B225="Med B", COUNTIFS(A$2:A225, A225, B$2:B225, "Med A")=0), 1, 0)</f>
        <v>0</v>
      </c>
      <c r="H225" s="23" cm="1">
        <f t="array" ref="H225">IF(AND(A225=A224, E225=1), (C225-MIN(IF(A$2:A225=A225, IF(B$2:B225="Med A", C$2:C225), C225)))/7, 0)</f>
        <v>0</v>
      </c>
      <c r="I225" s="23">
        <f>IF(F225=1, SUMIFS(E$2:E225, A$2:A225, A225, B$2:B225, "Med A"), 0)</f>
        <v>0</v>
      </c>
      <c r="J225" s="23">
        <f t="shared" si="27"/>
        <v>0</v>
      </c>
      <c r="K225" s="23">
        <f t="shared" si="28"/>
        <v>5000</v>
      </c>
      <c r="L225" s="23">
        <f t="shared" si="29"/>
        <v>0</v>
      </c>
      <c r="M225" s="1">
        <f>IF(AND(B225="Med B", COUNTIFS(A$2:A225, A225, B$2:B225, "Med B")=1), 1, 0)</f>
        <v>0</v>
      </c>
      <c r="N225" s="1">
        <f t="shared" si="30"/>
        <v>0</v>
      </c>
      <c r="O225" s="1">
        <f>IF(B225="Med B", COUNTIFS(A$2:A225, A225, B$2:B225, "Med B"), 0)</f>
        <v>0</v>
      </c>
      <c r="P225" s="1">
        <f>IF(AND(B225="Med B", COUNTIFS(A$2:A225, A225, B$2:B225, "Med B")=2), E225, 0)</f>
        <v>0</v>
      </c>
    </row>
    <row r="226" spans="1:16" ht="10" x14ac:dyDescent="0.25">
      <c r="A226" s="1">
        <v>16</v>
      </c>
      <c r="B226" s="24" t="s">
        <v>9</v>
      </c>
      <c r="C226" s="2">
        <v>41109</v>
      </c>
      <c r="D226" s="2" t="str">
        <f t="shared" si="25"/>
        <v>2012-07</v>
      </c>
      <c r="E226" s="23">
        <v>5000</v>
      </c>
      <c r="F226" s="23">
        <f t="shared" si="26"/>
        <v>0</v>
      </c>
      <c r="G226" s="23">
        <f>IF(AND(B226="Med B", COUNTIFS(A$2:A226, A226, B$2:B226, "Med A")=0), 1, 0)</f>
        <v>0</v>
      </c>
      <c r="H226" s="23" cm="1">
        <f t="array" ref="H226">IF(AND(A226=A225, E226=1), (C226-MIN(IF(A$2:A226=A226, IF(B$2:B226="Med A", C$2:C226), C226)))/7, 0)</f>
        <v>0</v>
      </c>
      <c r="I226" s="23">
        <f>IF(F226=1, SUMIFS(E$2:E226, A$2:A226, A226, B$2:B226, "Med A"), 0)</f>
        <v>0</v>
      </c>
      <c r="J226" s="23">
        <f t="shared" si="27"/>
        <v>0</v>
      </c>
      <c r="K226" s="23">
        <f t="shared" si="28"/>
        <v>5000</v>
      </c>
      <c r="L226" s="23">
        <f t="shared" si="29"/>
        <v>0</v>
      </c>
      <c r="M226" s="1">
        <f>IF(AND(B226="Med B", COUNTIFS(A$2:A226, A226, B$2:B226, "Med B")=1), 1, 0)</f>
        <v>0</v>
      </c>
      <c r="N226" s="1">
        <f t="shared" si="30"/>
        <v>0</v>
      </c>
      <c r="O226" s="1">
        <f>IF(B226="Med B", COUNTIFS(A$2:A226, A226, B$2:B226, "Med B"), 0)</f>
        <v>0</v>
      </c>
      <c r="P226" s="1">
        <f>IF(AND(B226="Med B", COUNTIFS(A$2:A226, A226, B$2:B226, "Med B")=2), E226, 0)</f>
        <v>0</v>
      </c>
    </row>
    <row r="227" spans="1:16" ht="10" x14ac:dyDescent="0.25">
      <c r="A227" s="1">
        <v>16</v>
      </c>
      <c r="B227" s="24" t="s">
        <v>9</v>
      </c>
      <c r="C227" s="2">
        <v>41111</v>
      </c>
      <c r="D227" s="2" t="str">
        <f t="shared" si="25"/>
        <v>2012-07</v>
      </c>
      <c r="E227" s="23">
        <v>4500</v>
      </c>
      <c r="F227" s="23">
        <f t="shared" si="26"/>
        <v>0</v>
      </c>
      <c r="G227" s="23">
        <f>IF(AND(B227="Med B", COUNTIFS(A$2:A227, A227, B$2:B227, "Med A")=0), 1, 0)</f>
        <v>0</v>
      </c>
      <c r="H227" s="23" cm="1">
        <f t="array" ref="H227">IF(AND(A227=A226, E227=1), (C227-MIN(IF(A$2:A227=A227, IF(B$2:B227="Med A", C$2:C227), C227)))/7, 0)</f>
        <v>0</v>
      </c>
      <c r="I227" s="23">
        <f>IF(F227=1, SUMIFS(E$2:E227, A$2:A227, A227, B$2:B227, "Med A"), 0)</f>
        <v>0</v>
      </c>
      <c r="J227" s="23">
        <f t="shared" si="27"/>
        <v>0</v>
      </c>
      <c r="K227" s="23">
        <f t="shared" si="28"/>
        <v>4500</v>
      </c>
      <c r="L227" s="23">
        <f t="shared" si="29"/>
        <v>0</v>
      </c>
      <c r="M227" s="1">
        <f>IF(AND(B227="Med B", COUNTIFS(A$2:A227, A227, B$2:B227, "Med B")=1), 1, 0)</f>
        <v>0</v>
      </c>
      <c r="N227" s="1">
        <f t="shared" si="30"/>
        <v>0</v>
      </c>
      <c r="O227" s="1">
        <f>IF(B227="Med B", COUNTIFS(A$2:A227, A227, B$2:B227, "Med B"), 0)</f>
        <v>0</v>
      </c>
      <c r="P227" s="1">
        <f>IF(AND(B227="Med B", COUNTIFS(A$2:A227, A227, B$2:B227, "Med B")=2), E227, 0)</f>
        <v>0</v>
      </c>
    </row>
    <row r="228" spans="1:16" ht="10" x14ac:dyDescent="0.25">
      <c r="A228" s="1">
        <v>16</v>
      </c>
      <c r="B228" s="24" t="s">
        <v>9</v>
      </c>
      <c r="C228" s="2">
        <v>41114</v>
      </c>
      <c r="D228" s="2" t="str">
        <f t="shared" si="25"/>
        <v>2012-07</v>
      </c>
      <c r="E228" s="23">
        <v>4500</v>
      </c>
      <c r="F228" s="23">
        <f t="shared" si="26"/>
        <v>0</v>
      </c>
      <c r="G228" s="23">
        <f>IF(AND(B228="Med B", COUNTIFS(A$2:A228, A228, B$2:B228, "Med A")=0), 1, 0)</f>
        <v>0</v>
      </c>
      <c r="H228" s="23" cm="1">
        <f t="array" ref="H228">IF(AND(A228=A227, E228=1), (C228-MIN(IF(A$2:A228=A228, IF(B$2:B228="Med A", C$2:C228), C228)))/7, 0)</f>
        <v>0</v>
      </c>
      <c r="I228" s="23">
        <f>IF(F228=1, SUMIFS(E$2:E228, A$2:A228, A228, B$2:B228, "Med A"), 0)</f>
        <v>0</v>
      </c>
      <c r="J228" s="23">
        <f t="shared" si="27"/>
        <v>0</v>
      </c>
      <c r="K228" s="23">
        <f t="shared" si="28"/>
        <v>4500</v>
      </c>
      <c r="L228" s="23">
        <f t="shared" si="29"/>
        <v>0</v>
      </c>
      <c r="M228" s="1">
        <f>IF(AND(B228="Med B", COUNTIFS(A$2:A228, A228, B$2:B228, "Med B")=1), 1, 0)</f>
        <v>0</v>
      </c>
      <c r="N228" s="1">
        <f t="shared" si="30"/>
        <v>0</v>
      </c>
      <c r="O228" s="1">
        <f>IF(B228="Med B", COUNTIFS(A$2:A228, A228, B$2:B228, "Med B"), 0)</f>
        <v>0</v>
      </c>
      <c r="P228" s="1">
        <f>IF(AND(B228="Med B", COUNTIFS(A$2:A228, A228, B$2:B228, "Med B")=2), E228, 0)</f>
        <v>0</v>
      </c>
    </row>
    <row r="229" spans="1:16" ht="10" x14ac:dyDescent="0.25">
      <c r="A229" s="1">
        <v>16</v>
      </c>
      <c r="B229" s="24" t="s">
        <v>9</v>
      </c>
      <c r="C229" s="2">
        <v>41116</v>
      </c>
      <c r="D229" s="2" t="str">
        <f t="shared" si="25"/>
        <v>2012-07</v>
      </c>
      <c r="E229" s="23">
        <v>4500</v>
      </c>
      <c r="F229" s="23">
        <f t="shared" si="26"/>
        <v>0</v>
      </c>
      <c r="G229" s="23">
        <f>IF(AND(B229="Med B", COUNTIFS(A$2:A229, A229, B$2:B229, "Med A")=0), 1, 0)</f>
        <v>0</v>
      </c>
      <c r="H229" s="23" cm="1">
        <f t="array" ref="H229">IF(AND(A229=A228, E229=1), (C229-MIN(IF(A$2:A229=A229, IF(B$2:B229="Med A", C$2:C229), C229)))/7, 0)</f>
        <v>0</v>
      </c>
      <c r="I229" s="23">
        <f>IF(F229=1, SUMIFS(E$2:E229, A$2:A229, A229, B$2:B229, "Med A"), 0)</f>
        <v>0</v>
      </c>
      <c r="J229" s="23">
        <f t="shared" si="27"/>
        <v>0</v>
      </c>
      <c r="K229" s="23">
        <f t="shared" si="28"/>
        <v>4500</v>
      </c>
      <c r="L229" s="23">
        <f t="shared" si="29"/>
        <v>0</v>
      </c>
      <c r="M229" s="1">
        <f>IF(AND(B229="Med B", COUNTIFS(A$2:A229, A229, B$2:B229, "Med B")=1), 1, 0)</f>
        <v>0</v>
      </c>
      <c r="N229" s="1">
        <f t="shared" si="30"/>
        <v>0</v>
      </c>
      <c r="O229" s="1">
        <f>IF(B229="Med B", COUNTIFS(A$2:A229, A229, B$2:B229, "Med B"), 0)</f>
        <v>0</v>
      </c>
      <c r="P229" s="1">
        <f>IF(AND(B229="Med B", COUNTIFS(A$2:A229, A229, B$2:B229, "Med B")=2), E229, 0)</f>
        <v>0</v>
      </c>
    </row>
    <row r="230" spans="1:16" ht="10" x14ac:dyDescent="0.25">
      <c r="A230" s="1">
        <v>16</v>
      </c>
      <c r="B230" s="24" t="s">
        <v>9</v>
      </c>
      <c r="C230" s="2">
        <v>41118</v>
      </c>
      <c r="D230" s="2" t="str">
        <f t="shared" si="25"/>
        <v>2012-07</v>
      </c>
      <c r="E230" s="23">
        <v>4500</v>
      </c>
      <c r="F230" s="23">
        <f t="shared" si="26"/>
        <v>0</v>
      </c>
      <c r="G230" s="23">
        <f>IF(AND(B230="Med B", COUNTIFS(A$2:A230, A230, B$2:B230, "Med A")=0), 1, 0)</f>
        <v>0</v>
      </c>
      <c r="H230" s="23" cm="1">
        <f t="array" ref="H230">IF(AND(A230=A229, E230=1), (C230-MIN(IF(A$2:A230=A230, IF(B$2:B230="Med A", C$2:C230), C230)))/7, 0)</f>
        <v>0</v>
      </c>
      <c r="I230" s="23">
        <f>IF(F230=1, SUMIFS(E$2:E230, A$2:A230, A230, B$2:B230, "Med A"), 0)</f>
        <v>0</v>
      </c>
      <c r="J230" s="23">
        <f t="shared" si="27"/>
        <v>0</v>
      </c>
      <c r="K230" s="23">
        <f t="shared" si="28"/>
        <v>4500</v>
      </c>
      <c r="L230" s="23">
        <f t="shared" si="29"/>
        <v>0</v>
      </c>
      <c r="M230" s="1">
        <f>IF(AND(B230="Med B", COUNTIFS(A$2:A230, A230, B$2:B230, "Med B")=1), 1, 0)</f>
        <v>0</v>
      </c>
      <c r="N230" s="1">
        <f t="shared" si="30"/>
        <v>0</v>
      </c>
      <c r="O230" s="1">
        <f>IF(B230="Med B", COUNTIFS(A$2:A230, A230, B$2:B230, "Med B"), 0)</f>
        <v>0</v>
      </c>
      <c r="P230" s="1">
        <f>IF(AND(B230="Med B", COUNTIFS(A$2:A230, A230, B$2:B230, "Med B")=2), E230, 0)</f>
        <v>0</v>
      </c>
    </row>
    <row r="231" spans="1:16" ht="10" x14ac:dyDescent="0.25">
      <c r="A231" s="1">
        <v>16</v>
      </c>
      <c r="B231" s="24" t="s">
        <v>9</v>
      </c>
      <c r="C231" s="2">
        <v>41121</v>
      </c>
      <c r="D231" s="2" t="str">
        <f t="shared" si="25"/>
        <v>2012-07</v>
      </c>
      <c r="E231" s="23">
        <v>4500</v>
      </c>
      <c r="F231" s="23">
        <f t="shared" si="26"/>
        <v>0</v>
      </c>
      <c r="G231" s="23">
        <f>IF(AND(B231="Med B", COUNTIFS(A$2:A231, A231, B$2:B231, "Med A")=0), 1, 0)</f>
        <v>0</v>
      </c>
      <c r="H231" s="23" cm="1">
        <f t="array" ref="H231">IF(AND(A231=A230, E231=1), (C231-MIN(IF(A$2:A231=A231, IF(B$2:B231="Med A", C$2:C231), C231)))/7, 0)</f>
        <v>0</v>
      </c>
      <c r="I231" s="23">
        <f>IF(F231=1, SUMIFS(E$2:E231, A$2:A231, A231, B$2:B231, "Med A"), 0)</f>
        <v>0</v>
      </c>
      <c r="J231" s="23">
        <f t="shared" si="27"/>
        <v>0</v>
      </c>
      <c r="K231" s="23">
        <f t="shared" si="28"/>
        <v>4500</v>
      </c>
      <c r="L231" s="23">
        <f t="shared" si="29"/>
        <v>0</v>
      </c>
      <c r="M231" s="1">
        <f>IF(AND(B231="Med B", COUNTIFS(A$2:A231, A231, B$2:B231, "Med B")=1), 1, 0)</f>
        <v>0</v>
      </c>
      <c r="N231" s="1">
        <f t="shared" si="30"/>
        <v>0</v>
      </c>
      <c r="O231" s="1">
        <f>IF(B231="Med B", COUNTIFS(A$2:A231, A231, B$2:B231, "Med B"), 0)</f>
        <v>0</v>
      </c>
      <c r="P231" s="1">
        <f>IF(AND(B231="Med B", COUNTIFS(A$2:A231, A231, B$2:B231, "Med B")=2), E231, 0)</f>
        <v>0</v>
      </c>
    </row>
    <row r="232" spans="1:16" ht="10" x14ac:dyDescent="0.25">
      <c r="A232" s="1">
        <v>16</v>
      </c>
      <c r="B232" s="24" t="s">
        <v>9</v>
      </c>
      <c r="C232" s="2">
        <v>41123</v>
      </c>
      <c r="D232" s="2" t="str">
        <f t="shared" si="25"/>
        <v>2012-08</v>
      </c>
      <c r="E232" s="23">
        <v>4500</v>
      </c>
      <c r="F232" s="23">
        <f t="shared" si="26"/>
        <v>0</v>
      </c>
      <c r="G232" s="23">
        <f>IF(AND(B232="Med B", COUNTIFS(A$2:A232, A232, B$2:B232, "Med A")=0), 1, 0)</f>
        <v>0</v>
      </c>
      <c r="H232" s="23" cm="1">
        <f t="array" ref="H232">IF(AND(A232=A231, E232=1), (C232-MIN(IF(A$2:A232=A232, IF(B$2:B232="Med A", C$2:C232), C232)))/7, 0)</f>
        <v>0</v>
      </c>
      <c r="I232" s="23">
        <f>IF(F232=1, SUMIFS(E$2:E232, A$2:A232, A232, B$2:B232, "Med A"), 0)</f>
        <v>0</v>
      </c>
      <c r="J232" s="23">
        <f t="shared" si="27"/>
        <v>0</v>
      </c>
      <c r="K232" s="23">
        <f t="shared" si="28"/>
        <v>4500</v>
      </c>
      <c r="L232" s="23">
        <f t="shared" si="29"/>
        <v>0</v>
      </c>
      <c r="M232" s="1">
        <f>IF(AND(B232="Med B", COUNTIFS(A$2:A232, A232, B$2:B232, "Med B")=1), 1, 0)</f>
        <v>0</v>
      </c>
      <c r="N232" s="1">
        <f t="shared" si="30"/>
        <v>0</v>
      </c>
      <c r="O232" s="1">
        <f>IF(B232="Med B", COUNTIFS(A$2:A232, A232, B$2:B232, "Med B"), 0)</f>
        <v>0</v>
      </c>
      <c r="P232" s="1">
        <f>IF(AND(B232="Med B", COUNTIFS(A$2:A232, A232, B$2:B232, "Med B")=2), E232, 0)</f>
        <v>0</v>
      </c>
    </row>
    <row r="233" spans="1:16" ht="10" x14ac:dyDescent="0.25">
      <c r="A233" s="1">
        <v>16</v>
      </c>
      <c r="B233" s="24" t="s">
        <v>9</v>
      </c>
      <c r="C233" s="2">
        <v>41125</v>
      </c>
      <c r="D233" s="2" t="str">
        <f t="shared" si="25"/>
        <v>2012-08</v>
      </c>
      <c r="E233" s="23">
        <v>4500</v>
      </c>
      <c r="F233" s="23">
        <f t="shared" si="26"/>
        <v>0</v>
      </c>
      <c r="G233" s="23">
        <f>IF(AND(B233="Med B", COUNTIFS(A$2:A233, A233, B$2:B233, "Med A")=0), 1, 0)</f>
        <v>0</v>
      </c>
      <c r="H233" s="23" cm="1">
        <f t="array" ref="H233">IF(AND(A233=A232, E233=1), (C233-MIN(IF(A$2:A233=A233, IF(B$2:B233="Med A", C$2:C233), C233)))/7, 0)</f>
        <v>0</v>
      </c>
      <c r="I233" s="23">
        <f>IF(F233=1, SUMIFS(E$2:E233, A$2:A233, A233, B$2:B233, "Med A"), 0)</f>
        <v>0</v>
      </c>
      <c r="J233" s="23">
        <f t="shared" si="27"/>
        <v>0</v>
      </c>
      <c r="K233" s="23">
        <f t="shared" si="28"/>
        <v>4500</v>
      </c>
      <c r="L233" s="23">
        <f t="shared" si="29"/>
        <v>0</v>
      </c>
      <c r="M233" s="1">
        <f>IF(AND(B233="Med B", COUNTIFS(A$2:A233, A233, B$2:B233, "Med B")=1), 1, 0)</f>
        <v>0</v>
      </c>
      <c r="N233" s="1">
        <f t="shared" si="30"/>
        <v>0</v>
      </c>
      <c r="O233" s="1">
        <f>IF(B233="Med B", COUNTIFS(A$2:A233, A233, B$2:B233, "Med B"), 0)</f>
        <v>0</v>
      </c>
      <c r="P233" s="1">
        <f>IF(AND(B233="Med B", COUNTIFS(A$2:A233, A233, B$2:B233, "Med B")=2), E233, 0)</f>
        <v>0</v>
      </c>
    </row>
    <row r="234" spans="1:16" ht="10" x14ac:dyDescent="0.25">
      <c r="A234" s="1">
        <v>16</v>
      </c>
      <c r="B234" s="24" t="s">
        <v>9</v>
      </c>
      <c r="C234" s="2">
        <v>41128</v>
      </c>
      <c r="D234" s="2" t="str">
        <f t="shared" si="25"/>
        <v>2012-08</v>
      </c>
      <c r="E234" s="23">
        <v>4500</v>
      </c>
      <c r="F234" s="23">
        <f t="shared" si="26"/>
        <v>0</v>
      </c>
      <c r="G234" s="23">
        <f>IF(AND(B234="Med B", COUNTIFS(A$2:A234, A234, B$2:B234, "Med A")=0), 1, 0)</f>
        <v>0</v>
      </c>
      <c r="H234" s="23" cm="1">
        <f t="array" ref="H234">IF(AND(A234=A233, E234=1), (C234-MIN(IF(A$2:A234=A234, IF(B$2:B234="Med A", C$2:C234), C234)))/7, 0)</f>
        <v>0</v>
      </c>
      <c r="I234" s="23">
        <f>IF(F234=1, SUMIFS(E$2:E234, A$2:A234, A234, B$2:B234, "Med A"), 0)</f>
        <v>0</v>
      </c>
      <c r="J234" s="23">
        <f t="shared" si="27"/>
        <v>0</v>
      </c>
      <c r="K234" s="23">
        <f t="shared" si="28"/>
        <v>4500</v>
      </c>
      <c r="L234" s="23">
        <f t="shared" si="29"/>
        <v>0</v>
      </c>
      <c r="M234" s="1">
        <f>IF(AND(B234="Med B", COUNTIFS(A$2:A234, A234, B$2:B234, "Med B")=1), 1, 0)</f>
        <v>0</v>
      </c>
      <c r="N234" s="1">
        <f t="shared" si="30"/>
        <v>0</v>
      </c>
      <c r="O234" s="1">
        <f>IF(B234="Med B", COUNTIFS(A$2:A234, A234, B$2:B234, "Med B"), 0)</f>
        <v>0</v>
      </c>
      <c r="P234" s="1">
        <f>IF(AND(B234="Med B", COUNTIFS(A$2:A234, A234, B$2:B234, "Med B")=2), E234, 0)</f>
        <v>0</v>
      </c>
    </row>
    <row r="235" spans="1:16" ht="10" x14ac:dyDescent="0.25">
      <c r="A235" s="1">
        <v>16</v>
      </c>
      <c r="B235" s="24" t="s">
        <v>9</v>
      </c>
      <c r="C235" s="2">
        <v>41130</v>
      </c>
      <c r="D235" s="2" t="str">
        <f t="shared" si="25"/>
        <v>2012-08</v>
      </c>
      <c r="E235" s="23">
        <v>4500</v>
      </c>
      <c r="F235" s="23">
        <f t="shared" si="26"/>
        <v>0</v>
      </c>
      <c r="G235" s="23">
        <f>IF(AND(B235="Med B", COUNTIFS(A$2:A235, A235, B$2:B235, "Med A")=0), 1, 0)</f>
        <v>0</v>
      </c>
      <c r="H235" s="23" cm="1">
        <f t="array" ref="H235">IF(AND(A235=A234, E235=1), (C235-MIN(IF(A$2:A235=A235, IF(B$2:B235="Med A", C$2:C235), C235)))/7, 0)</f>
        <v>0</v>
      </c>
      <c r="I235" s="23">
        <f>IF(F235=1, SUMIFS(E$2:E235, A$2:A235, A235, B$2:B235, "Med A"), 0)</f>
        <v>0</v>
      </c>
      <c r="J235" s="23">
        <f t="shared" si="27"/>
        <v>0</v>
      </c>
      <c r="K235" s="23">
        <f t="shared" si="28"/>
        <v>4500</v>
      </c>
      <c r="L235" s="23">
        <f t="shared" si="29"/>
        <v>0</v>
      </c>
      <c r="M235" s="1">
        <f>IF(AND(B235="Med B", COUNTIFS(A$2:A235, A235, B$2:B235, "Med B")=1), 1, 0)</f>
        <v>0</v>
      </c>
      <c r="N235" s="1">
        <f t="shared" si="30"/>
        <v>0</v>
      </c>
      <c r="O235" s="1">
        <f>IF(B235="Med B", COUNTIFS(A$2:A235, A235, B$2:B235, "Med B"), 0)</f>
        <v>0</v>
      </c>
      <c r="P235" s="1">
        <f>IF(AND(B235="Med B", COUNTIFS(A$2:A235, A235, B$2:B235, "Med B")=2), E235, 0)</f>
        <v>0</v>
      </c>
    </row>
    <row r="236" spans="1:16" ht="10" x14ac:dyDescent="0.25">
      <c r="A236" s="1">
        <v>16</v>
      </c>
      <c r="B236" s="24" t="s">
        <v>9</v>
      </c>
      <c r="C236" s="2">
        <v>41132</v>
      </c>
      <c r="D236" s="2" t="str">
        <f t="shared" si="25"/>
        <v>2012-08</v>
      </c>
      <c r="E236" s="23">
        <v>4500</v>
      </c>
      <c r="F236" s="23">
        <f t="shared" si="26"/>
        <v>0</v>
      </c>
      <c r="G236" s="23">
        <f>IF(AND(B236="Med B", COUNTIFS(A$2:A236, A236, B$2:B236, "Med A")=0), 1, 0)</f>
        <v>0</v>
      </c>
      <c r="H236" s="23" cm="1">
        <f t="array" ref="H236">IF(AND(A236=A235, E236=1), (C236-MIN(IF(A$2:A236=A236, IF(B$2:B236="Med A", C$2:C236), C236)))/7, 0)</f>
        <v>0</v>
      </c>
      <c r="I236" s="23">
        <f>IF(F236=1, SUMIFS(E$2:E236, A$2:A236, A236, B$2:B236, "Med A"), 0)</f>
        <v>0</v>
      </c>
      <c r="J236" s="23">
        <f t="shared" si="27"/>
        <v>0</v>
      </c>
      <c r="K236" s="23">
        <f t="shared" si="28"/>
        <v>4500</v>
      </c>
      <c r="L236" s="23">
        <f t="shared" si="29"/>
        <v>0</v>
      </c>
      <c r="M236" s="1">
        <f>IF(AND(B236="Med B", COUNTIFS(A$2:A236, A236, B$2:B236, "Med B")=1), 1, 0)</f>
        <v>0</v>
      </c>
      <c r="N236" s="1">
        <f t="shared" si="30"/>
        <v>0</v>
      </c>
      <c r="O236" s="1">
        <f>IF(B236="Med B", COUNTIFS(A$2:A236, A236, B$2:B236, "Med B"), 0)</f>
        <v>0</v>
      </c>
      <c r="P236" s="1">
        <f>IF(AND(B236="Med B", COUNTIFS(A$2:A236, A236, B$2:B236, "Med B")=2), E236, 0)</f>
        <v>0</v>
      </c>
    </row>
    <row r="237" spans="1:16" ht="10" x14ac:dyDescent="0.25">
      <c r="A237" s="1">
        <v>16</v>
      </c>
      <c r="B237" s="24" t="s">
        <v>9</v>
      </c>
      <c r="C237" s="2">
        <v>41135</v>
      </c>
      <c r="D237" s="2" t="str">
        <f t="shared" si="25"/>
        <v>2012-08</v>
      </c>
      <c r="E237" s="23">
        <v>4500</v>
      </c>
      <c r="F237" s="23">
        <f t="shared" si="26"/>
        <v>0</v>
      </c>
      <c r="G237" s="23">
        <f>IF(AND(B237="Med B", COUNTIFS(A$2:A237, A237, B$2:B237, "Med A")=0), 1, 0)</f>
        <v>0</v>
      </c>
      <c r="H237" s="23" cm="1">
        <f t="array" ref="H237">IF(AND(A237=A236, E237=1), (C237-MIN(IF(A$2:A237=A237, IF(B$2:B237="Med A", C$2:C237), C237)))/7, 0)</f>
        <v>0</v>
      </c>
      <c r="I237" s="23">
        <f>IF(F237=1, SUMIFS(E$2:E237, A$2:A237, A237, B$2:B237, "Med A"), 0)</f>
        <v>0</v>
      </c>
      <c r="J237" s="23">
        <f t="shared" si="27"/>
        <v>0</v>
      </c>
      <c r="K237" s="23">
        <f t="shared" si="28"/>
        <v>4500</v>
      </c>
      <c r="L237" s="23">
        <f t="shared" si="29"/>
        <v>0</v>
      </c>
      <c r="M237" s="1">
        <f>IF(AND(B237="Med B", COUNTIFS(A$2:A237, A237, B$2:B237, "Med B")=1), 1, 0)</f>
        <v>0</v>
      </c>
      <c r="N237" s="1">
        <f t="shared" si="30"/>
        <v>0</v>
      </c>
      <c r="O237" s="1">
        <f>IF(B237="Med B", COUNTIFS(A$2:A237, A237, B$2:B237, "Med B"), 0)</f>
        <v>0</v>
      </c>
      <c r="P237" s="1">
        <f>IF(AND(B237="Med B", COUNTIFS(A$2:A237, A237, B$2:B237, "Med B")=2), E237, 0)</f>
        <v>0</v>
      </c>
    </row>
    <row r="238" spans="1:16" ht="10" x14ac:dyDescent="0.25">
      <c r="A238" s="1">
        <v>16</v>
      </c>
      <c r="B238" s="24" t="s">
        <v>9</v>
      </c>
      <c r="C238" s="2">
        <v>41137</v>
      </c>
      <c r="D238" s="2" t="str">
        <f t="shared" si="25"/>
        <v>2012-08</v>
      </c>
      <c r="E238" s="23">
        <v>4500</v>
      </c>
      <c r="F238" s="23">
        <f t="shared" si="26"/>
        <v>0</v>
      </c>
      <c r="G238" s="23">
        <f>IF(AND(B238="Med B", COUNTIFS(A$2:A238, A238, B$2:B238, "Med A")=0), 1, 0)</f>
        <v>0</v>
      </c>
      <c r="H238" s="23" cm="1">
        <f t="array" ref="H238">IF(AND(A238=A237, E238=1), (C238-MIN(IF(A$2:A238=A238, IF(B$2:B238="Med A", C$2:C238), C238)))/7, 0)</f>
        <v>0</v>
      </c>
      <c r="I238" s="23">
        <f>IF(F238=1, SUMIFS(E$2:E238, A$2:A238, A238, B$2:B238, "Med A"), 0)</f>
        <v>0</v>
      </c>
      <c r="J238" s="23">
        <f t="shared" si="27"/>
        <v>0</v>
      </c>
      <c r="K238" s="23">
        <f t="shared" si="28"/>
        <v>4500</v>
      </c>
      <c r="L238" s="23">
        <f t="shared" si="29"/>
        <v>0</v>
      </c>
      <c r="M238" s="1">
        <f>IF(AND(B238="Med B", COUNTIFS(A$2:A238, A238, B$2:B238, "Med B")=1), 1, 0)</f>
        <v>0</v>
      </c>
      <c r="N238" s="1">
        <f t="shared" si="30"/>
        <v>0</v>
      </c>
      <c r="O238" s="1">
        <f>IF(B238="Med B", COUNTIFS(A$2:A238, A238, B$2:B238, "Med B"), 0)</f>
        <v>0</v>
      </c>
      <c r="P238" s="1">
        <f>IF(AND(B238="Med B", COUNTIFS(A$2:A238, A238, B$2:B238, "Med B")=2), E238, 0)</f>
        <v>0</v>
      </c>
    </row>
    <row r="239" spans="1:16" ht="10" x14ac:dyDescent="0.25">
      <c r="A239" s="1">
        <v>16</v>
      </c>
      <c r="B239" s="24" t="s">
        <v>9</v>
      </c>
      <c r="C239" s="2">
        <v>41139</v>
      </c>
      <c r="D239" s="2" t="str">
        <f t="shared" si="25"/>
        <v>2012-08</v>
      </c>
      <c r="E239" s="23">
        <v>5900</v>
      </c>
      <c r="F239" s="23">
        <f t="shared" si="26"/>
        <v>0</v>
      </c>
      <c r="G239" s="23">
        <f>IF(AND(B239="Med B", COUNTIFS(A$2:A239, A239, B$2:B239, "Med A")=0), 1, 0)</f>
        <v>0</v>
      </c>
      <c r="H239" s="23" cm="1">
        <f t="array" ref="H239">IF(AND(A239=A238, E239=1), (C239-MIN(IF(A$2:A239=A239, IF(B$2:B239="Med A", C$2:C239), C239)))/7, 0)</f>
        <v>0</v>
      </c>
      <c r="I239" s="23">
        <f>IF(F239=1, SUMIFS(E$2:E239, A$2:A239, A239, B$2:B239, "Med A"), 0)</f>
        <v>0</v>
      </c>
      <c r="J239" s="23">
        <f t="shared" si="27"/>
        <v>0</v>
      </c>
      <c r="K239" s="23">
        <f t="shared" si="28"/>
        <v>5900</v>
      </c>
      <c r="L239" s="23">
        <f t="shared" si="29"/>
        <v>0</v>
      </c>
      <c r="M239" s="1">
        <f>IF(AND(B239="Med B", COUNTIFS(A$2:A239, A239, B$2:B239, "Med B")=1), 1, 0)</f>
        <v>0</v>
      </c>
      <c r="N239" s="1">
        <f t="shared" si="30"/>
        <v>0</v>
      </c>
      <c r="O239" s="1">
        <f>IF(B239="Med B", COUNTIFS(A$2:A239, A239, B$2:B239, "Med B"), 0)</f>
        <v>0</v>
      </c>
      <c r="P239" s="1">
        <f>IF(AND(B239="Med B", COUNTIFS(A$2:A239, A239, B$2:B239, "Med B")=2), E239, 0)</f>
        <v>0</v>
      </c>
    </row>
    <row r="240" spans="1:16" ht="10" x14ac:dyDescent="0.25">
      <c r="A240" s="1">
        <v>16</v>
      </c>
      <c r="B240" s="24" t="s">
        <v>9</v>
      </c>
      <c r="C240" s="2">
        <v>41142</v>
      </c>
      <c r="D240" s="2" t="str">
        <f t="shared" si="25"/>
        <v>2012-08</v>
      </c>
      <c r="E240" s="23">
        <v>5900</v>
      </c>
      <c r="F240" s="23">
        <f t="shared" si="26"/>
        <v>0</v>
      </c>
      <c r="G240" s="23">
        <f>IF(AND(B240="Med B", COUNTIFS(A$2:A240, A240, B$2:B240, "Med A")=0), 1, 0)</f>
        <v>0</v>
      </c>
      <c r="H240" s="23" cm="1">
        <f t="array" ref="H240">IF(AND(A240=A239, E240=1), (C240-MIN(IF(A$2:A240=A240, IF(B$2:B240="Med A", C$2:C240), C240)))/7, 0)</f>
        <v>0</v>
      </c>
      <c r="I240" s="23">
        <f>IF(F240=1, SUMIFS(E$2:E240, A$2:A240, A240, B$2:B240, "Med A"), 0)</f>
        <v>0</v>
      </c>
      <c r="J240" s="23">
        <f t="shared" si="27"/>
        <v>0</v>
      </c>
      <c r="K240" s="23">
        <f t="shared" si="28"/>
        <v>5900</v>
      </c>
      <c r="L240" s="23">
        <f t="shared" si="29"/>
        <v>0</v>
      </c>
      <c r="M240" s="1">
        <f>IF(AND(B240="Med B", COUNTIFS(A$2:A240, A240, B$2:B240, "Med B")=1), 1, 0)</f>
        <v>0</v>
      </c>
      <c r="N240" s="1">
        <f t="shared" si="30"/>
        <v>0</v>
      </c>
      <c r="O240" s="1">
        <f>IF(B240="Med B", COUNTIFS(A$2:A240, A240, B$2:B240, "Med B"), 0)</f>
        <v>0</v>
      </c>
      <c r="P240" s="1">
        <f>IF(AND(B240="Med B", COUNTIFS(A$2:A240, A240, B$2:B240, "Med B")=2), E240, 0)</f>
        <v>0</v>
      </c>
    </row>
    <row r="241" spans="1:17" ht="10" x14ac:dyDescent="0.25">
      <c r="A241" s="1">
        <v>16</v>
      </c>
      <c r="B241" s="24" t="s">
        <v>9</v>
      </c>
      <c r="C241" s="2">
        <v>41144</v>
      </c>
      <c r="D241" s="2" t="str">
        <f t="shared" si="25"/>
        <v>2012-08</v>
      </c>
      <c r="E241" s="23">
        <v>5900</v>
      </c>
      <c r="F241" s="23">
        <f t="shared" si="26"/>
        <v>0</v>
      </c>
      <c r="G241" s="23">
        <f>IF(AND(B241="Med B", COUNTIFS(A$2:A241, A241, B$2:B241, "Med A")=0), 1, 0)</f>
        <v>0</v>
      </c>
      <c r="H241" s="23" cm="1">
        <f t="array" ref="H241">IF(AND(A241=A240, E241=1), (C241-MIN(IF(A$2:A241=A241, IF(B$2:B241="Med A", C$2:C241), C241)))/7, 0)</f>
        <v>0</v>
      </c>
      <c r="I241" s="23">
        <f>IF(F241=1, SUMIFS(E$2:E241, A$2:A241, A241, B$2:B241, "Med A"), 0)</f>
        <v>0</v>
      </c>
      <c r="J241" s="23">
        <f t="shared" si="27"/>
        <v>0</v>
      </c>
      <c r="K241" s="23">
        <f t="shared" si="28"/>
        <v>5900</v>
      </c>
      <c r="L241" s="23">
        <f t="shared" si="29"/>
        <v>0</v>
      </c>
      <c r="M241" s="1">
        <f>IF(AND(B241="Med B", COUNTIFS(A$2:A241, A241, B$2:B241, "Med B")=1), 1, 0)</f>
        <v>0</v>
      </c>
      <c r="N241" s="1">
        <f t="shared" si="30"/>
        <v>0</v>
      </c>
      <c r="O241" s="1">
        <f>IF(B241="Med B", COUNTIFS(A$2:A241, A241, B$2:B241, "Med B"), 0)</f>
        <v>0</v>
      </c>
      <c r="P241" s="1">
        <f>IF(AND(B241="Med B", COUNTIFS(A$2:A241, A241, B$2:B241, "Med B")=2), E241, 0)</f>
        <v>0</v>
      </c>
    </row>
    <row r="242" spans="1:17" ht="10" x14ac:dyDescent="0.25">
      <c r="A242" s="1">
        <v>16</v>
      </c>
      <c r="B242" s="24" t="s">
        <v>9</v>
      </c>
      <c r="C242" s="2">
        <v>41146</v>
      </c>
      <c r="D242" s="2" t="str">
        <f t="shared" si="25"/>
        <v>2012-08</v>
      </c>
      <c r="E242" s="23">
        <v>5900</v>
      </c>
      <c r="F242" s="23">
        <f t="shared" si="26"/>
        <v>0</v>
      </c>
      <c r="G242" s="23">
        <f>IF(AND(B242="Med B", COUNTIFS(A$2:A242, A242, B$2:B242, "Med A")=0), 1, 0)</f>
        <v>0</v>
      </c>
      <c r="H242" s="23" cm="1">
        <f t="array" ref="H242">IF(AND(A242=A241, E242=1), (C242-MIN(IF(A$2:A242=A242, IF(B$2:B242="Med A", C$2:C242), C242)))/7, 0)</f>
        <v>0</v>
      </c>
      <c r="I242" s="23">
        <f>IF(F242=1, SUMIFS(E$2:E242, A$2:A242, A242, B$2:B242, "Med A"), 0)</f>
        <v>0</v>
      </c>
      <c r="J242" s="23">
        <f t="shared" si="27"/>
        <v>0</v>
      </c>
      <c r="K242" s="23">
        <f t="shared" si="28"/>
        <v>5900</v>
      </c>
      <c r="L242" s="23">
        <f t="shared" si="29"/>
        <v>0</v>
      </c>
      <c r="M242" s="1">
        <f>IF(AND(B242="Med B", COUNTIFS(A$2:A242, A242, B$2:B242, "Med B")=1), 1, 0)</f>
        <v>0</v>
      </c>
      <c r="N242" s="1">
        <f t="shared" si="30"/>
        <v>0</v>
      </c>
      <c r="O242" s="1">
        <f>IF(B242="Med B", COUNTIFS(A$2:A242, A242, B$2:B242, "Med B"), 0)</f>
        <v>0</v>
      </c>
      <c r="P242" s="1">
        <f>IF(AND(B242="Med B", COUNTIFS(A$2:A242, A242, B$2:B242, "Med B")=2), E242, 0)</f>
        <v>0</v>
      </c>
    </row>
    <row r="243" spans="1:17" ht="10" x14ac:dyDescent="0.25">
      <c r="A243" s="1">
        <v>16</v>
      </c>
      <c r="B243" s="24" t="s">
        <v>9</v>
      </c>
      <c r="C243" s="2">
        <v>41149</v>
      </c>
      <c r="D243" s="2" t="str">
        <f t="shared" si="25"/>
        <v>2012-08</v>
      </c>
      <c r="E243" s="23">
        <v>5900</v>
      </c>
      <c r="F243" s="23">
        <f t="shared" si="26"/>
        <v>0</v>
      </c>
      <c r="G243" s="23">
        <f>IF(AND(B243="Med B", COUNTIFS(A$2:A243, A243, B$2:B243, "Med A")=0), 1, 0)</f>
        <v>0</v>
      </c>
      <c r="H243" s="23" cm="1">
        <f t="array" ref="H243">IF(AND(A243=A242, E243=1), (C243-MIN(IF(A$2:A243=A243, IF(B$2:B243="Med A", C$2:C243), C243)))/7, 0)</f>
        <v>0</v>
      </c>
      <c r="I243" s="23">
        <f>IF(F243=1, SUMIFS(E$2:E243, A$2:A243, A243, B$2:B243, "Med A"), 0)</f>
        <v>0</v>
      </c>
      <c r="J243" s="23">
        <f t="shared" si="27"/>
        <v>0</v>
      </c>
      <c r="K243" s="23">
        <f t="shared" si="28"/>
        <v>5900</v>
      </c>
      <c r="L243" s="23">
        <f t="shared" si="29"/>
        <v>0</v>
      </c>
      <c r="M243" s="1">
        <f>IF(AND(B243="Med B", COUNTIFS(A$2:A243, A243, B$2:B243, "Med B")=1), 1, 0)</f>
        <v>0</v>
      </c>
      <c r="N243" s="1">
        <f t="shared" si="30"/>
        <v>0</v>
      </c>
      <c r="O243" s="1">
        <f>IF(B243="Med B", COUNTIFS(A$2:A243, A243, B$2:B243, "Med B"), 0)</f>
        <v>0</v>
      </c>
      <c r="P243" s="1">
        <f>IF(AND(B243="Med B", COUNTIFS(A$2:A243, A243, B$2:B243, "Med B")=2), E243, 0)</f>
        <v>0</v>
      </c>
    </row>
    <row r="244" spans="1:17" ht="10" x14ac:dyDescent="0.25">
      <c r="A244" s="1">
        <v>16</v>
      </c>
      <c r="B244" s="24" t="s">
        <v>9</v>
      </c>
      <c r="C244" s="2">
        <v>41151</v>
      </c>
      <c r="D244" s="2" t="str">
        <f t="shared" si="25"/>
        <v>2012-08</v>
      </c>
      <c r="E244" s="23">
        <v>5900</v>
      </c>
      <c r="F244" s="23">
        <f t="shared" si="26"/>
        <v>0</v>
      </c>
      <c r="G244" s="23">
        <f>IF(AND(B244="Med B", COUNTIFS(A$2:A244, A244, B$2:B244, "Med A")=0), 1, 0)</f>
        <v>0</v>
      </c>
      <c r="H244" s="23" cm="1">
        <f t="array" ref="H244">IF(AND(A244=A243, E244=1), (C244-MIN(IF(A$2:A244=A244, IF(B$2:B244="Med A", C$2:C244), C244)))/7, 0)</f>
        <v>0</v>
      </c>
      <c r="I244" s="23">
        <f>IF(F244=1, SUMIFS(E$2:E244, A$2:A244, A244, B$2:B244, "Med A"), 0)</f>
        <v>0</v>
      </c>
      <c r="J244" s="23">
        <f t="shared" si="27"/>
        <v>0</v>
      </c>
      <c r="K244" s="23">
        <f t="shared" si="28"/>
        <v>5900</v>
      </c>
      <c r="L244" s="23">
        <f t="shared" si="29"/>
        <v>0</v>
      </c>
      <c r="M244" s="1">
        <f>IF(AND(B244="Med B", COUNTIFS(A$2:A244, A244, B$2:B244, "Med B")=1), 1, 0)</f>
        <v>0</v>
      </c>
      <c r="N244" s="1">
        <f t="shared" si="30"/>
        <v>0</v>
      </c>
      <c r="O244" s="1">
        <f>IF(B244="Med B", COUNTIFS(A$2:A244, A244, B$2:B244, "Med B"), 0)</f>
        <v>0</v>
      </c>
      <c r="P244" s="1">
        <f>IF(AND(B244="Med B", COUNTIFS(A$2:A244, A244, B$2:B244, "Med B")=2), E244, 0)</f>
        <v>0</v>
      </c>
    </row>
    <row r="245" spans="1:17" ht="12.5" x14ac:dyDescent="0.25">
      <c r="A245" s="1">
        <v>16</v>
      </c>
      <c r="B245" s="24" t="s">
        <v>9</v>
      </c>
      <c r="C245" s="2">
        <v>41153</v>
      </c>
      <c r="D245" s="2" t="str">
        <f t="shared" si="25"/>
        <v>2012-09</v>
      </c>
      <c r="E245" s="23">
        <v>5900</v>
      </c>
      <c r="F245" s="23">
        <f t="shared" si="26"/>
        <v>0</v>
      </c>
      <c r="G245" s="23">
        <f>IF(AND(B245="Med B", COUNTIFS(A$2:A245, A245, B$2:B245, "Med A")=0), 1, 0)</f>
        <v>0</v>
      </c>
      <c r="H245" s="23" cm="1">
        <f t="array" ref="H245">IF(AND(A245=A244, E245=1), (C245-MIN(IF(A$2:A245=A245, IF(B$2:B245="Med A", C$2:C245), C245)))/7, 0)</f>
        <v>0</v>
      </c>
      <c r="I245" s="23">
        <f>IF(F245=1, SUMIFS(E$2:E245, A$2:A245, A245, B$2:B245, "Med A"), 0)</f>
        <v>0</v>
      </c>
      <c r="J245" s="23">
        <f t="shared" si="27"/>
        <v>0</v>
      </c>
      <c r="K245" s="23">
        <f t="shared" si="28"/>
        <v>5900</v>
      </c>
      <c r="L245" s="23">
        <f t="shared" si="29"/>
        <v>0</v>
      </c>
      <c r="M245" s="1">
        <f>IF(AND(B245="Med B", COUNTIFS(A$2:A245, A245, B$2:B245, "Med B")=1), 1, 0)</f>
        <v>0</v>
      </c>
      <c r="N245" s="1">
        <f t="shared" si="30"/>
        <v>0</v>
      </c>
      <c r="O245" s="1">
        <f>IF(B245="Med B", COUNTIFS(A$2:A245, A245, B$2:B245, "Med B"), 0)</f>
        <v>0</v>
      </c>
      <c r="P245" s="1">
        <f>IF(AND(B245="Med B", COUNTIFS(A$2:A245, A245, B$2:B245, "Med B")=2), E245, 0)</f>
        <v>0</v>
      </c>
      <c r="Q245" t="str">
        <f t="shared" ref="Q245:Q248" si="32">IF(AND(F221=1, OR(MONTH(C221)=9, MONTH(C221)=10)), TEXT(C221, "yyyy-mm"), "")</f>
        <v/>
      </c>
    </row>
    <row r="246" spans="1:17" ht="12.5" x14ac:dyDescent="0.25">
      <c r="A246" s="1">
        <v>16</v>
      </c>
      <c r="B246" s="24" t="s">
        <v>9</v>
      </c>
      <c r="C246" s="2">
        <v>41156</v>
      </c>
      <c r="D246" s="2" t="str">
        <f t="shared" si="25"/>
        <v>2012-09</v>
      </c>
      <c r="E246" s="23">
        <v>5900</v>
      </c>
      <c r="F246" s="23">
        <f t="shared" si="26"/>
        <v>0</v>
      </c>
      <c r="G246" s="23">
        <f>IF(AND(B246="Med B", COUNTIFS(A$2:A246, A246, B$2:B246, "Med A")=0), 1, 0)</f>
        <v>0</v>
      </c>
      <c r="H246" s="23" cm="1">
        <f t="array" ref="H246">IF(AND(A246=A245, E246=1), (C246-MIN(IF(A$2:A246=A246, IF(B$2:B246="Med A", C$2:C246), C246)))/7, 0)</f>
        <v>0</v>
      </c>
      <c r="I246" s="23">
        <f>IF(F246=1, SUMIFS(E$2:E246, A$2:A246, A246, B$2:B246, "Med A"), 0)</f>
        <v>0</v>
      </c>
      <c r="J246" s="23">
        <f t="shared" si="27"/>
        <v>0</v>
      </c>
      <c r="K246" s="23">
        <f t="shared" si="28"/>
        <v>5900</v>
      </c>
      <c r="L246" s="23">
        <f t="shared" si="29"/>
        <v>0</v>
      </c>
      <c r="M246" s="1">
        <f>IF(AND(B246="Med B", COUNTIFS(A$2:A246, A246, B$2:B246, "Med B")=1), 1, 0)</f>
        <v>0</v>
      </c>
      <c r="N246" s="1">
        <f t="shared" si="30"/>
        <v>0</v>
      </c>
      <c r="O246" s="1">
        <f>IF(B246="Med B", COUNTIFS(A$2:A246, A246, B$2:B246, "Med B"), 0)</f>
        <v>0</v>
      </c>
      <c r="P246" s="1">
        <f>IF(AND(B246="Med B", COUNTIFS(A$2:A246, A246, B$2:B246, "Med B")=2), E246, 0)</f>
        <v>0</v>
      </c>
      <c r="Q246" t="str">
        <f t="shared" si="32"/>
        <v/>
      </c>
    </row>
    <row r="247" spans="1:17" ht="12.5" x14ac:dyDescent="0.25">
      <c r="A247" s="1">
        <v>16</v>
      </c>
      <c r="B247" s="24" t="s">
        <v>9</v>
      </c>
      <c r="C247" s="2">
        <v>41158</v>
      </c>
      <c r="D247" s="2" t="str">
        <f t="shared" si="25"/>
        <v>2012-09</v>
      </c>
      <c r="E247" s="23">
        <v>5900</v>
      </c>
      <c r="F247" s="23">
        <f t="shared" si="26"/>
        <v>0</v>
      </c>
      <c r="G247" s="23">
        <f>IF(AND(B247="Med B", COUNTIFS(A$2:A247, A247, B$2:B247, "Med A")=0), 1, 0)</f>
        <v>0</v>
      </c>
      <c r="H247" s="23" cm="1">
        <f t="array" ref="H247">IF(AND(A247=A246, E247=1), (C247-MIN(IF(A$2:A247=A247, IF(B$2:B247="Med A", C$2:C247), C247)))/7, 0)</f>
        <v>0</v>
      </c>
      <c r="I247" s="23">
        <f>IF(F247=1, SUMIFS(E$2:E247, A$2:A247, A247, B$2:B247, "Med A"), 0)</f>
        <v>0</v>
      </c>
      <c r="J247" s="23">
        <f t="shared" si="27"/>
        <v>0</v>
      </c>
      <c r="K247" s="23">
        <f t="shared" si="28"/>
        <v>5900</v>
      </c>
      <c r="L247" s="23">
        <f t="shared" si="29"/>
        <v>0</v>
      </c>
      <c r="M247" s="1">
        <f>IF(AND(B247="Med B", COUNTIFS(A$2:A247, A247, B$2:B247, "Med B")=1), 1, 0)</f>
        <v>0</v>
      </c>
      <c r="N247" s="1">
        <f t="shared" si="30"/>
        <v>0</v>
      </c>
      <c r="O247" s="1">
        <f>IF(B247="Med B", COUNTIFS(A$2:A247, A247, B$2:B247, "Med B"), 0)</f>
        <v>0</v>
      </c>
      <c r="P247" s="1">
        <f>IF(AND(B247="Med B", COUNTIFS(A$2:A247, A247, B$2:B247, "Med B")=2), E247, 0)</f>
        <v>0</v>
      </c>
      <c r="Q247" t="str">
        <f t="shared" si="32"/>
        <v/>
      </c>
    </row>
    <row r="248" spans="1:17" ht="12.5" x14ac:dyDescent="0.25">
      <c r="A248" s="1">
        <v>16</v>
      </c>
      <c r="B248" s="24" t="s">
        <v>10</v>
      </c>
      <c r="C248" s="2">
        <v>41165</v>
      </c>
      <c r="D248" s="2" t="str">
        <f t="shared" si="25"/>
        <v>2012-09</v>
      </c>
      <c r="E248" s="23">
        <v>8</v>
      </c>
      <c r="F248" s="23">
        <f t="shared" si="26"/>
        <v>1</v>
      </c>
      <c r="G248" s="23">
        <f>IF(AND(B248="Med B", COUNTIFS(A$2:A248, A248, B$2:B248, "Med A")=0), 1, 0)</f>
        <v>0</v>
      </c>
      <c r="H248" s="23" cm="1">
        <f t="array" ref="H248">IF(AND(A248=A247, E248=1), (C248-MIN(IF(A$2:A248=A248, IF(B$2:B248="Med A", C$2:C248), C248)))/7, 0)</f>
        <v>0</v>
      </c>
      <c r="I248" s="23">
        <f>IF(F248=1, SUMIFS(E$2:E248, A$2:A248, A248, B$2:B248, "Med A"), 0)</f>
        <v>142100</v>
      </c>
      <c r="J248" s="23">
        <f t="shared" si="27"/>
        <v>0</v>
      </c>
      <c r="K248" s="23">
        <f t="shared" si="28"/>
        <v>0</v>
      </c>
      <c r="L248" s="23">
        <f t="shared" si="29"/>
        <v>8</v>
      </c>
      <c r="M248" s="1">
        <f>IF(AND(B248="Med B", COUNTIFS(A$2:A248, A248, B$2:B248, "Med B")=1), 1, 0)</f>
        <v>1</v>
      </c>
      <c r="N248" s="1">
        <f t="shared" si="30"/>
        <v>8</v>
      </c>
      <c r="O248" s="1">
        <f>IF(B248="Med B", COUNTIFS(A$2:A248, A248, B$2:B248, "Med B"), 0)</f>
        <v>1</v>
      </c>
      <c r="P248" s="1">
        <f>IF(AND(B248="Med B", COUNTIFS(A$2:A248, A248, B$2:B248, "Med B")=2), E248, 0)</f>
        <v>0</v>
      </c>
      <c r="Q248" t="str">
        <f t="shared" si="32"/>
        <v/>
      </c>
    </row>
    <row r="249" spans="1:17" ht="10" x14ac:dyDescent="0.25">
      <c r="A249" s="1">
        <v>16</v>
      </c>
      <c r="B249" s="24" t="s">
        <v>10</v>
      </c>
      <c r="C249" s="2">
        <v>41223</v>
      </c>
      <c r="D249" s="2" t="str">
        <f t="shared" si="25"/>
        <v>2012-11</v>
      </c>
      <c r="E249" s="23">
        <v>2</v>
      </c>
      <c r="F249" s="23">
        <f t="shared" si="26"/>
        <v>0</v>
      </c>
      <c r="G249" s="23">
        <f>IF(AND(B249="Med B", COUNTIFS(A$2:A249, A249, B$2:B249, "Med A")=0), 1, 0)</f>
        <v>0</v>
      </c>
      <c r="H249" s="23" cm="1">
        <f t="array" ref="H249">IF(AND(A249=A248, E249=1), (C249-MIN(IF(A$2:A249=A249, IF(B$2:B249="Med A", C$2:C249), C249)))/7, 0)</f>
        <v>0</v>
      </c>
      <c r="I249" s="23">
        <f>IF(F249=1, SUMIFS(E$2:E249, A$2:A249, A249, B$2:B249, "Med A"), 0)</f>
        <v>0</v>
      </c>
      <c r="J249" s="23">
        <f t="shared" si="27"/>
        <v>10</v>
      </c>
      <c r="K249" s="23">
        <f t="shared" si="28"/>
        <v>0</v>
      </c>
      <c r="L249" s="23">
        <f t="shared" si="29"/>
        <v>2</v>
      </c>
      <c r="M249" s="1">
        <f>IF(AND(B249="Med B", COUNTIFS(A$2:A249, A249, B$2:B249, "Med B")=1), 1, 0)</f>
        <v>0</v>
      </c>
      <c r="N249" s="1">
        <f t="shared" si="30"/>
        <v>0</v>
      </c>
      <c r="O249" s="1">
        <f>IF(B249="Med B", COUNTIFS(A$2:A249, A249, B$2:B249, "Med B"), 0)</f>
        <v>2</v>
      </c>
      <c r="P249" s="1">
        <f>IF(AND(B249="Med B", COUNTIFS(A$2:A249, A249, B$2:B249, "Med B")=2), E249, 0)</f>
        <v>2</v>
      </c>
    </row>
    <row r="250" spans="1:17" ht="10" x14ac:dyDescent="0.25">
      <c r="A250" s="1">
        <v>17</v>
      </c>
      <c r="B250" s="24" t="s">
        <v>9</v>
      </c>
      <c r="C250" s="2">
        <v>41093</v>
      </c>
      <c r="D250" s="2" t="str">
        <f t="shared" si="25"/>
        <v>2012-07</v>
      </c>
      <c r="E250" s="23">
        <v>800</v>
      </c>
      <c r="F250" s="23">
        <f t="shared" si="26"/>
        <v>0</v>
      </c>
      <c r="G250" s="23">
        <f>IF(AND(B250="Med B", COUNTIFS(A$2:A250, A250, B$2:B250, "Med A")=0), 1, 0)</f>
        <v>0</v>
      </c>
      <c r="H250" s="23" cm="1">
        <f t="array" ref="H250">IF(AND(A250=A249, E250=1), (C250-MIN(IF(A$2:A250=A250, IF(B$2:B250="Med A", C$2:C250), C250)))/7, 0)</f>
        <v>0</v>
      </c>
      <c r="I250" s="23">
        <f>IF(F250=1, SUMIFS(E$2:E250, A$2:A250, A250, B$2:B250, "Med A"), 0)</f>
        <v>0</v>
      </c>
      <c r="J250" s="23">
        <f t="shared" si="27"/>
        <v>0</v>
      </c>
      <c r="K250" s="23">
        <f t="shared" si="28"/>
        <v>800</v>
      </c>
      <c r="L250" s="23">
        <f t="shared" si="29"/>
        <v>0</v>
      </c>
      <c r="M250" s="1">
        <f>IF(AND(B250="Med B", COUNTIFS(A$2:A250, A250, B$2:B250, "Med B")=1), 1, 0)</f>
        <v>0</v>
      </c>
      <c r="N250" s="1">
        <f t="shared" si="30"/>
        <v>0</v>
      </c>
      <c r="O250" s="1">
        <f>IF(B250="Med B", COUNTIFS(A$2:A250, A250, B$2:B250, "Med B"), 0)</f>
        <v>0</v>
      </c>
      <c r="P250" s="1">
        <f>IF(AND(B250="Med B", COUNTIFS(A$2:A250, A250, B$2:B250, "Med B")=2), E250, 0)</f>
        <v>0</v>
      </c>
    </row>
    <row r="251" spans="1:17" ht="10" x14ac:dyDescent="0.25">
      <c r="A251" s="1">
        <v>17</v>
      </c>
      <c r="B251" s="24" t="s">
        <v>9</v>
      </c>
      <c r="C251" s="2">
        <v>41095</v>
      </c>
      <c r="D251" s="2" t="str">
        <f t="shared" si="25"/>
        <v>2012-07</v>
      </c>
      <c r="E251" s="23">
        <v>800</v>
      </c>
      <c r="F251" s="23">
        <f t="shared" si="26"/>
        <v>0</v>
      </c>
      <c r="G251" s="23">
        <f>IF(AND(B251="Med B", COUNTIFS(A$2:A251, A251, B$2:B251, "Med A")=0), 1, 0)</f>
        <v>0</v>
      </c>
      <c r="H251" s="23" cm="1">
        <f t="array" ref="H251">IF(AND(A251=A250, E251=1), (C251-MIN(IF(A$2:A251=A251, IF(B$2:B251="Med A", C$2:C251), C251)))/7, 0)</f>
        <v>0</v>
      </c>
      <c r="I251" s="23">
        <f>IF(F251=1, SUMIFS(E$2:E251, A$2:A251, A251, B$2:B251, "Med A"), 0)</f>
        <v>0</v>
      </c>
      <c r="J251" s="23">
        <f t="shared" si="27"/>
        <v>0</v>
      </c>
      <c r="K251" s="23">
        <f t="shared" si="28"/>
        <v>800</v>
      </c>
      <c r="L251" s="23">
        <f t="shared" si="29"/>
        <v>0</v>
      </c>
      <c r="M251" s="1">
        <f>IF(AND(B251="Med B", COUNTIFS(A$2:A251, A251, B$2:B251, "Med B")=1), 1, 0)</f>
        <v>0</v>
      </c>
      <c r="N251" s="1">
        <f t="shared" si="30"/>
        <v>0</v>
      </c>
      <c r="O251" s="1">
        <f>IF(B251="Med B", COUNTIFS(A$2:A251, A251, B$2:B251, "Med B"), 0)</f>
        <v>0</v>
      </c>
      <c r="P251" s="1">
        <f>IF(AND(B251="Med B", COUNTIFS(A$2:A251, A251, B$2:B251, "Med B")=2), E251, 0)</f>
        <v>0</v>
      </c>
    </row>
    <row r="252" spans="1:17" ht="10" x14ac:dyDescent="0.25">
      <c r="A252" s="1">
        <v>17</v>
      </c>
      <c r="B252" s="24" t="s">
        <v>9</v>
      </c>
      <c r="C252" s="2">
        <v>41100</v>
      </c>
      <c r="D252" s="2" t="str">
        <f t="shared" si="25"/>
        <v>2012-07</v>
      </c>
      <c r="E252" s="23">
        <v>900</v>
      </c>
      <c r="F252" s="23">
        <f t="shared" si="26"/>
        <v>0</v>
      </c>
      <c r="G252" s="23">
        <f>IF(AND(B252="Med B", COUNTIFS(A$2:A252, A252, B$2:B252, "Med A")=0), 1, 0)</f>
        <v>0</v>
      </c>
      <c r="H252" s="23" cm="1">
        <f t="array" ref="H252">IF(AND(A252=A251, E252=1), (C252-MIN(IF(A$2:A252=A252, IF(B$2:B252="Med A", C$2:C252), C252)))/7, 0)</f>
        <v>0</v>
      </c>
      <c r="I252" s="23">
        <f>IF(F252=1, SUMIFS(E$2:E252, A$2:A252, A252, B$2:B252, "Med A"), 0)</f>
        <v>0</v>
      </c>
      <c r="J252" s="23">
        <f t="shared" si="27"/>
        <v>0</v>
      </c>
      <c r="K252" s="23">
        <f t="shared" si="28"/>
        <v>900</v>
      </c>
      <c r="L252" s="23">
        <f t="shared" si="29"/>
        <v>0</v>
      </c>
      <c r="M252" s="1">
        <f>IF(AND(B252="Med B", COUNTIFS(A$2:A252, A252, B$2:B252, "Med B")=1), 1, 0)</f>
        <v>0</v>
      </c>
      <c r="N252" s="1">
        <f t="shared" si="30"/>
        <v>0</v>
      </c>
      <c r="O252" s="1">
        <f>IF(B252="Med B", COUNTIFS(A$2:A252, A252, B$2:B252, "Med B"), 0)</f>
        <v>0</v>
      </c>
      <c r="P252" s="1">
        <f>IF(AND(B252="Med B", COUNTIFS(A$2:A252, A252, B$2:B252, "Med B")=2), E252, 0)</f>
        <v>0</v>
      </c>
    </row>
    <row r="253" spans="1:17" ht="10" x14ac:dyDescent="0.25">
      <c r="A253" s="1">
        <v>17</v>
      </c>
      <c r="B253" s="24" t="s">
        <v>9</v>
      </c>
      <c r="C253" s="2">
        <v>41102</v>
      </c>
      <c r="D253" s="2" t="str">
        <f t="shared" si="25"/>
        <v>2012-07</v>
      </c>
      <c r="E253" s="23">
        <v>900</v>
      </c>
      <c r="F253" s="23">
        <f t="shared" si="26"/>
        <v>0</v>
      </c>
      <c r="G253" s="23">
        <f>IF(AND(B253="Med B", COUNTIFS(A$2:A253, A253, B$2:B253, "Med A")=0), 1, 0)</f>
        <v>0</v>
      </c>
      <c r="H253" s="23" cm="1">
        <f t="array" ref="H253">IF(AND(A253=A252, E253=1), (C253-MIN(IF(A$2:A253=A253, IF(B$2:B253="Med A", C$2:C253), C253)))/7, 0)</f>
        <v>0</v>
      </c>
      <c r="I253" s="23">
        <f>IF(F253=1, SUMIFS(E$2:E253, A$2:A253, A253, B$2:B253, "Med A"), 0)</f>
        <v>0</v>
      </c>
      <c r="J253" s="23">
        <f t="shared" si="27"/>
        <v>0</v>
      </c>
      <c r="K253" s="23">
        <f t="shared" si="28"/>
        <v>900</v>
      </c>
      <c r="L253" s="23">
        <f t="shared" si="29"/>
        <v>0</v>
      </c>
      <c r="M253" s="1">
        <f>IF(AND(B253="Med B", COUNTIFS(A$2:A253, A253, B$2:B253, "Med B")=1), 1, 0)</f>
        <v>0</v>
      </c>
      <c r="N253" s="1">
        <f t="shared" si="30"/>
        <v>0</v>
      </c>
      <c r="O253" s="1">
        <f>IF(B253="Med B", COUNTIFS(A$2:A253, A253, B$2:B253, "Med B"), 0)</f>
        <v>0</v>
      </c>
      <c r="P253" s="1">
        <f>IF(AND(B253="Med B", COUNTIFS(A$2:A253, A253, B$2:B253, "Med B")=2), E253, 0)</f>
        <v>0</v>
      </c>
    </row>
    <row r="254" spans="1:17" ht="10" x14ac:dyDescent="0.25">
      <c r="A254" s="1">
        <v>17</v>
      </c>
      <c r="B254" s="24" t="s">
        <v>9</v>
      </c>
      <c r="C254" s="2">
        <v>41123</v>
      </c>
      <c r="D254" s="2" t="str">
        <f t="shared" si="25"/>
        <v>2012-08</v>
      </c>
      <c r="E254" s="23">
        <v>5000</v>
      </c>
      <c r="F254" s="23">
        <f t="shared" si="26"/>
        <v>0</v>
      </c>
      <c r="G254" s="23">
        <f>IF(AND(B254="Med B", COUNTIFS(A$2:A254, A254, B$2:B254, "Med A")=0), 1, 0)</f>
        <v>0</v>
      </c>
      <c r="H254" s="23" cm="1">
        <f t="array" ref="H254">IF(AND(A254=A253, E254=1), (C254-MIN(IF(A$2:A254=A254, IF(B$2:B254="Med A", C$2:C254), C254)))/7, 0)</f>
        <v>0</v>
      </c>
      <c r="I254" s="23">
        <f>IF(F254=1, SUMIFS(E$2:E254, A$2:A254, A254, B$2:B254, "Med A"), 0)</f>
        <v>0</v>
      </c>
      <c r="J254" s="23">
        <f t="shared" si="27"/>
        <v>0</v>
      </c>
      <c r="K254" s="23">
        <f t="shared" si="28"/>
        <v>5000</v>
      </c>
      <c r="L254" s="23">
        <f t="shared" si="29"/>
        <v>0</v>
      </c>
      <c r="M254" s="1">
        <f>IF(AND(B254="Med B", COUNTIFS(A$2:A254, A254, B$2:B254, "Med B")=1), 1, 0)</f>
        <v>0</v>
      </c>
      <c r="N254" s="1">
        <f t="shared" si="30"/>
        <v>0</v>
      </c>
      <c r="O254" s="1">
        <f>IF(B254="Med B", COUNTIFS(A$2:A254, A254, B$2:B254, "Med B"), 0)</f>
        <v>0</v>
      </c>
      <c r="P254" s="1">
        <f>IF(AND(B254="Med B", COUNTIFS(A$2:A254, A254, B$2:B254, "Med B")=2), E254, 0)</f>
        <v>0</v>
      </c>
    </row>
    <row r="255" spans="1:17" ht="10" x14ac:dyDescent="0.25">
      <c r="A255" s="1">
        <v>17</v>
      </c>
      <c r="B255" s="24" t="s">
        <v>9</v>
      </c>
      <c r="C255" s="2">
        <v>41125</v>
      </c>
      <c r="D255" s="2" t="str">
        <f t="shared" si="25"/>
        <v>2012-08</v>
      </c>
      <c r="E255" s="23">
        <v>5000</v>
      </c>
      <c r="F255" s="23">
        <f t="shared" si="26"/>
        <v>0</v>
      </c>
      <c r="G255" s="23">
        <f>IF(AND(B255="Med B", COUNTIFS(A$2:A255, A255, B$2:B255, "Med A")=0), 1, 0)</f>
        <v>0</v>
      </c>
      <c r="H255" s="23" cm="1">
        <f t="array" ref="H255">IF(AND(A255=A254, E255=1), (C255-MIN(IF(A$2:A255=A255, IF(B$2:B255="Med A", C$2:C255), C255)))/7, 0)</f>
        <v>0</v>
      </c>
      <c r="I255" s="23">
        <f>IF(F255=1, SUMIFS(E$2:E255, A$2:A255, A255, B$2:B255, "Med A"), 0)</f>
        <v>0</v>
      </c>
      <c r="J255" s="23">
        <f t="shared" si="27"/>
        <v>0</v>
      </c>
      <c r="K255" s="23">
        <f t="shared" si="28"/>
        <v>5000</v>
      </c>
      <c r="L255" s="23">
        <f t="shared" si="29"/>
        <v>0</v>
      </c>
      <c r="M255" s="1">
        <f>IF(AND(B255="Med B", COUNTIFS(A$2:A255, A255, B$2:B255, "Med B")=1), 1, 0)</f>
        <v>0</v>
      </c>
      <c r="N255" s="1">
        <f t="shared" si="30"/>
        <v>0</v>
      </c>
      <c r="O255" s="1">
        <f>IF(B255="Med B", COUNTIFS(A$2:A255, A255, B$2:B255, "Med B"), 0)</f>
        <v>0</v>
      </c>
      <c r="P255" s="1">
        <f>IF(AND(B255="Med B", COUNTIFS(A$2:A255, A255, B$2:B255, "Med B")=2), E255, 0)</f>
        <v>0</v>
      </c>
    </row>
    <row r="256" spans="1:17" ht="10" x14ac:dyDescent="0.25">
      <c r="A256" s="1">
        <v>17</v>
      </c>
      <c r="B256" s="24" t="s">
        <v>9</v>
      </c>
      <c r="C256" s="2">
        <v>41128</v>
      </c>
      <c r="D256" s="2" t="str">
        <f t="shared" si="25"/>
        <v>2012-08</v>
      </c>
      <c r="E256" s="23">
        <v>5000</v>
      </c>
      <c r="F256" s="23">
        <f t="shared" si="26"/>
        <v>0</v>
      </c>
      <c r="G256" s="23">
        <f>IF(AND(B256="Med B", COUNTIFS(A$2:A256, A256, B$2:B256, "Med A")=0), 1, 0)</f>
        <v>0</v>
      </c>
      <c r="H256" s="23" cm="1">
        <f t="array" ref="H256">IF(AND(A256=A255, E256=1), (C256-MIN(IF(A$2:A256=A256, IF(B$2:B256="Med A", C$2:C256), C256)))/7, 0)</f>
        <v>0</v>
      </c>
      <c r="I256" s="23">
        <f>IF(F256=1, SUMIFS(E$2:E256, A$2:A256, A256, B$2:B256, "Med A"), 0)</f>
        <v>0</v>
      </c>
      <c r="J256" s="23">
        <f t="shared" si="27"/>
        <v>0</v>
      </c>
      <c r="K256" s="23">
        <f t="shared" si="28"/>
        <v>5000</v>
      </c>
      <c r="L256" s="23">
        <f t="shared" si="29"/>
        <v>0</v>
      </c>
      <c r="M256" s="1">
        <f>IF(AND(B256="Med B", COUNTIFS(A$2:A256, A256, B$2:B256, "Med B")=1), 1, 0)</f>
        <v>0</v>
      </c>
      <c r="N256" s="1">
        <f t="shared" si="30"/>
        <v>0</v>
      </c>
      <c r="O256" s="1">
        <f>IF(B256="Med B", COUNTIFS(A$2:A256, A256, B$2:B256, "Med B"), 0)</f>
        <v>0</v>
      </c>
      <c r="P256" s="1">
        <f>IF(AND(B256="Med B", COUNTIFS(A$2:A256, A256, B$2:B256, "Med B")=2), E256, 0)</f>
        <v>0</v>
      </c>
    </row>
    <row r="257" spans="1:17" ht="10" x14ac:dyDescent="0.25">
      <c r="A257" s="1">
        <v>17</v>
      </c>
      <c r="B257" s="24" t="s">
        <v>9</v>
      </c>
      <c r="C257" s="2">
        <v>41149</v>
      </c>
      <c r="D257" s="2" t="str">
        <f t="shared" si="25"/>
        <v>2012-08</v>
      </c>
      <c r="E257" s="23">
        <v>3200</v>
      </c>
      <c r="F257" s="23">
        <f t="shared" si="26"/>
        <v>0</v>
      </c>
      <c r="G257" s="23">
        <f>IF(AND(B257="Med B", COUNTIFS(A$2:A257, A257, B$2:B257, "Med A")=0), 1, 0)</f>
        <v>0</v>
      </c>
      <c r="H257" s="23" cm="1">
        <f t="array" ref="H257">IF(AND(A257=A256, E257=1), (C257-MIN(IF(A$2:A257=A257, IF(B$2:B257="Med A", C$2:C257), C257)))/7, 0)</f>
        <v>0</v>
      </c>
      <c r="I257" s="23">
        <f>IF(F257=1, SUMIFS(E$2:E257, A$2:A257, A257, B$2:B257, "Med A"), 0)</f>
        <v>0</v>
      </c>
      <c r="J257" s="23">
        <f t="shared" si="27"/>
        <v>0</v>
      </c>
      <c r="K257" s="23">
        <f t="shared" si="28"/>
        <v>3200</v>
      </c>
      <c r="L257" s="23">
        <f t="shared" si="29"/>
        <v>0</v>
      </c>
      <c r="M257" s="1">
        <f>IF(AND(B257="Med B", COUNTIFS(A$2:A257, A257, B$2:B257, "Med B")=1), 1, 0)</f>
        <v>0</v>
      </c>
      <c r="N257" s="1">
        <f t="shared" si="30"/>
        <v>0</v>
      </c>
      <c r="O257" s="1">
        <f>IF(B257="Med B", COUNTIFS(A$2:A257, A257, B$2:B257, "Med B"), 0)</f>
        <v>0</v>
      </c>
      <c r="P257" s="1">
        <f>IF(AND(B257="Med B", COUNTIFS(A$2:A257, A257, B$2:B257, "Med B")=2), E257, 0)</f>
        <v>0</v>
      </c>
    </row>
    <row r="258" spans="1:17" ht="10" x14ac:dyDescent="0.25">
      <c r="A258" s="1">
        <v>17</v>
      </c>
      <c r="B258" s="24" t="s">
        <v>9</v>
      </c>
      <c r="C258" s="2">
        <v>41151</v>
      </c>
      <c r="D258" s="2" t="str">
        <f t="shared" si="25"/>
        <v>2012-08</v>
      </c>
      <c r="E258" s="23">
        <v>3200</v>
      </c>
      <c r="F258" s="23">
        <f t="shared" si="26"/>
        <v>0</v>
      </c>
      <c r="G258" s="23">
        <f>IF(AND(B258="Med B", COUNTIFS(A$2:A258, A258, B$2:B258, "Med A")=0), 1, 0)</f>
        <v>0</v>
      </c>
      <c r="H258" s="23" cm="1">
        <f t="array" ref="H258">IF(AND(A258=A257, E258=1), (C258-MIN(IF(A$2:A258=A258, IF(B$2:B258="Med A", C$2:C258), C258)))/7, 0)</f>
        <v>0</v>
      </c>
      <c r="I258" s="23">
        <f>IF(F258=1, SUMIFS(E$2:E258, A$2:A258, A258, B$2:B258, "Med A"), 0)</f>
        <v>0</v>
      </c>
      <c r="J258" s="23">
        <f t="shared" si="27"/>
        <v>0</v>
      </c>
      <c r="K258" s="23">
        <f t="shared" si="28"/>
        <v>3200</v>
      </c>
      <c r="L258" s="23">
        <f t="shared" si="29"/>
        <v>0</v>
      </c>
      <c r="M258" s="1">
        <f>IF(AND(B258="Med B", COUNTIFS(A$2:A258, A258, B$2:B258, "Med B")=1), 1, 0)</f>
        <v>0</v>
      </c>
      <c r="N258" s="1">
        <f t="shared" si="30"/>
        <v>0</v>
      </c>
      <c r="O258" s="1">
        <f>IF(B258="Med B", COUNTIFS(A$2:A258, A258, B$2:B258, "Med B"), 0)</f>
        <v>0</v>
      </c>
      <c r="P258" s="1">
        <f>IF(AND(B258="Med B", COUNTIFS(A$2:A258, A258, B$2:B258, "Med B")=2), E258, 0)</f>
        <v>0</v>
      </c>
    </row>
    <row r="259" spans="1:17" ht="12.5" x14ac:dyDescent="0.25">
      <c r="A259" s="1">
        <v>17</v>
      </c>
      <c r="B259" s="24" t="s">
        <v>9</v>
      </c>
      <c r="C259" s="2">
        <v>41153</v>
      </c>
      <c r="D259" s="2" t="str">
        <f t="shared" ref="D259:D322" si="33">TEXT(C259,"yyyy-mm")</f>
        <v>2012-09</v>
      </c>
      <c r="E259" s="23">
        <v>3200</v>
      </c>
      <c r="F259" s="23">
        <f t="shared" ref="F259:F322" si="34">IF(AND(A259=A258, B258="Med A", B259="Med B"), 1, 0)</f>
        <v>0</v>
      </c>
      <c r="G259" s="23">
        <f>IF(AND(B259="Med B", COUNTIFS(A$2:A259, A259, B$2:B259, "Med A")=0), 1, 0)</f>
        <v>0</v>
      </c>
      <c r="H259" s="23" cm="1">
        <f t="array" ref="H259">IF(AND(A259=A258, E259=1), (C259-MIN(IF(A$2:A259=A259, IF(B$2:B259="Med A", C$2:C259), C259)))/7, 0)</f>
        <v>0</v>
      </c>
      <c r="I259" s="23">
        <f>IF(F259=1, SUMIFS(E$2:E259, A$2:A259, A259, B$2:B259, "Med A"), 0)</f>
        <v>0</v>
      </c>
      <c r="J259" s="23">
        <f t="shared" ref="J259:J322" si="35">IF(AND(B259="Med B", OR(A260&lt;&gt;A259, ISBLANK(A260))), SUMIFS(E:E, A:A, A259, B:B, "Med B"), 0)</f>
        <v>0</v>
      </c>
      <c r="K259" s="23">
        <f t="shared" ref="K259:K322" si="36">IF(B259="Med A", E259, 0)</f>
        <v>3200</v>
      </c>
      <c r="L259" s="23">
        <f t="shared" ref="L259:L322" si="37">IF(B259="Med B", E259, 0)</f>
        <v>0</v>
      </c>
      <c r="M259" s="1">
        <f>IF(AND(B259="Med B", COUNTIFS(A$2:A259, A259, B$2:B259, "Med B")=1), 1, 0)</f>
        <v>0</v>
      </c>
      <c r="N259" s="1">
        <f t="shared" ref="N259:N322" si="38">IF(M259=1, E259, 0)</f>
        <v>0</v>
      </c>
      <c r="O259" s="1">
        <f>IF(B259="Med B", COUNTIFS(A$2:A259, A259, B$2:B259, "Med B"), 0)</f>
        <v>0</v>
      </c>
      <c r="P259" s="1">
        <f>IF(AND(B259="Med B", COUNTIFS(A$2:A259, A259, B$2:B259, "Med B")=2), E259, 0)</f>
        <v>0</v>
      </c>
      <c r="Q259" t="str">
        <f t="shared" ref="Q259:Q263" si="39">IF(AND(F235=1, OR(MONTH(C235)=9, MONTH(C235)=10)), TEXT(C235, "yyyy-mm"), "")</f>
        <v/>
      </c>
    </row>
    <row r="260" spans="1:17" ht="12.5" x14ac:dyDescent="0.25">
      <c r="A260" s="1">
        <v>17</v>
      </c>
      <c r="B260" s="24" t="s">
        <v>9</v>
      </c>
      <c r="C260" s="2">
        <v>41156</v>
      </c>
      <c r="D260" s="2" t="str">
        <f t="shared" si="33"/>
        <v>2012-09</v>
      </c>
      <c r="E260" s="23">
        <v>3200</v>
      </c>
      <c r="F260" s="23">
        <f t="shared" si="34"/>
        <v>0</v>
      </c>
      <c r="G260" s="23">
        <f>IF(AND(B260="Med B", COUNTIFS(A$2:A260, A260, B$2:B260, "Med A")=0), 1, 0)</f>
        <v>0</v>
      </c>
      <c r="H260" s="23" cm="1">
        <f t="array" ref="H260">IF(AND(A260=A259, E260=1), (C260-MIN(IF(A$2:A260=A260, IF(B$2:B260="Med A", C$2:C260), C260)))/7, 0)</f>
        <v>0</v>
      </c>
      <c r="I260" s="23">
        <f>IF(F260=1, SUMIFS(E$2:E260, A$2:A260, A260, B$2:B260, "Med A"), 0)</f>
        <v>0</v>
      </c>
      <c r="J260" s="23">
        <f t="shared" si="35"/>
        <v>0</v>
      </c>
      <c r="K260" s="23">
        <f t="shared" si="36"/>
        <v>3200</v>
      </c>
      <c r="L260" s="23">
        <f t="shared" si="37"/>
        <v>0</v>
      </c>
      <c r="M260" s="1">
        <f>IF(AND(B260="Med B", COUNTIFS(A$2:A260, A260, B$2:B260, "Med B")=1), 1, 0)</f>
        <v>0</v>
      </c>
      <c r="N260" s="1">
        <f t="shared" si="38"/>
        <v>0</v>
      </c>
      <c r="O260" s="1">
        <f>IF(B260="Med B", COUNTIFS(A$2:A260, A260, B$2:B260, "Med B"), 0)</f>
        <v>0</v>
      </c>
      <c r="P260" s="1">
        <f>IF(AND(B260="Med B", COUNTIFS(A$2:A260, A260, B$2:B260, "Med B")=2), E260, 0)</f>
        <v>0</v>
      </c>
      <c r="Q260" t="str">
        <f t="shared" si="39"/>
        <v/>
      </c>
    </row>
    <row r="261" spans="1:17" ht="12.5" x14ac:dyDescent="0.25">
      <c r="A261" s="1">
        <v>17</v>
      </c>
      <c r="B261" s="24" t="s">
        <v>9</v>
      </c>
      <c r="C261" s="2">
        <v>41158</v>
      </c>
      <c r="D261" s="2" t="str">
        <f t="shared" si="33"/>
        <v>2012-09</v>
      </c>
      <c r="E261" s="23">
        <v>3200</v>
      </c>
      <c r="F261" s="23">
        <f t="shared" si="34"/>
        <v>0</v>
      </c>
      <c r="G261" s="23">
        <f>IF(AND(B261="Med B", COUNTIFS(A$2:A261, A261, B$2:B261, "Med A")=0), 1, 0)</f>
        <v>0</v>
      </c>
      <c r="H261" s="23" cm="1">
        <f t="array" ref="H261">IF(AND(A261=A260, E261=1), (C261-MIN(IF(A$2:A261=A261, IF(B$2:B261="Med A", C$2:C261), C261)))/7, 0)</f>
        <v>0</v>
      </c>
      <c r="I261" s="23">
        <f>IF(F261=1, SUMIFS(E$2:E261, A$2:A261, A261, B$2:B261, "Med A"), 0)</f>
        <v>0</v>
      </c>
      <c r="J261" s="23">
        <f t="shared" si="35"/>
        <v>0</v>
      </c>
      <c r="K261" s="23">
        <f t="shared" si="36"/>
        <v>3200</v>
      </c>
      <c r="L261" s="23">
        <f t="shared" si="37"/>
        <v>0</v>
      </c>
      <c r="M261" s="1">
        <f>IF(AND(B261="Med B", COUNTIFS(A$2:A261, A261, B$2:B261, "Med B")=1), 1, 0)</f>
        <v>0</v>
      </c>
      <c r="N261" s="1">
        <f t="shared" si="38"/>
        <v>0</v>
      </c>
      <c r="O261" s="1">
        <f>IF(B261="Med B", COUNTIFS(A$2:A261, A261, B$2:B261, "Med B"), 0)</f>
        <v>0</v>
      </c>
      <c r="P261" s="1">
        <f>IF(AND(B261="Med B", COUNTIFS(A$2:A261, A261, B$2:B261, "Med B")=2), E261, 0)</f>
        <v>0</v>
      </c>
      <c r="Q261" t="str">
        <f t="shared" si="39"/>
        <v/>
      </c>
    </row>
    <row r="262" spans="1:17" ht="12.5" x14ac:dyDescent="0.25">
      <c r="A262" s="1">
        <v>17</v>
      </c>
      <c r="B262" s="24" t="s">
        <v>10</v>
      </c>
      <c r="C262" s="2">
        <v>41165</v>
      </c>
      <c r="D262" s="2" t="str">
        <f t="shared" si="33"/>
        <v>2012-09</v>
      </c>
      <c r="E262" s="23">
        <v>6</v>
      </c>
      <c r="F262" s="23">
        <f t="shared" si="34"/>
        <v>1</v>
      </c>
      <c r="G262" s="23">
        <f>IF(AND(B262="Med B", COUNTIFS(A$2:A262, A262, B$2:B262, "Med A")=0), 1, 0)</f>
        <v>0</v>
      </c>
      <c r="H262" s="23" cm="1">
        <f t="array" ref="H262">IF(AND(A262=A261, E262=1), (C262-MIN(IF(A$2:A262=A262, IF(B$2:B262="Med A", C$2:C262), C262)))/7, 0)</f>
        <v>0</v>
      </c>
      <c r="I262" s="23">
        <f>IF(F262=1, SUMIFS(E$2:E262, A$2:A262, A262, B$2:B262, "Med A"), 0)</f>
        <v>34400</v>
      </c>
      <c r="J262" s="23">
        <f t="shared" si="35"/>
        <v>0</v>
      </c>
      <c r="K262" s="23">
        <f t="shared" si="36"/>
        <v>0</v>
      </c>
      <c r="L262" s="23">
        <f t="shared" si="37"/>
        <v>6</v>
      </c>
      <c r="M262" s="1">
        <f>IF(AND(B262="Med B", COUNTIFS(A$2:A262, A262, B$2:B262, "Med B")=1), 1, 0)</f>
        <v>1</v>
      </c>
      <c r="N262" s="1">
        <f t="shared" si="38"/>
        <v>6</v>
      </c>
      <c r="O262" s="1">
        <f>IF(B262="Med B", COUNTIFS(A$2:A262, A262, B$2:B262, "Med B"), 0)</f>
        <v>1</v>
      </c>
      <c r="P262" s="1">
        <f>IF(AND(B262="Med B", COUNTIFS(A$2:A262, A262, B$2:B262, "Med B")=2), E262, 0)</f>
        <v>0</v>
      </c>
      <c r="Q262" t="str">
        <f t="shared" si="39"/>
        <v/>
      </c>
    </row>
    <row r="263" spans="1:17" ht="12.5" x14ac:dyDescent="0.25">
      <c r="A263" s="1">
        <v>17</v>
      </c>
      <c r="B263" s="24" t="s">
        <v>10</v>
      </c>
      <c r="C263" s="2">
        <v>41193</v>
      </c>
      <c r="D263" s="2" t="str">
        <f t="shared" si="33"/>
        <v>2012-10</v>
      </c>
      <c r="E263" s="23">
        <v>5</v>
      </c>
      <c r="F263" s="23">
        <f t="shared" si="34"/>
        <v>0</v>
      </c>
      <c r="G263" s="23">
        <f>IF(AND(B263="Med B", COUNTIFS(A$2:A263, A263, B$2:B263, "Med A")=0), 1, 0)</f>
        <v>0</v>
      </c>
      <c r="H263" s="23" cm="1">
        <f t="array" ref="H263">IF(AND(A263=A262, E263=1), (C263-MIN(IF(A$2:A263=A263, IF(B$2:B263="Med A", C$2:C263), C263)))/7, 0)</f>
        <v>0</v>
      </c>
      <c r="I263" s="23">
        <f>IF(F263=1, SUMIFS(E$2:E263, A$2:A263, A263, B$2:B263, "Med A"), 0)</f>
        <v>0</v>
      </c>
      <c r="J263" s="23">
        <f t="shared" si="35"/>
        <v>0</v>
      </c>
      <c r="K263" s="23">
        <f t="shared" si="36"/>
        <v>0</v>
      </c>
      <c r="L263" s="23">
        <f t="shared" si="37"/>
        <v>5</v>
      </c>
      <c r="M263" s="1">
        <f>IF(AND(B263="Med B", COUNTIFS(A$2:A263, A263, B$2:B263, "Med B")=1), 1, 0)</f>
        <v>0</v>
      </c>
      <c r="N263" s="1">
        <f t="shared" si="38"/>
        <v>0</v>
      </c>
      <c r="O263" s="1">
        <f>IF(B263="Med B", COUNTIFS(A$2:A263, A263, B$2:B263, "Med B"), 0)</f>
        <v>2</v>
      </c>
      <c r="P263" s="1">
        <f>IF(AND(B263="Med B", COUNTIFS(A$2:A263, A263, B$2:B263, "Med B")=2), E263, 0)</f>
        <v>5</v>
      </c>
      <c r="Q263" t="str">
        <f t="shared" si="39"/>
        <v/>
      </c>
    </row>
    <row r="264" spans="1:17" ht="10" x14ac:dyDescent="0.25">
      <c r="A264" s="1">
        <v>17</v>
      </c>
      <c r="B264" s="24" t="s">
        <v>10</v>
      </c>
      <c r="C264" s="2">
        <v>41228</v>
      </c>
      <c r="D264" s="2" t="str">
        <f t="shared" si="33"/>
        <v>2012-11</v>
      </c>
      <c r="E264" s="23">
        <v>16</v>
      </c>
      <c r="F264" s="23">
        <f t="shared" si="34"/>
        <v>0</v>
      </c>
      <c r="G264" s="23">
        <f>IF(AND(B264="Med B", COUNTIFS(A$2:A264, A264, B$2:B264, "Med A")=0), 1, 0)</f>
        <v>0</v>
      </c>
      <c r="H264" s="23" cm="1">
        <f t="array" ref="H264">IF(AND(A264=A263, E264=1), (C264-MIN(IF(A$2:A264=A264, IF(B$2:B264="Med A", C$2:C264), C264)))/7, 0)</f>
        <v>0</v>
      </c>
      <c r="I264" s="23">
        <f>IF(F264=1, SUMIFS(E$2:E264, A$2:A264, A264, B$2:B264, "Med A"), 0)</f>
        <v>0</v>
      </c>
      <c r="J264" s="23">
        <f t="shared" si="35"/>
        <v>27</v>
      </c>
      <c r="K264" s="23">
        <f t="shared" si="36"/>
        <v>0</v>
      </c>
      <c r="L264" s="23">
        <f t="shared" si="37"/>
        <v>16</v>
      </c>
      <c r="M264" s="1">
        <f>IF(AND(B264="Med B", COUNTIFS(A$2:A264, A264, B$2:B264, "Med B")=1), 1, 0)</f>
        <v>0</v>
      </c>
      <c r="N264" s="1">
        <f t="shared" si="38"/>
        <v>0</v>
      </c>
      <c r="O264" s="1">
        <f>IF(B264="Med B", COUNTIFS(A$2:A264, A264, B$2:B264, "Med B"), 0)</f>
        <v>3</v>
      </c>
      <c r="P264" s="1">
        <f>IF(AND(B264="Med B", COUNTIFS(A$2:A264, A264, B$2:B264, "Med B")=2), E264, 0)</f>
        <v>0</v>
      </c>
    </row>
    <row r="265" spans="1:17" ht="10" x14ac:dyDescent="0.25">
      <c r="A265" s="1">
        <v>18</v>
      </c>
      <c r="B265" s="24" t="s">
        <v>9</v>
      </c>
      <c r="C265" s="2">
        <v>41096</v>
      </c>
      <c r="D265" s="2" t="str">
        <f t="shared" si="33"/>
        <v>2012-07</v>
      </c>
      <c r="E265" s="23">
        <v>3300</v>
      </c>
      <c r="F265" s="23">
        <f t="shared" si="34"/>
        <v>0</v>
      </c>
      <c r="G265" s="23">
        <f>IF(AND(B265="Med B", COUNTIFS(A$2:A265, A265, B$2:B265, "Med A")=0), 1, 0)</f>
        <v>0</v>
      </c>
      <c r="H265" s="23" cm="1">
        <f t="array" ref="H265">IF(AND(A265=A264, E265=1), (C265-MIN(IF(A$2:A265=A265, IF(B$2:B265="Med A", C$2:C265), C265)))/7, 0)</f>
        <v>0</v>
      </c>
      <c r="I265" s="23">
        <f>IF(F265=1, SUMIFS(E$2:E265, A$2:A265, A265, B$2:B265, "Med A"), 0)</f>
        <v>0</v>
      </c>
      <c r="J265" s="23">
        <f t="shared" si="35"/>
        <v>0</v>
      </c>
      <c r="K265" s="23">
        <f t="shared" si="36"/>
        <v>3300</v>
      </c>
      <c r="L265" s="23">
        <f t="shared" si="37"/>
        <v>0</v>
      </c>
      <c r="M265" s="1">
        <f>IF(AND(B265="Med B", COUNTIFS(A$2:A265, A265, B$2:B265, "Med B")=1), 1, 0)</f>
        <v>0</v>
      </c>
      <c r="N265" s="1">
        <f t="shared" si="38"/>
        <v>0</v>
      </c>
      <c r="O265" s="1">
        <f>IF(B265="Med B", COUNTIFS(A$2:A265, A265, B$2:B265, "Med B"), 0)</f>
        <v>0</v>
      </c>
      <c r="P265" s="1">
        <f>IF(AND(B265="Med B", COUNTIFS(A$2:A265, A265, B$2:B265, "Med B")=2), E265, 0)</f>
        <v>0</v>
      </c>
    </row>
    <row r="266" spans="1:17" ht="10" x14ac:dyDescent="0.25">
      <c r="A266" s="1">
        <v>18</v>
      </c>
      <c r="B266" s="24" t="s">
        <v>9</v>
      </c>
      <c r="C266" s="2">
        <v>41099</v>
      </c>
      <c r="D266" s="2" t="str">
        <f t="shared" si="33"/>
        <v>2012-07</v>
      </c>
      <c r="E266" s="23">
        <v>3300</v>
      </c>
      <c r="F266" s="23">
        <f t="shared" si="34"/>
        <v>0</v>
      </c>
      <c r="G266" s="23">
        <f>IF(AND(B266="Med B", COUNTIFS(A$2:A266, A266, B$2:B266, "Med A")=0), 1, 0)</f>
        <v>0</v>
      </c>
      <c r="H266" s="23" cm="1">
        <f t="array" ref="H266">IF(AND(A266=A265, E266=1), (C266-MIN(IF(A$2:A266=A266, IF(B$2:B266="Med A", C$2:C266), C266)))/7, 0)</f>
        <v>0</v>
      </c>
      <c r="I266" s="23">
        <f>IF(F266=1, SUMIFS(E$2:E266, A$2:A266, A266, B$2:B266, "Med A"), 0)</f>
        <v>0</v>
      </c>
      <c r="J266" s="23">
        <f t="shared" si="35"/>
        <v>0</v>
      </c>
      <c r="K266" s="23">
        <f t="shared" si="36"/>
        <v>3300</v>
      </c>
      <c r="L266" s="23">
        <f t="shared" si="37"/>
        <v>0</v>
      </c>
      <c r="M266" s="1">
        <f>IF(AND(B266="Med B", COUNTIFS(A$2:A266, A266, B$2:B266, "Med B")=1), 1, 0)</f>
        <v>0</v>
      </c>
      <c r="N266" s="1">
        <f t="shared" si="38"/>
        <v>0</v>
      </c>
      <c r="O266" s="1">
        <f>IF(B266="Med B", COUNTIFS(A$2:A266, A266, B$2:B266, "Med B"), 0)</f>
        <v>0</v>
      </c>
      <c r="P266" s="1">
        <f>IF(AND(B266="Med B", COUNTIFS(A$2:A266, A266, B$2:B266, "Med B")=2), E266, 0)</f>
        <v>0</v>
      </c>
    </row>
    <row r="267" spans="1:17" ht="10" x14ac:dyDescent="0.25">
      <c r="A267" s="1">
        <v>18</v>
      </c>
      <c r="B267" s="24" t="s">
        <v>9</v>
      </c>
      <c r="C267" s="2">
        <v>41101</v>
      </c>
      <c r="D267" s="2" t="str">
        <f t="shared" si="33"/>
        <v>2012-07</v>
      </c>
      <c r="E267" s="23">
        <v>3300</v>
      </c>
      <c r="F267" s="23">
        <f t="shared" si="34"/>
        <v>0</v>
      </c>
      <c r="G267" s="23">
        <f>IF(AND(B267="Med B", COUNTIFS(A$2:A267, A267, B$2:B267, "Med A")=0), 1, 0)</f>
        <v>0</v>
      </c>
      <c r="H267" s="23" cm="1">
        <f t="array" ref="H267">IF(AND(A267=A266, E267=1), (C267-MIN(IF(A$2:A267=A267, IF(B$2:B267="Med A", C$2:C267), C267)))/7, 0)</f>
        <v>0</v>
      </c>
      <c r="I267" s="23">
        <f>IF(F267=1, SUMIFS(E$2:E267, A$2:A267, A267, B$2:B267, "Med A"), 0)</f>
        <v>0</v>
      </c>
      <c r="J267" s="23">
        <f t="shared" si="35"/>
        <v>0</v>
      </c>
      <c r="K267" s="23">
        <f t="shared" si="36"/>
        <v>3300</v>
      </c>
      <c r="L267" s="23">
        <f t="shared" si="37"/>
        <v>0</v>
      </c>
      <c r="M267" s="1">
        <f>IF(AND(B267="Med B", COUNTIFS(A$2:A267, A267, B$2:B267, "Med B")=1), 1, 0)</f>
        <v>0</v>
      </c>
      <c r="N267" s="1">
        <f t="shared" si="38"/>
        <v>0</v>
      </c>
      <c r="O267" s="1">
        <f>IF(B267="Med B", COUNTIFS(A$2:A267, A267, B$2:B267, "Med B"), 0)</f>
        <v>0</v>
      </c>
      <c r="P267" s="1">
        <f>IF(AND(B267="Med B", COUNTIFS(A$2:A267, A267, B$2:B267, "Med B")=2), E267, 0)</f>
        <v>0</v>
      </c>
    </row>
    <row r="268" spans="1:17" ht="10" x14ac:dyDescent="0.25">
      <c r="A268" s="1">
        <v>18</v>
      </c>
      <c r="B268" s="24" t="s">
        <v>9</v>
      </c>
      <c r="C268" s="2">
        <v>41103</v>
      </c>
      <c r="D268" s="2" t="str">
        <f t="shared" si="33"/>
        <v>2012-07</v>
      </c>
      <c r="E268" s="23">
        <v>3300</v>
      </c>
      <c r="F268" s="23">
        <f t="shared" si="34"/>
        <v>0</v>
      </c>
      <c r="G268" s="23">
        <f>IF(AND(B268="Med B", COUNTIFS(A$2:A268, A268, B$2:B268, "Med A")=0), 1, 0)</f>
        <v>0</v>
      </c>
      <c r="H268" s="23" cm="1">
        <f t="array" ref="H268">IF(AND(A268=A267, E268=1), (C268-MIN(IF(A$2:A268=A268, IF(B$2:B268="Med A", C$2:C268), C268)))/7, 0)</f>
        <v>0</v>
      </c>
      <c r="I268" s="23">
        <f>IF(F268=1, SUMIFS(E$2:E268, A$2:A268, A268, B$2:B268, "Med A"), 0)</f>
        <v>0</v>
      </c>
      <c r="J268" s="23">
        <f t="shared" si="35"/>
        <v>0</v>
      </c>
      <c r="K268" s="23">
        <f t="shared" si="36"/>
        <v>3300</v>
      </c>
      <c r="L268" s="23">
        <f t="shared" si="37"/>
        <v>0</v>
      </c>
      <c r="M268" s="1">
        <f>IF(AND(B268="Med B", COUNTIFS(A$2:A268, A268, B$2:B268, "Med B")=1), 1, 0)</f>
        <v>0</v>
      </c>
      <c r="N268" s="1">
        <f t="shared" si="38"/>
        <v>0</v>
      </c>
      <c r="O268" s="1">
        <f>IF(B268="Med B", COUNTIFS(A$2:A268, A268, B$2:B268, "Med B"), 0)</f>
        <v>0</v>
      </c>
      <c r="P268" s="1">
        <f>IF(AND(B268="Med B", COUNTIFS(A$2:A268, A268, B$2:B268, "Med B")=2), E268, 0)</f>
        <v>0</v>
      </c>
    </row>
    <row r="269" spans="1:17" ht="10" x14ac:dyDescent="0.25">
      <c r="A269" s="1">
        <v>18</v>
      </c>
      <c r="B269" s="24" t="s">
        <v>9</v>
      </c>
      <c r="C269" s="2">
        <v>41106</v>
      </c>
      <c r="D269" s="2" t="str">
        <f t="shared" si="33"/>
        <v>2012-07</v>
      </c>
      <c r="E269" s="23">
        <v>3300</v>
      </c>
      <c r="F269" s="23">
        <f t="shared" si="34"/>
        <v>0</v>
      </c>
      <c r="G269" s="23">
        <f>IF(AND(B269="Med B", COUNTIFS(A$2:A269, A269, B$2:B269, "Med A")=0), 1, 0)</f>
        <v>0</v>
      </c>
      <c r="H269" s="23" cm="1">
        <f t="array" ref="H269">IF(AND(A269=A268, E269=1), (C269-MIN(IF(A$2:A269=A269, IF(B$2:B269="Med A", C$2:C269), C269)))/7, 0)</f>
        <v>0</v>
      </c>
      <c r="I269" s="23">
        <f>IF(F269=1, SUMIFS(E$2:E269, A$2:A269, A269, B$2:B269, "Med A"), 0)</f>
        <v>0</v>
      </c>
      <c r="J269" s="23">
        <f t="shared" si="35"/>
        <v>0</v>
      </c>
      <c r="K269" s="23">
        <f t="shared" si="36"/>
        <v>3300</v>
      </c>
      <c r="L269" s="23">
        <f t="shared" si="37"/>
        <v>0</v>
      </c>
      <c r="M269" s="1">
        <f>IF(AND(B269="Med B", COUNTIFS(A$2:A269, A269, B$2:B269, "Med B")=1), 1, 0)</f>
        <v>0</v>
      </c>
      <c r="N269" s="1">
        <f t="shared" si="38"/>
        <v>0</v>
      </c>
      <c r="O269" s="1">
        <f>IF(B269="Med B", COUNTIFS(A$2:A269, A269, B$2:B269, "Med B"), 0)</f>
        <v>0</v>
      </c>
      <c r="P269" s="1">
        <f>IF(AND(B269="Med B", COUNTIFS(A$2:A269, A269, B$2:B269, "Med B")=2), E269, 0)</f>
        <v>0</v>
      </c>
    </row>
    <row r="270" spans="1:17" ht="10" x14ac:dyDescent="0.25">
      <c r="A270" s="1">
        <v>18</v>
      </c>
      <c r="B270" s="24" t="s">
        <v>9</v>
      </c>
      <c r="C270" s="2">
        <v>41108</v>
      </c>
      <c r="D270" s="2" t="str">
        <f t="shared" si="33"/>
        <v>2012-07</v>
      </c>
      <c r="E270" s="23">
        <v>3300</v>
      </c>
      <c r="F270" s="23">
        <f t="shared" si="34"/>
        <v>0</v>
      </c>
      <c r="G270" s="23">
        <f>IF(AND(B270="Med B", COUNTIFS(A$2:A270, A270, B$2:B270, "Med A")=0), 1, 0)</f>
        <v>0</v>
      </c>
      <c r="H270" s="23" cm="1">
        <f t="array" ref="H270">IF(AND(A270=A269, E270=1), (C270-MIN(IF(A$2:A270=A270, IF(B$2:B270="Med A", C$2:C270), C270)))/7, 0)</f>
        <v>0</v>
      </c>
      <c r="I270" s="23">
        <f>IF(F270=1, SUMIFS(E$2:E270, A$2:A270, A270, B$2:B270, "Med A"), 0)</f>
        <v>0</v>
      </c>
      <c r="J270" s="23">
        <f t="shared" si="35"/>
        <v>0</v>
      </c>
      <c r="K270" s="23">
        <f t="shared" si="36"/>
        <v>3300</v>
      </c>
      <c r="L270" s="23">
        <f t="shared" si="37"/>
        <v>0</v>
      </c>
      <c r="M270" s="1">
        <f>IF(AND(B270="Med B", COUNTIFS(A$2:A270, A270, B$2:B270, "Med B")=1), 1, 0)</f>
        <v>0</v>
      </c>
      <c r="N270" s="1">
        <f t="shared" si="38"/>
        <v>0</v>
      </c>
      <c r="O270" s="1">
        <f>IF(B270="Med B", COUNTIFS(A$2:A270, A270, B$2:B270, "Med B"), 0)</f>
        <v>0</v>
      </c>
      <c r="P270" s="1">
        <f>IF(AND(B270="Med B", COUNTIFS(A$2:A270, A270, B$2:B270, "Med B")=2), E270, 0)</f>
        <v>0</v>
      </c>
    </row>
    <row r="271" spans="1:17" ht="10" x14ac:dyDescent="0.25">
      <c r="A271" s="1">
        <v>18</v>
      </c>
      <c r="B271" s="24" t="s">
        <v>9</v>
      </c>
      <c r="C271" s="2">
        <v>41110</v>
      </c>
      <c r="D271" s="2" t="str">
        <f t="shared" si="33"/>
        <v>2012-07</v>
      </c>
      <c r="E271" s="23">
        <v>4300</v>
      </c>
      <c r="F271" s="23">
        <f t="shared" si="34"/>
        <v>0</v>
      </c>
      <c r="G271" s="23">
        <f>IF(AND(B271="Med B", COUNTIFS(A$2:A271, A271, B$2:B271, "Med A")=0), 1, 0)</f>
        <v>0</v>
      </c>
      <c r="H271" s="23" cm="1">
        <f t="array" ref="H271">IF(AND(A271=A270, E271=1), (C271-MIN(IF(A$2:A271=A271, IF(B$2:B271="Med A", C$2:C271), C271)))/7, 0)</f>
        <v>0</v>
      </c>
      <c r="I271" s="23">
        <f>IF(F271=1, SUMIFS(E$2:E271, A$2:A271, A271, B$2:B271, "Med A"), 0)</f>
        <v>0</v>
      </c>
      <c r="J271" s="23">
        <f t="shared" si="35"/>
        <v>0</v>
      </c>
      <c r="K271" s="23">
        <f t="shared" si="36"/>
        <v>4300</v>
      </c>
      <c r="L271" s="23">
        <f t="shared" si="37"/>
        <v>0</v>
      </c>
      <c r="M271" s="1">
        <f>IF(AND(B271="Med B", COUNTIFS(A$2:A271, A271, B$2:B271, "Med B")=1), 1, 0)</f>
        <v>0</v>
      </c>
      <c r="N271" s="1">
        <f t="shared" si="38"/>
        <v>0</v>
      </c>
      <c r="O271" s="1">
        <f>IF(B271="Med B", COUNTIFS(A$2:A271, A271, B$2:B271, "Med B"), 0)</f>
        <v>0</v>
      </c>
      <c r="P271" s="1">
        <f>IF(AND(B271="Med B", COUNTIFS(A$2:A271, A271, B$2:B271, "Med B")=2), E271, 0)</f>
        <v>0</v>
      </c>
    </row>
    <row r="272" spans="1:17" ht="10" x14ac:dyDescent="0.25">
      <c r="A272" s="1">
        <v>18</v>
      </c>
      <c r="B272" s="24" t="s">
        <v>9</v>
      </c>
      <c r="C272" s="2">
        <v>41113</v>
      </c>
      <c r="D272" s="2" t="str">
        <f t="shared" si="33"/>
        <v>2012-07</v>
      </c>
      <c r="E272" s="23">
        <v>4300</v>
      </c>
      <c r="F272" s="23">
        <f t="shared" si="34"/>
        <v>0</v>
      </c>
      <c r="G272" s="23">
        <f>IF(AND(B272="Med B", COUNTIFS(A$2:A272, A272, B$2:B272, "Med A")=0), 1, 0)</f>
        <v>0</v>
      </c>
      <c r="H272" s="23" cm="1">
        <f t="array" ref="H272">IF(AND(A272=A271, E272=1), (C272-MIN(IF(A$2:A272=A272, IF(B$2:B272="Med A", C$2:C272), C272)))/7, 0)</f>
        <v>0</v>
      </c>
      <c r="I272" s="23">
        <f>IF(F272=1, SUMIFS(E$2:E272, A$2:A272, A272, B$2:B272, "Med A"), 0)</f>
        <v>0</v>
      </c>
      <c r="J272" s="23">
        <f t="shared" si="35"/>
        <v>0</v>
      </c>
      <c r="K272" s="23">
        <f t="shared" si="36"/>
        <v>4300</v>
      </c>
      <c r="L272" s="23">
        <f t="shared" si="37"/>
        <v>0</v>
      </c>
      <c r="M272" s="1">
        <f>IF(AND(B272="Med B", COUNTIFS(A$2:A272, A272, B$2:B272, "Med B")=1), 1, 0)</f>
        <v>0</v>
      </c>
      <c r="N272" s="1">
        <f t="shared" si="38"/>
        <v>0</v>
      </c>
      <c r="O272" s="1">
        <f>IF(B272="Med B", COUNTIFS(A$2:A272, A272, B$2:B272, "Med B"), 0)</f>
        <v>0</v>
      </c>
      <c r="P272" s="1">
        <f>IF(AND(B272="Med B", COUNTIFS(A$2:A272, A272, B$2:B272, "Med B")=2), E272, 0)</f>
        <v>0</v>
      </c>
    </row>
    <row r="273" spans="1:16" ht="10" x14ac:dyDescent="0.25">
      <c r="A273" s="1">
        <v>18</v>
      </c>
      <c r="B273" s="24" t="s">
        <v>9</v>
      </c>
      <c r="C273" s="2">
        <v>41115</v>
      </c>
      <c r="D273" s="2" t="str">
        <f t="shared" si="33"/>
        <v>2012-07</v>
      </c>
      <c r="E273" s="23">
        <v>4300</v>
      </c>
      <c r="F273" s="23">
        <f t="shared" si="34"/>
        <v>0</v>
      </c>
      <c r="G273" s="23">
        <f>IF(AND(B273="Med B", COUNTIFS(A$2:A273, A273, B$2:B273, "Med A")=0), 1, 0)</f>
        <v>0</v>
      </c>
      <c r="H273" s="23" cm="1">
        <f t="array" ref="H273">IF(AND(A273=A272, E273=1), (C273-MIN(IF(A$2:A273=A273, IF(B$2:B273="Med A", C$2:C273), C273)))/7, 0)</f>
        <v>0</v>
      </c>
      <c r="I273" s="23">
        <f>IF(F273=1, SUMIFS(E$2:E273, A$2:A273, A273, B$2:B273, "Med A"), 0)</f>
        <v>0</v>
      </c>
      <c r="J273" s="23">
        <f t="shared" si="35"/>
        <v>0</v>
      </c>
      <c r="K273" s="23">
        <f t="shared" si="36"/>
        <v>4300</v>
      </c>
      <c r="L273" s="23">
        <f t="shared" si="37"/>
        <v>0</v>
      </c>
      <c r="M273" s="1">
        <f>IF(AND(B273="Med B", COUNTIFS(A$2:A273, A273, B$2:B273, "Med B")=1), 1, 0)</f>
        <v>0</v>
      </c>
      <c r="N273" s="1">
        <f t="shared" si="38"/>
        <v>0</v>
      </c>
      <c r="O273" s="1">
        <f>IF(B273="Med B", COUNTIFS(A$2:A273, A273, B$2:B273, "Med B"), 0)</f>
        <v>0</v>
      </c>
      <c r="P273" s="1">
        <f>IF(AND(B273="Med B", COUNTIFS(A$2:A273, A273, B$2:B273, "Med B")=2), E273, 0)</f>
        <v>0</v>
      </c>
    </row>
    <row r="274" spans="1:16" ht="10" x14ac:dyDescent="0.25">
      <c r="A274" s="1">
        <v>18</v>
      </c>
      <c r="B274" s="24" t="s">
        <v>9</v>
      </c>
      <c r="C274" s="2">
        <v>41117</v>
      </c>
      <c r="D274" s="2" t="str">
        <f t="shared" si="33"/>
        <v>2012-07</v>
      </c>
      <c r="E274" s="23">
        <v>4300</v>
      </c>
      <c r="F274" s="23">
        <f t="shared" si="34"/>
        <v>0</v>
      </c>
      <c r="G274" s="23">
        <f>IF(AND(B274="Med B", COUNTIFS(A$2:A274, A274, B$2:B274, "Med A")=0), 1, 0)</f>
        <v>0</v>
      </c>
      <c r="H274" s="23" cm="1">
        <f t="array" ref="H274">IF(AND(A274=A273, E274=1), (C274-MIN(IF(A$2:A274=A274, IF(B$2:B274="Med A", C$2:C274), C274)))/7, 0)</f>
        <v>0</v>
      </c>
      <c r="I274" s="23">
        <f>IF(F274=1, SUMIFS(E$2:E274, A$2:A274, A274, B$2:B274, "Med A"), 0)</f>
        <v>0</v>
      </c>
      <c r="J274" s="23">
        <f t="shared" si="35"/>
        <v>0</v>
      </c>
      <c r="K274" s="23">
        <f t="shared" si="36"/>
        <v>4300</v>
      </c>
      <c r="L274" s="23">
        <f t="shared" si="37"/>
        <v>0</v>
      </c>
      <c r="M274" s="1">
        <f>IF(AND(B274="Med B", COUNTIFS(A$2:A274, A274, B$2:B274, "Med B")=1), 1, 0)</f>
        <v>0</v>
      </c>
      <c r="N274" s="1">
        <f t="shared" si="38"/>
        <v>0</v>
      </c>
      <c r="O274" s="1">
        <f>IF(B274="Med B", COUNTIFS(A$2:A274, A274, B$2:B274, "Med B"), 0)</f>
        <v>0</v>
      </c>
      <c r="P274" s="1">
        <f>IF(AND(B274="Med B", COUNTIFS(A$2:A274, A274, B$2:B274, "Med B")=2), E274, 0)</f>
        <v>0</v>
      </c>
    </row>
    <row r="275" spans="1:16" ht="10" x14ac:dyDescent="0.25">
      <c r="A275" s="1">
        <v>18</v>
      </c>
      <c r="B275" s="24" t="s">
        <v>9</v>
      </c>
      <c r="C275" s="2">
        <v>41120</v>
      </c>
      <c r="D275" s="2" t="str">
        <f t="shared" si="33"/>
        <v>2012-07</v>
      </c>
      <c r="E275" s="23">
        <v>4300</v>
      </c>
      <c r="F275" s="23">
        <f t="shared" si="34"/>
        <v>0</v>
      </c>
      <c r="G275" s="23">
        <f>IF(AND(B275="Med B", COUNTIFS(A$2:A275, A275, B$2:B275, "Med A")=0), 1, 0)</f>
        <v>0</v>
      </c>
      <c r="H275" s="23" cm="1">
        <f t="array" ref="H275">IF(AND(A275=A274, E275=1), (C275-MIN(IF(A$2:A275=A275, IF(B$2:B275="Med A", C$2:C275), C275)))/7, 0)</f>
        <v>0</v>
      </c>
      <c r="I275" s="23">
        <f>IF(F275=1, SUMIFS(E$2:E275, A$2:A275, A275, B$2:B275, "Med A"), 0)</f>
        <v>0</v>
      </c>
      <c r="J275" s="23">
        <f t="shared" si="35"/>
        <v>0</v>
      </c>
      <c r="K275" s="23">
        <f t="shared" si="36"/>
        <v>4300</v>
      </c>
      <c r="L275" s="23">
        <f t="shared" si="37"/>
        <v>0</v>
      </c>
      <c r="M275" s="1">
        <f>IF(AND(B275="Med B", COUNTIFS(A$2:A275, A275, B$2:B275, "Med B")=1), 1, 0)</f>
        <v>0</v>
      </c>
      <c r="N275" s="1">
        <f t="shared" si="38"/>
        <v>0</v>
      </c>
      <c r="O275" s="1">
        <f>IF(B275="Med B", COUNTIFS(A$2:A275, A275, B$2:B275, "Med B"), 0)</f>
        <v>0</v>
      </c>
      <c r="P275" s="1">
        <f>IF(AND(B275="Med B", COUNTIFS(A$2:A275, A275, B$2:B275, "Med B")=2), E275, 0)</f>
        <v>0</v>
      </c>
    </row>
    <row r="276" spans="1:16" ht="10" x14ac:dyDescent="0.25">
      <c r="A276" s="1">
        <v>18</v>
      </c>
      <c r="B276" s="24" t="s">
        <v>9</v>
      </c>
      <c r="C276" s="2">
        <v>41122</v>
      </c>
      <c r="D276" s="2" t="str">
        <f t="shared" si="33"/>
        <v>2012-08</v>
      </c>
      <c r="E276" s="23">
        <v>4300</v>
      </c>
      <c r="F276" s="23">
        <f t="shared" si="34"/>
        <v>0</v>
      </c>
      <c r="G276" s="23">
        <f>IF(AND(B276="Med B", COUNTIFS(A$2:A276, A276, B$2:B276, "Med A")=0), 1, 0)</f>
        <v>0</v>
      </c>
      <c r="H276" s="23" cm="1">
        <f t="array" ref="H276">IF(AND(A276=A275, E276=1), (C276-MIN(IF(A$2:A276=A276, IF(B$2:B276="Med A", C$2:C276), C276)))/7, 0)</f>
        <v>0</v>
      </c>
      <c r="I276" s="23">
        <f>IF(F276=1, SUMIFS(E$2:E276, A$2:A276, A276, B$2:B276, "Med A"), 0)</f>
        <v>0</v>
      </c>
      <c r="J276" s="23">
        <f t="shared" si="35"/>
        <v>0</v>
      </c>
      <c r="K276" s="23">
        <f t="shared" si="36"/>
        <v>4300</v>
      </c>
      <c r="L276" s="23">
        <f t="shared" si="37"/>
        <v>0</v>
      </c>
      <c r="M276" s="1">
        <f>IF(AND(B276="Med B", COUNTIFS(A$2:A276, A276, B$2:B276, "Med B")=1), 1, 0)</f>
        <v>0</v>
      </c>
      <c r="N276" s="1">
        <f t="shared" si="38"/>
        <v>0</v>
      </c>
      <c r="O276" s="1">
        <f>IF(B276="Med B", COUNTIFS(A$2:A276, A276, B$2:B276, "Med B"), 0)</f>
        <v>0</v>
      </c>
      <c r="P276" s="1">
        <f>IF(AND(B276="Med B", COUNTIFS(A$2:A276, A276, B$2:B276, "Med B")=2), E276, 0)</f>
        <v>0</v>
      </c>
    </row>
    <row r="277" spans="1:16" ht="10" x14ac:dyDescent="0.25">
      <c r="A277" s="1">
        <v>18</v>
      </c>
      <c r="B277" s="24" t="s">
        <v>9</v>
      </c>
      <c r="C277" s="2">
        <v>41124</v>
      </c>
      <c r="D277" s="2" t="str">
        <f t="shared" si="33"/>
        <v>2012-08</v>
      </c>
      <c r="E277" s="23">
        <v>4300</v>
      </c>
      <c r="F277" s="23">
        <f t="shared" si="34"/>
        <v>0</v>
      </c>
      <c r="G277" s="23">
        <f>IF(AND(B277="Med B", COUNTIFS(A$2:A277, A277, B$2:B277, "Med A")=0), 1, 0)</f>
        <v>0</v>
      </c>
      <c r="H277" s="23" cm="1">
        <f t="array" ref="H277">IF(AND(A277=A276, E277=1), (C277-MIN(IF(A$2:A277=A277, IF(B$2:B277="Med A", C$2:C277), C277)))/7, 0)</f>
        <v>0</v>
      </c>
      <c r="I277" s="23">
        <f>IF(F277=1, SUMIFS(E$2:E277, A$2:A277, A277, B$2:B277, "Med A"), 0)</f>
        <v>0</v>
      </c>
      <c r="J277" s="23">
        <f t="shared" si="35"/>
        <v>0</v>
      </c>
      <c r="K277" s="23">
        <f t="shared" si="36"/>
        <v>4300</v>
      </c>
      <c r="L277" s="23">
        <f t="shared" si="37"/>
        <v>0</v>
      </c>
      <c r="M277" s="1">
        <f>IF(AND(B277="Med B", COUNTIFS(A$2:A277, A277, B$2:B277, "Med B")=1), 1, 0)</f>
        <v>0</v>
      </c>
      <c r="N277" s="1">
        <f t="shared" si="38"/>
        <v>0</v>
      </c>
      <c r="O277" s="1">
        <f>IF(B277="Med B", COUNTIFS(A$2:A277, A277, B$2:B277, "Med B"), 0)</f>
        <v>0</v>
      </c>
      <c r="P277" s="1">
        <f>IF(AND(B277="Med B", COUNTIFS(A$2:A277, A277, B$2:B277, "Med B")=2), E277, 0)</f>
        <v>0</v>
      </c>
    </row>
    <row r="278" spans="1:16" ht="10" x14ac:dyDescent="0.25">
      <c r="A278" s="1">
        <v>18</v>
      </c>
      <c r="B278" s="24" t="s">
        <v>9</v>
      </c>
      <c r="C278" s="2">
        <v>41127</v>
      </c>
      <c r="D278" s="2" t="str">
        <f t="shared" si="33"/>
        <v>2012-08</v>
      </c>
      <c r="E278" s="23">
        <v>4800</v>
      </c>
      <c r="F278" s="23">
        <f t="shared" si="34"/>
        <v>0</v>
      </c>
      <c r="G278" s="23">
        <f>IF(AND(B278="Med B", COUNTIFS(A$2:A278, A278, B$2:B278, "Med A")=0), 1, 0)</f>
        <v>0</v>
      </c>
      <c r="H278" s="23" cm="1">
        <f t="array" ref="H278">IF(AND(A278=A277, E278=1), (C278-MIN(IF(A$2:A278=A278, IF(B$2:B278="Med A", C$2:C278), C278)))/7, 0)</f>
        <v>0</v>
      </c>
      <c r="I278" s="23">
        <f>IF(F278=1, SUMIFS(E$2:E278, A$2:A278, A278, B$2:B278, "Med A"), 0)</f>
        <v>0</v>
      </c>
      <c r="J278" s="23">
        <f t="shared" si="35"/>
        <v>0</v>
      </c>
      <c r="K278" s="23">
        <f t="shared" si="36"/>
        <v>4800</v>
      </c>
      <c r="L278" s="23">
        <f t="shared" si="37"/>
        <v>0</v>
      </c>
      <c r="M278" s="1">
        <f>IF(AND(B278="Med B", COUNTIFS(A$2:A278, A278, B$2:B278, "Med B")=1), 1, 0)</f>
        <v>0</v>
      </c>
      <c r="N278" s="1">
        <f t="shared" si="38"/>
        <v>0</v>
      </c>
      <c r="O278" s="1">
        <f>IF(B278="Med B", COUNTIFS(A$2:A278, A278, B$2:B278, "Med B"), 0)</f>
        <v>0</v>
      </c>
      <c r="P278" s="1">
        <f>IF(AND(B278="Med B", COUNTIFS(A$2:A278, A278, B$2:B278, "Med B")=2), E278, 0)</f>
        <v>0</v>
      </c>
    </row>
    <row r="279" spans="1:16" ht="10" x14ac:dyDescent="0.25">
      <c r="A279" s="1">
        <v>18</v>
      </c>
      <c r="B279" s="24" t="s">
        <v>9</v>
      </c>
      <c r="C279" s="2">
        <v>41129</v>
      </c>
      <c r="D279" s="2" t="str">
        <f t="shared" si="33"/>
        <v>2012-08</v>
      </c>
      <c r="E279" s="23">
        <v>4800</v>
      </c>
      <c r="F279" s="23">
        <f t="shared" si="34"/>
        <v>0</v>
      </c>
      <c r="G279" s="23">
        <f>IF(AND(B279="Med B", COUNTIFS(A$2:A279, A279, B$2:B279, "Med A")=0), 1, 0)</f>
        <v>0</v>
      </c>
      <c r="H279" s="23" cm="1">
        <f t="array" ref="H279">IF(AND(A279=A278, E279=1), (C279-MIN(IF(A$2:A279=A279, IF(B$2:B279="Med A", C$2:C279), C279)))/7, 0)</f>
        <v>0</v>
      </c>
      <c r="I279" s="23">
        <f>IF(F279=1, SUMIFS(E$2:E279, A$2:A279, A279, B$2:B279, "Med A"), 0)</f>
        <v>0</v>
      </c>
      <c r="J279" s="23">
        <f t="shared" si="35"/>
        <v>0</v>
      </c>
      <c r="K279" s="23">
        <f t="shared" si="36"/>
        <v>4800</v>
      </c>
      <c r="L279" s="23">
        <f t="shared" si="37"/>
        <v>0</v>
      </c>
      <c r="M279" s="1">
        <f>IF(AND(B279="Med B", COUNTIFS(A$2:A279, A279, B$2:B279, "Med B")=1), 1, 0)</f>
        <v>0</v>
      </c>
      <c r="N279" s="1">
        <f t="shared" si="38"/>
        <v>0</v>
      </c>
      <c r="O279" s="1">
        <f>IF(B279="Med B", COUNTIFS(A$2:A279, A279, B$2:B279, "Med B"), 0)</f>
        <v>0</v>
      </c>
      <c r="P279" s="1">
        <f>IF(AND(B279="Med B", COUNTIFS(A$2:A279, A279, B$2:B279, "Med B")=2), E279, 0)</f>
        <v>0</v>
      </c>
    </row>
    <row r="280" spans="1:16" ht="10" x14ac:dyDescent="0.25">
      <c r="A280" s="1">
        <v>18</v>
      </c>
      <c r="B280" s="24" t="s">
        <v>9</v>
      </c>
      <c r="C280" s="2">
        <v>41131</v>
      </c>
      <c r="D280" s="2" t="str">
        <f t="shared" si="33"/>
        <v>2012-08</v>
      </c>
      <c r="E280" s="23">
        <v>4800</v>
      </c>
      <c r="F280" s="23">
        <f t="shared" si="34"/>
        <v>0</v>
      </c>
      <c r="G280" s="23">
        <f>IF(AND(B280="Med B", COUNTIFS(A$2:A280, A280, B$2:B280, "Med A")=0), 1, 0)</f>
        <v>0</v>
      </c>
      <c r="H280" s="23" cm="1">
        <f t="array" ref="H280">IF(AND(A280=A279, E280=1), (C280-MIN(IF(A$2:A280=A280, IF(B$2:B280="Med A", C$2:C280), C280)))/7, 0)</f>
        <v>0</v>
      </c>
      <c r="I280" s="23">
        <f>IF(F280=1, SUMIFS(E$2:E280, A$2:A280, A280, B$2:B280, "Med A"), 0)</f>
        <v>0</v>
      </c>
      <c r="J280" s="23">
        <f t="shared" si="35"/>
        <v>0</v>
      </c>
      <c r="K280" s="23">
        <f t="shared" si="36"/>
        <v>4800</v>
      </c>
      <c r="L280" s="23">
        <f t="shared" si="37"/>
        <v>0</v>
      </c>
      <c r="M280" s="1">
        <f>IF(AND(B280="Med B", COUNTIFS(A$2:A280, A280, B$2:B280, "Med B")=1), 1, 0)</f>
        <v>0</v>
      </c>
      <c r="N280" s="1">
        <f t="shared" si="38"/>
        <v>0</v>
      </c>
      <c r="O280" s="1">
        <f>IF(B280="Med B", COUNTIFS(A$2:A280, A280, B$2:B280, "Med B"), 0)</f>
        <v>0</v>
      </c>
      <c r="P280" s="1">
        <f>IF(AND(B280="Med B", COUNTIFS(A$2:A280, A280, B$2:B280, "Med B")=2), E280, 0)</f>
        <v>0</v>
      </c>
    </row>
    <row r="281" spans="1:16" ht="10" x14ac:dyDescent="0.25">
      <c r="A281" s="1">
        <v>18</v>
      </c>
      <c r="B281" s="24" t="s">
        <v>9</v>
      </c>
      <c r="C281" s="2">
        <v>41134</v>
      </c>
      <c r="D281" s="2" t="str">
        <f t="shared" si="33"/>
        <v>2012-08</v>
      </c>
      <c r="E281" s="23">
        <v>4800</v>
      </c>
      <c r="F281" s="23">
        <f t="shared" si="34"/>
        <v>0</v>
      </c>
      <c r="G281" s="23">
        <f>IF(AND(B281="Med B", COUNTIFS(A$2:A281, A281, B$2:B281, "Med A")=0), 1, 0)</f>
        <v>0</v>
      </c>
      <c r="H281" s="23" cm="1">
        <f t="array" ref="H281">IF(AND(A281=A280, E281=1), (C281-MIN(IF(A$2:A281=A281, IF(B$2:B281="Med A", C$2:C281), C281)))/7, 0)</f>
        <v>0</v>
      </c>
      <c r="I281" s="23">
        <f>IF(F281=1, SUMIFS(E$2:E281, A$2:A281, A281, B$2:B281, "Med A"), 0)</f>
        <v>0</v>
      </c>
      <c r="J281" s="23">
        <f t="shared" si="35"/>
        <v>0</v>
      </c>
      <c r="K281" s="23">
        <f t="shared" si="36"/>
        <v>4800</v>
      </c>
      <c r="L281" s="23">
        <f t="shared" si="37"/>
        <v>0</v>
      </c>
      <c r="M281" s="1">
        <f>IF(AND(B281="Med B", COUNTIFS(A$2:A281, A281, B$2:B281, "Med B")=1), 1, 0)</f>
        <v>0</v>
      </c>
      <c r="N281" s="1">
        <f t="shared" si="38"/>
        <v>0</v>
      </c>
      <c r="O281" s="1">
        <f>IF(B281="Med B", COUNTIFS(A$2:A281, A281, B$2:B281, "Med B"), 0)</f>
        <v>0</v>
      </c>
      <c r="P281" s="1">
        <f>IF(AND(B281="Med B", COUNTIFS(A$2:A281, A281, B$2:B281, "Med B")=2), E281, 0)</f>
        <v>0</v>
      </c>
    </row>
    <row r="282" spans="1:16" ht="10" x14ac:dyDescent="0.25">
      <c r="A282" s="1">
        <v>18</v>
      </c>
      <c r="B282" s="24" t="s">
        <v>9</v>
      </c>
      <c r="C282" s="2">
        <v>41136</v>
      </c>
      <c r="D282" s="2" t="str">
        <f t="shared" si="33"/>
        <v>2012-08</v>
      </c>
      <c r="E282" s="23">
        <v>4800</v>
      </c>
      <c r="F282" s="23">
        <f t="shared" si="34"/>
        <v>0</v>
      </c>
      <c r="G282" s="23">
        <f>IF(AND(B282="Med B", COUNTIFS(A$2:A282, A282, B$2:B282, "Med A")=0), 1, 0)</f>
        <v>0</v>
      </c>
      <c r="H282" s="23" cm="1">
        <f t="array" ref="H282">IF(AND(A282=A281, E282=1), (C282-MIN(IF(A$2:A282=A282, IF(B$2:B282="Med A", C$2:C282), C282)))/7, 0)</f>
        <v>0</v>
      </c>
      <c r="I282" s="23">
        <f>IF(F282=1, SUMIFS(E$2:E282, A$2:A282, A282, B$2:B282, "Med A"), 0)</f>
        <v>0</v>
      </c>
      <c r="J282" s="23">
        <f t="shared" si="35"/>
        <v>0</v>
      </c>
      <c r="K282" s="23">
        <f t="shared" si="36"/>
        <v>4800</v>
      </c>
      <c r="L282" s="23">
        <f t="shared" si="37"/>
        <v>0</v>
      </c>
      <c r="M282" s="1">
        <f>IF(AND(B282="Med B", COUNTIFS(A$2:A282, A282, B$2:B282, "Med B")=1), 1, 0)</f>
        <v>0</v>
      </c>
      <c r="N282" s="1">
        <f t="shared" si="38"/>
        <v>0</v>
      </c>
      <c r="O282" s="1">
        <f>IF(B282="Med B", COUNTIFS(A$2:A282, A282, B$2:B282, "Med B"), 0)</f>
        <v>0</v>
      </c>
      <c r="P282" s="1">
        <f>IF(AND(B282="Med B", COUNTIFS(A$2:A282, A282, B$2:B282, "Med B")=2), E282, 0)</f>
        <v>0</v>
      </c>
    </row>
    <row r="283" spans="1:16" ht="10" x14ac:dyDescent="0.25">
      <c r="A283" s="1">
        <v>18</v>
      </c>
      <c r="B283" s="24" t="s">
        <v>9</v>
      </c>
      <c r="C283" s="2">
        <v>41138</v>
      </c>
      <c r="D283" s="2" t="str">
        <f t="shared" si="33"/>
        <v>2012-08</v>
      </c>
      <c r="E283" s="23">
        <v>4800</v>
      </c>
      <c r="F283" s="23">
        <f t="shared" si="34"/>
        <v>0</v>
      </c>
      <c r="G283" s="23">
        <f>IF(AND(B283="Med B", COUNTIFS(A$2:A283, A283, B$2:B283, "Med A")=0), 1, 0)</f>
        <v>0</v>
      </c>
      <c r="H283" s="23" cm="1">
        <f t="array" ref="H283">IF(AND(A283=A282, E283=1), (C283-MIN(IF(A$2:A283=A283, IF(B$2:B283="Med A", C$2:C283), C283)))/7, 0)</f>
        <v>0</v>
      </c>
      <c r="I283" s="23">
        <f>IF(F283=1, SUMIFS(E$2:E283, A$2:A283, A283, B$2:B283, "Med A"), 0)</f>
        <v>0</v>
      </c>
      <c r="J283" s="23">
        <f t="shared" si="35"/>
        <v>0</v>
      </c>
      <c r="K283" s="23">
        <f t="shared" si="36"/>
        <v>4800</v>
      </c>
      <c r="L283" s="23">
        <f t="shared" si="37"/>
        <v>0</v>
      </c>
      <c r="M283" s="1">
        <f>IF(AND(B283="Med B", COUNTIFS(A$2:A283, A283, B$2:B283, "Med B")=1), 1, 0)</f>
        <v>0</v>
      </c>
      <c r="N283" s="1">
        <f t="shared" si="38"/>
        <v>0</v>
      </c>
      <c r="O283" s="1">
        <f>IF(B283="Med B", COUNTIFS(A$2:A283, A283, B$2:B283, "Med B"), 0)</f>
        <v>0</v>
      </c>
      <c r="P283" s="1">
        <f>IF(AND(B283="Med B", COUNTIFS(A$2:A283, A283, B$2:B283, "Med B")=2), E283, 0)</f>
        <v>0</v>
      </c>
    </row>
    <row r="284" spans="1:16" ht="10" x14ac:dyDescent="0.25">
      <c r="A284" s="1">
        <v>18</v>
      </c>
      <c r="B284" s="24" t="s">
        <v>9</v>
      </c>
      <c r="C284" s="2">
        <v>41141</v>
      </c>
      <c r="D284" s="2" t="str">
        <f t="shared" si="33"/>
        <v>2012-08</v>
      </c>
      <c r="E284" s="23">
        <v>5800</v>
      </c>
      <c r="F284" s="23">
        <f t="shared" si="34"/>
        <v>0</v>
      </c>
      <c r="G284" s="23">
        <f>IF(AND(B284="Med B", COUNTIFS(A$2:A284, A284, B$2:B284, "Med A")=0), 1, 0)</f>
        <v>0</v>
      </c>
      <c r="H284" s="23" cm="1">
        <f t="array" ref="H284">IF(AND(A284=A283, E284=1), (C284-MIN(IF(A$2:A284=A284, IF(B$2:B284="Med A", C$2:C284), C284)))/7, 0)</f>
        <v>0</v>
      </c>
      <c r="I284" s="23">
        <f>IF(F284=1, SUMIFS(E$2:E284, A$2:A284, A284, B$2:B284, "Med A"), 0)</f>
        <v>0</v>
      </c>
      <c r="J284" s="23">
        <f t="shared" si="35"/>
        <v>0</v>
      </c>
      <c r="K284" s="23">
        <f t="shared" si="36"/>
        <v>5800</v>
      </c>
      <c r="L284" s="23">
        <f t="shared" si="37"/>
        <v>0</v>
      </c>
      <c r="M284" s="1">
        <f>IF(AND(B284="Med B", COUNTIFS(A$2:A284, A284, B$2:B284, "Med B")=1), 1, 0)</f>
        <v>0</v>
      </c>
      <c r="N284" s="1">
        <f t="shared" si="38"/>
        <v>0</v>
      </c>
      <c r="O284" s="1">
        <f>IF(B284="Med B", COUNTIFS(A$2:A284, A284, B$2:B284, "Med B"), 0)</f>
        <v>0</v>
      </c>
      <c r="P284" s="1">
        <f>IF(AND(B284="Med B", COUNTIFS(A$2:A284, A284, B$2:B284, "Med B")=2), E284, 0)</f>
        <v>0</v>
      </c>
    </row>
    <row r="285" spans="1:16" ht="10" x14ac:dyDescent="0.25">
      <c r="A285" s="1">
        <v>18</v>
      </c>
      <c r="B285" s="24" t="s">
        <v>9</v>
      </c>
      <c r="C285" s="2">
        <v>41143</v>
      </c>
      <c r="D285" s="2" t="str">
        <f t="shared" si="33"/>
        <v>2012-08</v>
      </c>
      <c r="E285" s="23">
        <v>5800</v>
      </c>
      <c r="F285" s="23">
        <f t="shared" si="34"/>
        <v>0</v>
      </c>
      <c r="G285" s="23">
        <f>IF(AND(B285="Med B", COUNTIFS(A$2:A285, A285, B$2:B285, "Med A")=0), 1, 0)</f>
        <v>0</v>
      </c>
      <c r="H285" s="23" cm="1">
        <f t="array" ref="H285">IF(AND(A285=A284, E285=1), (C285-MIN(IF(A$2:A285=A285, IF(B$2:B285="Med A", C$2:C285), C285)))/7, 0)</f>
        <v>0</v>
      </c>
      <c r="I285" s="23">
        <f>IF(F285=1, SUMIFS(E$2:E285, A$2:A285, A285, B$2:B285, "Med A"), 0)</f>
        <v>0</v>
      </c>
      <c r="J285" s="23">
        <f t="shared" si="35"/>
        <v>0</v>
      </c>
      <c r="K285" s="23">
        <f t="shared" si="36"/>
        <v>5800</v>
      </c>
      <c r="L285" s="23">
        <f t="shared" si="37"/>
        <v>0</v>
      </c>
      <c r="M285" s="1">
        <f>IF(AND(B285="Med B", COUNTIFS(A$2:A285, A285, B$2:B285, "Med B")=1), 1, 0)</f>
        <v>0</v>
      </c>
      <c r="N285" s="1">
        <f t="shared" si="38"/>
        <v>0</v>
      </c>
      <c r="O285" s="1">
        <f>IF(B285="Med B", COUNTIFS(A$2:A285, A285, B$2:B285, "Med B"), 0)</f>
        <v>0</v>
      </c>
      <c r="P285" s="1">
        <f>IF(AND(B285="Med B", COUNTIFS(A$2:A285, A285, B$2:B285, "Med B")=2), E285, 0)</f>
        <v>0</v>
      </c>
    </row>
    <row r="286" spans="1:16" ht="10" x14ac:dyDescent="0.25">
      <c r="A286" s="1">
        <v>18</v>
      </c>
      <c r="B286" s="24" t="s">
        <v>9</v>
      </c>
      <c r="C286" s="2">
        <v>41145</v>
      </c>
      <c r="D286" s="2" t="str">
        <f t="shared" si="33"/>
        <v>2012-08</v>
      </c>
      <c r="E286" s="23">
        <v>5800</v>
      </c>
      <c r="F286" s="23">
        <f t="shared" si="34"/>
        <v>0</v>
      </c>
      <c r="G286" s="23">
        <f>IF(AND(B286="Med B", COUNTIFS(A$2:A286, A286, B$2:B286, "Med A")=0), 1, 0)</f>
        <v>0</v>
      </c>
      <c r="H286" s="23" cm="1">
        <f t="array" ref="H286">IF(AND(A286=A285, E286=1), (C286-MIN(IF(A$2:A286=A286, IF(B$2:B286="Med A", C$2:C286), C286)))/7, 0)</f>
        <v>0</v>
      </c>
      <c r="I286" s="23">
        <f>IF(F286=1, SUMIFS(E$2:E286, A$2:A286, A286, B$2:B286, "Med A"), 0)</f>
        <v>0</v>
      </c>
      <c r="J286" s="23">
        <f t="shared" si="35"/>
        <v>0</v>
      </c>
      <c r="K286" s="23">
        <f t="shared" si="36"/>
        <v>5800</v>
      </c>
      <c r="L286" s="23">
        <f t="shared" si="37"/>
        <v>0</v>
      </c>
      <c r="M286" s="1">
        <f>IF(AND(B286="Med B", COUNTIFS(A$2:A286, A286, B$2:B286, "Med B")=1), 1, 0)</f>
        <v>0</v>
      </c>
      <c r="N286" s="1">
        <f t="shared" si="38"/>
        <v>0</v>
      </c>
      <c r="O286" s="1">
        <f>IF(B286="Med B", COUNTIFS(A$2:A286, A286, B$2:B286, "Med B"), 0)</f>
        <v>0</v>
      </c>
      <c r="P286" s="1">
        <f>IF(AND(B286="Med B", COUNTIFS(A$2:A286, A286, B$2:B286, "Med B")=2), E286, 0)</f>
        <v>0</v>
      </c>
    </row>
    <row r="287" spans="1:16" ht="10" x14ac:dyDescent="0.25">
      <c r="A287" s="1">
        <v>18</v>
      </c>
      <c r="B287" s="24" t="s">
        <v>9</v>
      </c>
      <c r="C287" s="2">
        <v>41148</v>
      </c>
      <c r="D287" s="2" t="str">
        <f t="shared" si="33"/>
        <v>2012-08</v>
      </c>
      <c r="E287" s="23">
        <v>5800</v>
      </c>
      <c r="F287" s="23">
        <f t="shared" si="34"/>
        <v>0</v>
      </c>
      <c r="G287" s="23">
        <f>IF(AND(B287="Med B", COUNTIFS(A$2:A287, A287, B$2:B287, "Med A")=0), 1, 0)</f>
        <v>0</v>
      </c>
      <c r="H287" s="23" cm="1">
        <f t="array" ref="H287">IF(AND(A287=A286, E287=1), (C287-MIN(IF(A$2:A287=A287, IF(B$2:B287="Med A", C$2:C287), C287)))/7, 0)</f>
        <v>0</v>
      </c>
      <c r="I287" s="23">
        <f>IF(F287=1, SUMIFS(E$2:E287, A$2:A287, A287, B$2:B287, "Med A"), 0)</f>
        <v>0</v>
      </c>
      <c r="J287" s="23">
        <f t="shared" si="35"/>
        <v>0</v>
      </c>
      <c r="K287" s="23">
        <f t="shared" si="36"/>
        <v>5800</v>
      </c>
      <c r="L287" s="23">
        <f t="shared" si="37"/>
        <v>0</v>
      </c>
      <c r="M287" s="1">
        <f>IF(AND(B287="Med B", COUNTIFS(A$2:A287, A287, B$2:B287, "Med B")=1), 1, 0)</f>
        <v>0</v>
      </c>
      <c r="N287" s="1">
        <f t="shared" si="38"/>
        <v>0</v>
      </c>
      <c r="O287" s="1">
        <f>IF(B287="Med B", COUNTIFS(A$2:A287, A287, B$2:B287, "Med B"), 0)</f>
        <v>0</v>
      </c>
      <c r="P287" s="1">
        <f>IF(AND(B287="Med B", COUNTIFS(A$2:A287, A287, B$2:B287, "Med B")=2), E287, 0)</f>
        <v>0</v>
      </c>
    </row>
    <row r="288" spans="1:16" ht="10" x14ac:dyDescent="0.25">
      <c r="A288" s="1">
        <v>18</v>
      </c>
      <c r="B288" s="24" t="s">
        <v>9</v>
      </c>
      <c r="C288" s="2">
        <v>41150</v>
      </c>
      <c r="D288" s="2" t="str">
        <f t="shared" si="33"/>
        <v>2012-08</v>
      </c>
      <c r="E288" s="23">
        <v>5800</v>
      </c>
      <c r="F288" s="23">
        <f t="shared" si="34"/>
        <v>0</v>
      </c>
      <c r="G288" s="23">
        <f>IF(AND(B288="Med B", COUNTIFS(A$2:A288, A288, B$2:B288, "Med A")=0), 1, 0)</f>
        <v>0</v>
      </c>
      <c r="H288" s="23" cm="1">
        <f t="array" ref="H288">IF(AND(A288=A287, E288=1), (C288-MIN(IF(A$2:A288=A288, IF(B$2:B288="Med A", C$2:C288), C288)))/7, 0)</f>
        <v>0</v>
      </c>
      <c r="I288" s="23">
        <f>IF(F288=1, SUMIFS(E$2:E288, A$2:A288, A288, B$2:B288, "Med A"), 0)</f>
        <v>0</v>
      </c>
      <c r="J288" s="23">
        <f t="shared" si="35"/>
        <v>0</v>
      </c>
      <c r="K288" s="23">
        <f t="shared" si="36"/>
        <v>5800</v>
      </c>
      <c r="L288" s="23">
        <f t="shared" si="37"/>
        <v>0</v>
      </c>
      <c r="M288" s="1">
        <f>IF(AND(B288="Med B", COUNTIFS(A$2:A288, A288, B$2:B288, "Med B")=1), 1, 0)</f>
        <v>0</v>
      </c>
      <c r="N288" s="1">
        <f t="shared" si="38"/>
        <v>0</v>
      </c>
      <c r="O288" s="1">
        <f>IF(B288="Med B", COUNTIFS(A$2:A288, A288, B$2:B288, "Med B"), 0)</f>
        <v>0</v>
      </c>
      <c r="P288" s="1">
        <f>IF(AND(B288="Med B", COUNTIFS(A$2:A288, A288, B$2:B288, "Med B")=2), E288, 0)</f>
        <v>0</v>
      </c>
    </row>
    <row r="289" spans="1:17" ht="10" x14ac:dyDescent="0.25">
      <c r="A289" s="1">
        <v>18</v>
      </c>
      <c r="B289" s="24" t="s">
        <v>9</v>
      </c>
      <c r="C289" s="2">
        <v>41152</v>
      </c>
      <c r="D289" s="2" t="str">
        <f t="shared" si="33"/>
        <v>2012-08</v>
      </c>
      <c r="E289" s="23">
        <v>5800</v>
      </c>
      <c r="F289" s="23">
        <f t="shared" si="34"/>
        <v>0</v>
      </c>
      <c r="G289" s="23">
        <f>IF(AND(B289="Med B", COUNTIFS(A$2:A289, A289, B$2:B289, "Med A")=0), 1, 0)</f>
        <v>0</v>
      </c>
      <c r="H289" s="23" cm="1">
        <f t="array" ref="H289">IF(AND(A289=A288, E289=1), (C289-MIN(IF(A$2:A289=A289, IF(B$2:B289="Med A", C$2:C289), C289)))/7, 0)</f>
        <v>0</v>
      </c>
      <c r="I289" s="23">
        <f>IF(F289=1, SUMIFS(E$2:E289, A$2:A289, A289, B$2:B289, "Med A"), 0)</f>
        <v>0</v>
      </c>
      <c r="J289" s="23">
        <f t="shared" si="35"/>
        <v>0</v>
      </c>
      <c r="K289" s="23">
        <f t="shared" si="36"/>
        <v>5800</v>
      </c>
      <c r="L289" s="23">
        <f t="shared" si="37"/>
        <v>0</v>
      </c>
      <c r="M289" s="1">
        <f>IF(AND(B289="Med B", COUNTIFS(A$2:A289, A289, B$2:B289, "Med B")=1), 1, 0)</f>
        <v>0</v>
      </c>
      <c r="N289" s="1">
        <f t="shared" si="38"/>
        <v>0</v>
      </c>
      <c r="O289" s="1">
        <f>IF(B289="Med B", COUNTIFS(A$2:A289, A289, B$2:B289, "Med B"), 0)</f>
        <v>0</v>
      </c>
      <c r="P289" s="1">
        <f>IF(AND(B289="Med B", COUNTIFS(A$2:A289, A289, B$2:B289, "Med B")=2), E289, 0)</f>
        <v>0</v>
      </c>
    </row>
    <row r="290" spans="1:17" ht="12.5" x14ac:dyDescent="0.25">
      <c r="A290" s="1">
        <v>18</v>
      </c>
      <c r="B290" s="24" t="s">
        <v>9</v>
      </c>
      <c r="C290" s="2">
        <v>41155</v>
      </c>
      <c r="D290" s="2" t="str">
        <f t="shared" si="33"/>
        <v>2012-09</v>
      </c>
      <c r="E290" s="23">
        <v>5800</v>
      </c>
      <c r="F290" s="23">
        <f t="shared" si="34"/>
        <v>0</v>
      </c>
      <c r="G290" s="23">
        <f>IF(AND(B290="Med B", COUNTIFS(A$2:A290, A290, B$2:B290, "Med A")=0), 1, 0)</f>
        <v>0</v>
      </c>
      <c r="H290" s="23" cm="1">
        <f t="array" ref="H290">IF(AND(A290=A289, E290=1), (C290-MIN(IF(A$2:A290=A290, IF(B$2:B290="Med A", C$2:C290), C290)))/7, 0)</f>
        <v>0</v>
      </c>
      <c r="I290" s="23">
        <f>IF(F290=1, SUMIFS(E$2:E290, A$2:A290, A290, B$2:B290, "Med A"), 0)</f>
        <v>0</v>
      </c>
      <c r="J290" s="23">
        <f t="shared" si="35"/>
        <v>0</v>
      </c>
      <c r="K290" s="23">
        <f t="shared" si="36"/>
        <v>5800</v>
      </c>
      <c r="L290" s="23">
        <f t="shared" si="37"/>
        <v>0</v>
      </c>
      <c r="M290" s="1">
        <f>IF(AND(B290="Med B", COUNTIFS(A$2:A290, A290, B$2:B290, "Med B")=1), 1, 0)</f>
        <v>0</v>
      </c>
      <c r="N290" s="1">
        <f t="shared" si="38"/>
        <v>0</v>
      </c>
      <c r="O290" s="1">
        <f>IF(B290="Med B", COUNTIFS(A$2:A290, A290, B$2:B290, "Med B"), 0)</f>
        <v>0</v>
      </c>
      <c r="P290" s="1">
        <f>IF(AND(B290="Med B", COUNTIFS(A$2:A290, A290, B$2:B290, "Med B")=2), E290, 0)</f>
        <v>0</v>
      </c>
      <c r="Q290" t="str">
        <f t="shared" ref="Q290:Q293" si="40">IF(AND(F266=1, OR(MONTH(C266)=9, MONTH(C266)=10)), TEXT(C266, "yyyy-mm"), "")</f>
        <v/>
      </c>
    </row>
    <row r="291" spans="1:17" ht="12.5" x14ac:dyDescent="0.25">
      <c r="A291" s="1">
        <v>18</v>
      </c>
      <c r="B291" s="24" t="s">
        <v>9</v>
      </c>
      <c r="C291" s="2">
        <v>41157</v>
      </c>
      <c r="D291" s="2" t="str">
        <f t="shared" si="33"/>
        <v>2012-09</v>
      </c>
      <c r="E291" s="23">
        <v>5800</v>
      </c>
      <c r="F291" s="23">
        <f t="shared" si="34"/>
        <v>0</v>
      </c>
      <c r="G291" s="23">
        <f>IF(AND(B291="Med B", COUNTIFS(A$2:A291, A291, B$2:B291, "Med A")=0), 1, 0)</f>
        <v>0</v>
      </c>
      <c r="H291" s="23" cm="1">
        <f t="array" ref="H291">IF(AND(A291=A290, E291=1), (C291-MIN(IF(A$2:A291=A291, IF(B$2:B291="Med A", C$2:C291), C291)))/7, 0)</f>
        <v>0</v>
      </c>
      <c r="I291" s="23">
        <f>IF(F291=1, SUMIFS(E$2:E291, A$2:A291, A291, B$2:B291, "Med A"), 0)</f>
        <v>0</v>
      </c>
      <c r="J291" s="23">
        <f t="shared" si="35"/>
        <v>0</v>
      </c>
      <c r="K291" s="23">
        <f t="shared" si="36"/>
        <v>5800</v>
      </c>
      <c r="L291" s="23">
        <f t="shared" si="37"/>
        <v>0</v>
      </c>
      <c r="M291" s="1">
        <f>IF(AND(B291="Med B", COUNTIFS(A$2:A291, A291, B$2:B291, "Med B")=1), 1, 0)</f>
        <v>0</v>
      </c>
      <c r="N291" s="1">
        <f t="shared" si="38"/>
        <v>0</v>
      </c>
      <c r="O291" s="1">
        <f>IF(B291="Med B", COUNTIFS(A$2:A291, A291, B$2:B291, "Med B"), 0)</f>
        <v>0</v>
      </c>
      <c r="P291" s="1">
        <f>IF(AND(B291="Med B", COUNTIFS(A$2:A291, A291, B$2:B291, "Med B")=2), E291, 0)</f>
        <v>0</v>
      </c>
      <c r="Q291" t="str">
        <f t="shared" si="40"/>
        <v/>
      </c>
    </row>
    <row r="292" spans="1:17" ht="12.5" x14ac:dyDescent="0.25">
      <c r="A292" s="1">
        <v>18</v>
      </c>
      <c r="B292" s="24" t="s">
        <v>10</v>
      </c>
      <c r="C292" s="2">
        <v>41173</v>
      </c>
      <c r="D292" s="2" t="str">
        <f t="shared" si="33"/>
        <v>2012-09</v>
      </c>
      <c r="E292" s="23">
        <v>8</v>
      </c>
      <c r="F292" s="23">
        <f t="shared" si="34"/>
        <v>1</v>
      </c>
      <c r="G292" s="23">
        <f>IF(AND(B292="Med B", COUNTIFS(A$2:A292, A292, B$2:B292, "Med A")=0), 1, 0)</f>
        <v>0</v>
      </c>
      <c r="H292" s="23" cm="1">
        <f t="array" ref="H292">IF(AND(A292=A291, E292=1), (C292-MIN(IF(A$2:A292=A292, IF(B$2:B292="Med A", C$2:C292), C292)))/7, 0)</f>
        <v>0</v>
      </c>
      <c r="I292" s="23">
        <f>IF(F292=1, SUMIFS(E$2:E292, A$2:A292, A292, B$2:B292, "Med A"), 0)</f>
        <v>125100</v>
      </c>
      <c r="J292" s="23">
        <f t="shared" si="35"/>
        <v>0</v>
      </c>
      <c r="K292" s="23">
        <f t="shared" si="36"/>
        <v>0</v>
      </c>
      <c r="L292" s="23">
        <f t="shared" si="37"/>
        <v>8</v>
      </c>
      <c r="M292" s="1">
        <f>IF(AND(B292="Med B", COUNTIFS(A$2:A292, A292, B$2:B292, "Med B")=1), 1, 0)</f>
        <v>1</v>
      </c>
      <c r="N292" s="1">
        <f t="shared" si="38"/>
        <v>8</v>
      </c>
      <c r="O292" s="1">
        <f>IF(B292="Med B", COUNTIFS(A$2:A292, A292, B$2:B292, "Med B"), 0)</f>
        <v>1</v>
      </c>
      <c r="P292" s="1">
        <f>IF(AND(B292="Med B", COUNTIFS(A$2:A292, A292, B$2:B292, "Med B")=2), E292, 0)</f>
        <v>0</v>
      </c>
      <c r="Q292" t="str">
        <f t="shared" si="40"/>
        <v/>
      </c>
    </row>
    <row r="293" spans="1:17" ht="12.5" x14ac:dyDescent="0.25">
      <c r="A293" s="1">
        <v>18</v>
      </c>
      <c r="B293" s="24" t="s">
        <v>10</v>
      </c>
      <c r="C293" s="2">
        <v>41192</v>
      </c>
      <c r="D293" s="2" t="str">
        <f t="shared" si="33"/>
        <v>2012-10</v>
      </c>
      <c r="E293" s="23">
        <v>8</v>
      </c>
      <c r="F293" s="23">
        <f t="shared" si="34"/>
        <v>0</v>
      </c>
      <c r="G293" s="23">
        <f>IF(AND(B293="Med B", COUNTIFS(A$2:A293, A293, B$2:B293, "Med A")=0), 1, 0)</f>
        <v>0</v>
      </c>
      <c r="H293" s="23" cm="1">
        <f t="array" ref="H293">IF(AND(A293=A292, E293=1), (C293-MIN(IF(A$2:A293=A293, IF(B$2:B293="Med A", C$2:C293), C293)))/7, 0)</f>
        <v>0</v>
      </c>
      <c r="I293" s="23">
        <f>IF(F293=1, SUMIFS(E$2:E293, A$2:A293, A293, B$2:B293, "Med A"), 0)</f>
        <v>0</v>
      </c>
      <c r="J293" s="23">
        <f t="shared" si="35"/>
        <v>0</v>
      </c>
      <c r="K293" s="23">
        <f t="shared" si="36"/>
        <v>0</v>
      </c>
      <c r="L293" s="23">
        <f t="shared" si="37"/>
        <v>8</v>
      </c>
      <c r="M293" s="1">
        <f>IF(AND(B293="Med B", COUNTIFS(A$2:A293, A293, B$2:B293, "Med B")=1), 1, 0)</f>
        <v>0</v>
      </c>
      <c r="N293" s="1">
        <f t="shared" si="38"/>
        <v>0</v>
      </c>
      <c r="O293" s="1">
        <f>IF(B293="Med B", COUNTIFS(A$2:A293, A293, B$2:B293, "Med B"), 0)</f>
        <v>2</v>
      </c>
      <c r="P293" s="1">
        <f>IF(AND(B293="Med B", COUNTIFS(A$2:A293, A293, B$2:B293, "Med B")=2), E293, 0)</f>
        <v>8</v>
      </c>
      <c r="Q293" t="str">
        <f t="shared" si="40"/>
        <v/>
      </c>
    </row>
    <row r="294" spans="1:17" ht="10" x14ac:dyDescent="0.25">
      <c r="A294" s="1">
        <v>18</v>
      </c>
      <c r="B294" s="24" t="s">
        <v>10</v>
      </c>
      <c r="C294" s="2">
        <v>41228</v>
      </c>
      <c r="D294" s="2" t="str">
        <f t="shared" si="33"/>
        <v>2012-11</v>
      </c>
      <c r="E294" s="23">
        <v>8</v>
      </c>
      <c r="F294" s="23">
        <f t="shared" si="34"/>
        <v>0</v>
      </c>
      <c r="G294" s="23">
        <f>IF(AND(B294="Med B", COUNTIFS(A$2:A294, A294, B$2:B294, "Med A")=0), 1, 0)</f>
        <v>0</v>
      </c>
      <c r="H294" s="23" cm="1">
        <f t="array" ref="H294">IF(AND(A294=A293, E294=1), (C294-MIN(IF(A$2:A294=A294, IF(B$2:B294="Med A", C$2:C294), C294)))/7, 0)</f>
        <v>0</v>
      </c>
      <c r="I294" s="23">
        <f>IF(F294=1, SUMIFS(E$2:E294, A$2:A294, A294, B$2:B294, "Med A"), 0)</f>
        <v>0</v>
      </c>
      <c r="J294" s="23">
        <f t="shared" si="35"/>
        <v>24</v>
      </c>
      <c r="K294" s="23">
        <f t="shared" si="36"/>
        <v>0</v>
      </c>
      <c r="L294" s="23">
        <f t="shared" si="37"/>
        <v>8</v>
      </c>
      <c r="M294" s="1">
        <f>IF(AND(B294="Med B", COUNTIFS(A$2:A294, A294, B$2:B294, "Med B")=1), 1, 0)</f>
        <v>0</v>
      </c>
      <c r="N294" s="1">
        <f t="shared" si="38"/>
        <v>0</v>
      </c>
      <c r="O294" s="1">
        <f>IF(B294="Med B", COUNTIFS(A$2:A294, A294, B$2:B294, "Med B"), 0)</f>
        <v>3</v>
      </c>
      <c r="P294" s="1">
        <f>IF(AND(B294="Med B", COUNTIFS(A$2:A294, A294, B$2:B294, "Med B")=2), E294, 0)</f>
        <v>0</v>
      </c>
    </row>
    <row r="295" spans="1:17" ht="10" x14ac:dyDescent="0.25">
      <c r="A295" s="1">
        <v>19</v>
      </c>
      <c r="B295" s="24" t="s">
        <v>9</v>
      </c>
      <c r="C295" s="2">
        <v>41092</v>
      </c>
      <c r="D295" s="2" t="str">
        <f t="shared" si="33"/>
        <v>2012-07</v>
      </c>
      <c r="E295" s="23">
        <v>1700</v>
      </c>
      <c r="F295" s="23">
        <f t="shared" si="34"/>
        <v>0</v>
      </c>
      <c r="G295" s="23">
        <f>IF(AND(B295="Med B", COUNTIFS(A$2:A295, A295, B$2:B295, "Med A")=0), 1, 0)</f>
        <v>0</v>
      </c>
      <c r="H295" s="23" cm="1">
        <f t="array" ref="H295">IF(AND(A295=A294, E295=1), (C295-MIN(IF(A$2:A295=A295, IF(B$2:B295="Med A", C$2:C295), C295)))/7, 0)</f>
        <v>0</v>
      </c>
      <c r="I295" s="23">
        <f>IF(F295=1, SUMIFS(E$2:E295, A$2:A295, A295, B$2:B295, "Med A"), 0)</f>
        <v>0</v>
      </c>
      <c r="J295" s="23">
        <f t="shared" si="35"/>
        <v>0</v>
      </c>
      <c r="K295" s="23">
        <f t="shared" si="36"/>
        <v>1700</v>
      </c>
      <c r="L295" s="23">
        <f t="shared" si="37"/>
        <v>0</v>
      </c>
      <c r="M295" s="1">
        <f>IF(AND(B295="Med B", COUNTIFS(A$2:A295, A295, B$2:B295, "Med B")=1), 1, 0)</f>
        <v>0</v>
      </c>
      <c r="N295" s="1">
        <f t="shared" si="38"/>
        <v>0</v>
      </c>
      <c r="O295" s="1">
        <f>IF(B295="Med B", COUNTIFS(A$2:A295, A295, B$2:B295, "Med B"), 0)</f>
        <v>0</v>
      </c>
      <c r="P295" s="1">
        <f>IF(AND(B295="Med B", COUNTIFS(A$2:A295, A295, B$2:B295, "Med B")=2), E295, 0)</f>
        <v>0</v>
      </c>
    </row>
    <row r="296" spans="1:17" ht="10" x14ac:dyDescent="0.25">
      <c r="A296" s="1">
        <v>19</v>
      </c>
      <c r="B296" s="24" t="s">
        <v>9</v>
      </c>
      <c r="C296" s="2">
        <v>41094</v>
      </c>
      <c r="D296" s="2" t="str">
        <f t="shared" si="33"/>
        <v>2012-07</v>
      </c>
      <c r="E296" s="23">
        <v>1700</v>
      </c>
      <c r="F296" s="23">
        <f t="shared" si="34"/>
        <v>0</v>
      </c>
      <c r="G296" s="23">
        <f>IF(AND(B296="Med B", COUNTIFS(A$2:A296, A296, B$2:B296, "Med A")=0), 1, 0)</f>
        <v>0</v>
      </c>
      <c r="H296" s="23" cm="1">
        <f t="array" ref="H296">IF(AND(A296=A295, E296=1), (C296-MIN(IF(A$2:A296=A296, IF(B$2:B296="Med A", C$2:C296), C296)))/7, 0)</f>
        <v>0</v>
      </c>
      <c r="I296" s="23">
        <f>IF(F296=1, SUMIFS(E$2:E296, A$2:A296, A296, B$2:B296, "Med A"), 0)</f>
        <v>0</v>
      </c>
      <c r="J296" s="23">
        <f t="shared" si="35"/>
        <v>0</v>
      </c>
      <c r="K296" s="23">
        <f t="shared" si="36"/>
        <v>1700</v>
      </c>
      <c r="L296" s="23">
        <f t="shared" si="37"/>
        <v>0</v>
      </c>
      <c r="M296" s="1">
        <f>IF(AND(B296="Med B", COUNTIFS(A$2:A296, A296, B$2:B296, "Med B")=1), 1, 0)</f>
        <v>0</v>
      </c>
      <c r="N296" s="1">
        <f t="shared" si="38"/>
        <v>0</v>
      </c>
      <c r="O296" s="1">
        <f>IF(B296="Med B", COUNTIFS(A$2:A296, A296, B$2:B296, "Med B"), 0)</f>
        <v>0</v>
      </c>
      <c r="P296" s="1">
        <f>IF(AND(B296="Med B", COUNTIFS(A$2:A296, A296, B$2:B296, "Med B")=2), E296, 0)</f>
        <v>0</v>
      </c>
    </row>
    <row r="297" spans="1:17" ht="10" x14ac:dyDescent="0.25">
      <c r="A297" s="1">
        <v>19</v>
      </c>
      <c r="B297" s="24" t="s">
        <v>9</v>
      </c>
      <c r="C297" s="2">
        <v>41096</v>
      </c>
      <c r="D297" s="2" t="str">
        <f t="shared" si="33"/>
        <v>2012-07</v>
      </c>
      <c r="E297" s="23">
        <v>1700</v>
      </c>
      <c r="F297" s="23">
        <f t="shared" si="34"/>
        <v>0</v>
      </c>
      <c r="G297" s="23">
        <f>IF(AND(B297="Med B", COUNTIFS(A$2:A297, A297, B$2:B297, "Med A")=0), 1, 0)</f>
        <v>0</v>
      </c>
      <c r="H297" s="23" cm="1">
        <f t="array" ref="H297">IF(AND(A297=A296, E297=1), (C297-MIN(IF(A$2:A297=A297, IF(B$2:B297="Med A", C$2:C297), C297)))/7, 0)</f>
        <v>0</v>
      </c>
      <c r="I297" s="23">
        <f>IF(F297=1, SUMIFS(E$2:E297, A$2:A297, A297, B$2:B297, "Med A"), 0)</f>
        <v>0</v>
      </c>
      <c r="J297" s="23">
        <f t="shared" si="35"/>
        <v>0</v>
      </c>
      <c r="K297" s="23">
        <f t="shared" si="36"/>
        <v>1700</v>
      </c>
      <c r="L297" s="23">
        <f t="shared" si="37"/>
        <v>0</v>
      </c>
      <c r="M297" s="1">
        <f>IF(AND(B297="Med B", COUNTIFS(A$2:A297, A297, B$2:B297, "Med B")=1), 1, 0)</f>
        <v>0</v>
      </c>
      <c r="N297" s="1">
        <f t="shared" si="38"/>
        <v>0</v>
      </c>
      <c r="O297" s="1">
        <f>IF(B297="Med B", COUNTIFS(A$2:A297, A297, B$2:B297, "Med B"), 0)</f>
        <v>0</v>
      </c>
      <c r="P297" s="1">
        <f>IF(AND(B297="Med B", COUNTIFS(A$2:A297, A297, B$2:B297, "Med B")=2), E297, 0)</f>
        <v>0</v>
      </c>
    </row>
    <row r="298" spans="1:17" ht="10" x14ac:dyDescent="0.25">
      <c r="A298" s="1">
        <v>19</v>
      </c>
      <c r="B298" s="24" t="s">
        <v>9</v>
      </c>
      <c r="C298" s="2">
        <v>41099</v>
      </c>
      <c r="D298" s="2" t="str">
        <f t="shared" si="33"/>
        <v>2012-07</v>
      </c>
      <c r="E298" s="23">
        <v>1700</v>
      </c>
      <c r="F298" s="23">
        <f t="shared" si="34"/>
        <v>0</v>
      </c>
      <c r="G298" s="23">
        <f>IF(AND(B298="Med B", COUNTIFS(A$2:A298, A298, B$2:B298, "Med A")=0), 1, 0)</f>
        <v>0</v>
      </c>
      <c r="H298" s="23" cm="1">
        <f t="array" ref="H298">IF(AND(A298=A297, E298=1), (C298-MIN(IF(A$2:A298=A298, IF(B$2:B298="Med A", C$2:C298), C298)))/7, 0)</f>
        <v>0</v>
      </c>
      <c r="I298" s="23">
        <f>IF(F298=1, SUMIFS(E$2:E298, A$2:A298, A298, B$2:B298, "Med A"), 0)</f>
        <v>0</v>
      </c>
      <c r="J298" s="23">
        <f t="shared" si="35"/>
        <v>0</v>
      </c>
      <c r="K298" s="23">
        <f t="shared" si="36"/>
        <v>1700</v>
      </c>
      <c r="L298" s="23">
        <f t="shared" si="37"/>
        <v>0</v>
      </c>
      <c r="M298" s="1">
        <f>IF(AND(B298="Med B", COUNTIFS(A$2:A298, A298, B$2:B298, "Med B")=1), 1, 0)</f>
        <v>0</v>
      </c>
      <c r="N298" s="1">
        <f t="shared" si="38"/>
        <v>0</v>
      </c>
      <c r="O298" s="1">
        <f>IF(B298="Med B", COUNTIFS(A$2:A298, A298, B$2:B298, "Med B"), 0)</f>
        <v>0</v>
      </c>
      <c r="P298" s="1">
        <f>IF(AND(B298="Med B", COUNTIFS(A$2:A298, A298, B$2:B298, "Med B")=2), E298, 0)</f>
        <v>0</v>
      </c>
    </row>
    <row r="299" spans="1:17" ht="10" x14ac:dyDescent="0.25">
      <c r="A299" s="1">
        <v>19</v>
      </c>
      <c r="B299" s="24" t="s">
        <v>9</v>
      </c>
      <c r="C299" s="2">
        <v>41101</v>
      </c>
      <c r="D299" s="2" t="str">
        <f t="shared" si="33"/>
        <v>2012-07</v>
      </c>
      <c r="E299" s="23">
        <v>1700</v>
      </c>
      <c r="F299" s="23">
        <f t="shared" si="34"/>
        <v>0</v>
      </c>
      <c r="G299" s="23">
        <f>IF(AND(B299="Med B", COUNTIFS(A$2:A299, A299, B$2:B299, "Med A")=0), 1, 0)</f>
        <v>0</v>
      </c>
      <c r="H299" s="23" cm="1">
        <f t="array" ref="H299">IF(AND(A299=A298, E299=1), (C299-MIN(IF(A$2:A299=A299, IF(B$2:B299="Med A", C$2:C299), C299)))/7, 0)</f>
        <v>0</v>
      </c>
      <c r="I299" s="23">
        <f>IF(F299=1, SUMIFS(E$2:E299, A$2:A299, A299, B$2:B299, "Med A"), 0)</f>
        <v>0</v>
      </c>
      <c r="J299" s="23">
        <f t="shared" si="35"/>
        <v>0</v>
      </c>
      <c r="K299" s="23">
        <f t="shared" si="36"/>
        <v>1700</v>
      </c>
      <c r="L299" s="23">
        <f t="shared" si="37"/>
        <v>0</v>
      </c>
      <c r="M299" s="1">
        <f>IF(AND(B299="Med B", COUNTIFS(A$2:A299, A299, B$2:B299, "Med B")=1), 1, 0)</f>
        <v>0</v>
      </c>
      <c r="N299" s="1">
        <f t="shared" si="38"/>
        <v>0</v>
      </c>
      <c r="O299" s="1">
        <f>IF(B299="Med B", COUNTIFS(A$2:A299, A299, B$2:B299, "Med B"), 0)</f>
        <v>0</v>
      </c>
      <c r="P299" s="1">
        <f>IF(AND(B299="Med B", COUNTIFS(A$2:A299, A299, B$2:B299, "Med B")=2), E299, 0)</f>
        <v>0</v>
      </c>
    </row>
    <row r="300" spans="1:17" ht="10" x14ac:dyDescent="0.25">
      <c r="A300" s="1">
        <v>19</v>
      </c>
      <c r="B300" s="24" t="s">
        <v>9</v>
      </c>
      <c r="C300" s="2">
        <v>41103</v>
      </c>
      <c r="D300" s="2" t="str">
        <f t="shared" si="33"/>
        <v>2012-07</v>
      </c>
      <c r="E300" s="23">
        <v>1700</v>
      </c>
      <c r="F300" s="23">
        <f t="shared" si="34"/>
        <v>0</v>
      </c>
      <c r="G300" s="23">
        <f>IF(AND(B300="Med B", COUNTIFS(A$2:A300, A300, B$2:B300, "Med A")=0), 1, 0)</f>
        <v>0</v>
      </c>
      <c r="H300" s="23" cm="1">
        <f t="array" ref="H300">IF(AND(A300=A299, E300=1), (C300-MIN(IF(A$2:A300=A300, IF(B$2:B300="Med A", C$2:C300), C300)))/7, 0)</f>
        <v>0</v>
      </c>
      <c r="I300" s="23">
        <f>IF(F300=1, SUMIFS(E$2:E300, A$2:A300, A300, B$2:B300, "Med A"), 0)</f>
        <v>0</v>
      </c>
      <c r="J300" s="23">
        <f t="shared" si="35"/>
        <v>0</v>
      </c>
      <c r="K300" s="23">
        <f t="shared" si="36"/>
        <v>1700</v>
      </c>
      <c r="L300" s="23">
        <f t="shared" si="37"/>
        <v>0</v>
      </c>
      <c r="M300" s="1">
        <f>IF(AND(B300="Med B", COUNTIFS(A$2:A300, A300, B$2:B300, "Med B")=1), 1, 0)</f>
        <v>0</v>
      </c>
      <c r="N300" s="1">
        <f t="shared" si="38"/>
        <v>0</v>
      </c>
      <c r="O300" s="1">
        <f>IF(B300="Med B", COUNTIFS(A$2:A300, A300, B$2:B300, "Med B"), 0)</f>
        <v>0</v>
      </c>
      <c r="P300" s="1">
        <f>IF(AND(B300="Med B", COUNTIFS(A$2:A300, A300, B$2:B300, "Med B")=2), E300, 0)</f>
        <v>0</v>
      </c>
    </row>
    <row r="301" spans="1:17" ht="10" x14ac:dyDescent="0.25">
      <c r="A301" s="1">
        <v>19</v>
      </c>
      <c r="B301" s="24" t="s">
        <v>9</v>
      </c>
      <c r="C301" s="2">
        <v>41106</v>
      </c>
      <c r="D301" s="2" t="str">
        <f t="shared" si="33"/>
        <v>2012-07</v>
      </c>
      <c r="E301" s="23">
        <v>1700</v>
      </c>
      <c r="F301" s="23">
        <f t="shared" si="34"/>
        <v>0</v>
      </c>
      <c r="G301" s="23">
        <f>IF(AND(B301="Med B", COUNTIFS(A$2:A301, A301, B$2:B301, "Med A")=0), 1, 0)</f>
        <v>0</v>
      </c>
      <c r="H301" s="23" cm="1">
        <f t="array" ref="H301">IF(AND(A301=A300, E301=1), (C301-MIN(IF(A$2:A301=A301, IF(B$2:B301="Med A", C$2:C301), C301)))/7, 0)</f>
        <v>0</v>
      </c>
      <c r="I301" s="23">
        <f>IF(F301=1, SUMIFS(E$2:E301, A$2:A301, A301, B$2:B301, "Med A"), 0)</f>
        <v>0</v>
      </c>
      <c r="J301" s="23">
        <f t="shared" si="35"/>
        <v>0</v>
      </c>
      <c r="K301" s="23">
        <f t="shared" si="36"/>
        <v>1700</v>
      </c>
      <c r="L301" s="23">
        <f t="shared" si="37"/>
        <v>0</v>
      </c>
      <c r="M301" s="1">
        <f>IF(AND(B301="Med B", COUNTIFS(A$2:A301, A301, B$2:B301, "Med B")=1), 1, 0)</f>
        <v>0</v>
      </c>
      <c r="N301" s="1">
        <f t="shared" si="38"/>
        <v>0</v>
      </c>
      <c r="O301" s="1">
        <f>IF(B301="Med B", COUNTIFS(A$2:A301, A301, B$2:B301, "Med B"), 0)</f>
        <v>0</v>
      </c>
      <c r="P301" s="1">
        <f>IF(AND(B301="Med B", COUNTIFS(A$2:A301, A301, B$2:B301, "Med B")=2), E301, 0)</f>
        <v>0</v>
      </c>
    </row>
    <row r="302" spans="1:17" ht="10" x14ac:dyDescent="0.25">
      <c r="A302" s="1">
        <v>19</v>
      </c>
      <c r="B302" s="24" t="s">
        <v>9</v>
      </c>
      <c r="C302" s="2">
        <v>41108</v>
      </c>
      <c r="D302" s="2" t="str">
        <f t="shared" si="33"/>
        <v>2012-07</v>
      </c>
      <c r="E302" s="23">
        <v>1700</v>
      </c>
      <c r="F302" s="23">
        <f t="shared" si="34"/>
        <v>0</v>
      </c>
      <c r="G302" s="23">
        <f>IF(AND(B302="Med B", COUNTIFS(A$2:A302, A302, B$2:B302, "Med A")=0), 1, 0)</f>
        <v>0</v>
      </c>
      <c r="H302" s="23" cm="1">
        <f t="array" ref="H302">IF(AND(A302=A301, E302=1), (C302-MIN(IF(A$2:A302=A302, IF(B$2:B302="Med A", C$2:C302), C302)))/7, 0)</f>
        <v>0</v>
      </c>
      <c r="I302" s="23">
        <f>IF(F302=1, SUMIFS(E$2:E302, A$2:A302, A302, B$2:B302, "Med A"), 0)</f>
        <v>0</v>
      </c>
      <c r="J302" s="23">
        <f t="shared" si="35"/>
        <v>0</v>
      </c>
      <c r="K302" s="23">
        <f t="shared" si="36"/>
        <v>1700</v>
      </c>
      <c r="L302" s="23">
        <f t="shared" si="37"/>
        <v>0</v>
      </c>
      <c r="M302" s="1">
        <f>IF(AND(B302="Med B", COUNTIFS(A$2:A302, A302, B$2:B302, "Med B")=1), 1, 0)</f>
        <v>0</v>
      </c>
      <c r="N302" s="1">
        <f t="shared" si="38"/>
        <v>0</v>
      </c>
      <c r="O302" s="1">
        <f>IF(B302="Med B", COUNTIFS(A$2:A302, A302, B$2:B302, "Med B"), 0)</f>
        <v>0</v>
      </c>
      <c r="P302" s="1">
        <f>IF(AND(B302="Med B", COUNTIFS(A$2:A302, A302, B$2:B302, "Med B")=2), E302, 0)</f>
        <v>0</v>
      </c>
    </row>
    <row r="303" spans="1:17" ht="10" x14ac:dyDescent="0.25">
      <c r="A303" s="1">
        <v>19</v>
      </c>
      <c r="B303" s="24" t="s">
        <v>9</v>
      </c>
      <c r="C303" s="2">
        <v>41110</v>
      </c>
      <c r="D303" s="2" t="str">
        <f t="shared" si="33"/>
        <v>2012-07</v>
      </c>
      <c r="E303" s="23">
        <v>1700</v>
      </c>
      <c r="F303" s="23">
        <f t="shared" si="34"/>
        <v>0</v>
      </c>
      <c r="G303" s="23">
        <f>IF(AND(B303="Med B", COUNTIFS(A$2:A303, A303, B$2:B303, "Med A")=0), 1, 0)</f>
        <v>0</v>
      </c>
      <c r="H303" s="23" cm="1">
        <f t="array" ref="H303">IF(AND(A303=A302, E303=1), (C303-MIN(IF(A$2:A303=A303, IF(B$2:B303="Med A", C$2:C303), C303)))/7, 0)</f>
        <v>0</v>
      </c>
      <c r="I303" s="23">
        <f>IF(F303=1, SUMIFS(E$2:E303, A$2:A303, A303, B$2:B303, "Med A"), 0)</f>
        <v>0</v>
      </c>
      <c r="J303" s="23">
        <f t="shared" si="35"/>
        <v>0</v>
      </c>
      <c r="K303" s="23">
        <f t="shared" si="36"/>
        <v>1700</v>
      </c>
      <c r="L303" s="23">
        <f t="shared" si="37"/>
        <v>0</v>
      </c>
      <c r="M303" s="1">
        <f>IF(AND(B303="Med B", COUNTIFS(A$2:A303, A303, B$2:B303, "Med B")=1), 1, 0)</f>
        <v>0</v>
      </c>
      <c r="N303" s="1">
        <f t="shared" si="38"/>
        <v>0</v>
      </c>
      <c r="O303" s="1">
        <f>IF(B303="Med B", COUNTIFS(A$2:A303, A303, B$2:B303, "Med B"), 0)</f>
        <v>0</v>
      </c>
      <c r="P303" s="1">
        <f>IF(AND(B303="Med B", COUNTIFS(A$2:A303, A303, B$2:B303, "Med B")=2), E303, 0)</f>
        <v>0</v>
      </c>
    </row>
    <row r="304" spans="1:17" ht="10" x14ac:dyDescent="0.25">
      <c r="A304" s="1">
        <v>19</v>
      </c>
      <c r="B304" s="24" t="s">
        <v>9</v>
      </c>
      <c r="C304" s="2">
        <v>41113</v>
      </c>
      <c r="D304" s="2" t="str">
        <f t="shared" si="33"/>
        <v>2012-07</v>
      </c>
      <c r="E304" s="23">
        <v>1700</v>
      </c>
      <c r="F304" s="23">
        <f t="shared" si="34"/>
        <v>0</v>
      </c>
      <c r="G304" s="23">
        <f>IF(AND(B304="Med B", COUNTIFS(A$2:A304, A304, B$2:B304, "Med A")=0), 1, 0)</f>
        <v>0</v>
      </c>
      <c r="H304" s="23" cm="1">
        <f t="array" ref="H304">IF(AND(A304=A303, E304=1), (C304-MIN(IF(A$2:A304=A304, IF(B$2:B304="Med A", C$2:C304), C304)))/7, 0)</f>
        <v>0</v>
      </c>
      <c r="I304" s="23">
        <f>IF(F304=1, SUMIFS(E$2:E304, A$2:A304, A304, B$2:B304, "Med A"), 0)</f>
        <v>0</v>
      </c>
      <c r="J304" s="23">
        <f t="shared" si="35"/>
        <v>0</v>
      </c>
      <c r="K304" s="23">
        <f t="shared" si="36"/>
        <v>1700</v>
      </c>
      <c r="L304" s="23">
        <f t="shared" si="37"/>
        <v>0</v>
      </c>
      <c r="M304" s="1">
        <f>IF(AND(B304="Med B", COUNTIFS(A$2:A304, A304, B$2:B304, "Med B")=1), 1, 0)</f>
        <v>0</v>
      </c>
      <c r="N304" s="1">
        <f t="shared" si="38"/>
        <v>0</v>
      </c>
      <c r="O304" s="1">
        <f>IF(B304="Med B", COUNTIFS(A$2:A304, A304, B$2:B304, "Med B"), 0)</f>
        <v>0</v>
      </c>
      <c r="P304" s="1">
        <f>IF(AND(B304="Med B", COUNTIFS(A$2:A304, A304, B$2:B304, "Med B")=2), E304, 0)</f>
        <v>0</v>
      </c>
    </row>
    <row r="305" spans="1:16" ht="10" x14ac:dyDescent="0.25">
      <c r="A305" s="1">
        <v>19</v>
      </c>
      <c r="B305" s="24" t="s">
        <v>9</v>
      </c>
      <c r="C305" s="2">
        <v>41115</v>
      </c>
      <c r="D305" s="2" t="str">
        <f t="shared" si="33"/>
        <v>2012-07</v>
      </c>
      <c r="E305" s="23">
        <v>1700</v>
      </c>
      <c r="F305" s="23">
        <f t="shared" si="34"/>
        <v>0</v>
      </c>
      <c r="G305" s="23">
        <f>IF(AND(B305="Med B", COUNTIFS(A$2:A305, A305, B$2:B305, "Med A")=0), 1, 0)</f>
        <v>0</v>
      </c>
      <c r="H305" s="23" cm="1">
        <f t="array" ref="H305">IF(AND(A305=A304, E305=1), (C305-MIN(IF(A$2:A305=A305, IF(B$2:B305="Med A", C$2:C305), C305)))/7, 0)</f>
        <v>0</v>
      </c>
      <c r="I305" s="23">
        <f>IF(F305=1, SUMIFS(E$2:E305, A$2:A305, A305, B$2:B305, "Med A"), 0)</f>
        <v>0</v>
      </c>
      <c r="J305" s="23">
        <f t="shared" si="35"/>
        <v>0</v>
      </c>
      <c r="K305" s="23">
        <f t="shared" si="36"/>
        <v>1700</v>
      </c>
      <c r="L305" s="23">
        <f t="shared" si="37"/>
        <v>0</v>
      </c>
      <c r="M305" s="1">
        <f>IF(AND(B305="Med B", COUNTIFS(A$2:A305, A305, B$2:B305, "Med B")=1), 1, 0)</f>
        <v>0</v>
      </c>
      <c r="N305" s="1">
        <f t="shared" si="38"/>
        <v>0</v>
      </c>
      <c r="O305" s="1">
        <f>IF(B305="Med B", COUNTIFS(A$2:A305, A305, B$2:B305, "Med B"), 0)</f>
        <v>0</v>
      </c>
      <c r="P305" s="1">
        <f>IF(AND(B305="Med B", COUNTIFS(A$2:A305, A305, B$2:B305, "Med B")=2), E305, 0)</f>
        <v>0</v>
      </c>
    </row>
    <row r="306" spans="1:16" ht="10" x14ac:dyDescent="0.25">
      <c r="A306" s="1">
        <v>19</v>
      </c>
      <c r="B306" s="24" t="s">
        <v>9</v>
      </c>
      <c r="C306" s="2">
        <v>41117</v>
      </c>
      <c r="D306" s="2" t="str">
        <f t="shared" si="33"/>
        <v>2012-07</v>
      </c>
      <c r="E306" s="23">
        <v>1700</v>
      </c>
      <c r="F306" s="23">
        <f t="shared" si="34"/>
        <v>0</v>
      </c>
      <c r="G306" s="23">
        <f>IF(AND(B306="Med B", COUNTIFS(A$2:A306, A306, B$2:B306, "Med A")=0), 1, 0)</f>
        <v>0</v>
      </c>
      <c r="H306" s="23" cm="1">
        <f t="array" ref="H306">IF(AND(A306=A305, E306=1), (C306-MIN(IF(A$2:A306=A306, IF(B$2:B306="Med A", C$2:C306), C306)))/7, 0)</f>
        <v>0</v>
      </c>
      <c r="I306" s="23">
        <f>IF(F306=1, SUMIFS(E$2:E306, A$2:A306, A306, B$2:B306, "Med A"), 0)</f>
        <v>0</v>
      </c>
      <c r="J306" s="23">
        <f t="shared" si="35"/>
        <v>0</v>
      </c>
      <c r="K306" s="23">
        <f t="shared" si="36"/>
        <v>1700</v>
      </c>
      <c r="L306" s="23">
        <f t="shared" si="37"/>
        <v>0</v>
      </c>
      <c r="M306" s="1">
        <f>IF(AND(B306="Med B", COUNTIFS(A$2:A306, A306, B$2:B306, "Med B")=1), 1, 0)</f>
        <v>0</v>
      </c>
      <c r="N306" s="1">
        <f t="shared" si="38"/>
        <v>0</v>
      </c>
      <c r="O306" s="1">
        <f>IF(B306="Med B", COUNTIFS(A$2:A306, A306, B$2:B306, "Med B"), 0)</f>
        <v>0</v>
      </c>
      <c r="P306" s="1">
        <f>IF(AND(B306="Med B", COUNTIFS(A$2:A306, A306, B$2:B306, "Med B")=2), E306, 0)</f>
        <v>0</v>
      </c>
    </row>
    <row r="307" spans="1:16" ht="10" x14ac:dyDescent="0.25">
      <c r="A307" s="1">
        <v>19</v>
      </c>
      <c r="B307" s="24" t="s">
        <v>9</v>
      </c>
      <c r="C307" s="2">
        <v>41120</v>
      </c>
      <c r="D307" s="2" t="str">
        <f t="shared" si="33"/>
        <v>2012-07</v>
      </c>
      <c r="E307" s="23">
        <v>1700</v>
      </c>
      <c r="F307" s="23">
        <f t="shared" si="34"/>
        <v>0</v>
      </c>
      <c r="G307" s="23">
        <f>IF(AND(B307="Med B", COUNTIFS(A$2:A307, A307, B$2:B307, "Med A")=0), 1, 0)</f>
        <v>0</v>
      </c>
      <c r="H307" s="23" cm="1">
        <f t="array" ref="H307">IF(AND(A307=A306, E307=1), (C307-MIN(IF(A$2:A307=A307, IF(B$2:B307="Med A", C$2:C307), C307)))/7, 0)</f>
        <v>0</v>
      </c>
      <c r="I307" s="23">
        <f>IF(F307=1, SUMIFS(E$2:E307, A$2:A307, A307, B$2:B307, "Med A"), 0)</f>
        <v>0</v>
      </c>
      <c r="J307" s="23">
        <f t="shared" si="35"/>
        <v>0</v>
      </c>
      <c r="K307" s="23">
        <f t="shared" si="36"/>
        <v>1700</v>
      </c>
      <c r="L307" s="23">
        <f t="shared" si="37"/>
        <v>0</v>
      </c>
      <c r="M307" s="1">
        <f>IF(AND(B307="Med B", COUNTIFS(A$2:A307, A307, B$2:B307, "Med B")=1), 1, 0)</f>
        <v>0</v>
      </c>
      <c r="N307" s="1">
        <f t="shared" si="38"/>
        <v>0</v>
      </c>
      <c r="O307" s="1">
        <f>IF(B307="Med B", COUNTIFS(A$2:A307, A307, B$2:B307, "Med B"), 0)</f>
        <v>0</v>
      </c>
      <c r="P307" s="1">
        <f>IF(AND(B307="Med B", COUNTIFS(A$2:A307, A307, B$2:B307, "Med B")=2), E307, 0)</f>
        <v>0</v>
      </c>
    </row>
    <row r="308" spans="1:16" ht="10" x14ac:dyDescent="0.25">
      <c r="A308" s="1">
        <v>19</v>
      </c>
      <c r="B308" s="24" t="s">
        <v>9</v>
      </c>
      <c r="C308" s="2">
        <v>41122</v>
      </c>
      <c r="D308" s="2" t="str">
        <f t="shared" si="33"/>
        <v>2012-08</v>
      </c>
      <c r="E308" s="23">
        <v>1700</v>
      </c>
      <c r="F308" s="23">
        <f t="shared" si="34"/>
        <v>0</v>
      </c>
      <c r="G308" s="23">
        <f>IF(AND(B308="Med B", COUNTIFS(A$2:A308, A308, B$2:B308, "Med A")=0), 1, 0)</f>
        <v>0</v>
      </c>
      <c r="H308" s="23" cm="1">
        <f t="array" ref="H308">IF(AND(A308=A307, E308=1), (C308-MIN(IF(A$2:A308=A308, IF(B$2:B308="Med A", C$2:C308), C308)))/7, 0)</f>
        <v>0</v>
      </c>
      <c r="I308" s="23">
        <f>IF(F308=1, SUMIFS(E$2:E308, A$2:A308, A308, B$2:B308, "Med A"), 0)</f>
        <v>0</v>
      </c>
      <c r="J308" s="23">
        <f t="shared" si="35"/>
        <v>0</v>
      </c>
      <c r="K308" s="23">
        <f t="shared" si="36"/>
        <v>1700</v>
      </c>
      <c r="L308" s="23">
        <f t="shared" si="37"/>
        <v>0</v>
      </c>
      <c r="M308" s="1">
        <f>IF(AND(B308="Med B", COUNTIFS(A$2:A308, A308, B$2:B308, "Med B")=1), 1, 0)</f>
        <v>0</v>
      </c>
      <c r="N308" s="1">
        <f t="shared" si="38"/>
        <v>0</v>
      </c>
      <c r="O308" s="1">
        <f>IF(B308="Med B", COUNTIFS(A$2:A308, A308, B$2:B308, "Med B"), 0)</f>
        <v>0</v>
      </c>
      <c r="P308" s="1">
        <f>IF(AND(B308="Med B", COUNTIFS(A$2:A308, A308, B$2:B308, "Med B")=2), E308, 0)</f>
        <v>0</v>
      </c>
    </row>
    <row r="309" spans="1:16" ht="10" x14ac:dyDescent="0.25">
      <c r="A309" s="1">
        <v>19</v>
      </c>
      <c r="B309" s="24" t="s">
        <v>9</v>
      </c>
      <c r="C309" s="2">
        <v>41124</v>
      </c>
      <c r="D309" s="2" t="str">
        <f t="shared" si="33"/>
        <v>2012-08</v>
      </c>
      <c r="E309" s="23">
        <v>1700</v>
      </c>
      <c r="F309" s="23">
        <f t="shared" si="34"/>
        <v>0</v>
      </c>
      <c r="G309" s="23">
        <f>IF(AND(B309="Med B", COUNTIFS(A$2:A309, A309, B$2:B309, "Med A")=0), 1, 0)</f>
        <v>0</v>
      </c>
      <c r="H309" s="23" cm="1">
        <f t="array" ref="H309">IF(AND(A309=A308, E309=1), (C309-MIN(IF(A$2:A309=A309, IF(B$2:B309="Med A", C$2:C309), C309)))/7, 0)</f>
        <v>0</v>
      </c>
      <c r="I309" s="23">
        <f>IF(F309=1, SUMIFS(E$2:E309, A$2:A309, A309, B$2:B309, "Med A"), 0)</f>
        <v>0</v>
      </c>
      <c r="J309" s="23">
        <f t="shared" si="35"/>
        <v>0</v>
      </c>
      <c r="K309" s="23">
        <f t="shared" si="36"/>
        <v>1700</v>
      </c>
      <c r="L309" s="23">
        <f t="shared" si="37"/>
        <v>0</v>
      </c>
      <c r="M309" s="1">
        <f>IF(AND(B309="Med B", COUNTIFS(A$2:A309, A309, B$2:B309, "Med B")=1), 1, 0)</f>
        <v>0</v>
      </c>
      <c r="N309" s="1">
        <f t="shared" si="38"/>
        <v>0</v>
      </c>
      <c r="O309" s="1">
        <f>IF(B309="Med B", COUNTIFS(A$2:A309, A309, B$2:B309, "Med B"), 0)</f>
        <v>0</v>
      </c>
      <c r="P309" s="1">
        <f>IF(AND(B309="Med B", COUNTIFS(A$2:A309, A309, B$2:B309, "Med B")=2), E309, 0)</f>
        <v>0</v>
      </c>
    </row>
    <row r="310" spans="1:16" ht="10" x14ac:dyDescent="0.25">
      <c r="A310" s="1">
        <v>19</v>
      </c>
      <c r="B310" s="24" t="s">
        <v>9</v>
      </c>
      <c r="C310" s="2">
        <v>41127</v>
      </c>
      <c r="D310" s="2" t="str">
        <f t="shared" si="33"/>
        <v>2012-08</v>
      </c>
      <c r="E310" s="23">
        <v>1700</v>
      </c>
      <c r="F310" s="23">
        <f t="shared" si="34"/>
        <v>0</v>
      </c>
      <c r="G310" s="23">
        <f>IF(AND(B310="Med B", COUNTIFS(A$2:A310, A310, B$2:B310, "Med A")=0), 1, 0)</f>
        <v>0</v>
      </c>
      <c r="H310" s="23" cm="1">
        <f t="array" ref="H310">IF(AND(A310=A309, E310=1), (C310-MIN(IF(A$2:A310=A310, IF(B$2:B310="Med A", C$2:C310), C310)))/7, 0)</f>
        <v>0</v>
      </c>
      <c r="I310" s="23">
        <f>IF(F310=1, SUMIFS(E$2:E310, A$2:A310, A310, B$2:B310, "Med A"), 0)</f>
        <v>0</v>
      </c>
      <c r="J310" s="23">
        <f t="shared" si="35"/>
        <v>0</v>
      </c>
      <c r="K310" s="23">
        <f t="shared" si="36"/>
        <v>1700</v>
      </c>
      <c r="L310" s="23">
        <f t="shared" si="37"/>
        <v>0</v>
      </c>
      <c r="M310" s="1">
        <f>IF(AND(B310="Med B", COUNTIFS(A$2:A310, A310, B$2:B310, "Med B")=1), 1, 0)</f>
        <v>0</v>
      </c>
      <c r="N310" s="1">
        <f t="shared" si="38"/>
        <v>0</v>
      </c>
      <c r="O310" s="1">
        <f>IF(B310="Med B", COUNTIFS(A$2:A310, A310, B$2:B310, "Med B"), 0)</f>
        <v>0</v>
      </c>
      <c r="P310" s="1">
        <f>IF(AND(B310="Med B", COUNTIFS(A$2:A310, A310, B$2:B310, "Med B")=2), E310, 0)</f>
        <v>0</v>
      </c>
    </row>
    <row r="311" spans="1:16" ht="10" x14ac:dyDescent="0.25">
      <c r="A311" s="1">
        <v>19</v>
      </c>
      <c r="B311" s="24" t="s">
        <v>9</v>
      </c>
      <c r="C311" s="2">
        <v>41129</v>
      </c>
      <c r="D311" s="2" t="str">
        <f t="shared" si="33"/>
        <v>2012-08</v>
      </c>
      <c r="E311" s="23">
        <v>1700</v>
      </c>
      <c r="F311" s="23">
        <f t="shared" si="34"/>
        <v>0</v>
      </c>
      <c r="G311" s="23">
        <f>IF(AND(B311="Med B", COUNTIFS(A$2:A311, A311, B$2:B311, "Med A")=0), 1, 0)</f>
        <v>0</v>
      </c>
      <c r="H311" s="23" cm="1">
        <f t="array" ref="H311">IF(AND(A311=A310, E311=1), (C311-MIN(IF(A$2:A311=A311, IF(B$2:B311="Med A", C$2:C311), C311)))/7, 0)</f>
        <v>0</v>
      </c>
      <c r="I311" s="23">
        <f>IF(F311=1, SUMIFS(E$2:E311, A$2:A311, A311, B$2:B311, "Med A"), 0)</f>
        <v>0</v>
      </c>
      <c r="J311" s="23">
        <f t="shared" si="35"/>
        <v>0</v>
      </c>
      <c r="K311" s="23">
        <f t="shared" si="36"/>
        <v>1700</v>
      </c>
      <c r="L311" s="23">
        <f t="shared" si="37"/>
        <v>0</v>
      </c>
      <c r="M311" s="1">
        <f>IF(AND(B311="Med B", COUNTIFS(A$2:A311, A311, B$2:B311, "Med B")=1), 1, 0)</f>
        <v>0</v>
      </c>
      <c r="N311" s="1">
        <f t="shared" si="38"/>
        <v>0</v>
      </c>
      <c r="O311" s="1">
        <f>IF(B311="Med B", COUNTIFS(A$2:A311, A311, B$2:B311, "Med B"), 0)</f>
        <v>0</v>
      </c>
      <c r="P311" s="1">
        <f>IF(AND(B311="Med B", COUNTIFS(A$2:A311, A311, B$2:B311, "Med B")=2), E311, 0)</f>
        <v>0</v>
      </c>
    </row>
    <row r="312" spans="1:16" ht="10" x14ac:dyDescent="0.25">
      <c r="A312" s="1">
        <v>19</v>
      </c>
      <c r="B312" s="24" t="s">
        <v>9</v>
      </c>
      <c r="C312" s="2">
        <v>41131</v>
      </c>
      <c r="D312" s="2" t="str">
        <f t="shared" si="33"/>
        <v>2012-08</v>
      </c>
      <c r="E312" s="23">
        <v>1700</v>
      </c>
      <c r="F312" s="23">
        <f t="shared" si="34"/>
        <v>0</v>
      </c>
      <c r="G312" s="23">
        <f>IF(AND(B312="Med B", COUNTIFS(A$2:A312, A312, B$2:B312, "Med A")=0), 1, 0)</f>
        <v>0</v>
      </c>
      <c r="H312" s="23" cm="1">
        <f t="array" ref="H312">IF(AND(A312=A311, E312=1), (C312-MIN(IF(A$2:A312=A312, IF(B$2:B312="Med A", C$2:C312), C312)))/7, 0)</f>
        <v>0</v>
      </c>
      <c r="I312" s="23">
        <f>IF(F312=1, SUMIFS(E$2:E312, A$2:A312, A312, B$2:B312, "Med A"), 0)</f>
        <v>0</v>
      </c>
      <c r="J312" s="23">
        <f t="shared" si="35"/>
        <v>0</v>
      </c>
      <c r="K312" s="23">
        <f t="shared" si="36"/>
        <v>1700</v>
      </c>
      <c r="L312" s="23">
        <f t="shared" si="37"/>
        <v>0</v>
      </c>
      <c r="M312" s="1">
        <f>IF(AND(B312="Med B", COUNTIFS(A$2:A312, A312, B$2:B312, "Med B")=1), 1, 0)</f>
        <v>0</v>
      </c>
      <c r="N312" s="1">
        <f t="shared" si="38"/>
        <v>0</v>
      </c>
      <c r="O312" s="1">
        <f>IF(B312="Med B", COUNTIFS(A$2:A312, A312, B$2:B312, "Med B"), 0)</f>
        <v>0</v>
      </c>
      <c r="P312" s="1">
        <f>IF(AND(B312="Med B", COUNTIFS(A$2:A312, A312, B$2:B312, "Med B")=2), E312, 0)</f>
        <v>0</v>
      </c>
    </row>
    <row r="313" spans="1:16" ht="10" x14ac:dyDescent="0.25">
      <c r="A313" s="1">
        <v>19</v>
      </c>
      <c r="B313" s="24" t="s">
        <v>9</v>
      </c>
      <c r="C313" s="2">
        <v>41134</v>
      </c>
      <c r="D313" s="2" t="str">
        <f t="shared" si="33"/>
        <v>2012-08</v>
      </c>
      <c r="E313" s="23">
        <v>1700</v>
      </c>
      <c r="F313" s="23">
        <f t="shared" si="34"/>
        <v>0</v>
      </c>
      <c r="G313" s="23">
        <f>IF(AND(B313="Med B", COUNTIFS(A$2:A313, A313, B$2:B313, "Med A")=0), 1, 0)</f>
        <v>0</v>
      </c>
      <c r="H313" s="23" cm="1">
        <f t="array" ref="H313">IF(AND(A313=A312, E313=1), (C313-MIN(IF(A$2:A313=A313, IF(B$2:B313="Med A", C$2:C313), C313)))/7, 0)</f>
        <v>0</v>
      </c>
      <c r="I313" s="23">
        <f>IF(F313=1, SUMIFS(E$2:E313, A$2:A313, A313, B$2:B313, "Med A"), 0)</f>
        <v>0</v>
      </c>
      <c r="J313" s="23">
        <f t="shared" si="35"/>
        <v>0</v>
      </c>
      <c r="K313" s="23">
        <f t="shared" si="36"/>
        <v>1700</v>
      </c>
      <c r="L313" s="23">
        <f t="shared" si="37"/>
        <v>0</v>
      </c>
      <c r="M313" s="1">
        <f>IF(AND(B313="Med B", COUNTIFS(A$2:A313, A313, B$2:B313, "Med B")=1), 1, 0)</f>
        <v>0</v>
      </c>
      <c r="N313" s="1">
        <f t="shared" si="38"/>
        <v>0</v>
      </c>
      <c r="O313" s="1">
        <f>IF(B313="Med B", COUNTIFS(A$2:A313, A313, B$2:B313, "Med B"), 0)</f>
        <v>0</v>
      </c>
      <c r="P313" s="1">
        <f>IF(AND(B313="Med B", COUNTIFS(A$2:A313, A313, B$2:B313, "Med B")=2), E313, 0)</f>
        <v>0</v>
      </c>
    </row>
    <row r="314" spans="1:16" ht="10" x14ac:dyDescent="0.25">
      <c r="A314" s="1">
        <v>19</v>
      </c>
      <c r="B314" s="24" t="s">
        <v>9</v>
      </c>
      <c r="C314" s="2">
        <v>41136</v>
      </c>
      <c r="D314" s="2" t="str">
        <f t="shared" si="33"/>
        <v>2012-08</v>
      </c>
      <c r="E314" s="23">
        <v>1700</v>
      </c>
      <c r="F314" s="23">
        <f t="shared" si="34"/>
        <v>0</v>
      </c>
      <c r="G314" s="23">
        <f>IF(AND(B314="Med B", COUNTIFS(A$2:A314, A314, B$2:B314, "Med A")=0), 1, 0)</f>
        <v>0</v>
      </c>
      <c r="H314" s="23" cm="1">
        <f t="array" ref="H314">IF(AND(A314=A313, E314=1), (C314-MIN(IF(A$2:A314=A314, IF(B$2:B314="Med A", C$2:C314), C314)))/7, 0)</f>
        <v>0</v>
      </c>
      <c r="I314" s="23">
        <f>IF(F314=1, SUMIFS(E$2:E314, A$2:A314, A314, B$2:B314, "Med A"), 0)</f>
        <v>0</v>
      </c>
      <c r="J314" s="23">
        <f t="shared" si="35"/>
        <v>0</v>
      </c>
      <c r="K314" s="23">
        <f t="shared" si="36"/>
        <v>1700</v>
      </c>
      <c r="L314" s="23">
        <f t="shared" si="37"/>
        <v>0</v>
      </c>
      <c r="M314" s="1">
        <f>IF(AND(B314="Med B", COUNTIFS(A$2:A314, A314, B$2:B314, "Med B")=1), 1, 0)</f>
        <v>0</v>
      </c>
      <c r="N314" s="1">
        <f t="shared" si="38"/>
        <v>0</v>
      </c>
      <c r="O314" s="1">
        <f>IF(B314="Med B", COUNTIFS(A$2:A314, A314, B$2:B314, "Med B"), 0)</f>
        <v>0</v>
      </c>
      <c r="P314" s="1">
        <f>IF(AND(B314="Med B", COUNTIFS(A$2:A314, A314, B$2:B314, "Med B")=2), E314, 0)</f>
        <v>0</v>
      </c>
    </row>
    <row r="315" spans="1:16" ht="10" x14ac:dyDescent="0.25">
      <c r="A315" s="1">
        <v>19</v>
      </c>
      <c r="B315" s="24" t="s">
        <v>9</v>
      </c>
      <c r="C315" s="2">
        <v>41138</v>
      </c>
      <c r="D315" s="2" t="str">
        <f t="shared" si="33"/>
        <v>2012-08</v>
      </c>
      <c r="E315" s="23">
        <v>1700</v>
      </c>
      <c r="F315" s="23">
        <f t="shared" si="34"/>
        <v>0</v>
      </c>
      <c r="G315" s="23">
        <f>IF(AND(B315="Med B", COUNTIFS(A$2:A315, A315, B$2:B315, "Med A")=0), 1, 0)</f>
        <v>0</v>
      </c>
      <c r="H315" s="23" cm="1">
        <f t="array" ref="H315">IF(AND(A315=A314, E315=1), (C315-MIN(IF(A$2:A315=A315, IF(B$2:B315="Med A", C$2:C315), C315)))/7, 0)</f>
        <v>0</v>
      </c>
      <c r="I315" s="23">
        <f>IF(F315=1, SUMIFS(E$2:E315, A$2:A315, A315, B$2:B315, "Med A"), 0)</f>
        <v>0</v>
      </c>
      <c r="J315" s="23">
        <f t="shared" si="35"/>
        <v>0</v>
      </c>
      <c r="K315" s="23">
        <f t="shared" si="36"/>
        <v>1700</v>
      </c>
      <c r="L315" s="23">
        <f t="shared" si="37"/>
        <v>0</v>
      </c>
      <c r="M315" s="1">
        <f>IF(AND(B315="Med B", COUNTIFS(A$2:A315, A315, B$2:B315, "Med B")=1), 1, 0)</f>
        <v>0</v>
      </c>
      <c r="N315" s="1">
        <f t="shared" si="38"/>
        <v>0</v>
      </c>
      <c r="O315" s="1">
        <f>IF(B315="Med B", COUNTIFS(A$2:A315, A315, B$2:B315, "Med B"), 0)</f>
        <v>0</v>
      </c>
      <c r="P315" s="1">
        <f>IF(AND(B315="Med B", COUNTIFS(A$2:A315, A315, B$2:B315, "Med B")=2), E315, 0)</f>
        <v>0</v>
      </c>
    </row>
    <row r="316" spans="1:16" ht="10" x14ac:dyDescent="0.25">
      <c r="A316" s="1">
        <v>19</v>
      </c>
      <c r="B316" s="24" t="s">
        <v>9</v>
      </c>
      <c r="C316" s="2">
        <v>41141</v>
      </c>
      <c r="D316" s="2" t="str">
        <f t="shared" si="33"/>
        <v>2012-08</v>
      </c>
      <c r="E316" s="23">
        <v>1700</v>
      </c>
      <c r="F316" s="23">
        <f t="shared" si="34"/>
        <v>0</v>
      </c>
      <c r="G316" s="23">
        <f>IF(AND(B316="Med B", COUNTIFS(A$2:A316, A316, B$2:B316, "Med A")=0), 1, 0)</f>
        <v>0</v>
      </c>
      <c r="H316" s="23" cm="1">
        <f t="array" ref="H316">IF(AND(A316=A315, E316=1), (C316-MIN(IF(A$2:A316=A316, IF(B$2:B316="Med A", C$2:C316), C316)))/7, 0)</f>
        <v>0</v>
      </c>
      <c r="I316" s="23">
        <f>IF(F316=1, SUMIFS(E$2:E316, A$2:A316, A316, B$2:B316, "Med A"), 0)</f>
        <v>0</v>
      </c>
      <c r="J316" s="23">
        <f t="shared" si="35"/>
        <v>0</v>
      </c>
      <c r="K316" s="23">
        <f t="shared" si="36"/>
        <v>1700</v>
      </c>
      <c r="L316" s="23">
        <f t="shared" si="37"/>
        <v>0</v>
      </c>
      <c r="M316" s="1">
        <f>IF(AND(B316="Med B", COUNTIFS(A$2:A316, A316, B$2:B316, "Med B")=1), 1, 0)</f>
        <v>0</v>
      </c>
      <c r="N316" s="1">
        <f t="shared" si="38"/>
        <v>0</v>
      </c>
      <c r="O316" s="1">
        <f>IF(B316="Med B", COUNTIFS(A$2:A316, A316, B$2:B316, "Med B"), 0)</f>
        <v>0</v>
      </c>
      <c r="P316" s="1">
        <f>IF(AND(B316="Med B", COUNTIFS(A$2:A316, A316, B$2:B316, "Med B")=2), E316, 0)</f>
        <v>0</v>
      </c>
    </row>
    <row r="317" spans="1:16" ht="10" x14ac:dyDescent="0.25">
      <c r="A317" s="1">
        <v>19</v>
      </c>
      <c r="B317" s="24" t="s">
        <v>9</v>
      </c>
      <c r="C317" s="2">
        <v>41143</v>
      </c>
      <c r="D317" s="2" t="str">
        <f t="shared" si="33"/>
        <v>2012-08</v>
      </c>
      <c r="E317" s="23">
        <v>1700</v>
      </c>
      <c r="F317" s="23">
        <f t="shared" si="34"/>
        <v>0</v>
      </c>
      <c r="G317" s="23">
        <f>IF(AND(B317="Med B", COUNTIFS(A$2:A317, A317, B$2:B317, "Med A")=0), 1, 0)</f>
        <v>0</v>
      </c>
      <c r="H317" s="23" cm="1">
        <f t="array" ref="H317">IF(AND(A317=A316, E317=1), (C317-MIN(IF(A$2:A317=A317, IF(B$2:B317="Med A", C$2:C317), C317)))/7, 0)</f>
        <v>0</v>
      </c>
      <c r="I317" s="23">
        <f>IF(F317=1, SUMIFS(E$2:E317, A$2:A317, A317, B$2:B317, "Med A"), 0)</f>
        <v>0</v>
      </c>
      <c r="J317" s="23">
        <f t="shared" si="35"/>
        <v>0</v>
      </c>
      <c r="K317" s="23">
        <f t="shared" si="36"/>
        <v>1700</v>
      </c>
      <c r="L317" s="23">
        <f t="shared" si="37"/>
        <v>0</v>
      </c>
      <c r="M317" s="1">
        <f>IF(AND(B317="Med B", COUNTIFS(A$2:A317, A317, B$2:B317, "Med B")=1), 1, 0)</f>
        <v>0</v>
      </c>
      <c r="N317" s="1">
        <f t="shared" si="38"/>
        <v>0</v>
      </c>
      <c r="O317" s="1">
        <f>IF(B317="Med B", COUNTIFS(A$2:A317, A317, B$2:B317, "Med B"), 0)</f>
        <v>0</v>
      </c>
      <c r="P317" s="1">
        <f>IF(AND(B317="Med B", COUNTIFS(A$2:A317, A317, B$2:B317, "Med B")=2), E317, 0)</f>
        <v>0</v>
      </c>
    </row>
    <row r="318" spans="1:16" ht="10" x14ac:dyDescent="0.25">
      <c r="A318" s="1">
        <v>19</v>
      </c>
      <c r="B318" s="24" t="s">
        <v>9</v>
      </c>
      <c r="C318" s="2">
        <v>41145</v>
      </c>
      <c r="D318" s="2" t="str">
        <f t="shared" si="33"/>
        <v>2012-08</v>
      </c>
      <c r="E318" s="23">
        <v>1700</v>
      </c>
      <c r="F318" s="23">
        <f t="shared" si="34"/>
        <v>0</v>
      </c>
      <c r="G318" s="23">
        <f>IF(AND(B318="Med B", COUNTIFS(A$2:A318, A318, B$2:B318, "Med A")=0), 1, 0)</f>
        <v>0</v>
      </c>
      <c r="H318" s="23" cm="1">
        <f t="array" ref="H318">IF(AND(A318=A317, E318=1), (C318-MIN(IF(A$2:A318=A318, IF(B$2:B318="Med A", C$2:C318), C318)))/7, 0)</f>
        <v>0</v>
      </c>
      <c r="I318" s="23">
        <f>IF(F318=1, SUMIFS(E$2:E318, A$2:A318, A318, B$2:B318, "Med A"), 0)</f>
        <v>0</v>
      </c>
      <c r="J318" s="23">
        <f t="shared" si="35"/>
        <v>0</v>
      </c>
      <c r="K318" s="23">
        <f t="shared" si="36"/>
        <v>1700</v>
      </c>
      <c r="L318" s="23">
        <f t="shared" si="37"/>
        <v>0</v>
      </c>
      <c r="M318" s="1">
        <f>IF(AND(B318="Med B", COUNTIFS(A$2:A318, A318, B$2:B318, "Med B")=1), 1, 0)</f>
        <v>0</v>
      </c>
      <c r="N318" s="1">
        <f t="shared" si="38"/>
        <v>0</v>
      </c>
      <c r="O318" s="1">
        <f>IF(B318="Med B", COUNTIFS(A$2:A318, A318, B$2:B318, "Med B"), 0)</f>
        <v>0</v>
      </c>
      <c r="P318" s="1">
        <f>IF(AND(B318="Med B", COUNTIFS(A$2:A318, A318, B$2:B318, "Med B")=2), E318, 0)</f>
        <v>0</v>
      </c>
    </row>
    <row r="319" spans="1:16" ht="10" x14ac:dyDescent="0.25">
      <c r="A319" s="1">
        <v>19</v>
      </c>
      <c r="B319" s="24" t="s">
        <v>9</v>
      </c>
      <c r="C319" s="2">
        <v>41148</v>
      </c>
      <c r="D319" s="2" t="str">
        <f t="shared" si="33"/>
        <v>2012-08</v>
      </c>
      <c r="E319" s="23">
        <v>1700</v>
      </c>
      <c r="F319" s="23">
        <f t="shared" si="34"/>
        <v>0</v>
      </c>
      <c r="G319" s="23">
        <f>IF(AND(B319="Med B", COUNTIFS(A$2:A319, A319, B$2:B319, "Med A")=0), 1, 0)</f>
        <v>0</v>
      </c>
      <c r="H319" s="23" cm="1">
        <f t="array" ref="H319">IF(AND(A319=A318, E319=1), (C319-MIN(IF(A$2:A319=A319, IF(B$2:B319="Med A", C$2:C319), C319)))/7, 0)</f>
        <v>0</v>
      </c>
      <c r="I319" s="23">
        <f>IF(F319=1, SUMIFS(E$2:E319, A$2:A319, A319, B$2:B319, "Med A"), 0)</f>
        <v>0</v>
      </c>
      <c r="J319" s="23">
        <f t="shared" si="35"/>
        <v>0</v>
      </c>
      <c r="K319" s="23">
        <f t="shared" si="36"/>
        <v>1700</v>
      </c>
      <c r="L319" s="23">
        <f t="shared" si="37"/>
        <v>0</v>
      </c>
      <c r="M319" s="1">
        <f>IF(AND(B319="Med B", COUNTIFS(A$2:A319, A319, B$2:B319, "Med B")=1), 1, 0)</f>
        <v>0</v>
      </c>
      <c r="N319" s="1">
        <f t="shared" si="38"/>
        <v>0</v>
      </c>
      <c r="O319" s="1">
        <f>IF(B319="Med B", COUNTIFS(A$2:A319, A319, B$2:B319, "Med B"), 0)</f>
        <v>0</v>
      </c>
      <c r="P319" s="1">
        <f>IF(AND(B319="Med B", COUNTIFS(A$2:A319, A319, B$2:B319, "Med B")=2), E319, 0)</f>
        <v>0</v>
      </c>
    </row>
    <row r="320" spans="1:16" ht="10" x14ac:dyDescent="0.25">
      <c r="A320" s="1">
        <v>19</v>
      </c>
      <c r="B320" s="24" t="s">
        <v>9</v>
      </c>
      <c r="C320" s="2">
        <v>41150</v>
      </c>
      <c r="D320" s="2" t="str">
        <f t="shared" si="33"/>
        <v>2012-08</v>
      </c>
      <c r="E320" s="23">
        <v>1700</v>
      </c>
      <c r="F320" s="23">
        <f t="shared" si="34"/>
        <v>0</v>
      </c>
      <c r="G320" s="23">
        <f>IF(AND(B320="Med B", COUNTIFS(A$2:A320, A320, B$2:B320, "Med A")=0), 1, 0)</f>
        <v>0</v>
      </c>
      <c r="H320" s="23" cm="1">
        <f t="array" ref="H320">IF(AND(A320=A319, E320=1), (C320-MIN(IF(A$2:A320=A320, IF(B$2:B320="Med A", C$2:C320), C320)))/7, 0)</f>
        <v>0</v>
      </c>
      <c r="I320" s="23">
        <f>IF(F320=1, SUMIFS(E$2:E320, A$2:A320, A320, B$2:B320, "Med A"), 0)</f>
        <v>0</v>
      </c>
      <c r="J320" s="23">
        <f t="shared" si="35"/>
        <v>0</v>
      </c>
      <c r="K320" s="23">
        <f t="shared" si="36"/>
        <v>1700</v>
      </c>
      <c r="L320" s="23">
        <f t="shared" si="37"/>
        <v>0</v>
      </c>
      <c r="M320" s="1">
        <f>IF(AND(B320="Med B", COUNTIFS(A$2:A320, A320, B$2:B320, "Med B")=1), 1, 0)</f>
        <v>0</v>
      </c>
      <c r="N320" s="1">
        <f t="shared" si="38"/>
        <v>0</v>
      </c>
      <c r="O320" s="1">
        <f>IF(B320="Med B", COUNTIFS(A$2:A320, A320, B$2:B320, "Med B"), 0)</f>
        <v>0</v>
      </c>
      <c r="P320" s="1">
        <f>IF(AND(B320="Med B", COUNTIFS(A$2:A320, A320, B$2:B320, "Med B")=2), E320, 0)</f>
        <v>0</v>
      </c>
    </row>
    <row r="321" spans="1:17" ht="10" x14ac:dyDescent="0.25">
      <c r="A321" s="1">
        <v>19</v>
      </c>
      <c r="B321" s="24" t="s">
        <v>9</v>
      </c>
      <c r="C321" s="2">
        <v>41152</v>
      </c>
      <c r="D321" s="2" t="str">
        <f t="shared" si="33"/>
        <v>2012-08</v>
      </c>
      <c r="E321" s="23">
        <v>1700</v>
      </c>
      <c r="F321" s="23">
        <f t="shared" si="34"/>
        <v>0</v>
      </c>
      <c r="G321" s="23">
        <f>IF(AND(B321="Med B", COUNTIFS(A$2:A321, A321, B$2:B321, "Med A")=0), 1, 0)</f>
        <v>0</v>
      </c>
      <c r="H321" s="23" cm="1">
        <f t="array" ref="H321">IF(AND(A321=A320, E321=1), (C321-MIN(IF(A$2:A321=A321, IF(B$2:B321="Med A", C$2:C321), C321)))/7, 0)</f>
        <v>0</v>
      </c>
      <c r="I321" s="23">
        <f>IF(F321=1, SUMIFS(E$2:E321, A$2:A321, A321, B$2:B321, "Med A"), 0)</f>
        <v>0</v>
      </c>
      <c r="J321" s="23">
        <f t="shared" si="35"/>
        <v>0</v>
      </c>
      <c r="K321" s="23">
        <f t="shared" si="36"/>
        <v>1700</v>
      </c>
      <c r="L321" s="23">
        <f t="shared" si="37"/>
        <v>0</v>
      </c>
      <c r="M321" s="1">
        <f>IF(AND(B321="Med B", COUNTIFS(A$2:A321, A321, B$2:B321, "Med B")=1), 1, 0)</f>
        <v>0</v>
      </c>
      <c r="N321" s="1">
        <f t="shared" si="38"/>
        <v>0</v>
      </c>
      <c r="O321" s="1">
        <f>IF(B321="Med B", COUNTIFS(A$2:A321, A321, B$2:B321, "Med B"), 0)</f>
        <v>0</v>
      </c>
      <c r="P321" s="1">
        <f>IF(AND(B321="Med B", COUNTIFS(A$2:A321, A321, B$2:B321, "Med B")=2), E321, 0)</f>
        <v>0</v>
      </c>
    </row>
    <row r="322" spans="1:17" ht="12.5" x14ac:dyDescent="0.25">
      <c r="A322" s="1">
        <v>19</v>
      </c>
      <c r="B322" s="24" t="s">
        <v>9</v>
      </c>
      <c r="C322" s="2">
        <v>41155</v>
      </c>
      <c r="D322" s="2" t="str">
        <f t="shared" si="33"/>
        <v>2012-09</v>
      </c>
      <c r="E322" s="23">
        <v>1700</v>
      </c>
      <c r="F322" s="23">
        <f t="shared" si="34"/>
        <v>0</v>
      </c>
      <c r="G322" s="23">
        <f>IF(AND(B322="Med B", COUNTIFS(A$2:A322, A322, B$2:B322, "Med A")=0), 1, 0)</f>
        <v>0</v>
      </c>
      <c r="H322" s="23" cm="1">
        <f t="array" ref="H322">IF(AND(A322=A321, E322=1), (C322-MIN(IF(A$2:A322=A322, IF(B$2:B322="Med A", C$2:C322), C322)))/7, 0)</f>
        <v>0</v>
      </c>
      <c r="I322" s="23">
        <f>IF(F322=1, SUMIFS(E$2:E322, A$2:A322, A322, B$2:B322, "Med A"), 0)</f>
        <v>0</v>
      </c>
      <c r="J322" s="23">
        <f t="shared" si="35"/>
        <v>0</v>
      </c>
      <c r="K322" s="23">
        <f t="shared" si="36"/>
        <v>1700</v>
      </c>
      <c r="L322" s="23">
        <f t="shared" si="37"/>
        <v>0</v>
      </c>
      <c r="M322" s="1">
        <f>IF(AND(B322="Med B", COUNTIFS(A$2:A322, A322, B$2:B322, "Med B")=1), 1, 0)</f>
        <v>0</v>
      </c>
      <c r="N322" s="1">
        <f t="shared" si="38"/>
        <v>0</v>
      </c>
      <c r="O322" s="1">
        <f>IF(B322="Med B", COUNTIFS(A$2:A322, A322, B$2:B322, "Med B"), 0)</f>
        <v>0</v>
      </c>
      <c r="P322" s="1">
        <f>IF(AND(B322="Med B", COUNTIFS(A$2:A322, A322, B$2:B322, "Med B")=2), E322, 0)</f>
        <v>0</v>
      </c>
      <c r="Q322" t="str">
        <f t="shared" ref="Q322:Q325" si="41">IF(AND(F298=1, OR(MONTH(C298)=9, MONTH(C298)=10)), TEXT(C298, "yyyy-mm"), "")</f>
        <v/>
      </c>
    </row>
    <row r="323" spans="1:17" ht="12.5" x14ac:dyDescent="0.25">
      <c r="A323" s="1">
        <v>19</v>
      </c>
      <c r="B323" s="24" t="s">
        <v>9</v>
      </c>
      <c r="C323" s="2">
        <v>41157</v>
      </c>
      <c r="D323" s="2" t="str">
        <f t="shared" ref="D323:D386" si="42">TEXT(C323,"yyyy-mm")</f>
        <v>2012-09</v>
      </c>
      <c r="E323" s="23">
        <v>1700</v>
      </c>
      <c r="F323" s="23">
        <f t="shared" ref="F323:F386" si="43">IF(AND(A323=A322, B322="Med A", B323="Med B"), 1, 0)</f>
        <v>0</v>
      </c>
      <c r="G323" s="23">
        <f>IF(AND(B323="Med B", COUNTIFS(A$2:A323, A323, B$2:B323, "Med A")=0), 1, 0)</f>
        <v>0</v>
      </c>
      <c r="H323" s="23" cm="1">
        <f t="array" ref="H323">IF(AND(A323=A322, E323=1), (C323-MIN(IF(A$2:A323=A323, IF(B$2:B323="Med A", C$2:C323), C323)))/7, 0)</f>
        <v>0</v>
      </c>
      <c r="I323" s="23">
        <f>IF(F323=1, SUMIFS(E$2:E323, A$2:A323, A323, B$2:B323, "Med A"), 0)</f>
        <v>0</v>
      </c>
      <c r="J323" s="23">
        <f t="shared" ref="J323:J386" si="44">IF(AND(B323="Med B", OR(A324&lt;&gt;A323, ISBLANK(A324))), SUMIFS(E:E, A:A, A323, B:B, "Med B"), 0)</f>
        <v>0</v>
      </c>
      <c r="K323" s="23">
        <f t="shared" ref="K323:K386" si="45">IF(B323="Med A", E323, 0)</f>
        <v>1700</v>
      </c>
      <c r="L323" s="23">
        <f t="shared" ref="L323:L386" si="46">IF(B323="Med B", E323, 0)</f>
        <v>0</v>
      </c>
      <c r="M323" s="1">
        <f>IF(AND(B323="Med B", COUNTIFS(A$2:A323, A323, B$2:B323, "Med B")=1), 1, 0)</f>
        <v>0</v>
      </c>
      <c r="N323" s="1">
        <f t="shared" ref="N323:N386" si="47">IF(M323=1, E323, 0)</f>
        <v>0</v>
      </c>
      <c r="O323" s="1">
        <f>IF(B323="Med B", COUNTIFS(A$2:A323, A323, B$2:B323, "Med B"), 0)</f>
        <v>0</v>
      </c>
      <c r="P323" s="1">
        <f>IF(AND(B323="Med B", COUNTIFS(A$2:A323, A323, B$2:B323, "Med B")=2), E323, 0)</f>
        <v>0</v>
      </c>
      <c r="Q323" t="str">
        <f t="shared" si="41"/>
        <v/>
      </c>
    </row>
    <row r="324" spans="1:17" ht="12.5" x14ac:dyDescent="0.25">
      <c r="A324" s="1">
        <v>19</v>
      </c>
      <c r="B324" s="24" t="s">
        <v>10</v>
      </c>
      <c r="C324" s="2">
        <v>41164</v>
      </c>
      <c r="D324" s="2" t="str">
        <f t="shared" si="42"/>
        <v>2012-09</v>
      </c>
      <c r="E324" s="23">
        <v>4</v>
      </c>
      <c r="F324" s="23">
        <f t="shared" si="43"/>
        <v>1</v>
      </c>
      <c r="G324" s="23">
        <f>IF(AND(B324="Med B", COUNTIFS(A$2:A324, A324, B$2:B324, "Med A")=0), 1, 0)</f>
        <v>0</v>
      </c>
      <c r="H324" s="23" cm="1">
        <f t="array" ref="H324">IF(AND(A324=A323, E324=1), (C324-MIN(IF(A$2:A324=A324, IF(B$2:B324="Med A", C$2:C324), C324)))/7, 0)</f>
        <v>0</v>
      </c>
      <c r="I324" s="23">
        <f>IF(F324=1, SUMIFS(E$2:E324, A$2:A324, A324, B$2:B324, "Med A"), 0)</f>
        <v>49300</v>
      </c>
      <c r="J324" s="23">
        <f t="shared" si="44"/>
        <v>0</v>
      </c>
      <c r="K324" s="23">
        <f t="shared" si="45"/>
        <v>0</v>
      </c>
      <c r="L324" s="23">
        <f t="shared" si="46"/>
        <v>4</v>
      </c>
      <c r="M324" s="1">
        <f>IF(AND(B324="Med B", COUNTIFS(A$2:A324, A324, B$2:B324, "Med B")=1), 1, 0)</f>
        <v>1</v>
      </c>
      <c r="N324" s="1">
        <f t="shared" si="47"/>
        <v>4</v>
      </c>
      <c r="O324" s="1">
        <f>IF(B324="Med B", COUNTIFS(A$2:A324, A324, B$2:B324, "Med B"), 0)</f>
        <v>1</v>
      </c>
      <c r="P324" s="1">
        <f>IF(AND(B324="Med B", COUNTIFS(A$2:A324, A324, B$2:B324, "Med B")=2), E324, 0)</f>
        <v>0</v>
      </c>
      <c r="Q324" t="str">
        <f t="shared" si="41"/>
        <v/>
      </c>
    </row>
    <row r="325" spans="1:17" ht="12.5" x14ac:dyDescent="0.25">
      <c r="A325" s="1">
        <v>19</v>
      </c>
      <c r="B325" s="24" t="s">
        <v>10</v>
      </c>
      <c r="C325" s="2">
        <v>41192</v>
      </c>
      <c r="D325" s="2" t="str">
        <f t="shared" si="42"/>
        <v>2012-10</v>
      </c>
      <c r="E325" s="23">
        <v>3</v>
      </c>
      <c r="F325" s="23">
        <f t="shared" si="43"/>
        <v>0</v>
      </c>
      <c r="G325" s="23">
        <f>IF(AND(B325="Med B", COUNTIFS(A$2:A325, A325, B$2:B325, "Med A")=0), 1, 0)</f>
        <v>0</v>
      </c>
      <c r="H325" s="23" cm="1">
        <f t="array" ref="H325">IF(AND(A325=A324, E325=1), (C325-MIN(IF(A$2:A325=A325, IF(B$2:B325="Med A", C$2:C325), C325)))/7, 0)</f>
        <v>0</v>
      </c>
      <c r="I325" s="23">
        <f>IF(F325=1, SUMIFS(E$2:E325, A$2:A325, A325, B$2:B325, "Med A"), 0)</f>
        <v>0</v>
      </c>
      <c r="J325" s="23">
        <f t="shared" si="44"/>
        <v>0</v>
      </c>
      <c r="K325" s="23">
        <f t="shared" si="45"/>
        <v>0</v>
      </c>
      <c r="L325" s="23">
        <f t="shared" si="46"/>
        <v>3</v>
      </c>
      <c r="M325" s="1">
        <f>IF(AND(B325="Med B", COUNTIFS(A$2:A325, A325, B$2:B325, "Med B")=1), 1, 0)</f>
        <v>0</v>
      </c>
      <c r="N325" s="1">
        <f t="shared" si="47"/>
        <v>0</v>
      </c>
      <c r="O325" s="1">
        <f>IF(B325="Med B", COUNTIFS(A$2:A325, A325, B$2:B325, "Med B"), 0)</f>
        <v>2</v>
      </c>
      <c r="P325" s="1">
        <f>IF(AND(B325="Med B", COUNTIFS(A$2:A325, A325, B$2:B325, "Med B")=2), E325, 0)</f>
        <v>3</v>
      </c>
      <c r="Q325" t="str">
        <f t="shared" si="41"/>
        <v/>
      </c>
    </row>
    <row r="326" spans="1:17" ht="10" x14ac:dyDescent="0.25">
      <c r="A326" s="1">
        <v>19</v>
      </c>
      <c r="B326" s="24" t="s">
        <v>10</v>
      </c>
      <c r="C326" s="2">
        <v>41227</v>
      </c>
      <c r="D326" s="2" t="str">
        <f t="shared" si="42"/>
        <v>2012-11</v>
      </c>
      <c r="E326" s="23">
        <v>5</v>
      </c>
      <c r="F326" s="23">
        <f t="shared" si="43"/>
        <v>0</v>
      </c>
      <c r="G326" s="23">
        <f>IF(AND(B326="Med B", COUNTIFS(A$2:A326, A326, B$2:B326, "Med A")=0), 1, 0)</f>
        <v>0</v>
      </c>
      <c r="H326" s="23" cm="1">
        <f t="array" ref="H326">IF(AND(A326=A325, E326=1), (C326-MIN(IF(A$2:A326=A326, IF(B$2:B326="Med A", C$2:C326), C326)))/7, 0)</f>
        <v>0</v>
      </c>
      <c r="I326" s="23">
        <f>IF(F326=1, SUMIFS(E$2:E326, A$2:A326, A326, B$2:B326, "Med A"), 0)</f>
        <v>0</v>
      </c>
      <c r="J326" s="23">
        <f t="shared" si="44"/>
        <v>12</v>
      </c>
      <c r="K326" s="23">
        <f t="shared" si="45"/>
        <v>0</v>
      </c>
      <c r="L326" s="23">
        <f t="shared" si="46"/>
        <v>5</v>
      </c>
      <c r="M326" s="1">
        <f>IF(AND(B326="Med B", COUNTIFS(A$2:A326, A326, B$2:B326, "Med B")=1), 1, 0)</f>
        <v>0</v>
      </c>
      <c r="N326" s="1">
        <f t="shared" si="47"/>
        <v>0</v>
      </c>
      <c r="O326" s="1">
        <f>IF(B326="Med B", COUNTIFS(A$2:A326, A326, B$2:B326, "Med B"), 0)</f>
        <v>3</v>
      </c>
      <c r="P326" s="1">
        <f>IF(AND(B326="Med B", COUNTIFS(A$2:A326, A326, B$2:B326, "Med B")=2), E326, 0)</f>
        <v>0</v>
      </c>
    </row>
    <row r="327" spans="1:17" ht="10" x14ac:dyDescent="0.25">
      <c r="A327" s="1">
        <v>20</v>
      </c>
      <c r="B327" s="24" t="s">
        <v>9</v>
      </c>
      <c r="C327" s="2">
        <v>41092</v>
      </c>
      <c r="D327" s="2" t="str">
        <f t="shared" si="42"/>
        <v>2012-07</v>
      </c>
      <c r="E327" s="23">
        <v>3400</v>
      </c>
      <c r="F327" s="23">
        <f t="shared" si="43"/>
        <v>0</v>
      </c>
      <c r="G327" s="23">
        <f>IF(AND(B327="Med B", COUNTIFS(A$2:A327, A327, B$2:B327, "Med A")=0), 1, 0)</f>
        <v>0</v>
      </c>
      <c r="H327" s="23" cm="1">
        <f t="array" ref="H327">IF(AND(A327=A326, E327=1), (C327-MIN(IF(A$2:A327=A327, IF(B$2:B327="Med A", C$2:C327), C327)))/7, 0)</f>
        <v>0</v>
      </c>
      <c r="I327" s="23">
        <f>IF(F327=1, SUMIFS(E$2:E327, A$2:A327, A327, B$2:B327, "Med A"), 0)</f>
        <v>0</v>
      </c>
      <c r="J327" s="23">
        <f t="shared" si="44"/>
        <v>0</v>
      </c>
      <c r="K327" s="23">
        <f t="shared" si="45"/>
        <v>3400</v>
      </c>
      <c r="L327" s="23">
        <f t="shared" si="46"/>
        <v>0</v>
      </c>
      <c r="M327" s="1">
        <f>IF(AND(B327="Med B", COUNTIFS(A$2:A327, A327, B$2:B327, "Med B")=1), 1, 0)</f>
        <v>0</v>
      </c>
      <c r="N327" s="1">
        <f t="shared" si="47"/>
        <v>0</v>
      </c>
      <c r="O327" s="1">
        <f>IF(B327="Med B", COUNTIFS(A$2:A327, A327, B$2:B327, "Med B"), 0)</f>
        <v>0</v>
      </c>
      <c r="P327" s="1">
        <f>IF(AND(B327="Med B", COUNTIFS(A$2:A327, A327, B$2:B327, "Med B")=2), E327, 0)</f>
        <v>0</v>
      </c>
    </row>
    <row r="328" spans="1:17" ht="10" x14ac:dyDescent="0.25">
      <c r="A328" s="1">
        <v>20</v>
      </c>
      <c r="B328" s="24" t="s">
        <v>9</v>
      </c>
      <c r="C328" s="2">
        <v>41094</v>
      </c>
      <c r="D328" s="2" t="str">
        <f t="shared" si="42"/>
        <v>2012-07</v>
      </c>
      <c r="E328" s="23">
        <v>3400</v>
      </c>
      <c r="F328" s="23">
        <f t="shared" si="43"/>
        <v>0</v>
      </c>
      <c r="G328" s="23">
        <f>IF(AND(B328="Med B", COUNTIFS(A$2:A328, A328, B$2:B328, "Med A")=0), 1, 0)</f>
        <v>0</v>
      </c>
      <c r="H328" s="23" cm="1">
        <f t="array" ref="H328">IF(AND(A328=A327, E328=1), (C328-MIN(IF(A$2:A328=A328, IF(B$2:B328="Med A", C$2:C328), C328)))/7, 0)</f>
        <v>0</v>
      </c>
      <c r="I328" s="23">
        <f>IF(F328=1, SUMIFS(E$2:E328, A$2:A328, A328, B$2:B328, "Med A"), 0)</f>
        <v>0</v>
      </c>
      <c r="J328" s="23">
        <f t="shared" si="44"/>
        <v>0</v>
      </c>
      <c r="K328" s="23">
        <f t="shared" si="45"/>
        <v>3400</v>
      </c>
      <c r="L328" s="23">
        <f t="shared" si="46"/>
        <v>0</v>
      </c>
      <c r="M328" s="1">
        <f>IF(AND(B328="Med B", COUNTIFS(A$2:A328, A328, B$2:B328, "Med B")=1), 1, 0)</f>
        <v>0</v>
      </c>
      <c r="N328" s="1">
        <f t="shared" si="47"/>
        <v>0</v>
      </c>
      <c r="O328" s="1">
        <f>IF(B328="Med B", COUNTIFS(A$2:A328, A328, B$2:B328, "Med B"), 0)</f>
        <v>0</v>
      </c>
      <c r="P328" s="1">
        <f>IF(AND(B328="Med B", COUNTIFS(A$2:A328, A328, B$2:B328, "Med B")=2), E328, 0)</f>
        <v>0</v>
      </c>
    </row>
    <row r="329" spans="1:17" ht="10" x14ac:dyDescent="0.25">
      <c r="A329" s="1">
        <v>20</v>
      </c>
      <c r="B329" s="24" t="s">
        <v>9</v>
      </c>
      <c r="C329" s="2">
        <v>41096</v>
      </c>
      <c r="D329" s="2" t="str">
        <f t="shared" si="42"/>
        <v>2012-07</v>
      </c>
      <c r="E329" s="23">
        <v>3400</v>
      </c>
      <c r="F329" s="23">
        <f t="shared" si="43"/>
        <v>0</v>
      </c>
      <c r="G329" s="23">
        <f>IF(AND(B329="Med B", COUNTIFS(A$2:A329, A329, B$2:B329, "Med A")=0), 1, 0)</f>
        <v>0</v>
      </c>
      <c r="H329" s="23" cm="1">
        <f t="array" ref="H329">IF(AND(A329=A328, E329=1), (C329-MIN(IF(A$2:A329=A329, IF(B$2:B329="Med A", C$2:C329), C329)))/7, 0)</f>
        <v>0</v>
      </c>
      <c r="I329" s="23">
        <f>IF(F329=1, SUMIFS(E$2:E329, A$2:A329, A329, B$2:B329, "Med A"), 0)</f>
        <v>0</v>
      </c>
      <c r="J329" s="23">
        <f t="shared" si="44"/>
        <v>0</v>
      </c>
      <c r="K329" s="23">
        <f t="shared" si="45"/>
        <v>3400</v>
      </c>
      <c r="L329" s="23">
        <f t="shared" si="46"/>
        <v>0</v>
      </c>
      <c r="M329" s="1">
        <f>IF(AND(B329="Med B", COUNTIFS(A$2:A329, A329, B$2:B329, "Med B")=1), 1, 0)</f>
        <v>0</v>
      </c>
      <c r="N329" s="1">
        <f t="shared" si="47"/>
        <v>0</v>
      </c>
      <c r="O329" s="1">
        <f>IF(B329="Med B", COUNTIFS(A$2:A329, A329, B$2:B329, "Med B"), 0)</f>
        <v>0</v>
      </c>
      <c r="P329" s="1">
        <f>IF(AND(B329="Med B", COUNTIFS(A$2:A329, A329, B$2:B329, "Med B")=2), E329, 0)</f>
        <v>0</v>
      </c>
    </row>
    <row r="330" spans="1:17" ht="10" x14ac:dyDescent="0.25">
      <c r="A330" s="1">
        <v>20</v>
      </c>
      <c r="B330" s="24" t="s">
        <v>9</v>
      </c>
      <c r="C330" s="2">
        <v>41099</v>
      </c>
      <c r="D330" s="2" t="str">
        <f t="shared" si="42"/>
        <v>2012-07</v>
      </c>
      <c r="E330" s="23">
        <v>3400</v>
      </c>
      <c r="F330" s="23">
        <f t="shared" si="43"/>
        <v>0</v>
      </c>
      <c r="G330" s="23">
        <f>IF(AND(B330="Med B", COUNTIFS(A$2:A330, A330, B$2:B330, "Med A")=0), 1, 0)</f>
        <v>0</v>
      </c>
      <c r="H330" s="23" cm="1">
        <f t="array" ref="H330">IF(AND(A330=A329, E330=1), (C330-MIN(IF(A$2:A330=A330, IF(B$2:B330="Med A", C$2:C330), C330)))/7, 0)</f>
        <v>0</v>
      </c>
      <c r="I330" s="23">
        <f>IF(F330=1, SUMIFS(E$2:E330, A$2:A330, A330, B$2:B330, "Med A"), 0)</f>
        <v>0</v>
      </c>
      <c r="J330" s="23">
        <f t="shared" si="44"/>
        <v>0</v>
      </c>
      <c r="K330" s="23">
        <f t="shared" si="45"/>
        <v>3400</v>
      </c>
      <c r="L330" s="23">
        <f t="shared" si="46"/>
        <v>0</v>
      </c>
      <c r="M330" s="1">
        <f>IF(AND(B330="Med B", COUNTIFS(A$2:A330, A330, B$2:B330, "Med B")=1), 1, 0)</f>
        <v>0</v>
      </c>
      <c r="N330" s="1">
        <f t="shared" si="47"/>
        <v>0</v>
      </c>
      <c r="O330" s="1">
        <f>IF(B330="Med B", COUNTIFS(A$2:A330, A330, B$2:B330, "Med B"), 0)</f>
        <v>0</v>
      </c>
      <c r="P330" s="1">
        <f>IF(AND(B330="Med B", COUNTIFS(A$2:A330, A330, B$2:B330, "Med B")=2), E330, 0)</f>
        <v>0</v>
      </c>
    </row>
    <row r="331" spans="1:17" ht="10" x14ac:dyDescent="0.25">
      <c r="A331" s="1">
        <v>20</v>
      </c>
      <c r="B331" s="24" t="s">
        <v>9</v>
      </c>
      <c r="C331" s="2">
        <v>41101</v>
      </c>
      <c r="D331" s="2" t="str">
        <f t="shared" si="42"/>
        <v>2012-07</v>
      </c>
      <c r="E331" s="23">
        <v>3400</v>
      </c>
      <c r="F331" s="23">
        <f t="shared" si="43"/>
        <v>0</v>
      </c>
      <c r="G331" s="23">
        <f>IF(AND(B331="Med B", COUNTIFS(A$2:A331, A331, B$2:B331, "Med A")=0), 1, 0)</f>
        <v>0</v>
      </c>
      <c r="H331" s="23" cm="1">
        <f t="array" ref="H331">IF(AND(A331=A330, E331=1), (C331-MIN(IF(A$2:A331=A331, IF(B$2:B331="Med A", C$2:C331), C331)))/7, 0)</f>
        <v>0</v>
      </c>
      <c r="I331" s="23">
        <f>IF(F331=1, SUMIFS(E$2:E331, A$2:A331, A331, B$2:B331, "Med A"), 0)</f>
        <v>0</v>
      </c>
      <c r="J331" s="23">
        <f t="shared" si="44"/>
        <v>0</v>
      </c>
      <c r="K331" s="23">
        <f t="shared" si="45"/>
        <v>3400</v>
      </c>
      <c r="L331" s="23">
        <f t="shared" si="46"/>
        <v>0</v>
      </c>
      <c r="M331" s="1">
        <f>IF(AND(B331="Med B", COUNTIFS(A$2:A331, A331, B$2:B331, "Med B")=1), 1, 0)</f>
        <v>0</v>
      </c>
      <c r="N331" s="1">
        <f t="shared" si="47"/>
        <v>0</v>
      </c>
      <c r="O331" s="1">
        <f>IF(B331="Med B", COUNTIFS(A$2:A331, A331, B$2:B331, "Med B"), 0)</f>
        <v>0</v>
      </c>
      <c r="P331" s="1">
        <f>IF(AND(B331="Med B", COUNTIFS(A$2:A331, A331, B$2:B331, "Med B")=2), E331, 0)</f>
        <v>0</v>
      </c>
    </row>
    <row r="332" spans="1:17" ht="10" x14ac:dyDescent="0.25">
      <c r="A332" s="1">
        <v>20</v>
      </c>
      <c r="B332" s="24" t="s">
        <v>9</v>
      </c>
      <c r="C332" s="2">
        <v>41103</v>
      </c>
      <c r="D332" s="2" t="str">
        <f t="shared" si="42"/>
        <v>2012-07</v>
      </c>
      <c r="E332" s="23">
        <v>3400</v>
      </c>
      <c r="F332" s="23">
        <f t="shared" si="43"/>
        <v>0</v>
      </c>
      <c r="G332" s="23">
        <f>IF(AND(B332="Med B", COUNTIFS(A$2:A332, A332, B$2:B332, "Med A")=0), 1, 0)</f>
        <v>0</v>
      </c>
      <c r="H332" s="23" cm="1">
        <f t="array" ref="H332">IF(AND(A332=A331, E332=1), (C332-MIN(IF(A$2:A332=A332, IF(B$2:B332="Med A", C$2:C332), C332)))/7, 0)</f>
        <v>0</v>
      </c>
      <c r="I332" s="23">
        <f>IF(F332=1, SUMIFS(E$2:E332, A$2:A332, A332, B$2:B332, "Med A"), 0)</f>
        <v>0</v>
      </c>
      <c r="J332" s="23">
        <f t="shared" si="44"/>
        <v>0</v>
      </c>
      <c r="K332" s="23">
        <f t="shared" si="45"/>
        <v>3400</v>
      </c>
      <c r="L332" s="23">
        <f t="shared" si="46"/>
        <v>0</v>
      </c>
      <c r="M332" s="1">
        <f>IF(AND(B332="Med B", COUNTIFS(A$2:A332, A332, B$2:B332, "Med B")=1), 1, 0)</f>
        <v>0</v>
      </c>
      <c r="N332" s="1">
        <f t="shared" si="47"/>
        <v>0</v>
      </c>
      <c r="O332" s="1">
        <f>IF(B332="Med B", COUNTIFS(A$2:A332, A332, B$2:B332, "Med B"), 0)</f>
        <v>0</v>
      </c>
      <c r="P332" s="1">
        <f>IF(AND(B332="Med B", COUNTIFS(A$2:A332, A332, B$2:B332, "Med B")=2), E332, 0)</f>
        <v>0</v>
      </c>
    </row>
    <row r="333" spans="1:17" ht="10" x14ac:dyDescent="0.25">
      <c r="A333" s="1">
        <v>20</v>
      </c>
      <c r="B333" s="24" t="s">
        <v>9</v>
      </c>
      <c r="C333" s="2">
        <v>41106</v>
      </c>
      <c r="D333" s="2" t="str">
        <f t="shared" si="42"/>
        <v>2012-07</v>
      </c>
      <c r="E333" s="23">
        <v>3400</v>
      </c>
      <c r="F333" s="23">
        <f t="shared" si="43"/>
        <v>0</v>
      </c>
      <c r="G333" s="23">
        <f>IF(AND(B333="Med B", COUNTIFS(A$2:A333, A333, B$2:B333, "Med A")=0), 1, 0)</f>
        <v>0</v>
      </c>
      <c r="H333" s="23" cm="1">
        <f t="array" ref="H333">IF(AND(A333=A332, E333=1), (C333-MIN(IF(A$2:A333=A333, IF(B$2:B333="Med A", C$2:C333), C333)))/7, 0)</f>
        <v>0</v>
      </c>
      <c r="I333" s="23">
        <f>IF(F333=1, SUMIFS(E$2:E333, A$2:A333, A333, B$2:B333, "Med A"), 0)</f>
        <v>0</v>
      </c>
      <c r="J333" s="23">
        <f t="shared" si="44"/>
        <v>0</v>
      </c>
      <c r="K333" s="23">
        <f t="shared" si="45"/>
        <v>3400</v>
      </c>
      <c r="L333" s="23">
        <f t="shared" si="46"/>
        <v>0</v>
      </c>
      <c r="M333" s="1">
        <f>IF(AND(B333="Med B", COUNTIFS(A$2:A333, A333, B$2:B333, "Med B")=1), 1, 0)</f>
        <v>0</v>
      </c>
      <c r="N333" s="1">
        <f t="shared" si="47"/>
        <v>0</v>
      </c>
      <c r="O333" s="1">
        <f>IF(B333="Med B", COUNTIFS(A$2:A333, A333, B$2:B333, "Med B"), 0)</f>
        <v>0</v>
      </c>
      <c r="P333" s="1">
        <f>IF(AND(B333="Med B", COUNTIFS(A$2:A333, A333, B$2:B333, "Med B")=2), E333, 0)</f>
        <v>0</v>
      </c>
    </row>
    <row r="334" spans="1:17" ht="10" x14ac:dyDescent="0.25">
      <c r="A334" s="1">
        <v>20</v>
      </c>
      <c r="B334" s="24" t="s">
        <v>9</v>
      </c>
      <c r="C334" s="2">
        <v>41108</v>
      </c>
      <c r="D334" s="2" t="str">
        <f t="shared" si="42"/>
        <v>2012-07</v>
      </c>
      <c r="E334" s="23">
        <v>3400</v>
      </c>
      <c r="F334" s="23">
        <f t="shared" si="43"/>
        <v>0</v>
      </c>
      <c r="G334" s="23">
        <f>IF(AND(B334="Med B", COUNTIFS(A$2:A334, A334, B$2:B334, "Med A")=0), 1, 0)</f>
        <v>0</v>
      </c>
      <c r="H334" s="23" cm="1">
        <f t="array" ref="H334">IF(AND(A334=A333, E334=1), (C334-MIN(IF(A$2:A334=A334, IF(B$2:B334="Med A", C$2:C334), C334)))/7, 0)</f>
        <v>0</v>
      </c>
      <c r="I334" s="23">
        <f>IF(F334=1, SUMIFS(E$2:E334, A$2:A334, A334, B$2:B334, "Med A"), 0)</f>
        <v>0</v>
      </c>
      <c r="J334" s="23">
        <f t="shared" si="44"/>
        <v>0</v>
      </c>
      <c r="K334" s="23">
        <f t="shared" si="45"/>
        <v>3400</v>
      </c>
      <c r="L334" s="23">
        <f t="shared" si="46"/>
        <v>0</v>
      </c>
      <c r="M334" s="1">
        <f>IF(AND(B334="Med B", COUNTIFS(A$2:A334, A334, B$2:B334, "Med B")=1), 1, 0)</f>
        <v>0</v>
      </c>
      <c r="N334" s="1">
        <f t="shared" si="47"/>
        <v>0</v>
      </c>
      <c r="O334" s="1">
        <f>IF(B334="Med B", COUNTIFS(A$2:A334, A334, B$2:B334, "Med B"), 0)</f>
        <v>0</v>
      </c>
      <c r="P334" s="1">
        <f>IF(AND(B334="Med B", COUNTIFS(A$2:A334, A334, B$2:B334, "Med B")=2), E334, 0)</f>
        <v>0</v>
      </c>
    </row>
    <row r="335" spans="1:17" ht="10" x14ac:dyDescent="0.25">
      <c r="A335" s="1">
        <v>20</v>
      </c>
      <c r="B335" s="24" t="s">
        <v>9</v>
      </c>
      <c r="C335" s="2">
        <v>41110</v>
      </c>
      <c r="D335" s="2" t="str">
        <f t="shared" si="42"/>
        <v>2012-07</v>
      </c>
      <c r="E335" s="23">
        <v>4100</v>
      </c>
      <c r="F335" s="23">
        <f t="shared" si="43"/>
        <v>0</v>
      </c>
      <c r="G335" s="23">
        <f>IF(AND(B335="Med B", COUNTIFS(A$2:A335, A335, B$2:B335, "Med A")=0), 1, 0)</f>
        <v>0</v>
      </c>
      <c r="H335" s="23" cm="1">
        <f t="array" ref="H335">IF(AND(A335=A334, E335=1), (C335-MIN(IF(A$2:A335=A335, IF(B$2:B335="Med A", C$2:C335), C335)))/7, 0)</f>
        <v>0</v>
      </c>
      <c r="I335" s="23">
        <f>IF(F335=1, SUMIFS(E$2:E335, A$2:A335, A335, B$2:B335, "Med A"), 0)</f>
        <v>0</v>
      </c>
      <c r="J335" s="23">
        <f t="shared" si="44"/>
        <v>0</v>
      </c>
      <c r="K335" s="23">
        <f t="shared" si="45"/>
        <v>4100</v>
      </c>
      <c r="L335" s="23">
        <f t="shared" si="46"/>
        <v>0</v>
      </c>
      <c r="M335" s="1">
        <f>IF(AND(B335="Med B", COUNTIFS(A$2:A335, A335, B$2:B335, "Med B")=1), 1, 0)</f>
        <v>0</v>
      </c>
      <c r="N335" s="1">
        <f t="shared" si="47"/>
        <v>0</v>
      </c>
      <c r="O335" s="1">
        <f>IF(B335="Med B", COUNTIFS(A$2:A335, A335, B$2:B335, "Med B"), 0)</f>
        <v>0</v>
      </c>
      <c r="P335" s="1">
        <f>IF(AND(B335="Med B", COUNTIFS(A$2:A335, A335, B$2:B335, "Med B")=2), E335, 0)</f>
        <v>0</v>
      </c>
    </row>
    <row r="336" spans="1:17" ht="10" x14ac:dyDescent="0.25">
      <c r="A336" s="1">
        <v>20</v>
      </c>
      <c r="B336" s="24" t="s">
        <v>9</v>
      </c>
      <c r="C336" s="2">
        <v>41113</v>
      </c>
      <c r="D336" s="2" t="str">
        <f t="shared" si="42"/>
        <v>2012-07</v>
      </c>
      <c r="E336" s="23">
        <v>4100</v>
      </c>
      <c r="F336" s="23">
        <f t="shared" si="43"/>
        <v>0</v>
      </c>
      <c r="G336" s="23">
        <f>IF(AND(B336="Med B", COUNTIFS(A$2:A336, A336, B$2:B336, "Med A")=0), 1, 0)</f>
        <v>0</v>
      </c>
      <c r="H336" s="23" cm="1">
        <f t="array" ref="H336">IF(AND(A336=A335, E336=1), (C336-MIN(IF(A$2:A336=A336, IF(B$2:B336="Med A", C$2:C336), C336)))/7, 0)</f>
        <v>0</v>
      </c>
      <c r="I336" s="23">
        <f>IF(F336=1, SUMIFS(E$2:E336, A$2:A336, A336, B$2:B336, "Med A"), 0)</f>
        <v>0</v>
      </c>
      <c r="J336" s="23">
        <f t="shared" si="44"/>
        <v>0</v>
      </c>
      <c r="K336" s="23">
        <f t="shared" si="45"/>
        <v>4100</v>
      </c>
      <c r="L336" s="23">
        <f t="shared" si="46"/>
        <v>0</v>
      </c>
      <c r="M336" s="1">
        <f>IF(AND(B336="Med B", COUNTIFS(A$2:A336, A336, B$2:B336, "Med B")=1), 1, 0)</f>
        <v>0</v>
      </c>
      <c r="N336" s="1">
        <f t="shared" si="47"/>
        <v>0</v>
      </c>
      <c r="O336" s="1">
        <f>IF(B336="Med B", COUNTIFS(A$2:A336, A336, B$2:B336, "Med B"), 0)</f>
        <v>0</v>
      </c>
      <c r="P336" s="1">
        <f>IF(AND(B336="Med B", COUNTIFS(A$2:A336, A336, B$2:B336, "Med B")=2), E336, 0)</f>
        <v>0</v>
      </c>
    </row>
    <row r="337" spans="1:16" ht="10" x14ac:dyDescent="0.25">
      <c r="A337" s="1">
        <v>20</v>
      </c>
      <c r="B337" s="24" t="s">
        <v>9</v>
      </c>
      <c r="C337" s="2">
        <v>41115</v>
      </c>
      <c r="D337" s="2" t="str">
        <f t="shared" si="42"/>
        <v>2012-07</v>
      </c>
      <c r="E337" s="23">
        <v>4100</v>
      </c>
      <c r="F337" s="23">
        <f t="shared" si="43"/>
        <v>0</v>
      </c>
      <c r="G337" s="23">
        <f>IF(AND(B337="Med B", COUNTIFS(A$2:A337, A337, B$2:B337, "Med A")=0), 1, 0)</f>
        <v>0</v>
      </c>
      <c r="H337" s="23" cm="1">
        <f t="array" ref="H337">IF(AND(A337=A336, E337=1), (C337-MIN(IF(A$2:A337=A337, IF(B$2:B337="Med A", C$2:C337), C337)))/7, 0)</f>
        <v>0</v>
      </c>
      <c r="I337" s="23">
        <f>IF(F337=1, SUMIFS(E$2:E337, A$2:A337, A337, B$2:B337, "Med A"), 0)</f>
        <v>0</v>
      </c>
      <c r="J337" s="23">
        <f t="shared" si="44"/>
        <v>0</v>
      </c>
      <c r="K337" s="23">
        <f t="shared" si="45"/>
        <v>4100</v>
      </c>
      <c r="L337" s="23">
        <f t="shared" si="46"/>
        <v>0</v>
      </c>
      <c r="M337" s="1">
        <f>IF(AND(B337="Med B", COUNTIFS(A$2:A337, A337, B$2:B337, "Med B")=1), 1, 0)</f>
        <v>0</v>
      </c>
      <c r="N337" s="1">
        <f t="shared" si="47"/>
        <v>0</v>
      </c>
      <c r="O337" s="1">
        <f>IF(B337="Med B", COUNTIFS(A$2:A337, A337, B$2:B337, "Med B"), 0)</f>
        <v>0</v>
      </c>
      <c r="P337" s="1">
        <f>IF(AND(B337="Med B", COUNTIFS(A$2:A337, A337, B$2:B337, "Med B")=2), E337, 0)</f>
        <v>0</v>
      </c>
    </row>
    <row r="338" spans="1:16" ht="10" x14ac:dyDescent="0.25">
      <c r="A338" s="1">
        <v>20</v>
      </c>
      <c r="B338" s="24" t="s">
        <v>9</v>
      </c>
      <c r="C338" s="2">
        <v>41117</v>
      </c>
      <c r="D338" s="2" t="str">
        <f t="shared" si="42"/>
        <v>2012-07</v>
      </c>
      <c r="E338" s="23">
        <v>4100</v>
      </c>
      <c r="F338" s="23">
        <f t="shared" si="43"/>
        <v>0</v>
      </c>
      <c r="G338" s="23">
        <f>IF(AND(B338="Med B", COUNTIFS(A$2:A338, A338, B$2:B338, "Med A")=0), 1, 0)</f>
        <v>0</v>
      </c>
      <c r="H338" s="23" cm="1">
        <f t="array" ref="H338">IF(AND(A338=A337, E338=1), (C338-MIN(IF(A$2:A338=A338, IF(B$2:B338="Med A", C$2:C338), C338)))/7, 0)</f>
        <v>0</v>
      </c>
      <c r="I338" s="23">
        <f>IF(F338=1, SUMIFS(E$2:E338, A$2:A338, A338, B$2:B338, "Med A"), 0)</f>
        <v>0</v>
      </c>
      <c r="J338" s="23">
        <f t="shared" si="44"/>
        <v>0</v>
      </c>
      <c r="K338" s="23">
        <f t="shared" si="45"/>
        <v>4100</v>
      </c>
      <c r="L338" s="23">
        <f t="shared" si="46"/>
        <v>0</v>
      </c>
      <c r="M338" s="1">
        <f>IF(AND(B338="Med B", COUNTIFS(A$2:A338, A338, B$2:B338, "Med B")=1), 1, 0)</f>
        <v>0</v>
      </c>
      <c r="N338" s="1">
        <f t="shared" si="47"/>
        <v>0</v>
      </c>
      <c r="O338" s="1">
        <f>IF(B338="Med B", COUNTIFS(A$2:A338, A338, B$2:B338, "Med B"), 0)</f>
        <v>0</v>
      </c>
      <c r="P338" s="1">
        <f>IF(AND(B338="Med B", COUNTIFS(A$2:A338, A338, B$2:B338, "Med B")=2), E338, 0)</f>
        <v>0</v>
      </c>
    </row>
    <row r="339" spans="1:16" ht="10" x14ac:dyDescent="0.25">
      <c r="A339" s="1">
        <v>20</v>
      </c>
      <c r="B339" s="24" t="s">
        <v>9</v>
      </c>
      <c r="C339" s="2">
        <v>41120</v>
      </c>
      <c r="D339" s="2" t="str">
        <f t="shared" si="42"/>
        <v>2012-07</v>
      </c>
      <c r="E339" s="23">
        <v>4100</v>
      </c>
      <c r="F339" s="23">
        <f t="shared" si="43"/>
        <v>0</v>
      </c>
      <c r="G339" s="23">
        <f>IF(AND(B339="Med B", COUNTIFS(A$2:A339, A339, B$2:B339, "Med A")=0), 1, 0)</f>
        <v>0</v>
      </c>
      <c r="H339" s="23" cm="1">
        <f t="array" ref="H339">IF(AND(A339=A338, E339=1), (C339-MIN(IF(A$2:A339=A339, IF(B$2:B339="Med A", C$2:C339), C339)))/7, 0)</f>
        <v>0</v>
      </c>
      <c r="I339" s="23">
        <f>IF(F339=1, SUMIFS(E$2:E339, A$2:A339, A339, B$2:B339, "Med A"), 0)</f>
        <v>0</v>
      </c>
      <c r="J339" s="23">
        <f t="shared" si="44"/>
        <v>0</v>
      </c>
      <c r="K339" s="23">
        <f t="shared" si="45"/>
        <v>4100</v>
      </c>
      <c r="L339" s="23">
        <f t="shared" si="46"/>
        <v>0</v>
      </c>
      <c r="M339" s="1">
        <f>IF(AND(B339="Med B", COUNTIFS(A$2:A339, A339, B$2:B339, "Med B")=1), 1, 0)</f>
        <v>0</v>
      </c>
      <c r="N339" s="1">
        <f t="shared" si="47"/>
        <v>0</v>
      </c>
      <c r="O339" s="1">
        <f>IF(B339="Med B", COUNTIFS(A$2:A339, A339, B$2:B339, "Med B"), 0)</f>
        <v>0</v>
      </c>
      <c r="P339" s="1">
        <f>IF(AND(B339="Med B", COUNTIFS(A$2:A339, A339, B$2:B339, "Med B")=2), E339, 0)</f>
        <v>0</v>
      </c>
    </row>
    <row r="340" spans="1:16" ht="10" x14ac:dyDescent="0.25">
      <c r="A340" s="1">
        <v>20</v>
      </c>
      <c r="B340" s="24" t="s">
        <v>9</v>
      </c>
      <c r="C340" s="2">
        <v>41122</v>
      </c>
      <c r="D340" s="2" t="str">
        <f t="shared" si="42"/>
        <v>2012-08</v>
      </c>
      <c r="E340" s="23">
        <v>4100</v>
      </c>
      <c r="F340" s="23">
        <f t="shared" si="43"/>
        <v>0</v>
      </c>
      <c r="G340" s="23">
        <f>IF(AND(B340="Med B", COUNTIFS(A$2:A340, A340, B$2:B340, "Med A")=0), 1, 0)</f>
        <v>0</v>
      </c>
      <c r="H340" s="23" cm="1">
        <f t="array" ref="H340">IF(AND(A340=A339, E340=1), (C340-MIN(IF(A$2:A340=A340, IF(B$2:B340="Med A", C$2:C340), C340)))/7, 0)</f>
        <v>0</v>
      </c>
      <c r="I340" s="23">
        <f>IF(F340=1, SUMIFS(E$2:E340, A$2:A340, A340, B$2:B340, "Med A"), 0)</f>
        <v>0</v>
      </c>
      <c r="J340" s="23">
        <f t="shared" si="44"/>
        <v>0</v>
      </c>
      <c r="K340" s="23">
        <f t="shared" si="45"/>
        <v>4100</v>
      </c>
      <c r="L340" s="23">
        <f t="shared" si="46"/>
        <v>0</v>
      </c>
      <c r="M340" s="1">
        <f>IF(AND(B340="Med B", COUNTIFS(A$2:A340, A340, B$2:B340, "Med B")=1), 1, 0)</f>
        <v>0</v>
      </c>
      <c r="N340" s="1">
        <f t="shared" si="47"/>
        <v>0</v>
      </c>
      <c r="O340" s="1">
        <f>IF(B340="Med B", COUNTIFS(A$2:A340, A340, B$2:B340, "Med B"), 0)</f>
        <v>0</v>
      </c>
      <c r="P340" s="1">
        <f>IF(AND(B340="Med B", COUNTIFS(A$2:A340, A340, B$2:B340, "Med B")=2), E340, 0)</f>
        <v>0</v>
      </c>
    </row>
    <row r="341" spans="1:16" ht="10" x14ac:dyDescent="0.25">
      <c r="A341" s="1">
        <v>20</v>
      </c>
      <c r="B341" s="24" t="s">
        <v>9</v>
      </c>
      <c r="C341" s="2">
        <v>41124</v>
      </c>
      <c r="D341" s="2" t="str">
        <f t="shared" si="42"/>
        <v>2012-08</v>
      </c>
      <c r="E341" s="23">
        <v>4600</v>
      </c>
      <c r="F341" s="23">
        <f t="shared" si="43"/>
        <v>0</v>
      </c>
      <c r="G341" s="23">
        <f>IF(AND(B341="Med B", COUNTIFS(A$2:A341, A341, B$2:B341, "Med A")=0), 1, 0)</f>
        <v>0</v>
      </c>
      <c r="H341" s="23" cm="1">
        <f t="array" ref="H341">IF(AND(A341=A340, E341=1), (C341-MIN(IF(A$2:A341=A341, IF(B$2:B341="Med A", C$2:C341), C341)))/7, 0)</f>
        <v>0</v>
      </c>
      <c r="I341" s="23">
        <f>IF(F341=1, SUMIFS(E$2:E341, A$2:A341, A341, B$2:B341, "Med A"), 0)</f>
        <v>0</v>
      </c>
      <c r="J341" s="23">
        <f t="shared" si="44"/>
        <v>0</v>
      </c>
      <c r="K341" s="23">
        <f t="shared" si="45"/>
        <v>4600</v>
      </c>
      <c r="L341" s="23">
        <f t="shared" si="46"/>
        <v>0</v>
      </c>
      <c r="M341" s="1">
        <f>IF(AND(B341="Med B", COUNTIFS(A$2:A341, A341, B$2:B341, "Med B")=1), 1, 0)</f>
        <v>0</v>
      </c>
      <c r="N341" s="1">
        <f t="shared" si="47"/>
        <v>0</v>
      </c>
      <c r="O341" s="1">
        <f>IF(B341="Med B", COUNTIFS(A$2:A341, A341, B$2:B341, "Med B"), 0)</f>
        <v>0</v>
      </c>
      <c r="P341" s="1">
        <f>IF(AND(B341="Med B", COUNTIFS(A$2:A341, A341, B$2:B341, "Med B")=2), E341, 0)</f>
        <v>0</v>
      </c>
    </row>
    <row r="342" spans="1:16" ht="10" x14ac:dyDescent="0.25">
      <c r="A342" s="1">
        <v>20</v>
      </c>
      <c r="B342" s="24" t="s">
        <v>9</v>
      </c>
      <c r="C342" s="2">
        <v>41127</v>
      </c>
      <c r="D342" s="2" t="str">
        <f t="shared" si="42"/>
        <v>2012-08</v>
      </c>
      <c r="E342" s="23">
        <v>4600</v>
      </c>
      <c r="F342" s="23">
        <f t="shared" si="43"/>
        <v>0</v>
      </c>
      <c r="G342" s="23">
        <f>IF(AND(B342="Med B", COUNTIFS(A$2:A342, A342, B$2:B342, "Med A")=0), 1, 0)</f>
        <v>0</v>
      </c>
      <c r="H342" s="23" cm="1">
        <f t="array" ref="H342">IF(AND(A342=A341, E342=1), (C342-MIN(IF(A$2:A342=A342, IF(B$2:B342="Med A", C$2:C342), C342)))/7, 0)</f>
        <v>0</v>
      </c>
      <c r="I342" s="23">
        <f>IF(F342=1, SUMIFS(E$2:E342, A$2:A342, A342, B$2:B342, "Med A"), 0)</f>
        <v>0</v>
      </c>
      <c r="J342" s="23">
        <f t="shared" si="44"/>
        <v>0</v>
      </c>
      <c r="K342" s="23">
        <f t="shared" si="45"/>
        <v>4600</v>
      </c>
      <c r="L342" s="23">
        <f t="shared" si="46"/>
        <v>0</v>
      </c>
      <c r="M342" s="1">
        <f>IF(AND(B342="Med B", COUNTIFS(A$2:A342, A342, B$2:B342, "Med B")=1), 1, 0)</f>
        <v>0</v>
      </c>
      <c r="N342" s="1">
        <f t="shared" si="47"/>
        <v>0</v>
      </c>
      <c r="O342" s="1">
        <f>IF(B342="Med B", COUNTIFS(A$2:A342, A342, B$2:B342, "Med B"), 0)</f>
        <v>0</v>
      </c>
      <c r="P342" s="1">
        <f>IF(AND(B342="Med B", COUNTIFS(A$2:A342, A342, B$2:B342, "Med B")=2), E342, 0)</f>
        <v>0</v>
      </c>
    </row>
    <row r="343" spans="1:16" ht="10" x14ac:dyDescent="0.25">
      <c r="A343" s="1">
        <v>20</v>
      </c>
      <c r="B343" s="24" t="s">
        <v>9</v>
      </c>
      <c r="C343" s="2">
        <v>41129</v>
      </c>
      <c r="D343" s="2" t="str">
        <f t="shared" si="42"/>
        <v>2012-08</v>
      </c>
      <c r="E343" s="23">
        <v>4600</v>
      </c>
      <c r="F343" s="23">
        <f t="shared" si="43"/>
        <v>0</v>
      </c>
      <c r="G343" s="23">
        <f>IF(AND(B343="Med B", COUNTIFS(A$2:A343, A343, B$2:B343, "Med A")=0), 1, 0)</f>
        <v>0</v>
      </c>
      <c r="H343" s="23" cm="1">
        <f t="array" ref="H343">IF(AND(A343=A342, E343=1), (C343-MIN(IF(A$2:A343=A343, IF(B$2:B343="Med A", C$2:C343), C343)))/7, 0)</f>
        <v>0</v>
      </c>
      <c r="I343" s="23">
        <f>IF(F343=1, SUMIFS(E$2:E343, A$2:A343, A343, B$2:B343, "Med A"), 0)</f>
        <v>0</v>
      </c>
      <c r="J343" s="23">
        <f t="shared" si="44"/>
        <v>0</v>
      </c>
      <c r="K343" s="23">
        <f t="shared" si="45"/>
        <v>4600</v>
      </c>
      <c r="L343" s="23">
        <f t="shared" si="46"/>
        <v>0</v>
      </c>
      <c r="M343" s="1">
        <f>IF(AND(B343="Med B", COUNTIFS(A$2:A343, A343, B$2:B343, "Med B")=1), 1, 0)</f>
        <v>0</v>
      </c>
      <c r="N343" s="1">
        <f t="shared" si="47"/>
        <v>0</v>
      </c>
      <c r="O343" s="1">
        <f>IF(B343="Med B", COUNTIFS(A$2:A343, A343, B$2:B343, "Med B"), 0)</f>
        <v>0</v>
      </c>
      <c r="P343" s="1">
        <f>IF(AND(B343="Med B", COUNTIFS(A$2:A343, A343, B$2:B343, "Med B")=2), E343, 0)</f>
        <v>0</v>
      </c>
    </row>
    <row r="344" spans="1:16" ht="10" x14ac:dyDescent="0.25">
      <c r="A344" s="1">
        <v>20</v>
      </c>
      <c r="B344" s="24" t="s">
        <v>9</v>
      </c>
      <c r="C344" s="2">
        <v>41131</v>
      </c>
      <c r="D344" s="2" t="str">
        <f t="shared" si="42"/>
        <v>2012-08</v>
      </c>
      <c r="E344" s="23">
        <v>4600</v>
      </c>
      <c r="F344" s="23">
        <f t="shared" si="43"/>
        <v>0</v>
      </c>
      <c r="G344" s="23">
        <f>IF(AND(B344="Med B", COUNTIFS(A$2:A344, A344, B$2:B344, "Med A")=0), 1, 0)</f>
        <v>0</v>
      </c>
      <c r="H344" s="23" cm="1">
        <f t="array" ref="H344">IF(AND(A344=A343, E344=1), (C344-MIN(IF(A$2:A344=A344, IF(B$2:B344="Med A", C$2:C344), C344)))/7, 0)</f>
        <v>0</v>
      </c>
      <c r="I344" s="23">
        <f>IF(F344=1, SUMIFS(E$2:E344, A$2:A344, A344, B$2:B344, "Med A"), 0)</f>
        <v>0</v>
      </c>
      <c r="J344" s="23">
        <f t="shared" si="44"/>
        <v>0</v>
      </c>
      <c r="K344" s="23">
        <f t="shared" si="45"/>
        <v>4600</v>
      </c>
      <c r="L344" s="23">
        <f t="shared" si="46"/>
        <v>0</v>
      </c>
      <c r="M344" s="1">
        <f>IF(AND(B344="Med B", COUNTIFS(A$2:A344, A344, B$2:B344, "Med B")=1), 1, 0)</f>
        <v>0</v>
      </c>
      <c r="N344" s="1">
        <f t="shared" si="47"/>
        <v>0</v>
      </c>
      <c r="O344" s="1">
        <f>IF(B344="Med B", COUNTIFS(A$2:A344, A344, B$2:B344, "Med B"), 0)</f>
        <v>0</v>
      </c>
      <c r="P344" s="1">
        <f>IF(AND(B344="Med B", COUNTIFS(A$2:A344, A344, B$2:B344, "Med B")=2), E344, 0)</f>
        <v>0</v>
      </c>
    </row>
    <row r="345" spans="1:16" ht="10" x14ac:dyDescent="0.25">
      <c r="A345" s="1">
        <v>20</v>
      </c>
      <c r="B345" s="24" t="s">
        <v>9</v>
      </c>
      <c r="C345" s="2">
        <v>41134</v>
      </c>
      <c r="D345" s="2" t="str">
        <f t="shared" si="42"/>
        <v>2012-08</v>
      </c>
      <c r="E345" s="23">
        <v>4600</v>
      </c>
      <c r="F345" s="23">
        <f t="shared" si="43"/>
        <v>0</v>
      </c>
      <c r="G345" s="23">
        <f>IF(AND(B345="Med B", COUNTIFS(A$2:A345, A345, B$2:B345, "Med A")=0), 1, 0)</f>
        <v>0</v>
      </c>
      <c r="H345" s="23" cm="1">
        <f t="array" ref="H345">IF(AND(A345=A344, E345=1), (C345-MIN(IF(A$2:A345=A345, IF(B$2:B345="Med A", C$2:C345), C345)))/7, 0)</f>
        <v>0</v>
      </c>
      <c r="I345" s="23">
        <f>IF(F345=1, SUMIFS(E$2:E345, A$2:A345, A345, B$2:B345, "Med A"), 0)</f>
        <v>0</v>
      </c>
      <c r="J345" s="23">
        <f t="shared" si="44"/>
        <v>0</v>
      </c>
      <c r="K345" s="23">
        <f t="shared" si="45"/>
        <v>4600</v>
      </c>
      <c r="L345" s="23">
        <f t="shared" si="46"/>
        <v>0</v>
      </c>
      <c r="M345" s="1">
        <f>IF(AND(B345="Med B", COUNTIFS(A$2:A345, A345, B$2:B345, "Med B")=1), 1, 0)</f>
        <v>0</v>
      </c>
      <c r="N345" s="1">
        <f t="shared" si="47"/>
        <v>0</v>
      </c>
      <c r="O345" s="1">
        <f>IF(B345="Med B", COUNTIFS(A$2:A345, A345, B$2:B345, "Med B"), 0)</f>
        <v>0</v>
      </c>
      <c r="P345" s="1">
        <f>IF(AND(B345="Med B", COUNTIFS(A$2:A345, A345, B$2:B345, "Med B")=2), E345, 0)</f>
        <v>0</v>
      </c>
    </row>
    <row r="346" spans="1:16" ht="10" x14ac:dyDescent="0.25">
      <c r="A346" s="1">
        <v>20</v>
      </c>
      <c r="B346" s="24" t="s">
        <v>9</v>
      </c>
      <c r="C346" s="2">
        <v>41136</v>
      </c>
      <c r="D346" s="2" t="str">
        <f t="shared" si="42"/>
        <v>2012-08</v>
      </c>
      <c r="E346" s="23">
        <v>4600</v>
      </c>
      <c r="F346" s="23">
        <f t="shared" si="43"/>
        <v>0</v>
      </c>
      <c r="G346" s="23">
        <f>IF(AND(B346="Med B", COUNTIFS(A$2:A346, A346, B$2:B346, "Med A")=0), 1, 0)</f>
        <v>0</v>
      </c>
      <c r="H346" s="23" cm="1">
        <f t="array" ref="H346">IF(AND(A346=A345, E346=1), (C346-MIN(IF(A$2:A346=A346, IF(B$2:B346="Med A", C$2:C346), C346)))/7, 0)</f>
        <v>0</v>
      </c>
      <c r="I346" s="23">
        <f>IF(F346=1, SUMIFS(E$2:E346, A$2:A346, A346, B$2:B346, "Med A"), 0)</f>
        <v>0</v>
      </c>
      <c r="J346" s="23">
        <f t="shared" si="44"/>
        <v>0</v>
      </c>
      <c r="K346" s="23">
        <f t="shared" si="45"/>
        <v>4600</v>
      </c>
      <c r="L346" s="23">
        <f t="shared" si="46"/>
        <v>0</v>
      </c>
      <c r="M346" s="1">
        <f>IF(AND(B346="Med B", COUNTIFS(A$2:A346, A346, B$2:B346, "Med B")=1), 1, 0)</f>
        <v>0</v>
      </c>
      <c r="N346" s="1">
        <f t="shared" si="47"/>
        <v>0</v>
      </c>
      <c r="O346" s="1">
        <f>IF(B346="Med B", COUNTIFS(A$2:A346, A346, B$2:B346, "Med B"), 0)</f>
        <v>0</v>
      </c>
      <c r="P346" s="1">
        <f>IF(AND(B346="Med B", COUNTIFS(A$2:A346, A346, B$2:B346, "Med B")=2), E346, 0)</f>
        <v>0</v>
      </c>
    </row>
    <row r="347" spans="1:16" ht="10" x14ac:dyDescent="0.25">
      <c r="A347" s="1">
        <v>20</v>
      </c>
      <c r="B347" s="24" t="s">
        <v>9</v>
      </c>
      <c r="C347" s="2">
        <v>41138</v>
      </c>
      <c r="D347" s="2" t="str">
        <f t="shared" si="42"/>
        <v>2012-08</v>
      </c>
      <c r="E347" s="23">
        <v>4600</v>
      </c>
      <c r="F347" s="23">
        <f t="shared" si="43"/>
        <v>0</v>
      </c>
      <c r="G347" s="23">
        <f>IF(AND(B347="Med B", COUNTIFS(A$2:A347, A347, B$2:B347, "Med A")=0), 1, 0)</f>
        <v>0</v>
      </c>
      <c r="H347" s="23" cm="1">
        <f t="array" ref="H347">IF(AND(A347=A346, E347=1), (C347-MIN(IF(A$2:A347=A347, IF(B$2:B347="Med A", C$2:C347), C347)))/7, 0)</f>
        <v>0</v>
      </c>
      <c r="I347" s="23">
        <f>IF(F347=1, SUMIFS(E$2:E347, A$2:A347, A347, B$2:B347, "Med A"), 0)</f>
        <v>0</v>
      </c>
      <c r="J347" s="23">
        <f t="shared" si="44"/>
        <v>0</v>
      </c>
      <c r="K347" s="23">
        <f t="shared" si="45"/>
        <v>4600</v>
      </c>
      <c r="L347" s="23">
        <f t="shared" si="46"/>
        <v>0</v>
      </c>
      <c r="M347" s="1">
        <f>IF(AND(B347="Med B", COUNTIFS(A$2:A347, A347, B$2:B347, "Med B")=1), 1, 0)</f>
        <v>0</v>
      </c>
      <c r="N347" s="1">
        <f t="shared" si="47"/>
        <v>0</v>
      </c>
      <c r="O347" s="1">
        <f>IF(B347="Med B", COUNTIFS(A$2:A347, A347, B$2:B347, "Med B"), 0)</f>
        <v>0</v>
      </c>
      <c r="P347" s="1">
        <f>IF(AND(B347="Med B", COUNTIFS(A$2:A347, A347, B$2:B347, "Med B")=2), E347, 0)</f>
        <v>0</v>
      </c>
    </row>
    <row r="348" spans="1:16" ht="10" x14ac:dyDescent="0.25">
      <c r="A348" s="1">
        <v>20</v>
      </c>
      <c r="B348" s="24" t="s">
        <v>9</v>
      </c>
      <c r="C348" s="2">
        <v>41141</v>
      </c>
      <c r="D348" s="2" t="str">
        <f t="shared" si="42"/>
        <v>2012-08</v>
      </c>
      <c r="E348" s="23">
        <v>5600</v>
      </c>
      <c r="F348" s="23">
        <f t="shared" si="43"/>
        <v>0</v>
      </c>
      <c r="G348" s="23">
        <f>IF(AND(B348="Med B", COUNTIFS(A$2:A348, A348, B$2:B348, "Med A")=0), 1, 0)</f>
        <v>0</v>
      </c>
      <c r="H348" s="23" cm="1">
        <f t="array" ref="H348">IF(AND(A348=A347, E348=1), (C348-MIN(IF(A$2:A348=A348, IF(B$2:B348="Med A", C$2:C348), C348)))/7, 0)</f>
        <v>0</v>
      </c>
      <c r="I348" s="23">
        <f>IF(F348=1, SUMIFS(E$2:E348, A$2:A348, A348, B$2:B348, "Med A"), 0)</f>
        <v>0</v>
      </c>
      <c r="J348" s="23">
        <f t="shared" si="44"/>
        <v>0</v>
      </c>
      <c r="K348" s="23">
        <f t="shared" si="45"/>
        <v>5600</v>
      </c>
      <c r="L348" s="23">
        <f t="shared" si="46"/>
        <v>0</v>
      </c>
      <c r="M348" s="1">
        <f>IF(AND(B348="Med B", COUNTIFS(A$2:A348, A348, B$2:B348, "Med B")=1), 1, 0)</f>
        <v>0</v>
      </c>
      <c r="N348" s="1">
        <f t="shared" si="47"/>
        <v>0</v>
      </c>
      <c r="O348" s="1">
        <f>IF(B348="Med B", COUNTIFS(A$2:A348, A348, B$2:B348, "Med B"), 0)</f>
        <v>0</v>
      </c>
      <c r="P348" s="1">
        <f>IF(AND(B348="Med B", COUNTIFS(A$2:A348, A348, B$2:B348, "Med B")=2), E348, 0)</f>
        <v>0</v>
      </c>
    </row>
    <row r="349" spans="1:16" ht="10" x14ac:dyDescent="0.25">
      <c r="A349" s="1">
        <v>20</v>
      </c>
      <c r="B349" s="24" t="s">
        <v>9</v>
      </c>
      <c r="C349" s="2">
        <v>41143</v>
      </c>
      <c r="D349" s="2" t="str">
        <f t="shared" si="42"/>
        <v>2012-08</v>
      </c>
      <c r="E349" s="23">
        <v>5600</v>
      </c>
      <c r="F349" s="23">
        <f t="shared" si="43"/>
        <v>0</v>
      </c>
      <c r="G349" s="23">
        <f>IF(AND(B349="Med B", COUNTIFS(A$2:A349, A349, B$2:B349, "Med A")=0), 1, 0)</f>
        <v>0</v>
      </c>
      <c r="H349" s="23" cm="1">
        <f t="array" ref="H349">IF(AND(A349=A348, E349=1), (C349-MIN(IF(A$2:A349=A349, IF(B$2:B349="Med A", C$2:C349), C349)))/7, 0)</f>
        <v>0</v>
      </c>
      <c r="I349" s="23">
        <f>IF(F349=1, SUMIFS(E$2:E349, A$2:A349, A349, B$2:B349, "Med A"), 0)</f>
        <v>0</v>
      </c>
      <c r="J349" s="23">
        <f t="shared" si="44"/>
        <v>0</v>
      </c>
      <c r="K349" s="23">
        <f t="shared" si="45"/>
        <v>5600</v>
      </c>
      <c r="L349" s="23">
        <f t="shared" si="46"/>
        <v>0</v>
      </c>
      <c r="M349" s="1">
        <f>IF(AND(B349="Med B", COUNTIFS(A$2:A349, A349, B$2:B349, "Med B")=1), 1, 0)</f>
        <v>0</v>
      </c>
      <c r="N349" s="1">
        <f t="shared" si="47"/>
        <v>0</v>
      </c>
      <c r="O349" s="1">
        <f>IF(B349="Med B", COUNTIFS(A$2:A349, A349, B$2:B349, "Med B"), 0)</f>
        <v>0</v>
      </c>
      <c r="P349" s="1">
        <f>IF(AND(B349="Med B", COUNTIFS(A$2:A349, A349, B$2:B349, "Med B")=2), E349, 0)</f>
        <v>0</v>
      </c>
    </row>
    <row r="350" spans="1:16" ht="10" x14ac:dyDescent="0.25">
      <c r="A350" s="1">
        <v>20</v>
      </c>
      <c r="B350" s="24" t="s">
        <v>9</v>
      </c>
      <c r="C350" s="2">
        <v>41145</v>
      </c>
      <c r="D350" s="2" t="str">
        <f t="shared" si="42"/>
        <v>2012-08</v>
      </c>
      <c r="E350" s="23">
        <v>5600</v>
      </c>
      <c r="F350" s="23">
        <f t="shared" si="43"/>
        <v>0</v>
      </c>
      <c r="G350" s="23">
        <f>IF(AND(B350="Med B", COUNTIFS(A$2:A350, A350, B$2:B350, "Med A")=0), 1, 0)</f>
        <v>0</v>
      </c>
      <c r="H350" s="23" cm="1">
        <f t="array" ref="H350">IF(AND(A350=A349, E350=1), (C350-MIN(IF(A$2:A350=A350, IF(B$2:B350="Med A", C$2:C350), C350)))/7, 0)</f>
        <v>0</v>
      </c>
      <c r="I350" s="23">
        <f>IF(F350=1, SUMIFS(E$2:E350, A$2:A350, A350, B$2:B350, "Med A"), 0)</f>
        <v>0</v>
      </c>
      <c r="J350" s="23">
        <f t="shared" si="44"/>
        <v>0</v>
      </c>
      <c r="K350" s="23">
        <f t="shared" si="45"/>
        <v>5600</v>
      </c>
      <c r="L350" s="23">
        <f t="shared" si="46"/>
        <v>0</v>
      </c>
      <c r="M350" s="1">
        <f>IF(AND(B350="Med B", COUNTIFS(A$2:A350, A350, B$2:B350, "Med B")=1), 1, 0)</f>
        <v>0</v>
      </c>
      <c r="N350" s="1">
        <f t="shared" si="47"/>
        <v>0</v>
      </c>
      <c r="O350" s="1">
        <f>IF(B350="Med B", COUNTIFS(A$2:A350, A350, B$2:B350, "Med B"), 0)</f>
        <v>0</v>
      </c>
      <c r="P350" s="1">
        <f>IF(AND(B350="Med B", COUNTIFS(A$2:A350, A350, B$2:B350, "Med B")=2), E350, 0)</f>
        <v>0</v>
      </c>
    </row>
    <row r="351" spans="1:16" ht="10" x14ac:dyDescent="0.25">
      <c r="A351" s="1">
        <v>20</v>
      </c>
      <c r="B351" s="24" t="s">
        <v>9</v>
      </c>
      <c r="C351" s="2">
        <v>41148</v>
      </c>
      <c r="D351" s="2" t="str">
        <f t="shared" si="42"/>
        <v>2012-08</v>
      </c>
      <c r="E351" s="23">
        <v>5600</v>
      </c>
      <c r="F351" s="23">
        <f t="shared" si="43"/>
        <v>0</v>
      </c>
      <c r="G351" s="23">
        <f>IF(AND(B351="Med B", COUNTIFS(A$2:A351, A351, B$2:B351, "Med A")=0), 1, 0)</f>
        <v>0</v>
      </c>
      <c r="H351" s="23" cm="1">
        <f t="array" ref="H351">IF(AND(A351=A350, E351=1), (C351-MIN(IF(A$2:A351=A351, IF(B$2:B351="Med A", C$2:C351), C351)))/7, 0)</f>
        <v>0</v>
      </c>
      <c r="I351" s="23">
        <f>IF(F351=1, SUMIFS(E$2:E351, A$2:A351, A351, B$2:B351, "Med A"), 0)</f>
        <v>0</v>
      </c>
      <c r="J351" s="23">
        <f t="shared" si="44"/>
        <v>0</v>
      </c>
      <c r="K351" s="23">
        <f t="shared" si="45"/>
        <v>5600</v>
      </c>
      <c r="L351" s="23">
        <f t="shared" si="46"/>
        <v>0</v>
      </c>
      <c r="M351" s="1">
        <f>IF(AND(B351="Med B", COUNTIFS(A$2:A351, A351, B$2:B351, "Med B")=1), 1, 0)</f>
        <v>0</v>
      </c>
      <c r="N351" s="1">
        <f t="shared" si="47"/>
        <v>0</v>
      </c>
      <c r="O351" s="1">
        <f>IF(B351="Med B", COUNTIFS(A$2:A351, A351, B$2:B351, "Med B"), 0)</f>
        <v>0</v>
      </c>
      <c r="P351" s="1">
        <f>IF(AND(B351="Med B", COUNTIFS(A$2:A351, A351, B$2:B351, "Med B")=2), E351, 0)</f>
        <v>0</v>
      </c>
    </row>
    <row r="352" spans="1:16" ht="10" x14ac:dyDescent="0.25">
      <c r="A352" s="1">
        <v>20</v>
      </c>
      <c r="B352" s="24" t="s">
        <v>9</v>
      </c>
      <c r="C352" s="2">
        <v>41150</v>
      </c>
      <c r="D352" s="2" t="str">
        <f t="shared" si="42"/>
        <v>2012-08</v>
      </c>
      <c r="E352" s="23">
        <v>5600</v>
      </c>
      <c r="F352" s="23">
        <f t="shared" si="43"/>
        <v>0</v>
      </c>
      <c r="G352" s="23">
        <f>IF(AND(B352="Med B", COUNTIFS(A$2:A352, A352, B$2:B352, "Med A")=0), 1, 0)</f>
        <v>0</v>
      </c>
      <c r="H352" s="23" cm="1">
        <f t="array" ref="H352">IF(AND(A352=A351, E352=1), (C352-MIN(IF(A$2:A352=A352, IF(B$2:B352="Med A", C$2:C352), C352)))/7, 0)</f>
        <v>0</v>
      </c>
      <c r="I352" s="23">
        <f>IF(F352=1, SUMIFS(E$2:E352, A$2:A352, A352, B$2:B352, "Med A"), 0)</f>
        <v>0</v>
      </c>
      <c r="J352" s="23">
        <f t="shared" si="44"/>
        <v>0</v>
      </c>
      <c r="K352" s="23">
        <f t="shared" si="45"/>
        <v>5600</v>
      </c>
      <c r="L352" s="23">
        <f t="shared" si="46"/>
        <v>0</v>
      </c>
      <c r="M352" s="1">
        <f>IF(AND(B352="Med B", COUNTIFS(A$2:A352, A352, B$2:B352, "Med B")=1), 1, 0)</f>
        <v>0</v>
      </c>
      <c r="N352" s="1">
        <f t="shared" si="47"/>
        <v>0</v>
      </c>
      <c r="O352" s="1">
        <f>IF(B352="Med B", COUNTIFS(A$2:A352, A352, B$2:B352, "Med B"), 0)</f>
        <v>0</v>
      </c>
      <c r="P352" s="1">
        <f>IF(AND(B352="Med B", COUNTIFS(A$2:A352, A352, B$2:B352, "Med B")=2), E352, 0)</f>
        <v>0</v>
      </c>
    </row>
    <row r="353" spans="1:17" ht="10" x14ac:dyDescent="0.25">
      <c r="A353" s="1">
        <v>20</v>
      </c>
      <c r="B353" s="24" t="s">
        <v>9</v>
      </c>
      <c r="C353" s="2">
        <v>41152</v>
      </c>
      <c r="D353" s="2" t="str">
        <f t="shared" si="42"/>
        <v>2012-08</v>
      </c>
      <c r="E353" s="23">
        <v>5600</v>
      </c>
      <c r="F353" s="23">
        <f t="shared" si="43"/>
        <v>0</v>
      </c>
      <c r="G353" s="23">
        <f>IF(AND(B353="Med B", COUNTIFS(A$2:A353, A353, B$2:B353, "Med A")=0), 1, 0)</f>
        <v>0</v>
      </c>
      <c r="H353" s="23" cm="1">
        <f t="array" ref="H353">IF(AND(A353=A352, E353=1), (C353-MIN(IF(A$2:A353=A353, IF(B$2:B353="Med A", C$2:C353), C353)))/7, 0)</f>
        <v>0</v>
      </c>
      <c r="I353" s="23">
        <f>IF(F353=1, SUMIFS(E$2:E353, A$2:A353, A353, B$2:B353, "Med A"), 0)</f>
        <v>0</v>
      </c>
      <c r="J353" s="23">
        <f t="shared" si="44"/>
        <v>0</v>
      </c>
      <c r="K353" s="23">
        <f t="shared" si="45"/>
        <v>5600</v>
      </c>
      <c r="L353" s="23">
        <f t="shared" si="46"/>
        <v>0</v>
      </c>
      <c r="M353" s="1">
        <f>IF(AND(B353="Med B", COUNTIFS(A$2:A353, A353, B$2:B353, "Med B")=1), 1, 0)</f>
        <v>0</v>
      </c>
      <c r="N353" s="1">
        <f t="shared" si="47"/>
        <v>0</v>
      </c>
      <c r="O353" s="1">
        <f>IF(B353="Med B", COUNTIFS(A$2:A353, A353, B$2:B353, "Med B"), 0)</f>
        <v>0</v>
      </c>
      <c r="P353" s="1">
        <f>IF(AND(B353="Med B", COUNTIFS(A$2:A353, A353, B$2:B353, "Med B")=2), E353, 0)</f>
        <v>0</v>
      </c>
    </row>
    <row r="354" spans="1:17" ht="12.5" x14ac:dyDescent="0.25">
      <c r="A354" s="1">
        <v>20</v>
      </c>
      <c r="B354" s="24" t="s">
        <v>9</v>
      </c>
      <c r="C354" s="2">
        <v>41155</v>
      </c>
      <c r="D354" s="2" t="str">
        <f t="shared" si="42"/>
        <v>2012-09</v>
      </c>
      <c r="E354" s="23">
        <v>5600</v>
      </c>
      <c r="F354" s="23">
        <f t="shared" si="43"/>
        <v>0</v>
      </c>
      <c r="G354" s="23">
        <f>IF(AND(B354="Med B", COUNTIFS(A$2:A354, A354, B$2:B354, "Med A")=0), 1, 0)</f>
        <v>0</v>
      </c>
      <c r="H354" s="23" cm="1">
        <f t="array" ref="H354">IF(AND(A354=A353, E354=1), (C354-MIN(IF(A$2:A354=A354, IF(B$2:B354="Med A", C$2:C354), C354)))/7, 0)</f>
        <v>0</v>
      </c>
      <c r="I354" s="23">
        <f>IF(F354=1, SUMIFS(E$2:E354, A$2:A354, A354, B$2:B354, "Med A"), 0)</f>
        <v>0</v>
      </c>
      <c r="J354" s="23">
        <f t="shared" si="44"/>
        <v>0</v>
      </c>
      <c r="K354" s="23">
        <f t="shared" si="45"/>
        <v>5600</v>
      </c>
      <c r="L354" s="23">
        <f t="shared" si="46"/>
        <v>0</v>
      </c>
      <c r="M354" s="1">
        <f>IF(AND(B354="Med B", COUNTIFS(A$2:A354, A354, B$2:B354, "Med B")=1), 1, 0)</f>
        <v>0</v>
      </c>
      <c r="N354" s="1">
        <f t="shared" si="47"/>
        <v>0</v>
      </c>
      <c r="O354" s="1">
        <f>IF(B354="Med B", COUNTIFS(A$2:A354, A354, B$2:B354, "Med B"), 0)</f>
        <v>0</v>
      </c>
      <c r="P354" s="1">
        <f>IF(AND(B354="Med B", COUNTIFS(A$2:A354, A354, B$2:B354, "Med B")=2), E354, 0)</f>
        <v>0</v>
      </c>
      <c r="Q354" t="str">
        <f t="shared" ref="Q354:Q356" si="48">IF(AND(F330=1, OR(MONTH(C330)=9, MONTH(C330)=10)), TEXT(C330, "yyyy-mm"), "")</f>
        <v/>
      </c>
    </row>
    <row r="355" spans="1:17" ht="12.5" x14ac:dyDescent="0.25">
      <c r="A355" s="1">
        <v>20</v>
      </c>
      <c r="B355" s="24" t="s">
        <v>9</v>
      </c>
      <c r="C355" s="2">
        <v>41157</v>
      </c>
      <c r="D355" s="2" t="str">
        <f t="shared" si="42"/>
        <v>2012-09</v>
      </c>
      <c r="E355" s="23">
        <v>5600</v>
      </c>
      <c r="F355" s="23">
        <f t="shared" si="43"/>
        <v>0</v>
      </c>
      <c r="G355" s="23">
        <f>IF(AND(B355="Med B", COUNTIFS(A$2:A355, A355, B$2:B355, "Med A")=0), 1, 0)</f>
        <v>0</v>
      </c>
      <c r="H355" s="23" cm="1">
        <f t="array" ref="H355">IF(AND(A355=A354, E355=1), (C355-MIN(IF(A$2:A355=A355, IF(B$2:B355="Med A", C$2:C355), C355)))/7, 0)</f>
        <v>0</v>
      </c>
      <c r="I355" s="23">
        <f>IF(F355=1, SUMIFS(E$2:E355, A$2:A355, A355, B$2:B355, "Med A"), 0)</f>
        <v>0</v>
      </c>
      <c r="J355" s="23">
        <f t="shared" si="44"/>
        <v>0</v>
      </c>
      <c r="K355" s="23">
        <f t="shared" si="45"/>
        <v>5600</v>
      </c>
      <c r="L355" s="23">
        <f t="shared" si="46"/>
        <v>0</v>
      </c>
      <c r="M355" s="1">
        <f>IF(AND(B355="Med B", COUNTIFS(A$2:A355, A355, B$2:B355, "Med B")=1), 1, 0)</f>
        <v>0</v>
      </c>
      <c r="N355" s="1">
        <f t="shared" si="47"/>
        <v>0</v>
      </c>
      <c r="O355" s="1">
        <f>IF(B355="Med B", COUNTIFS(A$2:A355, A355, B$2:B355, "Med B"), 0)</f>
        <v>0</v>
      </c>
      <c r="P355" s="1">
        <f>IF(AND(B355="Med B", COUNTIFS(A$2:A355, A355, B$2:B355, "Med B")=2), E355, 0)</f>
        <v>0</v>
      </c>
      <c r="Q355" t="str">
        <f t="shared" si="48"/>
        <v/>
      </c>
    </row>
    <row r="356" spans="1:17" ht="12.5" x14ac:dyDescent="0.25">
      <c r="A356" s="1">
        <v>20</v>
      </c>
      <c r="B356" s="24" t="s">
        <v>10</v>
      </c>
      <c r="C356" s="2">
        <v>41164</v>
      </c>
      <c r="D356" s="2" t="str">
        <f t="shared" si="42"/>
        <v>2012-09</v>
      </c>
      <c r="E356" s="23">
        <v>8</v>
      </c>
      <c r="F356" s="23">
        <f t="shared" si="43"/>
        <v>1</v>
      </c>
      <c r="G356" s="23">
        <f>IF(AND(B356="Med B", COUNTIFS(A$2:A356, A356, B$2:B356, "Med A")=0), 1, 0)</f>
        <v>0</v>
      </c>
      <c r="H356" s="23" cm="1">
        <f t="array" ref="H356">IF(AND(A356=A355, E356=1), (C356-MIN(IF(A$2:A356=A356, IF(B$2:B356="Med A", C$2:C356), C356)))/7, 0)</f>
        <v>0</v>
      </c>
      <c r="I356" s="23">
        <f>IF(F356=1, SUMIFS(E$2:E356, A$2:A356, A356, B$2:B356, "Med A"), 0)</f>
        <v>128800</v>
      </c>
      <c r="J356" s="23">
        <f t="shared" si="44"/>
        <v>0</v>
      </c>
      <c r="K356" s="23">
        <f t="shared" si="45"/>
        <v>0</v>
      </c>
      <c r="L356" s="23">
        <f t="shared" si="46"/>
        <v>8</v>
      </c>
      <c r="M356" s="1">
        <f>IF(AND(B356="Med B", COUNTIFS(A$2:A356, A356, B$2:B356, "Med B")=1), 1, 0)</f>
        <v>1</v>
      </c>
      <c r="N356" s="1">
        <f t="shared" si="47"/>
        <v>8</v>
      </c>
      <c r="O356" s="1">
        <f>IF(B356="Med B", COUNTIFS(A$2:A356, A356, B$2:B356, "Med B"), 0)</f>
        <v>1</v>
      </c>
      <c r="P356" s="1">
        <f>IF(AND(B356="Med B", COUNTIFS(A$2:A356, A356, B$2:B356, "Med B")=2), E356, 0)</f>
        <v>0</v>
      </c>
      <c r="Q356" t="str">
        <f t="shared" si="48"/>
        <v/>
      </c>
    </row>
    <row r="357" spans="1:17" ht="10" x14ac:dyDescent="0.25">
      <c r="A357" s="1">
        <v>20</v>
      </c>
      <c r="B357" s="24" t="s">
        <v>10</v>
      </c>
      <c r="C357" s="2">
        <v>41227</v>
      </c>
      <c r="D357" s="2" t="str">
        <f t="shared" si="42"/>
        <v>2012-11</v>
      </c>
      <c r="E357" s="23">
        <v>2</v>
      </c>
      <c r="F357" s="23">
        <f t="shared" si="43"/>
        <v>0</v>
      </c>
      <c r="G357" s="23">
        <f>IF(AND(B357="Med B", COUNTIFS(A$2:A357, A357, B$2:B357, "Med A")=0), 1, 0)</f>
        <v>0</v>
      </c>
      <c r="H357" s="23" cm="1">
        <f t="array" ref="H357">IF(AND(A357=A356, E357=1), (C357-MIN(IF(A$2:A357=A357, IF(B$2:B357="Med A", C$2:C357), C357)))/7, 0)</f>
        <v>0</v>
      </c>
      <c r="I357" s="23">
        <f>IF(F357=1, SUMIFS(E$2:E357, A$2:A357, A357, B$2:B357, "Med A"), 0)</f>
        <v>0</v>
      </c>
      <c r="J357" s="23">
        <f t="shared" si="44"/>
        <v>10</v>
      </c>
      <c r="K357" s="23">
        <f t="shared" si="45"/>
        <v>0</v>
      </c>
      <c r="L357" s="23">
        <f t="shared" si="46"/>
        <v>2</v>
      </c>
      <c r="M357" s="1">
        <f>IF(AND(B357="Med B", COUNTIFS(A$2:A357, A357, B$2:B357, "Med B")=1), 1, 0)</f>
        <v>0</v>
      </c>
      <c r="N357" s="1">
        <f t="shared" si="47"/>
        <v>0</v>
      </c>
      <c r="O357" s="1">
        <f>IF(B357="Med B", COUNTIFS(A$2:A357, A357, B$2:B357, "Med B"), 0)</f>
        <v>2</v>
      </c>
      <c r="P357" s="1">
        <f>IF(AND(B357="Med B", COUNTIFS(A$2:A357, A357, B$2:B357, "Med B")=2), E357, 0)</f>
        <v>2</v>
      </c>
    </row>
    <row r="358" spans="1:17" ht="10" x14ac:dyDescent="0.25">
      <c r="A358" s="1">
        <v>21</v>
      </c>
      <c r="B358" s="24" t="s">
        <v>9</v>
      </c>
      <c r="C358" s="2">
        <v>41092</v>
      </c>
      <c r="D358" s="2" t="str">
        <f t="shared" si="42"/>
        <v>2012-07</v>
      </c>
      <c r="E358" s="23">
        <v>1900</v>
      </c>
      <c r="F358" s="23">
        <f t="shared" si="43"/>
        <v>0</v>
      </c>
      <c r="G358" s="23">
        <f>IF(AND(B358="Med B", COUNTIFS(A$2:A358, A358, B$2:B358, "Med A")=0), 1, 0)</f>
        <v>0</v>
      </c>
      <c r="H358" s="23" cm="1">
        <f t="array" ref="H358">IF(AND(A358=A357, E358=1), (C358-MIN(IF(A$2:A358=A358, IF(B$2:B358="Med A", C$2:C358), C358)))/7, 0)</f>
        <v>0</v>
      </c>
      <c r="I358" s="23">
        <f>IF(F358=1, SUMIFS(E$2:E358, A$2:A358, A358, B$2:B358, "Med A"), 0)</f>
        <v>0</v>
      </c>
      <c r="J358" s="23">
        <f t="shared" si="44"/>
        <v>0</v>
      </c>
      <c r="K358" s="23">
        <f t="shared" si="45"/>
        <v>1900</v>
      </c>
      <c r="L358" s="23">
        <f t="shared" si="46"/>
        <v>0</v>
      </c>
      <c r="M358" s="1">
        <f>IF(AND(B358="Med B", COUNTIFS(A$2:A358, A358, B$2:B358, "Med B")=1), 1, 0)</f>
        <v>0</v>
      </c>
      <c r="N358" s="1">
        <f t="shared" si="47"/>
        <v>0</v>
      </c>
      <c r="O358" s="1">
        <f>IF(B358="Med B", COUNTIFS(A$2:A358, A358, B$2:B358, "Med B"), 0)</f>
        <v>0</v>
      </c>
      <c r="P358" s="1">
        <f>IF(AND(B358="Med B", COUNTIFS(A$2:A358, A358, B$2:B358, "Med B")=2), E358, 0)</f>
        <v>0</v>
      </c>
    </row>
    <row r="359" spans="1:17" ht="10" x14ac:dyDescent="0.25">
      <c r="A359" s="1">
        <v>21</v>
      </c>
      <c r="B359" s="24" t="s">
        <v>9</v>
      </c>
      <c r="C359" s="2">
        <v>41094</v>
      </c>
      <c r="D359" s="2" t="str">
        <f t="shared" si="42"/>
        <v>2012-07</v>
      </c>
      <c r="E359" s="23">
        <v>1900</v>
      </c>
      <c r="F359" s="23">
        <f t="shared" si="43"/>
        <v>0</v>
      </c>
      <c r="G359" s="23">
        <f>IF(AND(B359="Med B", COUNTIFS(A$2:A359, A359, B$2:B359, "Med A")=0), 1, 0)</f>
        <v>0</v>
      </c>
      <c r="H359" s="23" cm="1">
        <f t="array" ref="H359">IF(AND(A359=A358, E359=1), (C359-MIN(IF(A$2:A359=A359, IF(B$2:B359="Med A", C$2:C359), C359)))/7, 0)</f>
        <v>0</v>
      </c>
      <c r="I359" s="23">
        <f>IF(F359=1, SUMIFS(E$2:E359, A$2:A359, A359, B$2:B359, "Med A"), 0)</f>
        <v>0</v>
      </c>
      <c r="J359" s="23">
        <f t="shared" si="44"/>
        <v>0</v>
      </c>
      <c r="K359" s="23">
        <f t="shared" si="45"/>
        <v>1900</v>
      </c>
      <c r="L359" s="23">
        <f t="shared" si="46"/>
        <v>0</v>
      </c>
      <c r="M359" s="1">
        <f>IF(AND(B359="Med B", COUNTIFS(A$2:A359, A359, B$2:B359, "Med B")=1), 1, 0)</f>
        <v>0</v>
      </c>
      <c r="N359" s="1">
        <f t="shared" si="47"/>
        <v>0</v>
      </c>
      <c r="O359" s="1">
        <f>IF(B359="Med B", COUNTIFS(A$2:A359, A359, B$2:B359, "Med B"), 0)</f>
        <v>0</v>
      </c>
      <c r="P359" s="1">
        <f>IF(AND(B359="Med B", COUNTIFS(A$2:A359, A359, B$2:B359, "Med B")=2), E359, 0)</f>
        <v>0</v>
      </c>
    </row>
    <row r="360" spans="1:17" ht="10" x14ac:dyDescent="0.25">
      <c r="A360" s="1">
        <v>21</v>
      </c>
      <c r="B360" s="24" t="s">
        <v>9</v>
      </c>
      <c r="C360" s="2">
        <v>41096</v>
      </c>
      <c r="D360" s="2" t="str">
        <f t="shared" si="42"/>
        <v>2012-07</v>
      </c>
      <c r="E360" s="23">
        <v>1900</v>
      </c>
      <c r="F360" s="23">
        <f t="shared" si="43"/>
        <v>0</v>
      </c>
      <c r="G360" s="23">
        <f>IF(AND(B360="Med B", COUNTIFS(A$2:A360, A360, B$2:B360, "Med A")=0), 1, 0)</f>
        <v>0</v>
      </c>
      <c r="H360" s="23" cm="1">
        <f t="array" ref="H360">IF(AND(A360=A359, E360=1), (C360-MIN(IF(A$2:A360=A360, IF(B$2:B360="Med A", C$2:C360), C360)))/7, 0)</f>
        <v>0</v>
      </c>
      <c r="I360" s="23">
        <f>IF(F360=1, SUMIFS(E$2:E360, A$2:A360, A360, B$2:B360, "Med A"), 0)</f>
        <v>0</v>
      </c>
      <c r="J360" s="23">
        <f t="shared" si="44"/>
        <v>0</v>
      </c>
      <c r="K360" s="23">
        <f t="shared" si="45"/>
        <v>1900</v>
      </c>
      <c r="L360" s="23">
        <f t="shared" si="46"/>
        <v>0</v>
      </c>
      <c r="M360" s="1">
        <f>IF(AND(B360="Med B", COUNTIFS(A$2:A360, A360, B$2:B360, "Med B")=1), 1, 0)</f>
        <v>0</v>
      </c>
      <c r="N360" s="1">
        <f t="shared" si="47"/>
        <v>0</v>
      </c>
      <c r="O360" s="1">
        <f>IF(B360="Med B", COUNTIFS(A$2:A360, A360, B$2:B360, "Med B"), 0)</f>
        <v>0</v>
      </c>
      <c r="P360" s="1">
        <f>IF(AND(B360="Med B", COUNTIFS(A$2:A360, A360, B$2:B360, "Med B")=2), E360, 0)</f>
        <v>0</v>
      </c>
    </row>
    <row r="361" spans="1:17" ht="10" x14ac:dyDescent="0.25">
      <c r="A361" s="1">
        <v>21</v>
      </c>
      <c r="B361" s="24" t="s">
        <v>9</v>
      </c>
      <c r="C361" s="2">
        <v>41099</v>
      </c>
      <c r="D361" s="2" t="str">
        <f t="shared" si="42"/>
        <v>2012-07</v>
      </c>
      <c r="E361" s="23">
        <v>1900</v>
      </c>
      <c r="F361" s="23">
        <f t="shared" si="43"/>
        <v>0</v>
      </c>
      <c r="G361" s="23">
        <f>IF(AND(B361="Med B", COUNTIFS(A$2:A361, A361, B$2:B361, "Med A")=0), 1, 0)</f>
        <v>0</v>
      </c>
      <c r="H361" s="23" cm="1">
        <f t="array" ref="H361">IF(AND(A361=A360, E361=1), (C361-MIN(IF(A$2:A361=A361, IF(B$2:B361="Med A", C$2:C361), C361)))/7, 0)</f>
        <v>0</v>
      </c>
      <c r="I361" s="23">
        <f>IF(F361=1, SUMIFS(E$2:E361, A$2:A361, A361, B$2:B361, "Med A"), 0)</f>
        <v>0</v>
      </c>
      <c r="J361" s="23">
        <f t="shared" si="44"/>
        <v>0</v>
      </c>
      <c r="K361" s="23">
        <f t="shared" si="45"/>
        <v>1900</v>
      </c>
      <c r="L361" s="23">
        <f t="shared" si="46"/>
        <v>0</v>
      </c>
      <c r="M361" s="1">
        <f>IF(AND(B361="Med B", COUNTIFS(A$2:A361, A361, B$2:B361, "Med B")=1), 1, 0)</f>
        <v>0</v>
      </c>
      <c r="N361" s="1">
        <f t="shared" si="47"/>
        <v>0</v>
      </c>
      <c r="O361" s="1">
        <f>IF(B361="Med B", COUNTIFS(A$2:A361, A361, B$2:B361, "Med B"), 0)</f>
        <v>0</v>
      </c>
      <c r="P361" s="1">
        <f>IF(AND(B361="Med B", COUNTIFS(A$2:A361, A361, B$2:B361, "Med B")=2), E361, 0)</f>
        <v>0</v>
      </c>
    </row>
    <row r="362" spans="1:17" ht="10" x14ac:dyDescent="0.25">
      <c r="A362" s="1">
        <v>21</v>
      </c>
      <c r="B362" s="24" t="s">
        <v>9</v>
      </c>
      <c r="C362" s="2">
        <v>41101</v>
      </c>
      <c r="D362" s="2" t="str">
        <f t="shared" si="42"/>
        <v>2012-07</v>
      </c>
      <c r="E362" s="23">
        <v>1900</v>
      </c>
      <c r="F362" s="23">
        <f t="shared" si="43"/>
        <v>0</v>
      </c>
      <c r="G362" s="23">
        <f>IF(AND(B362="Med B", COUNTIFS(A$2:A362, A362, B$2:B362, "Med A")=0), 1, 0)</f>
        <v>0</v>
      </c>
      <c r="H362" s="23" cm="1">
        <f t="array" ref="H362">IF(AND(A362=A361, E362=1), (C362-MIN(IF(A$2:A362=A362, IF(B$2:B362="Med A", C$2:C362), C362)))/7, 0)</f>
        <v>0</v>
      </c>
      <c r="I362" s="23">
        <f>IF(F362=1, SUMIFS(E$2:E362, A$2:A362, A362, B$2:B362, "Med A"), 0)</f>
        <v>0</v>
      </c>
      <c r="J362" s="23">
        <f t="shared" si="44"/>
        <v>0</v>
      </c>
      <c r="K362" s="23">
        <f t="shared" si="45"/>
        <v>1900</v>
      </c>
      <c r="L362" s="23">
        <f t="shared" si="46"/>
        <v>0</v>
      </c>
      <c r="M362" s="1">
        <f>IF(AND(B362="Med B", COUNTIFS(A$2:A362, A362, B$2:B362, "Med B")=1), 1, 0)</f>
        <v>0</v>
      </c>
      <c r="N362" s="1">
        <f t="shared" si="47"/>
        <v>0</v>
      </c>
      <c r="O362" s="1">
        <f>IF(B362="Med B", COUNTIFS(A$2:A362, A362, B$2:B362, "Med B"), 0)</f>
        <v>0</v>
      </c>
      <c r="P362" s="1">
        <f>IF(AND(B362="Med B", COUNTIFS(A$2:A362, A362, B$2:B362, "Med B")=2), E362, 0)</f>
        <v>0</v>
      </c>
    </row>
    <row r="363" spans="1:17" ht="10" x14ac:dyDescent="0.25">
      <c r="A363" s="1">
        <v>21</v>
      </c>
      <c r="B363" s="24" t="s">
        <v>9</v>
      </c>
      <c r="C363" s="2">
        <v>41103</v>
      </c>
      <c r="D363" s="2" t="str">
        <f t="shared" si="42"/>
        <v>2012-07</v>
      </c>
      <c r="E363" s="23">
        <v>1900</v>
      </c>
      <c r="F363" s="23">
        <f t="shared" si="43"/>
        <v>0</v>
      </c>
      <c r="G363" s="23">
        <f>IF(AND(B363="Med B", COUNTIFS(A$2:A363, A363, B$2:B363, "Med A")=0), 1, 0)</f>
        <v>0</v>
      </c>
      <c r="H363" s="23" cm="1">
        <f t="array" ref="H363">IF(AND(A363=A362, E363=1), (C363-MIN(IF(A$2:A363=A363, IF(B$2:B363="Med A", C$2:C363), C363)))/7, 0)</f>
        <v>0</v>
      </c>
      <c r="I363" s="23">
        <f>IF(F363=1, SUMIFS(E$2:E363, A$2:A363, A363, B$2:B363, "Med A"), 0)</f>
        <v>0</v>
      </c>
      <c r="J363" s="23">
        <f t="shared" si="44"/>
        <v>0</v>
      </c>
      <c r="K363" s="23">
        <f t="shared" si="45"/>
        <v>1900</v>
      </c>
      <c r="L363" s="23">
        <f t="shared" si="46"/>
        <v>0</v>
      </c>
      <c r="M363" s="1">
        <f>IF(AND(B363="Med B", COUNTIFS(A$2:A363, A363, B$2:B363, "Med B")=1), 1, 0)</f>
        <v>0</v>
      </c>
      <c r="N363" s="1">
        <f t="shared" si="47"/>
        <v>0</v>
      </c>
      <c r="O363" s="1">
        <f>IF(B363="Med B", COUNTIFS(A$2:A363, A363, B$2:B363, "Med B"), 0)</f>
        <v>0</v>
      </c>
      <c r="P363" s="1">
        <f>IF(AND(B363="Med B", COUNTIFS(A$2:A363, A363, B$2:B363, "Med B")=2), E363, 0)</f>
        <v>0</v>
      </c>
    </row>
    <row r="364" spans="1:17" ht="10" x14ac:dyDescent="0.25">
      <c r="A364" s="1">
        <v>21</v>
      </c>
      <c r="B364" s="24" t="s">
        <v>9</v>
      </c>
      <c r="C364" s="2">
        <v>41106</v>
      </c>
      <c r="D364" s="2" t="str">
        <f t="shared" si="42"/>
        <v>2012-07</v>
      </c>
      <c r="E364" s="23">
        <v>1900</v>
      </c>
      <c r="F364" s="23">
        <f t="shared" si="43"/>
        <v>0</v>
      </c>
      <c r="G364" s="23">
        <f>IF(AND(B364="Med B", COUNTIFS(A$2:A364, A364, B$2:B364, "Med A")=0), 1, 0)</f>
        <v>0</v>
      </c>
      <c r="H364" s="23" cm="1">
        <f t="array" ref="H364">IF(AND(A364=A363, E364=1), (C364-MIN(IF(A$2:A364=A364, IF(B$2:B364="Med A", C$2:C364), C364)))/7, 0)</f>
        <v>0</v>
      </c>
      <c r="I364" s="23">
        <f>IF(F364=1, SUMIFS(E$2:E364, A$2:A364, A364, B$2:B364, "Med A"), 0)</f>
        <v>0</v>
      </c>
      <c r="J364" s="23">
        <f t="shared" si="44"/>
        <v>0</v>
      </c>
      <c r="K364" s="23">
        <f t="shared" si="45"/>
        <v>1900</v>
      </c>
      <c r="L364" s="23">
        <f t="shared" si="46"/>
        <v>0</v>
      </c>
      <c r="M364" s="1">
        <f>IF(AND(B364="Med B", COUNTIFS(A$2:A364, A364, B$2:B364, "Med B")=1), 1, 0)</f>
        <v>0</v>
      </c>
      <c r="N364" s="1">
        <f t="shared" si="47"/>
        <v>0</v>
      </c>
      <c r="O364" s="1">
        <f>IF(B364="Med B", COUNTIFS(A$2:A364, A364, B$2:B364, "Med B"), 0)</f>
        <v>0</v>
      </c>
      <c r="P364" s="1">
        <f>IF(AND(B364="Med B", COUNTIFS(A$2:A364, A364, B$2:B364, "Med B")=2), E364, 0)</f>
        <v>0</v>
      </c>
    </row>
    <row r="365" spans="1:17" ht="10" x14ac:dyDescent="0.25">
      <c r="A365" s="1">
        <v>21</v>
      </c>
      <c r="B365" s="24" t="s">
        <v>9</v>
      </c>
      <c r="C365" s="2">
        <v>41108</v>
      </c>
      <c r="D365" s="2" t="str">
        <f t="shared" si="42"/>
        <v>2012-07</v>
      </c>
      <c r="E365" s="23">
        <v>1900</v>
      </c>
      <c r="F365" s="23">
        <f t="shared" si="43"/>
        <v>0</v>
      </c>
      <c r="G365" s="23">
        <f>IF(AND(B365="Med B", COUNTIFS(A$2:A365, A365, B$2:B365, "Med A")=0), 1, 0)</f>
        <v>0</v>
      </c>
      <c r="H365" s="23" cm="1">
        <f t="array" ref="H365">IF(AND(A365=A364, E365=1), (C365-MIN(IF(A$2:A365=A365, IF(B$2:B365="Med A", C$2:C365), C365)))/7, 0)</f>
        <v>0</v>
      </c>
      <c r="I365" s="23">
        <f>IF(F365=1, SUMIFS(E$2:E365, A$2:A365, A365, B$2:B365, "Med A"), 0)</f>
        <v>0</v>
      </c>
      <c r="J365" s="23">
        <f t="shared" si="44"/>
        <v>0</v>
      </c>
      <c r="K365" s="23">
        <f t="shared" si="45"/>
        <v>1900</v>
      </c>
      <c r="L365" s="23">
        <f t="shared" si="46"/>
        <v>0</v>
      </c>
      <c r="M365" s="1">
        <f>IF(AND(B365="Med B", COUNTIFS(A$2:A365, A365, B$2:B365, "Med B")=1), 1, 0)</f>
        <v>0</v>
      </c>
      <c r="N365" s="1">
        <f t="shared" si="47"/>
        <v>0</v>
      </c>
      <c r="O365" s="1">
        <f>IF(B365="Med B", COUNTIFS(A$2:A365, A365, B$2:B365, "Med B"), 0)</f>
        <v>0</v>
      </c>
      <c r="P365" s="1">
        <f>IF(AND(B365="Med B", COUNTIFS(A$2:A365, A365, B$2:B365, "Med B")=2), E365, 0)</f>
        <v>0</v>
      </c>
    </row>
    <row r="366" spans="1:17" ht="10" x14ac:dyDescent="0.25">
      <c r="A366" s="1">
        <v>21</v>
      </c>
      <c r="B366" s="24" t="s">
        <v>9</v>
      </c>
      <c r="C366" s="2">
        <v>41110</v>
      </c>
      <c r="D366" s="2" t="str">
        <f t="shared" si="42"/>
        <v>2012-07</v>
      </c>
      <c r="E366" s="23">
        <v>2500</v>
      </c>
      <c r="F366" s="23">
        <f t="shared" si="43"/>
        <v>0</v>
      </c>
      <c r="G366" s="23">
        <f>IF(AND(B366="Med B", COUNTIFS(A$2:A366, A366, B$2:B366, "Med A")=0), 1, 0)</f>
        <v>0</v>
      </c>
      <c r="H366" s="23" cm="1">
        <f t="array" ref="H366">IF(AND(A366=A365, E366=1), (C366-MIN(IF(A$2:A366=A366, IF(B$2:B366="Med A", C$2:C366), C366)))/7, 0)</f>
        <v>0</v>
      </c>
      <c r="I366" s="23">
        <f>IF(F366=1, SUMIFS(E$2:E366, A$2:A366, A366, B$2:B366, "Med A"), 0)</f>
        <v>0</v>
      </c>
      <c r="J366" s="23">
        <f t="shared" si="44"/>
        <v>0</v>
      </c>
      <c r="K366" s="23">
        <f t="shared" si="45"/>
        <v>2500</v>
      </c>
      <c r="L366" s="23">
        <f t="shared" si="46"/>
        <v>0</v>
      </c>
      <c r="M366" s="1">
        <f>IF(AND(B366="Med B", COUNTIFS(A$2:A366, A366, B$2:B366, "Med B")=1), 1, 0)</f>
        <v>0</v>
      </c>
      <c r="N366" s="1">
        <f t="shared" si="47"/>
        <v>0</v>
      </c>
      <c r="O366" s="1">
        <f>IF(B366="Med B", COUNTIFS(A$2:A366, A366, B$2:B366, "Med B"), 0)</f>
        <v>0</v>
      </c>
      <c r="P366" s="1">
        <f>IF(AND(B366="Med B", COUNTIFS(A$2:A366, A366, B$2:B366, "Med B")=2), E366, 0)</f>
        <v>0</v>
      </c>
    </row>
    <row r="367" spans="1:17" ht="10" x14ac:dyDescent="0.25">
      <c r="A367" s="1">
        <v>21</v>
      </c>
      <c r="B367" s="24" t="s">
        <v>9</v>
      </c>
      <c r="C367" s="2">
        <v>41113</v>
      </c>
      <c r="D367" s="2" t="str">
        <f t="shared" si="42"/>
        <v>2012-07</v>
      </c>
      <c r="E367" s="23">
        <v>2500</v>
      </c>
      <c r="F367" s="23">
        <f t="shared" si="43"/>
        <v>0</v>
      </c>
      <c r="G367" s="23">
        <f>IF(AND(B367="Med B", COUNTIFS(A$2:A367, A367, B$2:B367, "Med A")=0), 1, 0)</f>
        <v>0</v>
      </c>
      <c r="H367" s="23" cm="1">
        <f t="array" ref="H367">IF(AND(A367=A366, E367=1), (C367-MIN(IF(A$2:A367=A367, IF(B$2:B367="Med A", C$2:C367), C367)))/7, 0)</f>
        <v>0</v>
      </c>
      <c r="I367" s="23">
        <f>IF(F367=1, SUMIFS(E$2:E367, A$2:A367, A367, B$2:B367, "Med A"), 0)</f>
        <v>0</v>
      </c>
      <c r="J367" s="23">
        <f t="shared" si="44"/>
        <v>0</v>
      </c>
      <c r="K367" s="23">
        <f t="shared" si="45"/>
        <v>2500</v>
      </c>
      <c r="L367" s="23">
        <f t="shared" si="46"/>
        <v>0</v>
      </c>
      <c r="M367" s="1">
        <f>IF(AND(B367="Med B", COUNTIFS(A$2:A367, A367, B$2:B367, "Med B")=1), 1, 0)</f>
        <v>0</v>
      </c>
      <c r="N367" s="1">
        <f t="shared" si="47"/>
        <v>0</v>
      </c>
      <c r="O367" s="1">
        <f>IF(B367="Med B", COUNTIFS(A$2:A367, A367, B$2:B367, "Med B"), 0)</f>
        <v>0</v>
      </c>
      <c r="P367" s="1">
        <f>IF(AND(B367="Med B", COUNTIFS(A$2:A367, A367, B$2:B367, "Med B")=2), E367, 0)</f>
        <v>0</v>
      </c>
    </row>
    <row r="368" spans="1:17" ht="10" x14ac:dyDescent="0.25">
      <c r="A368" s="1">
        <v>21</v>
      </c>
      <c r="B368" s="24" t="s">
        <v>9</v>
      </c>
      <c r="C368" s="2">
        <v>41117</v>
      </c>
      <c r="D368" s="2" t="str">
        <f t="shared" si="42"/>
        <v>2012-07</v>
      </c>
      <c r="E368" s="23">
        <v>2500</v>
      </c>
      <c r="F368" s="23">
        <f t="shared" si="43"/>
        <v>0</v>
      </c>
      <c r="G368" s="23">
        <f>IF(AND(B368="Med B", COUNTIFS(A$2:A368, A368, B$2:B368, "Med A")=0), 1, 0)</f>
        <v>0</v>
      </c>
      <c r="H368" s="23" cm="1">
        <f t="array" ref="H368">IF(AND(A368=A367, E368=1), (C368-MIN(IF(A$2:A368=A368, IF(B$2:B368="Med A", C$2:C368), C368)))/7, 0)</f>
        <v>0</v>
      </c>
      <c r="I368" s="23">
        <f>IF(F368=1, SUMIFS(E$2:E368, A$2:A368, A368, B$2:B368, "Med A"), 0)</f>
        <v>0</v>
      </c>
      <c r="J368" s="23">
        <f t="shared" si="44"/>
        <v>0</v>
      </c>
      <c r="K368" s="23">
        <f t="shared" si="45"/>
        <v>2500</v>
      </c>
      <c r="L368" s="23">
        <f t="shared" si="46"/>
        <v>0</v>
      </c>
      <c r="M368" s="1">
        <f>IF(AND(B368="Med B", COUNTIFS(A$2:A368, A368, B$2:B368, "Med B")=1), 1, 0)</f>
        <v>0</v>
      </c>
      <c r="N368" s="1">
        <f t="shared" si="47"/>
        <v>0</v>
      </c>
      <c r="O368" s="1">
        <f>IF(B368="Med B", COUNTIFS(A$2:A368, A368, B$2:B368, "Med B"), 0)</f>
        <v>0</v>
      </c>
      <c r="P368" s="1">
        <f>IF(AND(B368="Med B", COUNTIFS(A$2:A368, A368, B$2:B368, "Med B")=2), E368, 0)</f>
        <v>0</v>
      </c>
    </row>
    <row r="369" spans="1:17" ht="10" x14ac:dyDescent="0.25">
      <c r="A369" s="1">
        <v>21</v>
      </c>
      <c r="B369" s="24" t="s">
        <v>9</v>
      </c>
      <c r="C369" s="2">
        <v>41120</v>
      </c>
      <c r="D369" s="2" t="str">
        <f t="shared" si="42"/>
        <v>2012-07</v>
      </c>
      <c r="E369" s="23">
        <v>2500</v>
      </c>
      <c r="F369" s="23">
        <f t="shared" si="43"/>
        <v>0</v>
      </c>
      <c r="G369" s="23">
        <f>IF(AND(B369="Med B", COUNTIFS(A$2:A369, A369, B$2:B369, "Med A")=0), 1, 0)</f>
        <v>0</v>
      </c>
      <c r="H369" s="23" cm="1">
        <f t="array" ref="H369">IF(AND(A369=A368, E369=1), (C369-MIN(IF(A$2:A369=A369, IF(B$2:B369="Med A", C$2:C369), C369)))/7, 0)</f>
        <v>0</v>
      </c>
      <c r="I369" s="23">
        <f>IF(F369=1, SUMIFS(E$2:E369, A$2:A369, A369, B$2:B369, "Med A"), 0)</f>
        <v>0</v>
      </c>
      <c r="J369" s="23">
        <f t="shared" si="44"/>
        <v>0</v>
      </c>
      <c r="K369" s="23">
        <f t="shared" si="45"/>
        <v>2500</v>
      </c>
      <c r="L369" s="23">
        <f t="shared" si="46"/>
        <v>0</v>
      </c>
      <c r="M369" s="1">
        <f>IF(AND(B369="Med B", COUNTIFS(A$2:A369, A369, B$2:B369, "Med B")=1), 1, 0)</f>
        <v>0</v>
      </c>
      <c r="N369" s="1">
        <f t="shared" si="47"/>
        <v>0</v>
      </c>
      <c r="O369" s="1">
        <f>IF(B369="Med B", COUNTIFS(A$2:A369, A369, B$2:B369, "Med B"), 0)</f>
        <v>0</v>
      </c>
      <c r="P369" s="1">
        <f>IF(AND(B369="Med B", COUNTIFS(A$2:A369, A369, B$2:B369, "Med B")=2), E369, 0)</f>
        <v>0</v>
      </c>
    </row>
    <row r="370" spans="1:17" ht="10" x14ac:dyDescent="0.25">
      <c r="A370" s="1">
        <v>21</v>
      </c>
      <c r="B370" s="24" t="s">
        <v>9</v>
      </c>
      <c r="C370" s="2">
        <v>41122</v>
      </c>
      <c r="D370" s="2" t="str">
        <f t="shared" si="42"/>
        <v>2012-08</v>
      </c>
      <c r="E370" s="23">
        <v>2500</v>
      </c>
      <c r="F370" s="23">
        <f t="shared" si="43"/>
        <v>0</v>
      </c>
      <c r="G370" s="23">
        <f>IF(AND(B370="Med B", COUNTIFS(A$2:A370, A370, B$2:B370, "Med A")=0), 1, 0)</f>
        <v>0</v>
      </c>
      <c r="H370" s="23" cm="1">
        <f t="array" ref="H370">IF(AND(A370=A369, E370=1), (C370-MIN(IF(A$2:A370=A370, IF(B$2:B370="Med A", C$2:C370), C370)))/7, 0)</f>
        <v>0</v>
      </c>
      <c r="I370" s="23">
        <f>IF(F370=1, SUMIFS(E$2:E370, A$2:A370, A370, B$2:B370, "Med A"), 0)</f>
        <v>0</v>
      </c>
      <c r="J370" s="23">
        <f t="shared" si="44"/>
        <v>0</v>
      </c>
      <c r="K370" s="23">
        <f t="shared" si="45"/>
        <v>2500</v>
      </c>
      <c r="L370" s="23">
        <f t="shared" si="46"/>
        <v>0</v>
      </c>
      <c r="M370" s="1">
        <f>IF(AND(B370="Med B", COUNTIFS(A$2:A370, A370, B$2:B370, "Med B")=1), 1, 0)</f>
        <v>0</v>
      </c>
      <c r="N370" s="1">
        <f t="shared" si="47"/>
        <v>0</v>
      </c>
      <c r="O370" s="1">
        <f>IF(B370="Med B", COUNTIFS(A$2:A370, A370, B$2:B370, "Med B"), 0)</f>
        <v>0</v>
      </c>
      <c r="P370" s="1">
        <f>IF(AND(B370="Med B", COUNTIFS(A$2:A370, A370, B$2:B370, "Med B")=2), E370, 0)</f>
        <v>0</v>
      </c>
    </row>
    <row r="371" spans="1:17" ht="10" x14ac:dyDescent="0.25">
      <c r="A371" s="1">
        <v>21</v>
      </c>
      <c r="B371" s="24" t="s">
        <v>9</v>
      </c>
      <c r="C371" s="2">
        <v>41127</v>
      </c>
      <c r="D371" s="2" t="str">
        <f t="shared" si="42"/>
        <v>2012-08</v>
      </c>
      <c r="E371" s="23">
        <v>2500</v>
      </c>
      <c r="F371" s="23">
        <f t="shared" si="43"/>
        <v>0</v>
      </c>
      <c r="G371" s="23">
        <f>IF(AND(B371="Med B", COUNTIFS(A$2:A371, A371, B$2:B371, "Med A")=0), 1, 0)</f>
        <v>0</v>
      </c>
      <c r="H371" s="23" cm="1">
        <f t="array" ref="H371">IF(AND(A371=A370, E371=1), (C371-MIN(IF(A$2:A371=A371, IF(B$2:B371="Med A", C$2:C371), C371)))/7, 0)</f>
        <v>0</v>
      </c>
      <c r="I371" s="23">
        <f>IF(F371=1, SUMIFS(E$2:E371, A$2:A371, A371, B$2:B371, "Med A"), 0)</f>
        <v>0</v>
      </c>
      <c r="J371" s="23">
        <f t="shared" si="44"/>
        <v>0</v>
      </c>
      <c r="K371" s="23">
        <f t="shared" si="45"/>
        <v>2500</v>
      </c>
      <c r="L371" s="23">
        <f t="shared" si="46"/>
        <v>0</v>
      </c>
      <c r="M371" s="1">
        <f>IF(AND(B371="Med B", COUNTIFS(A$2:A371, A371, B$2:B371, "Med B")=1), 1, 0)</f>
        <v>0</v>
      </c>
      <c r="N371" s="1">
        <f t="shared" si="47"/>
        <v>0</v>
      </c>
      <c r="O371" s="1">
        <f>IF(B371="Med B", COUNTIFS(A$2:A371, A371, B$2:B371, "Med B"), 0)</f>
        <v>0</v>
      </c>
      <c r="P371" s="1">
        <f>IF(AND(B371="Med B", COUNTIFS(A$2:A371, A371, B$2:B371, "Med B")=2), E371, 0)</f>
        <v>0</v>
      </c>
    </row>
    <row r="372" spans="1:17" ht="10" x14ac:dyDescent="0.25">
      <c r="A372" s="1">
        <v>21</v>
      </c>
      <c r="B372" s="24" t="s">
        <v>9</v>
      </c>
      <c r="C372" s="2">
        <v>41129</v>
      </c>
      <c r="D372" s="2" t="str">
        <f t="shared" si="42"/>
        <v>2012-08</v>
      </c>
      <c r="E372" s="23">
        <v>2500</v>
      </c>
      <c r="F372" s="23">
        <f t="shared" si="43"/>
        <v>0</v>
      </c>
      <c r="G372" s="23">
        <f>IF(AND(B372="Med B", COUNTIFS(A$2:A372, A372, B$2:B372, "Med A")=0), 1, 0)</f>
        <v>0</v>
      </c>
      <c r="H372" s="23" cm="1">
        <f t="array" ref="H372">IF(AND(A372=A371, E372=1), (C372-MIN(IF(A$2:A372=A372, IF(B$2:B372="Med A", C$2:C372), C372)))/7, 0)</f>
        <v>0</v>
      </c>
      <c r="I372" s="23">
        <f>IF(F372=1, SUMIFS(E$2:E372, A$2:A372, A372, B$2:B372, "Med A"), 0)</f>
        <v>0</v>
      </c>
      <c r="J372" s="23">
        <f t="shared" si="44"/>
        <v>0</v>
      </c>
      <c r="K372" s="23">
        <f t="shared" si="45"/>
        <v>2500</v>
      </c>
      <c r="L372" s="23">
        <f t="shared" si="46"/>
        <v>0</v>
      </c>
      <c r="M372" s="1">
        <f>IF(AND(B372="Med B", COUNTIFS(A$2:A372, A372, B$2:B372, "Med B")=1), 1, 0)</f>
        <v>0</v>
      </c>
      <c r="N372" s="1">
        <f t="shared" si="47"/>
        <v>0</v>
      </c>
      <c r="O372" s="1">
        <f>IF(B372="Med B", COUNTIFS(A$2:A372, A372, B$2:B372, "Med B"), 0)</f>
        <v>0</v>
      </c>
      <c r="P372" s="1">
        <f>IF(AND(B372="Med B", COUNTIFS(A$2:A372, A372, B$2:B372, "Med B")=2), E372, 0)</f>
        <v>0</v>
      </c>
    </row>
    <row r="373" spans="1:17" ht="10" x14ac:dyDescent="0.25">
      <c r="A373" s="1">
        <v>21</v>
      </c>
      <c r="B373" s="24" t="s">
        <v>9</v>
      </c>
      <c r="C373" s="2">
        <v>41131</v>
      </c>
      <c r="D373" s="2" t="str">
        <f t="shared" si="42"/>
        <v>2012-08</v>
      </c>
      <c r="E373" s="23">
        <v>2500</v>
      </c>
      <c r="F373" s="23">
        <f t="shared" si="43"/>
        <v>0</v>
      </c>
      <c r="G373" s="23">
        <f>IF(AND(B373="Med B", COUNTIFS(A$2:A373, A373, B$2:B373, "Med A")=0), 1, 0)</f>
        <v>0</v>
      </c>
      <c r="H373" s="23" cm="1">
        <f t="array" ref="H373">IF(AND(A373=A372, E373=1), (C373-MIN(IF(A$2:A373=A373, IF(B$2:B373="Med A", C$2:C373), C373)))/7, 0)</f>
        <v>0</v>
      </c>
      <c r="I373" s="23">
        <f>IF(F373=1, SUMIFS(E$2:E373, A$2:A373, A373, B$2:B373, "Med A"), 0)</f>
        <v>0</v>
      </c>
      <c r="J373" s="23">
        <f t="shared" si="44"/>
        <v>0</v>
      </c>
      <c r="K373" s="23">
        <f t="shared" si="45"/>
        <v>2500</v>
      </c>
      <c r="L373" s="23">
        <f t="shared" si="46"/>
        <v>0</v>
      </c>
      <c r="M373" s="1">
        <f>IF(AND(B373="Med B", COUNTIFS(A$2:A373, A373, B$2:B373, "Med B")=1), 1, 0)</f>
        <v>0</v>
      </c>
      <c r="N373" s="1">
        <f t="shared" si="47"/>
        <v>0</v>
      </c>
      <c r="O373" s="1">
        <f>IF(B373="Med B", COUNTIFS(A$2:A373, A373, B$2:B373, "Med B"), 0)</f>
        <v>0</v>
      </c>
      <c r="P373" s="1">
        <f>IF(AND(B373="Med B", COUNTIFS(A$2:A373, A373, B$2:B373, "Med B")=2), E373, 0)</f>
        <v>0</v>
      </c>
    </row>
    <row r="374" spans="1:17" ht="10" x14ac:dyDescent="0.25">
      <c r="A374" s="1">
        <v>21</v>
      </c>
      <c r="B374" s="24" t="s">
        <v>9</v>
      </c>
      <c r="C374" s="2">
        <v>41134</v>
      </c>
      <c r="D374" s="2" t="str">
        <f t="shared" si="42"/>
        <v>2012-08</v>
      </c>
      <c r="E374" s="23">
        <v>2500</v>
      </c>
      <c r="F374" s="23">
        <f t="shared" si="43"/>
        <v>0</v>
      </c>
      <c r="G374" s="23">
        <f>IF(AND(B374="Med B", COUNTIFS(A$2:A374, A374, B$2:B374, "Med A")=0), 1, 0)</f>
        <v>0</v>
      </c>
      <c r="H374" s="23" cm="1">
        <f t="array" ref="H374">IF(AND(A374=A373, E374=1), (C374-MIN(IF(A$2:A374=A374, IF(B$2:B374="Med A", C$2:C374), C374)))/7, 0)</f>
        <v>0</v>
      </c>
      <c r="I374" s="23">
        <f>IF(F374=1, SUMIFS(E$2:E374, A$2:A374, A374, B$2:B374, "Med A"), 0)</f>
        <v>0</v>
      </c>
      <c r="J374" s="23">
        <f t="shared" si="44"/>
        <v>0</v>
      </c>
      <c r="K374" s="23">
        <f t="shared" si="45"/>
        <v>2500</v>
      </c>
      <c r="L374" s="23">
        <f t="shared" si="46"/>
        <v>0</v>
      </c>
      <c r="M374" s="1">
        <f>IF(AND(B374="Med B", COUNTIFS(A$2:A374, A374, B$2:B374, "Med B")=1), 1, 0)</f>
        <v>0</v>
      </c>
      <c r="N374" s="1">
        <f t="shared" si="47"/>
        <v>0</v>
      </c>
      <c r="O374" s="1">
        <f>IF(B374="Med B", COUNTIFS(A$2:A374, A374, B$2:B374, "Med B"), 0)</f>
        <v>0</v>
      </c>
      <c r="P374" s="1">
        <f>IF(AND(B374="Med B", COUNTIFS(A$2:A374, A374, B$2:B374, "Med B")=2), E374, 0)</f>
        <v>0</v>
      </c>
    </row>
    <row r="375" spans="1:17" ht="10" x14ac:dyDescent="0.25">
      <c r="A375" s="1">
        <v>21</v>
      </c>
      <c r="B375" s="24" t="s">
        <v>9</v>
      </c>
      <c r="C375" s="2">
        <v>41136</v>
      </c>
      <c r="D375" s="2" t="str">
        <f t="shared" si="42"/>
        <v>2012-08</v>
      </c>
      <c r="E375" s="23">
        <v>2500</v>
      </c>
      <c r="F375" s="23">
        <f t="shared" si="43"/>
        <v>0</v>
      </c>
      <c r="G375" s="23">
        <f>IF(AND(B375="Med B", COUNTIFS(A$2:A375, A375, B$2:B375, "Med A")=0), 1, 0)</f>
        <v>0</v>
      </c>
      <c r="H375" s="23" cm="1">
        <f t="array" ref="H375">IF(AND(A375=A374, E375=1), (C375-MIN(IF(A$2:A375=A375, IF(B$2:B375="Med A", C$2:C375), C375)))/7, 0)</f>
        <v>0</v>
      </c>
      <c r="I375" s="23">
        <f>IF(F375=1, SUMIFS(E$2:E375, A$2:A375, A375, B$2:B375, "Med A"), 0)</f>
        <v>0</v>
      </c>
      <c r="J375" s="23">
        <f t="shared" si="44"/>
        <v>0</v>
      </c>
      <c r="K375" s="23">
        <f t="shared" si="45"/>
        <v>2500</v>
      </c>
      <c r="L375" s="23">
        <f t="shared" si="46"/>
        <v>0</v>
      </c>
      <c r="M375" s="1">
        <f>IF(AND(B375="Med B", COUNTIFS(A$2:A375, A375, B$2:B375, "Med B")=1), 1, 0)</f>
        <v>0</v>
      </c>
      <c r="N375" s="1">
        <f t="shared" si="47"/>
        <v>0</v>
      </c>
      <c r="O375" s="1">
        <f>IF(B375="Med B", COUNTIFS(A$2:A375, A375, B$2:B375, "Med B"), 0)</f>
        <v>0</v>
      </c>
      <c r="P375" s="1">
        <f>IF(AND(B375="Med B", COUNTIFS(A$2:A375, A375, B$2:B375, "Med B")=2), E375, 0)</f>
        <v>0</v>
      </c>
    </row>
    <row r="376" spans="1:17" ht="10" x14ac:dyDescent="0.25">
      <c r="A376" s="1">
        <v>21</v>
      </c>
      <c r="B376" s="24" t="s">
        <v>9</v>
      </c>
      <c r="C376" s="2">
        <v>41138</v>
      </c>
      <c r="D376" s="2" t="str">
        <f t="shared" si="42"/>
        <v>2012-08</v>
      </c>
      <c r="E376" s="23">
        <v>3300</v>
      </c>
      <c r="F376" s="23">
        <f t="shared" si="43"/>
        <v>0</v>
      </c>
      <c r="G376" s="23">
        <f>IF(AND(B376="Med B", COUNTIFS(A$2:A376, A376, B$2:B376, "Med A")=0), 1, 0)</f>
        <v>0</v>
      </c>
      <c r="H376" s="23" cm="1">
        <f t="array" ref="H376">IF(AND(A376=A375, E376=1), (C376-MIN(IF(A$2:A376=A376, IF(B$2:B376="Med A", C$2:C376), C376)))/7, 0)</f>
        <v>0</v>
      </c>
      <c r="I376" s="23">
        <f>IF(F376=1, SUMIFS(E$2:E376, A$2:A376, A376, B$2:B376, "Med A"), 0)</f>
        <v>0</v>
      </c>
      <c r="J376" s="23">
        <f t="shared" si="44"/>
        <v>0</v>
      </c>
      <c r="K376" s="23">
        <f t="shared" si="45"/>
        <v>3300</v>
      </c>
      <c r="L376" s="23">
        <f t="shared" si="46"/>
        <v>0</v>
      </c>
      <c r="M376" s="1">
        <f>IF(AND(B376="Med B", COUNTIFS(A$2:A376, A376, B$2:B376, "Med B")=1), 1, 0)</f>
        <v>0</v>
      </c>
      <c r="N376" s="1">
        <f t="shared" si="47"/>
        <v>0</v>
      </c>
      <c r="O376" s="1">
        <f>IF(B376="Med B", COUNTIFS(A$2:A376, A376, B$2:B376, "Med B"), 0)</f>
        <v>0</v>
      </c>
      <c r="P376" s="1">
        <f>IF(AND(B376="Med B", COUNTIFS(A$2:A376, A376, B$2:B376, "Med B")=2), E376, 0)</f>
        <v>0</v>
      </c>
    </row>
    <row r="377" spans="1:17" ht="10" x14ac:dyDescent="0.25">
      <c r="A377" s="1">
        <v>21</v>
      </c>
      <c r="B377" s="24" t="s">
        <v>9</v>
      </c>
      <c r="C377" s="2">
        <v>41141</v>
      </c>
      <c r="D377" s="2" t="str">
        <f t="shared" si="42"/>
        <v>2012-08</v>
      </c>
      <c r="E377" s="23">
        <v>3300</v>
      </c>
      <c r="F377" s="23">
        <f t="shared" si="43"/>
        <v>0</v>
      </c>
      <c r="G377" s="23">
        <f>IF(AND(B377="Med B", COUNTIFS(A$2:A377, A377, B$2:B377, "Med A")=0), 1, 0)</f>
        <v>0</v>
      </c>
      <c r="H377" s="23" cm="1">
        <f t="array" ref="H377">IF(AND(A377=A376, E377=1), (C377-MIN(IF(A$2:A377=A377, IF(B$2:B377="Med A", C$2:C377), C377)))/7, 0)</f>
        <v>0</v>
      </c>
      <c r="I377" s="23">
        <f>IF(F377=1, SUMIFS(E$2:E377, A$2:A377, A377, B$2:B377, "Med A"), 0)</f>
        <v>0</v>
      </c>
      <c r="J377" s="23">
        <f t="shared" si="44"/>
        <v>0</v>
      </c>
      <c r="K377" s="23">
        <f t="shared" si="45"/>
        <v>3300</v>
      </c>
      <c r="L377" s="23">
        <f t="shared" si="46"/>
        <v>0</v>
      </c>
      <c r="M377" s="1">
        <f>IF(AND(B377="Med B", COUNTIFS(A$2:A377, A377, B$2:B377, "Med B")=1), 1, 0)</f>
        <v>0</v>
      </c>
      <c r="N377" s="1">
        <f t="shared" si="47"/>
        <v>0</v>
      </c>
      <c r="O377" s="1">
        <f>IF(B377="Med B", COUNTIFS(A$2:A377, A377, B$2:B377, "Med B"), 0)</f>
        <v>0</v>
      </c>
      <c r="P377" s="1">
        <f>IF(AND(B377="Med B", COUNTIFS(A$2:A377, A377, B$2:B377, "Med B")=2), E377, 0)</f>
        <v>0</v>
      </c>
    </row>
    <row r="378" spans="1:17" ht="10" x14ac:dyDescent="0.25">
      <c r="A378" s="1">
        <v>21</v>
      </c>
      <c r="B378" s="24" t="s">
        <v>9</v>
      </c>
      <c r="C378" s="2">
        <v>41143</v>
      </c>
      <c r="D378" s="2" t="str">
        <f t="shared" si="42"/>
        <v>2012-08</v>
      </c>
      <c r="E378" s="23">
        <v>3300</v>
      </c>
      <c r="F378" s="23">
        <f t="shared" si="43"/>
        <v>0</v>
      </c>
      <c r="G378" s="23">
        <f>IF(AND(B378="Med B", COUNTIFS(A$2:A378, A378, B$2:B378, "Med A")=0), 1, 0)</f>
        <v>0</v>
      </c>
      <c r="H378" s="23" cm="1">
        <f t="array" ref="H378">IF(AND(A378=A377, E378=1), (C378-MIN(IF(A$2:A378=A378, IF(B$2:B378="Med A", C$2:C378), C378)))/7, 0)</f>
        <v>0</v>
      </c>
      <c r="I378" s="23">
        <f>IF(F378=1, SUMIFS(E$2:E378, A$2:A378, A378, B$2:B378, "Med A"), 0)</f>
        <v>0</v>
      </c>
      <c r="J378" s="23">
        <f t="shared" si="44"/>
        <v>0</v>
      </c>
      <c r="K378" s="23">
        <f t="shared" si="45"/>
        <v>3300</v>
      </c>
      <c r="L378" s="23">
        <f t="shared" si="46"/>
        <v>0</v>
      </c>
      <c r="M378" s="1">
        <f>IF(AND(B378="Med B", COUNTIFS(A$2:A378, A378, B$2:B378, "Med B")=1), 1, 0)</f>
        <v>0</v>
      </c>
      <c r="N378" s="1">
        <f t="shared" si="47"/>
        <v>0</v>
      </c>
      <c r="O378" s="1">
        <f>IF(B378="Med B", COUNTIFS(A$2:A378, A378, B$2:B378, "Med B"), 0)</f>
        <v>0</v>
      </c>
      <c r="P378" s="1">
        <f>IF(AND(B378="Med B", COUNTIFS(A$2:A378, A378, B$2:B378, "Med B")=2), E378, 0)</f>
        <v>0</v>
      </c>
    </row>
    <row r="379" spans="1:17" ht="10" x14ac:dyDescent="0.25">
      <c r="A379" s="1">
        <v>21</v>
      </c>
      <c r="B379" s="24" t="s">
        <v>9</v>
      </c>
      <c r="C379" s="2">
        <v>41145</v>
      </c>
      <c r="D379" s="2" t="str">
        <f t="shared" si="42"/>
        <v>2012-08</v>
      </c>
      <c r="E379" s="23">
        <v>3300</v>
      </c>
      <c r="F379" s="23">
        <f t="shared" si="43"/>
        <v>0</v>
      </c>
      <c r="G379" s="23">
        <f>IF(AND(B379="Med B", COUNTIFS(A$2:A379, A379, B$2:B379, "Med A")=0), 1, 0)</f>
        <v>0</v>
      </c>
      <c r="H379" s="23" cm="1">
        <f t="array" ref="H379">IF(AND(A379=A378, E379=1), (C379-MIN(IF(A$2:A379=A379, IF(B$2:B379="Med A", C$2:C379), C379)))/7, 0)</f>
        <v>0</v>
      </c>
      <c r="I379" s="23">
        <f>IF(F379=1, SUMIFS(E$2:E379, A$2:A379, A379, B$2:B379, "Med A"), 0)</f>
        <v>0</v>
      </c>
      <c r="J379" s="23">
        <f t="shared" si="44"/>
        <v>0</v>
      </c>
      <c r="K379" s="23">
        <f t="shared" si="45"/>
        <v>3300</v>
      </c>
      <c r="L379" s="23">
        <f t="shared" si="46"/>
        <v>0</v>
      </c>
      <c r="M379" s="1">
        <f>IF(AND(B379="Med B", COUNTIFS(A$2:A379, A379, B$2:B379, "Med B")=1), 1, 0)</f>
        <v>0</v>
      </c>
      <c r="N379" s="1">
        <f t="shared" si="47"/>
        <v>0</v>
      </c>
      <c r="O379" s="1">
        <f>IF(B379="Med B", COUNTIFS(A$2:A379, A379, B$2:B379, "Med B"), 0)</f>
        <v>0</v>
      </c>
      <c r="P379" s="1">
        <f>IF(AND(B379="Med B", COUNTIFS(A$2:A379, A379, B$2:B379, "Med B")=2), E379, 0)</f>
        <v>0</v>
      </c>
    </row>
    <row r="380" spans="1:17" ht="10" x14ac:dyDescent="0.25">
      <c r="A380" s="1">
        <v>21</v>
      </c>
      <c r="B380" s="24" t="s">
        <v>9</v>
      </c>
      <c r="C380" s="2">
        <v>41148</v>
      </c>
      <c r="D380" s="2" t="str">
        <f t="shared" si="42"/>
        <v>2012-08</v>
      </c>
      <c r="E380" s="23">
        <v>3300</v>
      </c>
      <c r="F380" s="23">
        <f t="shared" si="43"/>
        <v>0</v>
      </c>
      <c r="G380" s="23">
        <f>IF(AND(B380="Med B", COUNTIFS(A$2:A380, A380, B$2:B380, "Med A")=0), 1, 0)</f>
        <v>0</v>
      </c>
      <c r="H380" s="23" cm="1">
        <f t="array" ref="H380">IF(AND(A380=A379, E380=1), (C380-MIN(IF(A$2:A380=A380, IF(B$2:B380="Med A", C$2:C380), C380)))/7, 0)</f>
        <v>0</v>
      </c>
      <c r="I380" s="23">
        <f>IF(F380=1, SUMIFS(E$2:E380, A$2:A380, A380, B$2:B380, "Med A"), 0)</f>
        <v>0</v>
      </c>
      <c r="J380" s="23">
        <f t="shared" si="44"/>
        <v>0</v>
      </c>
      <c r="K380" s="23">
        <f t="shared" si="45"/>
        <v>3300</v>
      </c>
      <c r="L380" s="23">
        <f t="shared" si="46"/>
        <v>0</v>
      </c>
      <c r="M380" s="1">
        <f>IF(AND(B380="Med B", COUNTIFS(A$2:A380, A380, B$2:B380, "Med B")=1), 1, 0)</f>
        <v>0</v>
      </c>
      <c r="N380" s="1">
        <f t="shared" si="47"/>
        <v>0</v>
      </c>
      <c r="O380" s="1">
        <f>IF(B380="Med B", COUNTIFS(A$2:A380, A380, B$2:B380, "Med B"), 0)</f>
        <v>0</v>
      </c>
      <c r="P380" s="1">
        <f>IF(AND(B380="Med B", COUNTIFS(A$2:A380, A380, B$2:B380, "Med B")=2), E380, 0)</f>
        <v>0</v>
      </c>
    </row>
    <row r="381" spans="1:17" ht="10" x14ac:dyDescent="0.25">
      <c r="A381" s="1">
        <v>21</v>
      </c>
      <c r="B381" s="24" t="s">
        <v>9</v>
      </c>
      <c r="C381" s="2">
        <v>41150</v>
      </c>
      <c r="D381" s="2" t="str">
        <f t="shared" si="42"/>
        <v>2012-08</v>
      </c>
      <c r="E381" s="23">
        <v>3300</v>
      </c>
      <c r="F381" s="23">
        <f t="shared" si="43"/>
        <v>0</v>
      </c>
      <c r="G381" s="23">
        <f>IF(AND(B381="Med B", COUNTIFS(A$2:A381, A381, B$2:B381, "Med A")=0), 1, 0)</f>
        <v>0</v>
      </c>
      <c r="H381" s="23" cm="1">
        <f t="array" ref="H381">IF(AND(A381=A380, E381=1), (C381-MIN(IF(A$2:A381=A381, IF(B$2:B381="Med A", C$2:C381), C381)))/7, 0)</f>
        <v>0</v>
      </c>
      <c r="I381" s="23">
        <f>IF(F381=1, SUMIFS(E$2:E381, A$2:A381, A381, B$2:B381, "Med A"), 0)</f>
        <v>0</v>
      </c>
      <c r="J381" s="23">
        <f t="shared" si="44"/>
        <v>0</v>
      </c>
      <c r="K381" s="23">
        <f t="shared" si="45"/>
        <v>3300</v>
      </c>
      <c r="L381" s="23">
        <f t="shared" si="46"/>
        <v>0</v>
      </c>
      <c r="M381" s="1">
        <f>IF(AND(B381="Med B", COUNTIFS(A$2:A381, A381, B$2:B381, "Med B")=1), 1, 0)</f>
        <v>0</v>
      </c>
      <c r="N381" s="1">
        <f t="shared" si="47"/>
        <v>0</v>
      </c>
      <c r="O381" s="1">
        <f>IF(B381="Med B", COUNTIFS(A$2:A381, A381, B$2:B381, "Med B"), 0)</f>
        <v>0</v>
      </c>
      <c r="P381" s="1">
        <f>IF(AND(B381="Med B", COUNTIFS(A$2:A381, A381, B$2:B381, "Med B")=2), E381, 0)</f>
        <v>0</v>
      </c>
    </row>
    <row r="382" spans="1:17" ht="12.5" x14ac:dyDescent="0.25">
      <c r="A382" s="1">
        <v>21</v>
      </c>
      <c r="B382" s="24" t="s">
        <v>9</v>
      </c>
      <c r="C382" s="2">
        <v>41155</v>
      </c>
      <c r="D382" s="2" t="str">
        <f t="shared" si="42"/>
        <v>2012-09</v>
      </c>
      <c r="E382" s="23">
        <v>3300</v>
      </c>
      <c r="F382" s="23">
        <f t="shared" si="43"/>
        <v>0</v>
      </c>
      <c r="G382" s="23">
        <f>IF(AND(B382="Med B", COUNTIFS(A$2:A382, A382, B$2:B382, "Med A")=0), 1, 0)</f>
        <v>0</v>
      </c>
      <c r="H382" s="23" cm="1">
        <f t="array" ref="H382">IF(AND(A382=A381, E382=1), (C382-MIN(IF(A$2:A382=A382, IF(B$2:B382="Med A", C$2:C382), C382)))/7, 0)</f>
        <v>0</v>
      </c>
      <c r="I382" s="23">
        <f>IF(F382=1, SUMIFS(E$2:E382, A$2:A382, A382, B$2:B382, "Med A"), 0)</f>
        <v>0</v>
      </c>
      <c r="J382" s="23">
        <f t="shared" si="44"/>
        <v>0</v>
      </c>
      <c r="K382" s="23">
        <f t="shared" si="45"/>
        <v>3300</v>
      </c>
      <c r="L382" s="23">
        <f t="shared" si="46"/>
        <v>0</v>
      </c>
      <c r="M382" s="1">
        <f>IF(AND(B382="Med B", COUNTIFS(A$2:A382, A382, B$2:B382, "Med B")=1), 1, 0)</f>
        <v>0</v>
      </c>
      <c r="N382" s="1">
        <f t="shared" si="47"/>
        <v>0</v>
      </c>
      <c r="O382" s="1">
        <f>IF(B382="Med B", COUNTIFS(A$2:A382, A382, B$2:B382, "Med B"), 0)</f>
        <v>0</v>
      </c>
      <c r="P382" s="1">
        <f>IF(AND(B382="Med B", COUNTIFS(A$2:A382, A382, B$2:B382, "Med B")=2), E382, 0)</f>
        <v>0</v>
      </c>
      <c r="Q382" t="str">
        <f t="shared" ref="Q382:Q385" si="49">IF(AND(F358=1, OR(MONTH(C358)=9, MONTH(C358)=10)), TEXT(C358, "yyyy-mm"), "")</f>
        <v/>
      </c>
    </row>
    <row r="383" spans="1:17" ht="12.5" x14ac:dyDescent="0.25">
      <c r="A383" s="1">
        <v>21</v>
      </c>
      <c r="B383" s="24" t="s">
        <v>9</v>
      </c>
      <c r="C383" s="2">
        <v>41157</v>
      </c>
      <c r="D383" s="2" t="str">
        <f t="shared" si="42"/>
        <v>2012-09</v>
      </c>
      <c r="E383" s="23">
        <v>3300</v>
      </c>
      <c r="F383" s="23">
        <f t="shared" si="43"/>
        <v>0</v>
      </c>
      <c r="G383" s="23">
        <f>IF(AND(B383="Med B", COUNTIFS(A$2:A383, A383, B$2:B383, "Med A")=0), 1, 0)</f>
        <v>0</v>
      </c>
      <c r="H383" s="23" cm="1">
        <f t="array" ref="H383">IF(AND(A383=A382, E383=1), (C383-MIN(IF(A$2:A383=A383, IF(B$2:B383="Med A", C$2:C383), C383)))/7, 0)</f>
        <v>0</v>
      </c>
      <c r="I383" s="23">
        <f>IF(F383=1, SUMIFS(E$2:E383, A$2:A383, A383, B$2:B383, "Med A"), 0)</f>
        <v>0</v>
      </c>
      <c r="J383" s="23">
        <f t="shared" si="44"/>
        <v>0</v>
      </c>
      <c r="K383" s="23">
        <f t="shared" si="45"/>
        <v>3300</v>
      </c>
      <c r="L383" s="23">
        <f t="shared" si="46"/>
        <v>0</v>
      </c>
      <c r="M383" s="1">
        <f>IF(AND(B383="Med B", COUNTIFS(A$2:A383, A383, B$2:B383, "Med B")=1), 1, 0)</f>
        <v>0</v>
      </c>
      <c r="N383" s="1">
        <f t="shared" si="47"/>
        <v>0</v>
      </c>
      <c r="O383" s="1">
        <f>IF(B383="Med B", COUNTIFS(A$2:A383, A383, B$2:B383, "Med B"), 0)</f>
        <v>0</v>
      </c>
      <c r="P383" s="1">
        <f>IF(AND(B383="Med B", COUNTIFS(A$2:A383, A383, B$2:B383, "Med B")=2), E383, 0)</f>
        <v>0</v>
      </c>
      <c r="Q383" t="str">
        <f t="shared" si="49"/>
        <v/>
      </c>
    </row>
    <row r="384" spans="1:17" ht="12.5" x14ac:dyDescent="0.25">
      <c r="A384" s="1">
        <v>21</v>
      </c>
      <c r="B384" s="24" t="s">
        <v>10</v>
      </c>
      <c r="C384" s="2">
        <v>41164</v>
      </c>
      <c r="D384" s="2" t="str">
        <f t="shared" si="42"/>
        <v>2012-09</v>
      </c>
      <c r="E384" s="23">
        <v>6</v>
      </c>
      <c r="F384" s="23">
        <f t="shared" si="43"/>
        <v>1</v>
      </c>
      <c r="G384" s="23">
        <f>IF(AND(B384="Med B", COUNTIFS(A$2:A384, A384, B$2:B384, "Med A")=0), 1, 0)</f>
        <v>0</v>
      </c>
      <c r="H384" s="23" cm="1">
        <f t="array" ref="H384">IF(AND(A384=A383, E384=1), (C384-MIN(IF(A$2:A384=A384, IF(B$2:B384="Med A", C$2:C384), C384)))/7, 0)</f>
        <v>0</v>
      </c>
      <c r="I384" s="23">
        <f>IF(F384=1, SUMIFS(E$2:E384, A$2:A384, A384, B$2:B384, "Med A"), 0)</f>
        <v>66600</v>
      </c>
      <c r="J384" s="23">
        <f t="shared" si="44"/>
        <v>0</v>
      </c>
      <c r="K384" s="23">
        <f t="shared" si="45"/>
        <v>0</v>
      </c>
      <c r="L384" s="23">
        <f t="shared" si="46"/>
        <v>6</v>
      </c>
      <c r="M384" s="1">
        <f>IF(AND(B384="Med B", COUNTIFS(A$2:A384, A384, B$2:B384, "Med B")=1), 1, 0)</f>
        <v>1</v>
      </c>
      <c r="N384" s="1">
        <f t="shared" si="47"/>
        <v>6</v>
      </c>
      <c r="O384" s="1">
        <f>IF(B384="Med B", COUNTIFS(A$2:A384, A384, B$2:B384, "Med B"), 0)</f>
        <v>1</v>
      </c>
      <c r="P384" s="1">
        <f>IF(AND(B384="Med B", COUNTIFS(A$2:A384, A384, B$2:B384, "Med B")=2), E384, 0)</f>
        <v>0</v>
      </c>
      <c r="Q384" t="str">
        <f t="shared" si="49"/>
        <v/>
      </c>
    </row>
    <row r="385" spans="1:17" ht="12.5" x14ac:dyDescent="0.25">
      <c r="A385" s="1">
        <v>21</v>
      </c>
      <c r="B385" s="24" t="s">
        <v>10</v>
      </c>
      <c r="C385" s="2">
        <v>41192</v>
      </c>
      <c r="D385" s="2" t="str">
        <f t="shared" si="42"/>
        <v>2012-10</v>
      </c>
      <c r="E385" s="23">
        <v>6</v>
      </c>
      <c r="F385" s="23">
        <f t="shared" si="43"/>
        <v>0</v>
      </c>
      <c r="G385" s="23">
        <f>IF(AND(B385="Med B", COUNTIFS(A$2:A385, A385, B$2:B385, "Med A")=0), 1, 0)</f>
        <v>0</v>
      </c>
      <c r="H385" s="23" cm="1">
        <f t="array" ref="H385">IF(AND(A385=A384, E385=1), (C385-MIN(IF(A$2:A385=A385, IF(B$2:B385="Med A", C$2:C385), C385)))/7, 0)</f>
        <v>0</v>
      </c>
      <c r="I385" s="23">
        <f>IF(F385=1, SUMIFS(E$2:E385, A$2:A385, A385, B$2:B385, "Med A"), 0)</f>
        <v>0</v>
      </c>
      <c r="J385" s="23">
        <f t="shared" si="44"/>
        <v>12</v>
      </c>
      <c r="K385" s="23">
        <f t="shared" si="45"/>
        <v>0</v>
      </c>
      <c r="L385" s="23">
        <f t="shared" si="46"/>
        <v>6</v>
      </c>
      <c r="M385" s="1">
        <f>IF(AND(B385="Med B", COUNTIFS(A$2:A385, A385, B$2:B385, "Med B")=1), 1, 0)</f>
        <v>0</v>
      </c>
      <c r="N385" s="1">
        <f t="shared" si="47"/>
        <v>0</v>
      </c>
      <c r="O385" s="1">
        <f>IF(B385="Med B", COUNTIFS(A$2:A385, A385, B$2:B385, "Med B"), 0)</f>
        <v>2</v>
      </c>
      <c r="P385" s="1">
        <f>IF(AND(B385="Med B", COUNTIFS(A$2:A385, A385, B$2:B385, "Med B")=2), E385, 0)</f>
        <v>6</v>
      </c>
      <c r="Q385" t="str">
        <f t="shared" si="49"/>
        <v/>
      </c>
    </row>
    <row r="386" spans="1:17" ht="10" x14ac:dyDescent="0.25">
      <c r="A386" s="1">
        <v>22</v>
      </c>
      <c r="B386" s="24" t="s">
        <v>9</v>
      </c>
      <c r="C386" s="2">
        <v>41092</v>
      </c>
      <c r="D386" s="2" t="str">
        <f t="shared" si="42"/>
        <v>2012-07</v>
      </c>
      <c r="E386" s="23">
        <v>8000</v>
      </c>
      <c r="F386" s="23">
        <f t="shared" si="43"/>
        <v>0</v>
      </c>
      <c r="G386" s="23">
        <f>IF(AND(B386="Med B", COUNTIFS(A$2:A386, A386, B$2:B386, "Med A")=0), 1, 0)</f>
        <v>0</v>
      </c>
      <c r="H386" s="23" cm="1">
        <f t="array" ref="H386">IF(AND(A386=A385, E386=1), (C386-MIN(IF(A$2:A386=A386, IF(B$2:B386="Med A", C$2:C386), C386)))/7, 0)</f>
        <v>0</v>
      </c>
      <c r="I386" s="23">
        <f>IF(F386=1, SUMIFS(E$2:E386, A$2:A386, A386, B$2:B386, "Med A"), 0)</f>
        <v>0</v>
      </c>
      <c r="J386" s="23">
        <f t="shared" si="44"/>
        <v>0</v>
      </c>
      <c r="K386" s="23">
        <f t="shared" si="45"/>
        <v>8000</v>
      </c>
      <c r="L386" s="23">
        <f t="shared" si="46"/>
        <v>0</v>
      </c>
      <c r="M386" s="1">
        <f>IF(AND(B386="Med B", COUNTIFS(A$2:A386, A386, B$2:B386, "Med B")=1), 1, 0)</f>
        <v>0</v>
      </c>
      <c r="N386" s="1">
        <f t="shared" si="47"/>
        <v>0</v>
      </c>
      <c r="O386" s="1">
        <f>IF(B386="Med B", COUNTIFS(A$2:A386, A386, B$2:B386, "Med B"), 0)</f>
        <v>0</v>
      </c>
      <c r="P386" s="1">
        <f>IF(AND(B386="Med B", COUNTIFS(A$2:A386, A386, B$2:B386, "Med B")=2), E386, 0)</f>
        <v>0</v>
      </c>
    </row>
    <row r="387" spans="1:17" ht="10" x14ac:dyDescent="0.25">
      <c r="A387" s="1">
        <v>22</v>
      </c>
      <c r="B387" s="24" t="s">
        <v>9</v>
      </c>
      <c r="C387" s="2">
        <v>41094</v>
      </c>
      <c r="D387" s="2" t="str">
        <f t="shared" ref="D387:D450" si="50">TEXT(C387,"yyyy-mm")</f>
        <v>2012-07</v>
      </c>
      <c r="E387" s="23">
        <v>8000</v>
      </c>
      <c r="F387" s="23">
        <f t="shared" ref="F387:F450" si="51">IF(AND(A387=A386, B386="Med A", B387="Med B"), 1, 0)</f>
        <v>0</v>
      </c>
      <c r="G387" s="23">
        <f>IF(AND(B387="Med B", COUNTIFS(A$2:A387, A387, B$2:B387, "Med A")=0), 1, 0)</f>
        <v>0</v>
      </c>
      <c r="H387" s="23" cm="1">
        <f t="array" ref="H387">IF(AND(A387=A386, E387=1), (C387-MIN(IF(A$2:A387=A387, IF(B$2:B387="Med A", C$2:C387), C387)))/7, 0)</f>
        <v>0</v>
      </c>
      <c r="I387" s="23">
        <f>IF(F387=1, SUMIFS(E$2:E387, A$2:A387, A387, B$2:B387, "Med A"), 0)</f>
        <v>0</v>
      </c>
      <c r="J387" s="23">
        <f t="shared" ref="J387:J450" si="52">IF(AND(B387="Med B", OR(A388&lt;&gt;A387, ISBLANK(A388))), SUMIFS(E:E, A:A, A387, B:B, "Med B"), 0)</f>
        <v>0</v>
      </c>
      <c r="K387" s="23">
        <f t="shared" ref="K387:K450" si="53">IF(B387="Med A", E387, 0)</f>
        <v>8000</v>
      </c>
      <c r="L387" s="23">
        <f t="shared" ref="L387:L450" si="54">IF(B387="Med B", E387, 0)</f>
        <v>0</v>
      </c>
      <c r="M387" s="1">
        <f>IF(AND(B387="Med B", COUNTIFS(A$2:A387, A387, B$2:B387, "Med B")=1), 1, 0)</f>
        <v>0</v>
      </c>
      <c r="N387" s="1">
        <f t="shared" ref="N387:N450" si="55">IF(M387=1, E387, 0)</f>
        <v>0</v>
      </c>
      <c r="O387" s="1">
        <f>IF(B387="Med B", COUNTIFS(A$2:A387, A387, B$2:B387, "Med B"), 0)</f>
        <v>0</v>
      </c>
      <c r="P387" s="1">
        <f>IF(AND(B387="Med B", COUNTIFS(A$2:A387, A387, B$2:B387, "Med B")=2), E387, 0)</f>
        <v>0</v>
      </c>
    </row>
    <row r="388" spans="1:17" ht="10" x14ac:dyDescent="0.25">
      <c r="A388" s="1">
        <v>22</v>
      </c>
      <c r="B388" s="24" t="s">
        <v>9</v>
      </c>
      <c r="C388" s="2">
        <v>41113</v>
      </c>
      <c r="D388" s="2" t="str">
        <f t="shared" si="50"/>
        <v>2012-07</v>
      </c>
      <c r="E388" s="23">
        <v>5600</v>
      </c>
      <c r="F388" s="23">
        <f t="shared" si="51"/>
        <v>0</v>
      </c>
      <c r="G388" s="23">
        <f>IF(AND(B388="Med B", COUNTIFS(A$2:A388, A388, B$2:B388, "Med A")=0), 1, 0)</f>
        <v>0</v>
      </c>
      <c r="H388" s="23" cm="1">
        <f t="array" ref="H388">IF(AND(A388=A387, E388=1), (C388-MIN(IF(A$2:A388=A388, IF(B$2:B388="Med A", C$2:C388), C388)))/7, 0)</f>
        <v>0</v>
      </c>
      <c r="I388" s="23">
        <f>IF(F388=1, SUMIFS(E$2:E388, A$2:A388, A388, B$2:B388, "Med A"), 0)</f>
        <v>0</v>
      </c>
      <c r="J388" s="23">
        <f t="shared" si="52"/>
        <v>0</v>
      </c>
      <c r="K388" s="23">
        <f t="shared" si="53"/>
        <v>5600</v>
      </c>
      <c r="L388" s="23">
        <f t="shared" si="54"/>
        <v>0</v>
      </c>
      <c r="M388" s="1">
        <f>IF(AND(B388="Med B", COUNTIFS(A$2:A388, A388, B$2:B388, "Med B")=1), 1, 0)</f>
        <v>0</v>
      </c>
      <c r="N388" s="1">
        <f t="shared" si="55"/>
        <v>0</v>
      </c>
      <c r="O388" s="1">
        <f>IF(B388="Med B", COUNTIFS(A$2:A388, A388, B$2:B388, "Med B"), 0)</f>
        <v>0</v>
      </c>
      <c r="P388" s="1">
        <f>IF(AND(B388="Med B", COUNTIFS(A$2:A388, A388, B$2:B388, "Med B")=2), E388, 0)</f>
        <v>0</v>
      </c>
    </row>
    <row r="389" spans="1:17" ht="10" x14ac:dyDescent="0.25">
      <c r="A389" s="1">
        <v>22</v>
      </c>
      <c r="B389" s="24" t="s">
        <v>9</v>
      </c>
      <c r="C389" s="2">
        <v>41115</v>
      </c>
      <c r="D389" s="2" t="str">
        <f t="shared" si="50"/>
        <v>2012-07</v>
      </c>
      <c r="E389" s="23">
        <v>5600</v>
      </c>
      <c r="F389" s="23">
        <f t="shared" si="51"/>
        <v>0</v>
      </c>
      <c r="G389" s="23">
        <f>IF(AND(B389="Med B", COUNTIFS(A$2:A389, A389, B$2:B389, "Med A")=0), 1, 0)</f>
        <v>0</v>
      </c>
      <c r="H389" s="23" cm="1">
        <f t="array" ref="H389">IF(AND(A389=A388, E389=1), (C389-MIN(IF(A$2:A389=A389, IF(B$2:B389="Med A", C$2:C389), C389)))/7, 0)</f>
        <v>0</v>
      </c>
      <c r="I389" s="23">
        <f>IF(F389=1, SUMIFS(E$2:E389, A$2:A389, A389, B$2:B389, "Med A"), 0)</f>
        <v>0</v>
      </c>
      <c r="J389" s="23">
        <f t="shared" si="52"/>
        <v>0</v>
      </c>
      <c r="K389" s="23">
        <f t="shared" si="53"/>
        <v>5600</v>
      </c>
      <c r="L389" s="23">
        <f t="shared" si="54"/>
        <v>0</v>
      </c>
      <c r="M389" s="1">
        <f>IF(AND(B389="Med B", COUNTIFS(A$2:A389, A389, B$2:B389, "Med B")=1), 1, 0)</f>
        <v>0</v>
      </c>
      <c r="N389" s="1">
        <f t="shared" si="55"/>
        <v>0</v>
      </c>
      <c r="O389" s="1">
        <f>IF(B389="Med B", COUNTIFS(A$2:A389, A389, B$2:B389, "Med B"), 0)</f>
        <v>0</v>
      </c>
      <c r="P389" s="1">
        <f>IF(AND(B389="Med B", COUNTIFS(A$2:A389, A389, B$2:B389, "Med B")=2), E389, 0)</f>
        <v>0</v>
      </c>
    </row>
    <row r="390" spans="1:17" ht="10" x14ac:dyDescent="0.25">
      <c r="A390" s="1">
        <v>22</v>
      </c>
      <c r="B390" s="24" t="s">
        <v>9</v>
      </c>
      <c r="C390" s="2">
        <v>41117</v>
      </c>
      <c r="D390" s="2" t="str">
        <f t="shared" si="50"/>
        <v>2012-07</v>
      </c>
      <c r="E390" s="23">
        <v>5600</v>
      </c>
      <c r="F390" s="23">
        <f t="shared" si="51"/>
        <v>0</v>
      </c>
      <c r="G390" s="23">
        <f>IF(AND(B390="Med B", COUNTIFS(A$2:A390, A390, B$2:B390, "Med A")=0), 1, 0)</f>
        <v>0</v>
      </c>
      <c r="H390" s="23" cm="1">
        <f t="array" ref="H390">IF(AND(A390=A389, E390=1), (C390-MIN(IF(A$2:A390=A390, IF(B$2:B390="Med A", C$2:C390), C390)))/7, 0)</f>
        <v>0</v>
      </c>
      <c r="I390" s="23">
        <f>IF(F390=1, SUMIFS(E$2:E390, A$2:A390, A390, B$2:B390, "Med A"), 0)</f>
        <v>0</v>
      </c>
      <c r="J390" s="23">
        <f t="shared" si="52"/>
        <v>0</v>
      </c>
      <c r="K390" s="23">
        <f t="shared" si="53"/>
        <v>5600</v>
      </c>
      <c r="L390" s="23">
        <f t="shared" si="54"/>
        <v>0</v>
      </c>
      <c r="M390" s="1">
        <f>IF(AND(B390="Med B", COUNTIFS(A$2:A390, A390, B$2:B390, "Med B")=1), 1, 0)</f>
        <v>0</v>
      </c>
      <c r="N390" s="1">
        <f t="shared" si="55"/>
        <v>0</v>
      </c>
      <c r="O390" s="1">
        <f>IF(B390="Med B", COUNTIFS(A$2:A390, A390, B$2:B390, "Med B"), 0)</f>
        <v>0</v>
      </c>
      <c r="P390" s="1">
        <f>IF(AND(B390="Med B", COUNTIFS(A$2:A390, A390, B$2:B390, "Med B")=2), E390, 0)</f>
        <v>0</v>
      </c>
    </row>
    <row r="391" spans="1:17" ht="10" x14ac:dyDescent="0.25">
      <c r="A391" s="1">
        <v>22</v>
      </c>
      <c r="B391" s="24" t="s">
        <v>9</v>
      </c>
      <c r="C391" s="2">
        <v>41120</v>
      </c>
      <c r="D391" s="2" t="str">
        <f t="shared" si="50"/>
        <v>2012-07</v>
      </c>
      <c r="E391" s="23">
        <v>5600</v>
      </c>
      <c r="F391" s="23">
        <f t="shared" si="51"/>
        <v>0</v>
      </c>
      <c r="G391" s="23">
        <f>IF(AND(B391="Med B", COUNTIFS(A$2:A391, A391, B$2:B391, "Med A")=0), 1, 0)</f>
        <v>0</v>
      </c>
      <c r="H391" s="23" cm="1">
        <f t="array" ref="H391">IF(AND(A391=A390, E391=1), (C391-MIN(IF(A$2:A391=A391, IF(B$2:B391="Med A", C$2:C391), C391)))/7, 0)</f>
        <v>0</v>
      </c>
      <c r="I391" s="23">
        <f>IF(F391=1, SUMIFS(E$2:E391, A$2:A391, A391, B$2:B391, "Med A"), 0)</f>
        <v>0</v>
      </c>
      <c r="J391" s="23">
        <f t="shared" si="52"/>
        <v>0</v>
      </c>
      <c r="K391" s="23">
        <f t="shared" si="53"/>
        <v>5600</v>
      </c>
      <c r="L391" s="23">
        <f t="shared" si="54"/>
        <v>0</v>
      </c>
      <c r="M391" s="1">
        <f>IF(AND(B391="Med B", COUNTIFS(A$2:A391, A391, B$2:B391, "Med B")=1), 1, 0)</f>
        <v>0</v>
      </c>
      <c r="N391" s="1">
        <f t="shared" si="55"/>
        <v>0</v>
      </c>
      <c r="O391" s="1">
        <f>IF(B391="Med B", COUNTIFS(A$2:A391, A391, B$2:B391, "Med B"), 0)</f>
        <v>0</v>
      </c>
      <c r="P391" s="1">
        <f>IF(AND(B391="Med B", COUNTIFS(A$2:A391, A391, B$2:B391, "Med B")=2), E391, 0)</f>
        <v>0</v>
      </c>
    </row>
    <row r="392" spans="1:17" ht="10" x14ac:dyDescent="0.25">
      <c r="A392" s="1">
        <v>22</v>
      </c>
      <c r="B392" s="24" t="s">
        <v>9</v>
      </c>
      <c r="C392" s="2">
        <v>41122</v>
      </c>
      <c r="D392" s="2" t="str">
        <f t="shared" si="50"/>
        <v>2012-08</v>
      </c>
      <c r="E392" s="23">
        <v>5600</v>
      </c>
      <c r="F392" s="23">
        <f t="shared" si="51"/>
        <v>0</v>
      </c>
      <c r="G392" s="23">
        <f>IF(AND(B392="Med B", COUNTIFS(A$2:A392, A392, B$2:B392, "Med A")=0), 1, 0)</f>
        <v>0</v>
      </c>
      <c r="H392" s="23" cm="1">
        <f t="array" ref="H392">IF(AND(A392=A391, E392=1), (C392-MIN(IF(A$2:A392=A392, IF(B$2:B392="Med A", C$2:C392), C392)))/7, 0)</f>
        <v>0</v>
      </c>
      <c r="I392" s="23">
        <f>IF(F392=1, SUMIFS(E$2:E392, A$2:A392, A392, B$2:B392, "Med A"), 0)</f>
        <v>0</v>
      </c>
      <c r="J392" s="23">
        <f t="shared" si="52"/>
        <v>0</v>
      </c>
      <c r="K392" s="23">
        <f t="shared" si="53"/>
        <v>5600</v>
      </c>
      <c r="L392" s="23">
        <f t="shared" si="54"/>
        <v>0</v>
      </c>
      <c r="M392" s="1">
        <f>IF(AND(B392="Med B", COUNTIFS(A$2:A392, A392, B$2:B392, "Med B")=1), 1, 0)</f>
        <v>0</v>
      </c>
      <c r="N392" s="1">
        <f t="shared" si="55"/>
        <v>0</v>
      </c>
      <c r="O392" s="1">
        <f>IF(B392="Med B", COUNTIFS(A$2:A392, A392, B$2:B392, "Med B"), 0)</f>
        <v>0</v>
      </c>
      <c r="P392" s="1">
        <f>IF(AND(B392="Med B", COUNTIFS(A$2:A392, A392, B$2:B392, "Med B")=2), E392, 0)</f>
        <v>0</v>
      </c>
    </row>
    <row r="393" spans="1:17" ht="10" x14ac:dyDescent="0.25">
      <c r="A393" s="1">
        <v>22</v>
      </c>
      <c r="B393" s="24" t="s">
        <v>9</v>
      </c>
      <c r="C393" s="2">
        <v>41124</v>
      </c>
      <c r="D393" s="2" t="str">
        <f t="shared" si="50"/>
        <v>2012-08</v>
      </c>
      <c r="E393" s="23">
        <v>7300</v>
      </c>
      <c r="F393" s="23">
        <f t="shared" si="51"/>
        <v>0</v>
      </c>
      <c r="G393" s="23">
        <f>IF(AND(B393="Med B", COUNTIFS(A$2:A393, A393, B$2:B393, "Med A")=0), 1, 0)</f>
        <v>0</v>
      </c>
      <c r="H393" s="23" cm="1">
        <f t="array" ref="H393">IF(AND(A393=A392, E393=1), (C393-MIN(IF(A$2:A393=A393, IF(B$2:B393="Med A", C$2:C393), C393)))/7, 0)</f>
        <v>0</v>
      </c>
      <c r="I393" s="23">
        <f>IF(F393=1, SUMIFS(E$2:E393, A$2:A393, A393, B$2:B393, "Med A"), 0)</f>
        <v>0</v>
      </c>
      <c r="J393" s="23">
        <f t="shared" si="52"/>
        <v>0</v>
      </c>
      <c r="K393" s="23">
        <f t="shared" si="53"/>
        <v>7300</v>
      </c>
      <c r="L393" s="23">
        <f t="shared" si="54"/>
        <v>0</v>
      </c>
      <c r="M393" s="1">
        <f>IF(AND(B393="Med B", COUNTIFS(A$2:A393, A393, B$2:B393, "Med B")=1), 1, 0)</f>
        <v>0</v>
      </c>
      <c r="N393" s="1">
        <f t="shared" si="55"/>
        <v>0</v>
      </c>
      <c r="O393" s="1">
        <f>IF(B393="Med B", COUNTIFS(A$2:A393, A393, B$2:B393, "Med B"), 0)</f>
        <v>0</v>
      </c>
      <c r="P393" s="1">
        <f>IF(AND(B393="Med B", COUNTIFS(A$2:A393, A393, B$2:B393, "Med B")=2), E393, 0)</f>
        <v>0</v>
      </c>
    </row>
    <row r="394" spans="1:17" ht="10" x14ac:dyDescent="0.25">
      <c r="A394" s="1">
        <v>22</v>
      </c>
      <c r="B394" s="24" t="s">
        <v>9</v>
      </c>
      <c r="C394" s="2">
        <v>41127</v>
      </c>
      <c r="D394" s="2" t="str">
        <f t="shared" si="50"/>
        <v>2012-08</v>
      </c>
      <c r="E394" s="23">
        <v>7300</v>
      </c>
      <c r="F394" s="23">
        <f t="shared" si="51"/>
        <v>0</v>
      </c>
      <c r="G394" s="23">
        <f>IF(AND(B394="Med B", COUNTIFS(A$2:A394, A394, B$2:B394, "Med A")=0), 1, 0)</f>
        <v>0</v>
      </c>
      <c r="H394" s="23" cm="1">
        <f t="array" ref="H394">IF(AND(A394=A393, E394=1), (C394-MIN(IF(A$2:A394=A394, IF(B$2:B394="Med A", C$2:C394), C394)))/7, 0)</f>
        <v>0</v>
      </c>
      <c r="I394" s="23">
        <f>IF(F394=1, SUMIFS(E$2:E394, A$2:A394, A394, B$2:B394, "Med A"), 0)</f>
        <v>0</v>
      </c>
      <c r="J394" s="23">
        <f t="shared" si="52"/>
        <v>0</v>
      </c>
      <c r="K394" s="23">
        <f t="shared" si="53"/>
        <v>7300</v>
      </c>
      <c r="L394" s="23">
        <f t="shared" si="54"/>
        <v>0</v>
      </c>
      <c r="M394" s="1">
        <f>IF(AND(B394="Med B", COUNTIFS(A$2:A394, A394, B$2:B394, "Med B")=1), 1, 0)</f>
        <v>0</v>
      </c>
      <c r="N394" s="1">
        <f t="shared" si="55"/>
        <v>0</v>
      </c>
      <c r="O394" s="1">
        <f>IF(B394="Med B", COUNTIFS(A$2:A394, A394, B$2:B394, "Med B"), 0)</f>
        <v>0</v>
      </c>
      <c r="P394" s="1">
        <f>IF(AND(B394="Med B", COUNTIFS(A$2:A394, A394, B$2:B394, "Med B")=2), E394, 0)</f>
        <v>0</v>
      </c>
    </row>
    <row r="395" spans="1:17" ht="10" x14ac:dyDescent="0.25">
      <c r="A395" s="1">
        <v>22</v>
      </c>
      <c r="B395" s="24" t="s">
        <v>9</v>
      </c>
      <c r="C395" s="2">
        <v>41129</v>
      </c>
      <c r="D395" s="2" t="str">
        <f t="shared" si="50"/>
        <v>2012-08</v>
      </c>
      <c r="E395" s="23">
        <v>7300</v>
      </c>
      <c r="F395" s="23">
        <f t="shared" si="51"/>
        <v>0</v>
      </c>
      <c r="G395" s="23">
        <f>IF(AND(B395="Med B", COUNTIFS(A$2:A395, A395, B$2:B395, "Med A")=0), 1, 0)</f>
        <v>0</v>
      </c>
      <c r="H395" s="23" cm="1">
        <f t="array" ref="H395">IF(AND(A395=A394, E395=1), (C395-MIN(IF(A$2:A395=A395, IF(B$2:B395="Med A", C$2:C395), C395)))/7, 0)</f>
        <v>0</v>
      </c>
      <c r="I395" s="23">
        <f>IF(F395=1, SUMIFS(E$2:E395, A$2:A395, A395, B$2:B395, "Med A"), 0)</f>
        <v>0</v>
      </c>
      <c r="J395" s="23">
        <f t="shared" si="52"/>
        <v>0</v>
      </c>
      <c r="K395" s="23">
        <f t="shared" si="53"/>
        <v>7300</v>
      </c>
      <c r="L395" s="23">
        <f t="shared" si="54"/>
        <v>0</v>
      </c>
      <c r="M395" s="1">
        <f>IF(AND(B395="Med B", COUNTIFS(A$2:A395, A395, B$2:B395, "Med B")=1), 1, 0)</f>
        <v>0</v>
      </c>
      <c r="N395" s="1">
        <f t="shared" si="55"/>
        <v>0</v>
      </c>
      <c r="O395" s="1">
        <f>IF(B395="Med B", COUNTIFS(A$2:A395, A395, B$2:B395, "Med B"), 0)</f>
        <v>0</v>
      </c>
      <c r="P395" s="1">
        <f>IF(AND(B395="Med B", COUNTIFS(A$2:A395, A395, B$2:B395, "Med B")=2), E395, 0)</f>
        <v>0</v>
      </c>
    </row>
    <row r="396" spans="1:17" ht="10" x14ac:dyDescent="0.25">
      <c r="A396" s="1">
        <v>22</v>
      </c>
      <c r="B396" s="24" t="s">
        <v>9</v>
      </c>
      <c r="C396" s="2">
        <v>41131</v>
      </c>
      <c r="D396" s="2" t="str">
        <f t="shared" si="50"/>
        <v>2012-08</v>
      </c>
      <c r="E396" s="23">
        <v>7300</v>
      </c>
      <c r="F396" s="23">
        <f t="shared" si="51"/>
        <v>0</v>
      </c>
      <c r="G396" s="23">
        <f>IF(AND(B396="Med B", COUNTIFS(A$2:A396, A396, B$2:B396, "Med A")=0), 1, 0)</f>
        <v>0</v>
      </c>
      <c r="H396" s="23" cm="1">
        <f t="array" ref="H396">IF(AND(A396=A395, E396=1), (C396-MIN(IF(A$2:A396=A396, IF(B$2:B396="Med A", C$2:C396), C396)))/7, 0)</f>
        <v>0</v>
      </c>
      <c r="I396" s="23">
        <f>IF(F396=1, SUMIFS(E$2:E396, A$2:A396, A396, B$2:B396, "Med A"), 0)</f>
        <v>0</v>
      </c>
      <c r="J396" s="23">
        <f t="shared" si="52"/>
        <v>0</v>
      </c>
      <c r="K396" s="23">
        <f t="shared" si="53"/>
        <v>7300</v>
      </c>
      <c r="L396" s="23">
        <f t="shared" si="54"/>
        <v>0</v>
      </c>
      <c r="M396" s="1">
        <f>IF(AND(B396="Med B", COUNTIFS(A$2:A396, A396, B$2:B396, "Med B")=1), 1, 0)</f>
        <v>0</v>
      </c>
      <c r="N396" s="1">
        <f t="shared" si="55"/>
        <v>0</v>
      </c>
      <c r="O396" s="1">
        <f>IF(B396="Med B", COUNTIFS(A$2:A396, A396, B$2:B396, "Med B"), 0)</f>
        <v>0</v>
      </c>
      <c r="P396" s="1">
        <f>IF(AND(B396="Med B", COUNTIFS(A$2:A396, A396, B$2:B396, "Med B")=2), E396, 0)</f>
        <v>0</v>
      </c>
    </row>
    <row r="397" spans="1:17" ht="10" x14ac:dyDescent="0.25">
      <c r="A397" s="1">
        <v>22</v>
      </c>
      <c r="B397" s="24" t="s">
        <v>9</v>
      </c>
      <c r="C397" s="2">
        <v>41134</v>
      </c>
      <c r="D397" s="2" t="str">
        <f t="shared" si="50"/>
        <v>2012-08</v>
      </c>
      <c r="E397" s="23">
        <v>7300</v>
      </c>
      <c r="F397" s="23">
        <f t="shared" si="51"/>
        <v>0</v>
      </c>
      <c r="G397" s="23">
        <f>IF(AND(B397="Med B", COUNTIFS(A$2:A397, A397, B$2:B397, "Med A")=0), 1, 0)</f>
        <v>0</v>
      </c>
      <c r="H397" s="23" cm="1">
        <f t="array" ref="H397">IF(AND(A397=A396, E397=1), (C397-MIN(IF(A$2:A397=A397, IF(B$2:B397="Med A", C$2:C397), C397)))/7, 0)</f>
        <v>0</v>
      </c>
      <c r="I397" s="23">
        <f>IF(F397=1, SUMIFS(E$2:E397, A$2:A397, A397, B$2:B397, "Med A"), 0)</f>
        <v>0</v>
      </c>
      <c r="J397" s="23">
        <f t="shared" si="52"/>
        <v>0</v>
      </c>
      <c r="K397" s="23">
        <f t="shared" si="53"/>
        <v>7300</v>
      </c>
      <c r="L397" s="23">
        <f t="shared" si="54"/>
        <v>0</v>
      </c>
      <c r="M397" s="1">
        <f>IF(AND(B397="Med B", COUNTIFS(A$2:A397, A397, B$2:B397, "Med B")=1), 1, 0)</f>
        <v>0</v>
      </c>
      <c r="N397" s="1">
        <f t="shared" si="55"/>
        <v>0</v>
      </c>
      <c r="O397" s="1">
        <f>IF(B397="Med B", COUNTIFS(A$2:A397, A397, B$2:B397, "Med B"), 0)</f>
        <v>0</v>
      </c>
      <c r="P397" s="1">
        <f>IF(AND(B397="Med B", COUNTIFS(A$2:A397, A397, B$2:B397, "Med B")=2), E397, 0)</f>
        <v>0</v>
      </c>
    </row>
    <row r="398" spans="1:17" ht="10" x14ac:dyDescent="0.25">
      <c r="A398" s="1">
        <v>22</v>
      </c>
      <c r="B398" s="24" t="s">
        <v>9</v>
      </c>
      <c r="C398" s="2">
        <v>41136</v>
      </c>
      <c r="D398" s="2" t="str">
        <f t="shared" si="50"/>
        <v>2012-08</v>
      </c>
      <c r="E398" s="23">
        <v>7300</v>
      </c>
      <c r="F398" s="23">
        <f t="shared" si="51"/>
        <v>0</v>
      </c>
      <c r="G398" s="23">
        <f>IF(AND(B398="Med B", COUNTIFS(A$2:A398, A398, B$2:B398, "Med A")=0), 1, 0)</f>
        <v>0</v>
      </c>
      <c r="H398" s="23" cm="1">
        <f t="array" ref="H398">IF(AND(A398=A397, E398=1), (C398-MIN(IF(A$2:A398=A398, IF(B$2:B398="Med A", C$2:C398), C398)))/7, 0)</f>
        <v>0</v>
      </c>
      <c r="I398" s="23">
        <f>IF(F398=1, SUMIFS(E$2:E398, A$2:A398, A398, B$2:B398, "Med A"), 0)</f>
        <v>0</v>
      </c>
      <c r="J398" s="23">
        <f t="shared" si="52"/>
        <v>0</v>
      </c>
      <c r="K398" s="23">
        <f t="shared" si="53"/>
        <v>7300</v>
      </c>
      <c r="L398" s="23">
        <f t="shared" si="54"/>
        <v>0</v>
      </c>
      <c r="M398" s="1">
        <f>IF(AND(B398="Med B", COUNTIFS(A$2:A398, A398, B$2:B398, "Med B")=1), 1, 0)</f>
        <v>0</v>
      </c>
      <c r="N398" s="1">
        <f t="shared" si="55"/>
        <v>0</v>
      </c>
      <c r="O398" s="1">
        <f>IF(B398="Med B", COUNTIFS(A$2:A398, A398, B$2:B398, "Med B"), 0)</f>
        <v>0</v>
      </c>
      <c r="P398" s="1">
        <f>IF(AND(B398="Med B", COUNTIFS(A$2:A398, A398, B$2:B398, "Med B")=2), E398, 0)</f>
        <v>0</v>
      </c>
    </row>
    <row r="399" spans="1:17" ht="10" x14ac:dyDescent="0.25">
      <c r="A399" s="1">
        <v>22</v>
      </c>
      <c r="B399" s="24" t="s">
        <v>9</v>
      </c>
      <c r="C399" s="2">
        <v>41138</v>
      </c>
      <c r="D399" s="2" t="str">
        <f t="shared" si="50"/>
        <v>2012-08</v>
      </c>
      <c r="E399" s="23">
        <v>7300</v>
      </c>
      <c r="F399" s="23">
        <f t="shared" si="51"/>
        <v>0</v>
      </c>
      <c r="G399" s="23">
        <f>IF(AND(B399="Med B", COUNTIFS(A$2:A399, A399, B$2:B399, "Med A")=0), 1, 0)</f>
        <v>0</v>
      </c>
      <c r="H399" s="23" cm="1">
        <f t="array" ref="H399">IF(AND(A399=A398, E399=1), (C399-MIN(IF(A$2:A399=A399, IF(B$2:B399="Med A", C$2:C399), C399)))/7, 0)</f>
        <v>0</v>
      </c>
      <c r="I399" s="23">
        <f>IF(F399=1, SUMIFS(E$2:E399, A$2:A399, A399, B$2:B399, "Med A"), 0)</f>
        <v>0</v>
      </c>
      <c r="J399" s="23">
        <f t="shared" si="52"/>
        <v>0</v>
      </c>
      <c r="K399" s="23">
        <f t="shared" si="53"/>
        <v>7300</v>
      </c>
      <c r="L399" s="23">
        <f t="shared" si="54"/>
        <v>0</v>
      </c>
      <c r="M399" s="1">
        <f>IF(AND(B399="Med B", COUNTIFS(A$2:A399, A399, B$2:B399, "Med B")=1), 1, 0)</f>
        <v>0</v>
      </c>
      <c r="N399" s="1">
        <f t="shared" si="55"/>
        <v>0</v>
      </c>
      <c r="O399" s="1">
        <f>IF(B399="Med B", COUNTIFS(A$2:A399, A399, B$2:B399, "Med B"), 0)</f>
        <v>0</v>
      </c>
      <c r="P399" s="1">
        <f>IF(AND(B399="Med B", COUNTIFS(A$2:A399, A399, B$2:B399, "Med B")=2), E399, 0)</f>
        <v>0</v>
      </c>
    </row>
    <row r="400" spans="1:17" ht="10" x14ac:dyDescent="0.25">
      <c r="A400" s="1">
        <v>22</v>
      </c>
      <c r="B400" s="24" t="s">
        <v>9</v>
      </c>
      <c r="C400" s="2">
        <v>41141</v>
      </c>
      <c r="D400" s="2" t="str">
        <f t="shared" si="50"/>
        <v>2012-08</v>
      </c>
      <c r="E400" s="23">
        <v>7300</v>
      </c>
      <c r="F400" s="23">
        <f t="shared" si="51"/>
        <v>0</v>
      </c>
      <c r="G400" s="23">
        <f>IF(AND(B400="Med B", COUNTIFS(A$2:A400, A400, B$2:B400, "Med A")=0), 1, 0)</f>
        <v>0</v>
      </c>
      <c r="H400" s="23" cm="1">
        <f t="array" ref="H400">IF(AND(A400=A399, E400=1), (C400-MIN(IF(A$2:A400=A400, IF(B$2:B400="Med A", C$2:C400), C400)))/7, 0)</f>
        <v>0</v>
      </c>
      <c r="I400" s="23">
        <f>IF(F400=1, SUMIFS(E$2:E400, A$2:A400, A400, B$2:B400, "Med A"), 0)</f>
        <v>0</v>
      </c>
      <c r="J400" s="23">
        <f t="shared" si="52"/>
        <v>0</v>
      </c>
      <c r="K400" s="23">
        <f t="shared" si="53"/>
        <v>7300</v>
      </c>
      <c r="L400" s="23">
        <f t="shared" si="54"/>
        <v>0</v>
      </c>
      <c r="M400" s="1">
        <f>IF(AND(B400="Med B", COUNTIFS(A$2:A400, A400, B$2:B400, "Med B")=1), 1, 0)</f>
        <v>0</v>
      </c>
      <c r="N400" s="1">
        <f t="shared" si="55"/>
        <v>0</v>
      </c>
      <c r="O400" s="1">
        <f>IF(B400="Med B", COUNTIFS(A$2:A400, A400, B$2:B400, "Med B"), 0)</f>
        <v>0</v>
      </c>
      <c r="P400" s="1">
        <f>IF(AND(B400="Med B", COUNTIFS(A$2:A400, A400, B$2:B400, "Med B")=2), E400, 0)</f>
        <v>0</v>
      </c>
    </row>
    <row r="401" spans="1:17" ht="10" x14ac:dyDescent="0.25">
      <c r="A401" s="1">
        <v>22</v>
      </c>
      <c r="B401" s="24" t="s">
        <v>9</v>
      </c>
      <c r="C401" s="2">
        <v>41143</v>
      </c>
      <c r="D401" s="2" t="str">
        <f t="shared" si="50"/>
        <v>2012-08</v>
      </c>
      <c r="E401" s="23">
        <v>7300</v>
      </c>
      <c r="F401" s="23">
        <f t="shared" si="51"/>
        <v>0</v>
      </c>
      <c r="G401" s="23">
        <f>IF(AND(B401="Med B", COUNTIFS(A$2:A401, A401, B$2:B401, "Med A")=0), 1, 0)</f>
        <v>0</v>
      </c>
      <c r="H401" s="23" cm="1">
        <f t="array" ref="H401">IF(AND(A401=A400, E401=1), (C401-MIN(IF(A$2:A401=A401, IF(B$2:B401="Med A", C$2:C401), C401)))/7, 0)</f>
        <v>0</v>
      </c>
      <c r="I401" s="23">
        <f>IF(F401=1, SUMIFS(E$2:E401, A$2:A401, A401, B$2:B401, "Med A"), 0)</f>
        <v>0</v>
      </c>
      <c r="J401" s="23">
        <f t="shared" si="52"/>
        <v>0</v>
      </c>
      <c r="K401" s="23">
        <f t="shared" si="53"/>
        <v>7300</v>
      </c>
      <c r="L401" s="23">
        <f t="shared" si="54"/>
        <v>0</v>
      </c>
      <c r="M401" s="1">
        <f>IF(AND(B401="Med B", COUNTIFS(A$2:A401, A401, B$2:B401, "Med B")=1), 1, 0)</f>
        <v>0</v>
      </c>
      <c r="N401" s="1">
        <f t="shared" si="55"/>
        <v>0</v>
      </c>
      <c r="O401" s="1">
        <f>IF(B401="Med B", COUNTIFS(A$2:A401, A401, B$2:B401, "Med B"), 0)</f>
        <v>0</v>
      </c>
      <c r="P401" s="1">
        <f>IF(AND(B401="Med B", COUNTIFS(A$2:A401, A401, B$2:B401, "Med B")=2), E401, 0)</f>
        <v>0</v>
      </c>
    </row>
    <row r="402" spans="1:17" ht="10" x14ac:dyDescent="0.25">
      <c r="A402" s="1">
        <v>22</v>
      </c>
      <c r="B402" s="24" t="s">
        <v>9</v>
      </c>
      <c r="C402" s="2">
        <v>41145</v>
      </c>
      <c r="D402" s="2" t="str">
        <f t="shared" si="50"/>
        <v>2012-08</v>
      </c>
      <c r="E402" s="23">
        <v>7300</v>
      </c>
      <c r="F402" s="23">
        <f t="shared" si="51"/>
        <v>0</v>
      </c>
      <c r="G402" s="23">
        <f>IF(AND(B402="Med B", COUNTIFS(A$2:A402, A402, B$2:B402, "Med A")=0), 1, 0)</f>
        <v>0</v>
      </c>
      <c r="H402" s="23" cm="1">
        <f t="array" ref="H402">IF(AND(A402=A401, E402=1), (C402-MIN(IF(A$2:A402=A402, IF(B$2:B402="Med A", C$2:C402), C402)))/7, 0)</f>
        <v>0</v>
      </c>
      <c r="I402" s="23">
        <f>IF(F402=1, SUMIFS(E$2:E402, A$2:A402, A402, B$2:B402, "Med A"), 0)</f>
        <v>0</v>
      </c>
      <c r="J402" s="23">
        <f t="shared" si="52"/>
        <v>0</v>
      </c>
      <c r="K402" s="23">
        <f t="shared" si="53"/>
        <v>7300</v>
      </c>
      <c r="L402" s="23">
        <f t="shared" si="54"/>
        <v>0</v>
      </c>
      <c r="M402" s="1">
        <f>IF(AND(B402="Med B", COUNTIFS(A$2:A402, A402, B$2:B402, "Med B")=1), 1, 0)</f>
        <v>0</v>
      </c>
      <c r="N402" s="1">
        <f t="shared" si="55"/>
        <v>0</v>
      </c>
      <c r="O402" s="1">
        <f>IF(B402="Med B", COUNTIFS(A$2:A402, A402, B$2:B402, "Med B"), 0)</f>
        <v>0</v>
      </c>
      <c r="P402" s="1">
        <f>IF(AND(B402="Med B", COUNTIFS(A$2:A402, A402, B$2:B402, "Med B")=2), E402, 0)</f>
        <v>0</v>
      </c>
    </row>
    <row r="403" spans="1:17" ht="10" x14ac:dyDescent="0.25">
      <c r="A403" s="1">
        <v>22</v>
      </c>
      <c r="B403" s="24" t="s">
        <v>9</v>
      </c>
      <c r="C403" s="2">
        <v>41148</v>
      </c>
      <c r="D403" s="2" t="str">
        <f t="shared" si="50"/>
        <v>2012-08</v>
      </c>
      <c r="E403" s="23">
        <v>7300</v>
      </c>
      <c r="F403" s="23">
        <f t="shared" si="51"/>
        <v>0</v>
      </c>
      <c r="G403" s="23">
        <f>IF(AND(B403="Med B", COUNTIFS(A$2:A403, A403, B$2:B403, "Med A")=0), 1, 0)</f>
        <v>0</v>
      </c>
      <c r="H403" s="23" cm="1">
        <f t="array" ref="H403">IF(AND(A403=A402, E403=1), (C403-MIN(IF(A$2:A403=A403, IF(B$2:B403="Med A", C$2:C403), C403)))/7, 0)</f>
        <v>0</v>
      </c>
      <c r="I403" s="23">
        <f>IF(F403=1, SUMIFS(E$2:E403, A$2:A403, A403, B$2:B403, "Med A"), 0)</f>
        <v>0</v>
      </c>
      <c r="J403" s="23">
        <f t="shared" si="52"/>
        <v>0</v>
      </c>
      <c r="K403" s="23">
        <f t="shared" si="53"/>
        <v>7300</v>
      </c>
      <c r="L403" s="23">
        <f t="shared" si="54"/>
        <v>0</v>
      </c>
      <c r="M403" s="1">
        <f>IF(AND(B403="Med B", COUNTIFS(A$2:A403, A403, B$2:B403, "Med B")=1), 1, 0)</f>
        <v>0</v>
      </c>
      <c r="N403" s="1">
        <f t="shared" si="55"/>
        <v>0</v>
      </c>
      <c r="O403" s="1">
        <f>IF(B403="Med B", COUNTIFS(A$2:A403, A403, B$2:B403, "Med B"), 0)</f>
        <v>0</v>
      </c>
      <c r="P403" s="1">
        <f>IF(AND(B403="Med B", COUNTIFS(A$2:A403, A403, B$2:B403, "Med B")=2), E403, 0)</f>
        <v>0</v>
      </c>
    </row>
    <row r="404" spans="1:17" ht="10" x14ac:dyDescent="0.25">
      <c r="A404" s="1">
        <v>22</v>
      </c>
      <c r="B404" s="24" t="s">
        <v>9</v>
      </c>
      <c r="C404" s="2">
        <v>41150</v>
      </c>
      <c r="D404" s="2" t="str">
        <f t="shared" si="50"/>
        <v>2012-08</v>
      </c>
      <c r="E404" s="23">
        <v>7300</v>
      </c>
      <c r="F404" s="23">
        <f t="shared" si="51"/>
        <v>0</v>
      </c>
      <c r="G404" s="23">
        <f>IF(AND(B404="Med B", COUNTIFS(A$2:A404, A404, B$2:B404, "Med A")=0), 1, 0)</f>
        <v>0</v>
      </c>
      <c r="H404" s="23" cm="1">
        <f t="array" ref="H404">IF(AND(A404=A403, E404=1), (C404-MIN(IF(A$2:A404=A404, IF(B$2:B404="Med A", C$2:C404), C404)))/7, 0)</f>
        <v>0</v>
      </c>
      <c r="I404" s="23">
        <f>IF(F404=1, SUMIFS(E$2:E404, A$2:A404, A404, B$2:B404, "Med A"), 0)</f>
        <v>0</v>
      </c>
      <c r="J404" s="23">
        <f t="shared" si="52"/>
        <v>0</v>
      </c>
      <c r="K404" s="23">
        <f t="shared" si="53"/>
        <v>7300</v>
      </c>
      <c r="L404" s="23">
        <f t="shared" si="54"/>
        <v>0</v>
      </c>
      <c r="M404" s="1">
        <f>IF(AND(B404="Med B", COUNTIFS(A$2:A404, A404, B$2:B404, "Med B")=1), 1, 0)</f>
        <v>0</v>
      </c>
      <c r="N404" s="1">
        <f t="shared" si="55"/>
        <v>0</v>
      </c>
      <c r="O404" s="1">
        <f>IF(B404="Med B", COUNTIFS(A$2:A404, A404, B$2:B404, "Med B"), 0)</f>
        <v>0</v>
      </c>
      <c r="P404" s="1">
        <f>IF(AND(B404="Med B", COUNTIFS(A$2:A404, A404, B$2:B404, "Med B")=2), E404, 0)</f>
        <v>0</v>
      </c>
    </row>
    <row r="405" spans="1:17" ht="12.5" x14ac:dyDescent="0.25">
      <c r="A405" s="1">
        <v>22</v>
      </c>
      <c r="B405" s="24" t="s">
        <v>9</v>
      </c>
      <c r="C405" s="2">
        <v>41155</v>
      </c>
      <c r="D405" s="2" t="str">
        <f t="shared" si="50"/>
        <v>2012-09</v>
      </c>
      <c r="E405" s="23">
        <v>7300</v>
      </c>
      <c r="F405" s="23">
        <f t="shared" si="51"/>
        <v>0</v>
      </c>
      <c r="G405" s="23">
        <f>IF(AND(B405="Med B", COUNTIFS(A$2:A405, A405, B$2:B405, "Med A")=0), 1, 0)</f>
        <v>0</v>
      </c>
      <c r="H405" s="23" cm="1">
        <f t="array" ref="H405">IF(AND(A405=A404, E405=1), (C405-MIN(IF(A$2:A405=A405, IF(B$2:B405="Med A", C$2:C405), C405)))/7, 0)</f>
        <v>0</v>
      </c>
      <c r="I405" s="23">
        <f>IF(F405=1, SUMIFS(E$2:E405, A$2:A405, A405, B$2:B405, "Med A"), 0)</f>
        <v>0</v>
      </c>
      <c r="J405" s="23">
        <f t="shared" si="52"/>
        <v>0</v>
      </c>
      <c r="K405" s="23">
        <f t="shared" si="53"/>
        <v>7300</v>
      </c>
      <c r="L405" s="23">
        <f t="shared" si="54"/>
        <v>0</v>
      </c>
      <c r="M405" s="1">
        <f>IF(AND(B405="Med B", COUNTIFS(A$2:A405, A405, B$2:B405, "Med B")=1), 1, 0)</f>
        <v>0</v>
      </c>
      <c r="N405" s="1">
        <f t="shared" si="55"/>
        <v>0</v>
      </c>
      <c r="O405" s="1">
        <f>IF(B405="Med B", COUNTIFS(A$2:A405, A405, B$2:B405, "Med B"), 0)</f>
        <v>0</v>
      </c>
      <c r="P405" s="1">
        <f>IF(AND(B405="Med B", COUNTIFS(A$2:A405, A405, B$2:B405, "Med B")=2), E405, 0)</f>
        <v>0</v>
      </c>
      <c r="Q405" t="str">
        <f t="shared" ref="Q405:Q407" si="56">IF(AND(F381=1, OR(MONTH(C381)=9, MONTH(C381)=10)), TEXT(C381, "yyyy-mm"), "")</f>
        <v/>
      </c>
    </row>
    <row r="406" spans="1:17" ht="12.5" x14ac:dyDescent="0.25">
      <c r="A406" s="1">
        <v>22</v>
      </c>
      <c r="B406" s="24" t="s">
        <v>9</v>
      </c>
      <c r="C406" s="2">
        <v>41157</v>
      </c>
      <c r="D406" s="2" t="str">
        <f t="shared" si="50"/>
        <v>2012-09</v>
      </c>
      <c r="E406" s="23">
        <v>7300</v>
      </c>
      <c r="F406" s="23">
        <f t="shared" si="51"/>
        <v>0</v>
      </c>
      <c r="G406" s="23">
        <f>IF(AND(B406="Med B", COUNTIFS(A$2:A406, A406, B$2:B406, "Med A")=0), 1, 0)</f>
        <v>0</v>
      </c>
      <c r="H406" s="23" cm="1">
        <f t="array" ref="H406">IF(AND(A406=A405, E406=1), (C406-MIN(IF(A$2:A406=A406, IF(B$2:B406="Med A", C$2:C406), C406)))/7, 0)</f>
        <v>0</v>
      </c>
      <c r="I406" s="23">
        <f>IF(F406=1, SUMIFS(E$2:E406, A$2:A406, A406, B$2:B406, "Med A"), 0)</f>
        <v>0</v>
      </c>
      <c r="J406" s="23">
        <f t="shared" si="52"/>
        <v>0</v>
      </c>
      <c r="K406" s="23">
        <f t="shared" si="53"/>
        <v>7300</v>
      </c>
      <c r="L406" s="23">
        <f t="shared" si="54"/>
        <v>0</v>
      </c>
      <c r="M406" s="1">
        <f>IF(AND(B406="Med B", COUNTIFS(A$2:A406, A406, B$2:B406, "Med B")=1), 1, 0)</f>
        <v>0</v>
      </c>
      <c r="N406" s="1">
        <f t="shared" si="55"/>
        <v>0</v>
      </c>
      <c r="O406" s="1">
        <f>IF(B406="Med B", COUNTIFS(A$2:A406, A406, B$2:B406, "Med B"), 0)</f>
        <v>0</v>
      </c>
      <c r="P406" s="1">
        <f>IF(AND(B406="Med B", COUNTIFS(A$2:A406, A406, B$2:B406, "Med B")=2), E406, 0)</f>
        <v>0</v>
      </c>
      <c r="Q406" t="str">
        <f t="shared" si="56"/>
        <v/>
      </c>
    </row>
    <row r="407" spans="1:17" ht="12.5" x14ac:dyDescent="0.25">
      <c r="A407" s="1">
        <v>22</v>
      </c>
      <c r="B407" s="24" t="s">
        <v>10</v>
      </c>
      <c r="C407" s="2">
        <v>41192</v>
      </c>
      <c r="D407" s="2" t="str">
        <f t="shared" si="50"/>
        <v>2012-10</v>
      </c>
      <c r="E407" s="23">
        <v>2</v>
      </c>
      <c r="F407" s="23">
        <f t="shared" si="51"/>
        <v>1</v>
      </c>
      <c r="G407" s="23">
        <f>IF(AND(B407="Med B", COUNTIFS(A$2:A407, A407, B$2:B407, "Med A")=0), 1, 0)</f>
        <v>0</v>
      </c>
      <c r="H407" s="23" cm="1">
        <f t="array" ref="H407">IF(AND(A407=A406, E407=1), (C407-MIN(IF(A$2:A407=A407, IF(B$2:B407="Med A", C$2:C407), C407)))/7, 0)</f>
        <v>0</v>
      </c>
      <c r="I407" s="23">
        <f>IF(F407=1, SUMIFS(E$2:E407, A$2:A407, A407, B$2:B407, "Med A"), 0)</f>
        <v>146200</v>
      </c>
      <c r="J407" s="23">
        <f t="shared" si="52"/>
        <v>0</v>
      </c>
      <c r="K407" s="23">
        <f t="shared" si="53"/>
        <v>0</v>
      </c>
      <c r="L407" s="23">
        <f t="shared" si="54"/>
        <v>2</v>
      </c>
      <c r="M407" s="1">
        <f>IF(AND(B407="Med B", COUNTIFS(A$2:A407, A407, B$2:B407, "Med B")=1), 1, 0)</f>
        <v>1</v>
      </c>
      <c r="N407" s="1">
        <f t="shared" si="55"/>
        <v>2</v>
      </c>
      <c r="O407" s="1">
        <f>IF(B407="Med B", COUNTIFS(A$2:A407, A407, B$2:B407, "Med B"), 0)</f>
        <v>1</v>
      </c>
      <c r="P407" s="1">
        <f>IF(AND(B407="Med B", COUNTIFS(A$2:A407, A407, B$2:B407, "Med B")=2), E407, 0)</f>
        <v>0</v>
      </c>
      <c r="Q407" t="str">
        <f t="shared" si="56"/>
        <v/>
      </c>
    </row>
    <row r="408" spans="1:17" ht="10" x14ac:dyDescent="0.25">
      <c r="A408" s="1">
        <v>22</v>
      </c>
      <c r="B408" s="24" t="s">
        <v>10</v>
      </c>
      <c r="C408" s="2">
        <v>41227</v>
      </c>
      <c r="D408" s="2" t="str">
        <f t="shared" si="50"/>
        <v>2012-11</v>
      </c>
      <c r="E408" s="23">
        <v>4</v>
      </c>
      <c r="F408" s="23">
        <f t="shared" si="51"/>
        <v>0</v>
      </c>
      <c r="G408" s="23">
        <f>IF(AND(B408="Med B", COUNTIFS(A$2:A408, A408, B$2:B408, "Med A")=0), 1, 0)</f>
        <v>0</v>
      </c>
      <c r="H408" s="23" cm="1">
        <f t="array" ref="H408">IF(AND(A408=A407, E408=1), (C408-MIN(IF(A$2:A408=A408, IF(B$2:B408="Med A", C$2:C408), C408)))/7, 0)</f>
        <v>0</v>
      </c>
      <c r="I408" s="23">
        <f>IF(F408=1, SUMIFS(E$2:E408, A$2:A408, A408, B$2:B408, "Med A"), 0)</f>
        <v>0</v>
      </c>
      <c r="J408" s="23">
        <f t="shared" si="52"/>
        <v>6</v>
      </c>
      <c r="K408" s="23">
        <f t="shared" si="53"/>
        <v>0</v>
      </c>
      <c r="L408" s="23">
        <f t="shared" si="54"/>
        <v>4</v>
      </c>
      <c r="M408" s="1">
        <f>IF(AND(B408="Med B", COUNTIFS(A$2:A408, A408, B$2:B408, "Med B")=1), 1, 0)</f>
        <v>0</v>
      </c>
      <c r="N408" s="1">
        <f t="shared" si="55"/>
        <v>0</v>
      </c>
      <c r="O408" s="1">
        <f>IF(B408="Med B", COUNTIFS(A$2:A408, A408, B$2:B408, "Med B"), 0)</f>
        <v>2</v>
      </c>
      <c r="P408" s="1">
        <f>IF(AND(B408="Med B", COUNTIFS(A$2:A408, A408, B$2:B408, "Med B")=2), E408, 0)</f>
        <v>4</v>
      </c>
    </row>
    <row r="409" spans="1:17" ht="10" x14ac:dyDescent="0.25">
      <c r="A409" s="1">
        <v>23</v>
      </c>
      <c r="B409" s="24" t="s">
        <v>9</v>
      </c>
      <c r="C409" s="2">
        <v>41102</v>
      </c>
      <c r="D409" s="2" t="str">
        <f t="shared" si="50"/>
        <v>2012-07</v>
      </c>
      <c r="E409" s="23">
        <v>7000</v>
      </c>
      <c r="F409" s="23">
        <f t="shared" si="51"/>
        <v>0</v>
      </c>
      <c r="G409" s="23">
        <f>IF(AND(B409="Med B", COUNTIFS(A$2:A409, A409, B$2:B409, "Med A")=0), 1, 0)</f>
        <v>0</v>
      </c>
      <c r="H409" s="23" cm="1">
        <f t="array" ref="H409">IF(AND(A409=A408, E409=1), (C409-MIN(IF(A$2:A409=A409, IF(B$2:B409="Med A", C$2:C409), C409)))/7, 0)</f>
        <v>0</v>
      </c>
      <c r="I409" s="23">
        <f>IF(F409=1, SUMIFS(E$2:E409, A$2:A409, A409, B$2:B409, "Med A"), 0)</f>
        <v>0</v>
      </c>
      <c r="J409" s="23">
        <f t="shared" si="52"/>
        <v>0</v>
      </c>
      <c r="K409" s="23">
        <f t="shared" si="53"/>
        <v>7000</v>
      </c>
      <c r="L409" s="23">
        <f t="shared" si="54"/>
        <v>0</v>
      </c>
      <c r="M409" s="1">
        <f>IF(AND(B409="Med B", COUNTIFS(A$2:A409, A409, B$2:B409, "Med B")=1), 1, 0)</f>
        <v>0</v>
      </c>
      <c r="N409" s="1">
        <f t="shared" si="55"/>
        <v>0</v>
      </c>
      <c r="O409" s="1">
        <f>IF(B409="Med B", COUNTIFS(A$2:A409, A409, B$2:B409, "Med B"), 0)</f>
        <v>0</v>
      </c>
      <c r="P409" s="1">
        <f>IF(AND(B409="Med B", COUNTIFS(A$2:A409, A409, B$2:B409, "Med B")=2), E409, 0)</f>
        <v>0</v>
      </c>
    </row>
    <row r="410" spans="1:17" ht="10" x14ac:dyDescent="0.25">
      <c r="A410" s="1">
        <v>23</v>
      </c>
      <c r="B410" s="24" t="s">
        <v>9</v>
      </c>
      <c r="C410" s="2">
        <v>41104</v>
      </c>
      <c r="D410" s="2" t="str">
        <f t="shared" si="50"/>
        <v>2012-07</v>
      </c>
      <c r="E410" s="23">
        <v>7000</v>
      </c>
      <c r="F410" s="23">
        <f t="shared" si="51"/>
        <v>0</v>
      </c>
      <c r="G410" s="23">
        <f>IF(AND(B410="Med B", COUNTIFS(A$2:A410, A410, B$2:B410, "Med A")=0), 1, 0)</f>
        <v>0</v>
      </c>
      <c r="H410" s="23" cm="1">
        <f t="array" ref="H410">IF(AND(A410=A409, E410=1), (C410-MIN(IF(A$2:A410=A410, IF(B$2:B410="Med A", C$2:C410), C410)))/7, 0)</f>
        <v>0</v>
      </c>
      <c r="I410" s="23">
        <f>IF(F410=1, SUMIFS(E$2:E410, A$2:A410, A410, B$2:B410, "Med A"), 0)</f>
        <v>0</v>
      </c>
      <c r="J410" s="23">
        <f t="shared" si="52"/>
        <v>0</v>
      </c>
      <c r="K410" s="23">
        <f t="shared" si="53"/>
        <v>7000</v>
      </c>
      <c r="L410" s="23">
        <f t="shared" si="54"/>
        <v>0</v>
      </c>
      <c r="M410" s="1">
        <f>IF(AND(B410="Med B", COUNTIFS(A$2:A410, A410, B$2:B410, "Med B")=1), 1, 0)</f>
        <v>0</v>
      </c>
      <c r="N410" s="1">
        <f t="shared" si="55"/>
        <v>0</v>
      </c>
      <c r="O410" s="1">
        <f>IF(B410="Med B", COUNTIFS(A$2:A410, A410, B$2:B410, "Med B"), 0)</f>
        <v>0</v>
      </c>
      <c r="P410" s="1">
        <f>IF(AND(B410="Med B", COUNTIFS(A$2:A410, A410, B$2:B410, "Med B")=2), E410, 0)</f>
        <v>0</v>
      </c>
    </row>
    <row r="411" spans="1:17" ht="10" x14ac:dyDescent="0.25">
      <c r="A411" s="1">
        <v>23</v>
      </c>
      <c r="B411" s="24" t="s">
        <v>9</v>
      </c>
      <c r="C411" s="2">
        <v>41109</v>
      </c>
      <c r="D411" s="2" t="str">
        <f t="shared" si="50"/>
        <v>2012-07</v>
      </c>
      <c r="E411" s="23">
        <v>7000</v>
      </c>
      <c r="F411" s="23">
        <f t="shared" si="51"/>
        <v>0</v>
      </c>
      <c r="G411" s="23">
        <f>IF(AND(B411="Med B", COUNTIFS(A$2:A411, A411, B$2:B411, "Med A")=0), 1, 0)</f>
        <v>0</v>
      </c>
      <c r="H411" s="23" cm="1">
        <f t="array" ref="H411">IF(AND(A411=A410, E411=1), (C411-MIN(IF(A$2:A411=A411, IF(B$2:B411="Med A", C$2:C411), C411)))/7, 0)</f>
        <v>0</v>
      </c>
      <c r="I411" s="23">
        <f>IF(F411=1, SUMIFS(E$2:E411, A$2:A411, A411, B$2:B411, "Med A"), 0)</f>
        <v>0</v>
      </c>
      <c r="J411" s="23">
        <f t="shared" si="52"/>
        <v>0</v>
      </c>
      <c r="K411" s="23">
        <f t="shared" si="53"/>
        <v>7000</v>
      </c>
      <c r="L411" s="23">
        <f t="shared" si="54"/>
        <v>0</v>
      </c>
      <c r="M411" s="1">
        <f>IF(AND(B411="Med B", COUNTIFS(A$2:A411, A411, B$2:B411, "Med B")=1), 1, 0)</f>
        <v>0</v>
      </c>
      <c r="N411" s="1">
        <f t="shared" si="55"/>
        <v>0</v>
      </c>
      <c r="O411" s="1">
        <f>IF(B411="Med B", COUNTIFS(A$2:A411, A411, B$2:B411, "Med B"), 0)</f>
        <v>0</v>
      </c>
      <c r="P411" s="1">
        <f>IF(AND(B411="Med B", COUNTIFS(A$2:A411, A411, B$2:B411, "Med B")=2), E411, 0)</f>
        <v>0</v>
      </c>
    </row>
    <row r="412" spans="1:17" ht="10" x14ac:dyDescent="0.25">
      <c r="A412" s="1">
        <v>23</v>
      </c>
      <c r="B412" s="24" t="s">
        <v>9</v>
      </c>
      <c r="C412" s="2">
        <v>41111</v>
      </c>
      <c r="D412" s="2" t="str">
        <f t="shared" si="50"/>
        <v>2012-07</v>
      </c>
      <c r="E412" s="23">
        <v>9100</v>
      </c>
      <c r="F412" s="23">
        <f t="shared" si="51"/>
        <v>0</v>
      </c>
      <c r="G412" s="23">
        <f>IF(AND(B412="Med B", COUNTIFS(A$2:A412, A412, B$2:B412, "Med A")=0), 1, 0)</f>
        <v>0</v>
      </c>
      <c r="H412" s="23" cm="1">
        <f t="array" ref="H412">IF(AND(A412=A411, E412=1), (C412-MIN(IF(A$2:A412=A412, IF(B$2:B412="Med A", C$2:C412), C412)))/7, 0)</f>
        <v>0</v>
      </c>
      <c r="I412" s="23">
        <f>IF(F412=1, SUMIFS(E$2:E412, A$2:A412, A412, B$2:B412, "Med A"), 0)</f>
        <v>0</v>
      </c>
      <c r="J412" s="23">
        <f t="shared" si="52"/>
        <v>0</v>
      </c>
      <c r="K412" s="23">
        <f t="shared" si="53"/>
        <v>9100</v>
      </c>
      <c r="L412" s="23">
        <f t="shared" si="54"/>
        <v>0</v>
      </c>
      <c r="M412" s="1">
        <f>IF(AND(B412="Med B", COUNTIFS(A$2:A412, A412, B$2:B412, "Med B")=1), 1, 0)</f>
        <v>0</v>
      </c>
      <c r="N412" s="1">
        <f t="shared" si="55"/>
        <v>0</v>
      </c>
      <c r="O412" s="1">
        <f>IF(B412="Med B", COUNTIFS(A$2:A412, A412, B$2:B412, "Med B"), 0)</f>
        <v>0</v>
      </c>
      <c r="P412" s="1">
        <f>IF(AND(B412="Med B", COUNTIFS(A$2:A412, A412, B$2:B412, "Med B")=2), E412, 0)</f>
        <v>0</v>
      </c>
    </row>
    <row r="413" spans="1:17" ht="10" x14ac:dyDescent="0.25">
      <c r="A413" s="1">
        <v>23</v>
      </c>
      <c r="B413" s="24" t="s">
        <v>9</v>
      </c>
      <c r="C413" s="2">
        <v>41114</v>
      </c>
      <c r="D413" s="2" t="str">
        <f t="shared" si="50"/>
        <v>2012-07</v>
      </c>
      <c r="E413" s="23">
        <v>9100</v>
      </c>
      <c r="F413" s="23">
        <f t="shared" si="51"/>
        <v>0</v>
      </c>
      <c r="G413" s="23">
        <f>IF(AND(B413="Med B", COUNTIFS(A$2:A413, A413, B$2:B413, "Med A")=0), 1, 0)</f>
        <v>0</v>
      </c>
      <c r="H413" s="23" cm="1">
        <f t="array" ref="H413">IF(AND(A413=A412, E413=1), (C413-MIN(IF(A$2:A413=A413, IF(B$2:B413="Med A", C$2:C413), C413)))/7, 0)</f>
        <v>0</v>
      </c>
      <c r="I413" s="23">
        <f>IF(F413=1, SUMIFS(E$2:E413, A$2:A413, A413, B$2:B413, "Med A"), 0)</f>
        <v>0</v>
      </c>
      <c r="J413" s="23">
        <f t="shared" si="52"/>
        <v>0</v>
      </c>
      <c r="K413" s="23">
        <f t="shared" si="53"/>
        <v>9100</v>
      </c>
      <c r="L413" s="23">
        <f t="shared" si="54"/>
        <v>0</v>
      </c>
      <c r="M413" s="1">
        <f>IF(AND(B413="Med B", COUNTIFS(A$2:A413, A413, B$2:B413, "Med B")=1), 1, 0)</f>
        <v>0</v>
      </c>
      <c r="N413" s="1">
        <f t="shared" si="55"/>
        <v>0</v>
      </c>
      <c r="O413" s="1">
        <f>IF(B413="Med B", COUNTIFS(A$2:A413, A413, B$2:B413, "Med B"), 0)</f>
        <v>0</v>
      </c>
      <c r="P413" s="1">
        <f>IF(AND(B413="Med B", COUNTIFS(A$2:A413, A413, B$2:B413, "Med B")=2), E413, 0)</f>
        <v>0</v>
      </c>
    </row>
    <row r="414" spans="1:17" ht="10" x14ac:dyDescent="0.25">
      <c r="A414" s="1">
        <v>23</v>
      </c>
      <c r="B414" s="24" t="s">
        <v>9</v>
      </c>
      <c r="C414" s="2">
        <v>41118</v>
      </c>
      <c r="D414" s="2" t="str">
        <f t="shared" si="50"/>
        <v>2012-07</v>
      </c>
      <c r="E414" s="23">
        <v>9100</v>
      </c>
      <c r="F414" s="23">
        <f t="shared" si="51"/>
        <v>0</v>
      </c>
      <c r="G414" s="23">
        <f>IF(AND(B414="Med B", COUNTIFS(A$2:A414, A414, B$2:B414, "Med A")=0), 1, 0)</f>
        <v>0</v>
      </c>
      <c r="H414" s="23" cm="1">
        <f t="array" ref="H414">IF(AND(A414=A413, E414=1), (C414-MIN(IF(A$2:A414=A414, IF(B$2:B414="Med A", C$2:C414), C414)))/7, 0)</f>
        <v>0</v>
      </c>
      <c r="I414" s="23">
        <f>IF(F414=1, SUMIFS(E$2:E414, A$2:A414, A414, B$2:B414, "Med A"), 0)</f>
        <v>0</v>
      </c>
      <c r="J414" s="23">
        <f t="shared" si="52"/>
        <v>0</v>
      </c>
      <c r="K414" s="23">
        <f t="shared" si="53"/>
        <v>9100</v>
      </c>
      <c r="L414" s="23">
        <f t="shared" si="54"/>
        <v>0</v>
      </c>
      <c r="M414" s="1">
        <f>IF(AND(B414="Med B", COUNTIFS(A$2:A414, A414, B$2:B414, "Med B")=1), 1, 0)</f>
        <v>0</v>
      </c>
      <c r="N414" s="1">
        <f t="shared" si="55"/>
        <v>0</v>
      </c>
      <c r="O414" s="1">
        <f>IF(B414="Med B", COUNTIFS(A$2:A414, A414, B$2:B414, "Med B"), 0)</f>
        <v>0</v>
      </c>
      <c r="P414" s="1">
        <f>IF(AND(B414="Med B", COUNTIFS(A$2:A414, A414, B$2:B414, "Med B")=2), E414, 0)</f>
        <v>0</v>
      </c>
    </row>
    <row r="415" spans="1:17" ht="10" x14ac:dyDescent="0.25">
      <c r="A415" s="1">
        <v>23</v>
      </c>
      <c r="B415" s="24" t="s">
        <v>9</v>
      </c>
      <c r="C415" s="2">
        <v>41121</v>
      </c>
      <c r="D415" s="2" t="str">
        <f t="shared" si="50"/>
        <v>2012-07</v>
      </c>
      <c r="E415" s="23">
        <v>9100</v>
      </c>
      <c r="F415" s="23">
        <f t="shared" si="51"/>
        <v>0</v>
      </c>
      <c r="G415" s="23">
        <f>IF(AND(B415="Med B", COUNTIFS(A$2:A415, A415, B$2:B415, "Med A")=0), 1, 0)</f>
        <v>0</v>
      </c>
      <c r="H415" s="23" cm="1">
        <f t="array" ref="H415">IF(AND(A415=A414, E415=1), (C415-MIN(IF(A$2:A415=A415, IF(B$2:B415="Med A", C$2:C415), C415)))/7, 0)</f>
        <v>0</v>
      </c>
      <c r="I415" s="23">
        <f>IF(F415=1, SUMIFS(E$2:E415, A$2:A415, A415, B$2:B415, "Med A"), 0)</f>
        <v>0</v>
      </c>
      <c r="J415" s="23">
        <f t="shared" si="52"/>
        <v>0</v>
      </c>
      <c r="K415" s="23">
        <f t="shared" si="53"/>
        <v>9100</v>
      </c>
      <c r="L415" s="23">
        <f t="shared" si="54"/>
        <v>0</v>
      </c>
      <c r="M415" s="1">
        <f>IF(AND(B415="Med B", COUNTIFS(A$2:A415, A415, B$2:B415, "Med B")=1), 1, 0)</f>
        <v>0</v>
      </c>
      <c r="N415" s="1">
        <f t="shared" si="55"/>
        <v>0</v>
      </c>
      <c r="O415" s="1">
        <f>IF(B415="Med B", COUNTIFS(A$2:A415, A415, B$2:B415, "Med B"), 0)</f>
        <v>0</v>
      </c>
      <c r="P415" s="1">
        <f>IF(AND(B415="Med B", COUNTIFS(A$2:A415, A415, B$2:B415, "Med B")=2), E415, 0)</f>
        <v>0</v>
      </c>
    </row>
    <row r="416" spans="1:17" ht="10" x14ac:dyDescent="0.25">
      <c r="A416" s="1">
        <v>23</v>
      </c>
      <c r="B416" s="24" t="s">
        <v>9</v>
      </c>
      <c r="C416" s="2">
        <v>41124</v>
      </c>
      <c r="D416" s="2" t="str">
        <f t="shared" si="50"/>
        <v>2012-08</v>
      </c>
      <c r="E416" s="23">
        <v>9100</v>
      </c>
      <c r="F416" s="23">
        <f t="shared" si="51"/>
        <v>0</v>
      </c>
      <c r="G416" s="23">
        <f>IF(AND(B416="Med B", COUNTIFS(A$2:A416, A416, B$2:B416, "Med A")=0), 1, 0)</f>
        <v>0</v>
      </c>
      <c r="H416" s="23" cm="1">
        <f t="array" ref="H416">IF(AND(A416=A415, E416=1), (C416-MIN(IF(A$2:A416=A416, IF(B$2:B416="Med A", C$2:C416), C416)))/7, 0)</f>
        <v>0</v>
      </c>
      <c r="I416" s="23">
        <f>IF(F416=1, SUMIFS(E$2:E416, A$2:A416, A416, B$2:B416, "Med A"), 0)</f>
        <v>0</v>
      </c>
      <c r="J416" s="23">
        <f t="shared" si="52"/>
        <v>0</v>
      </c>
      <c r="K416" s="23">
        <f t="shared" si="53"/>
        <v>9100</v>
      </c>
      <c r="L416" s="23">
        <f t="shared" si="54"/>
        <v>0</v>
      </c>
      <c r="M416" s="1">
        <f>IF(AND(B416="Med B", COUNTIFS(A$2:A416, A416, B$2:B416, "Med B")=1), 1, 0)</f>
        <v>0</v>
      </c>
      <c r="N416" s="1">
        <f t="shared" si="55"/>
        <v>0</v>
      </c>
      <c r="O416" s="1">
        <f>IF(B416="Med B", COUNTIFS(A$2:A416, A416, B$2:B416, "Med B"), 0)</f>
        <v>0</v>
      </c>
      <c r="P416" s="1">
        <f>IF(AND(B416="Med B", COUNTIFS(A$2:A416, A416, B$2:B416, "Med B")=2), E416, 0)</f>
        <v>0</v>
      </c>
    </row>
    <row r="417" spans="1:17" ht="10" x14ac:dyDescent="0.25">
      <c r="A417" s="1">
        <v>23</v>
      </c>
      <c r="B417" s="24" t="s">
        <v>9</v>
      </c>
      <c r="C417" s="2">
        <v>41128</v>
      </c>
      <c r="D417" s="2" t="str">
        <f t="shared" si="50"/>
        <v>2012-08</v>
      </c>
      <c r="E417" s="23">
        <v>9100</v>
      </c>
      <c r="F417" s="23">
        <f t="shared" si="51"/>
        <v>0</v>
      </c>
      <c r="G417" s="23">
        <f>IF(AND(B417="Med B", COUNTIFS(A$2:A417, A417, B$2:B417, "Med A")=0), 1, 0)</f>
        <v>0</v>
      </c>
      <c r="H417" s="23" cm="1">
        <f t="array" ref="H417">IF(AND(A417=A416, E417=1), (C417-MIN(IF(A$2:A417=A417, IF(B$2:B417="Med A", C$2:C417), C417)))/7, 0)</f>
        <v>0</v>
      </c>
      <c r="I417" s="23">
        <f>IF(F417=1, SUMIFS(E$2:E417, A$2:A417, A417, B$2:B417, "Med A"), 0)</f>
        <v>0</v>
      </c>
      <c r="J417" s="23">
        <f t="shared" si="52"/>
        <v>0</v>
      </c>
      <c r="K417" s="23">
        <f t="shared" si="53"/>
        <v>9100</v>
      </c>
      <c r="L417" s="23">
        <f t="shared" si="54"/>
        <v>0</v>
      </c>
      <c r="M417" s="1">
        <f>IF(AND(B417="Med B", COUNTIFS(A$2:A417, A417, B$2:B417, "Med B")=1), 1, 0)</f>
        <v>0</v>
      </c>
      <c r="N417" s="1">
        <f t="shared" si="55"/>
        <v>0</v>
      </c>
      <c r="O417" s="1">
        <f>IF(B417="Med B", COUNTIFS(A$2:A417, A417, B$2:B417, "Med B"), 0)</f>
        <v>0</v>
      </c>
      <c r="P417" s="1">
        <f>IF(AND(B417="Med B", COUNTIFS(A$2:A417, A417, B$2:B417, "Med B")=2), E417, 0)</f>
        <v>0</v>
      </c>
    </row>
    <row r="418" spans="1:17" ht="10" x14ac:dyDescent="0.25">
      <c r="A418" s="1">
        <v>23</v>
      </c>
      <c r="B418" s="24" t="s">
        <v>9</v>
      </c>
      <c r="C418" s="2">
        <v>41132</v>
      </c>
      <c r="D418" s="2" t="str">
        <f t="shared" si="50"/>
        <v>2012-08</v>
      </c>
      <c r="E418" s="23">
        <v>11400</v>
      </c>
      <c r="F418" s="23">
        <f t="shared" si="51"/>
        <v>0</v>
      </c>
      <c r="G418" s="23">
        <f>IF(AND(B418="Med B", COUNTIFS(A$2:A418, A418, B$2:B418, "Med A")=0), 1, 0)</f>
        <v>0</v>
      </c>
      <c r="H418" s="23" cm="1">
        <f t="array" ref="H418">IF(AND(A418=A417, E418=1), (C418-MIN(IF(A$2:A418=A418, IF(B$2:B418="Med A", C$2:C418), C418)))/7, 0)</f>
        <v>0</v>
      </c>
      <c r="I418" s="23">
        <f>IF(F418=1, SUMIFS(E$2:E418, A$2:A418, A418, B$2:B418, "Med A"), 0)</f>
        <v>0</v>
      </c>
      <c r="J418" s="23">
        <f t="shared" si="52"/>
        <v>0</v>
      </c>
      <c r="K418" s="23">
        <f t="shared" si="53"/>
        <v>11400</v>
      </c>
      <c r="L418" s="23">
        <f t="shared" si="54"/>
        <v>0</v>
      </c>
      <c r="M418" s="1">
        <f>IF(AND(B418="Med B", COUNTIFS(A$2:A418, A418, B$2:B418, "Med B")=1), 1, 0)</f>
        <v>0</v>
      </c>
      <c r="N418" s="1">
        <f t="shared" si="55"/>
        <v>0</v>
      </c>
      <c r="O418" s="1">
        <f>IF(B418="Med B", COUNTIFS(A$2:A418, A418, B$2:B418, "Med B"), 0)</f>
        <v>0</v>
      </c>
      <c r="P418" s="1">
        <f>IF(AND(B418="Med B", COUNTIFS(A$2:A418, A418, B$2:B418, "Med B")=2), E418, 0)</f>
        <v>0</v>
      </c>
    </row>
    <row r="419" spans="1:17" ht="10" x14ac:dyDescent="0.25">
      <c r="A419" s="1">
        <v>23</v>
      </c>
      <c r="B419" s="24" t="s">
        <v>9</v>
      </c>
      <c r="C419" s="2">
        <v>41136</v>
      </c>
      <c r="D419" s="2" t="str">
        <f t="shared" si="50"/>
        <v>2012-08</v>
      </c>
      <c r="E419" s="23">
        <v>11400</v>
      </c>
      <c r="F419" s="23">
        <f t="shared" si="51"/>
        <v>0</v>
      </c>
      <c r="G419" s="23">
        <f>IF(AND(B419="Med B", COUNTIFS(A$2:A419, A419, B$2:B419, "Med A")=0), 1, 0)</f>
        <v>0</v>
      </c>
      <c r="H419" s="23" cm="1">
        <f t="array" ref="H419">IF(AND(A419=A418, E419=1), (C419-MIN(IF(A$2:A419=A419, IF(B$2:B419="Med A", C$2:C419), C419)))/7, 0)</f>
        <v>0</v>
      </c>
      <c r="I419" s="23">
        <f>IF(F419=1, SUMIFS(E$2:E419, A$2:A419, A419, B$2:B419, "Med A"), 0)</f>
        <v>0</v>
      </c>
      <c r="J419" s="23">
        <f t="shared" si="52"/>
        <v>0</v>
      </c>
      <c r="K419" s="23">
        <f t="shared" si="53"/>
        <v>11400</v>
      </c>
      <c r="L419" s="23">
        <f t="shared" si="54"/>
        <v>0</v>
      </c>
      <c r="M419" s="1">
        <f>IF(AND(B419="Med B", COUNTIFS(A$2:A419, A419, B$2:B419, "Med B")=1), 1, 0)</f>
        <v>0</v>
      </c>
      <c r="N419" s="1">
        <f t="shared" si="55"/>
        <v>0</v>
      </c>
      <c r="O419" s="1">
        <f>IF(B419="Med B", COUNTIFS(A$2:A419, A419, B$2:B419, "Med B"), 0)</f>
        <v>0</v>
      </c>
      <c r="P419" s="1">
        <f>IF(AND(B419="Med B", COUNTIFS(A$2:A419, A419, B$2:B419, "Med B")=2), E419, 0)</f>
        <v>0</v>
      </c>
    </row>
    <row r="420" spans="1:17" ht="10" x14ac:dyDescent="0.25">
      <c r="A420" s="1">
        <v>23</v>
      </c>
      <c r="B420" s="24" t="s">
        <v>9</v>
      </c>
      <c r="C420" s="2">
        <v>41142</v>
      </c>
      <c r="D420" s="2" t="str">
        <f t="shared" si="50"/>
        <v>2012-08</v>
      </c>
      <c r="E420" s="23">
        <v>11400</v>
      </c>
      <c r="F420" s="23">
        <f t="shared" si="51"/>
        <v>0</v>
      </c>
      <c r="G420" s="23">
        <f>IF(AND(B420="Med B", COUNTIFS(A$2:A420, A420, B$2:B420, "Med A")=0), 1, 0)</f>
        <v>0</v>
      </c>
      <c r="H420" s="23" cm="1">
        <f t="array" ref="H420">IF(AND(A420=A419, E420=1), (C420-MIN(IF(A$2:A420=A420, IF(B$2:B420="Med A", C$2:C420), C420)))/7, 0)</f>
        <v>0</v>
      </c>
      <c r="I420" s="23">
        <f>IF(F420=1, SUMIFS(E$2:E420, A$2:A420, A420, B$2:B420, "Med A"), 0)</f>
        <v>0</v>
      </c>
      <c r="J420" s="23">
        <f t="shared" si="52"/>
        <v>0</v>
      </c>
      <c r="K420" s="23">
        <f t="shared" si="53"/>
        <v>11400</v>
      </c>
      <c r="L420" s="23">
        <f t="shared" si="54"/>
        <v>0</v>
      </c>
      <c r="M420" s="1">
        <f>IF(AND(B420="Med B", COUNTIFS(A$2:A420, A420, B$2:B420, "Med B")=1), 1, 0)</f>
        <v>0</v>
      </c>
      <c r="N420" s="1">
        <f t="shared" si="55"/>
        <v>0</v>
      </c>
      <c r="O420" s="1">
        <f>IF(B420="Med B", COUNTIFS(A$2:A420, A420, B$2:B420, "Med B"), 0)</f>
        <v>0</v>
      </c>
      <c r="P420" s="1">
        <f>IF(AND(B420="Med B", COUNTIFS(A$2:A420, A420, B$2:B420, "Med B")=2), E420, 0)</f>
        <v>0</v>
      </c>
    </row>
    <row r="421" spans="1:17" ht="12.5" x14ac:dyDescent="0.25">
      <c r="A421" s="1">
        <v>24</v>
      </c>
      <c r="B421" s="24" t="s">
        <v>10</v>
      </c>
      <c r="C421" s="2">
        <v>41177</v>
      </c>
      <c r="D421" s="2" t="str">
        <f t="shared" si="50"/>
        <v>2012-09</v>
      </c>
      <c r="E421" s="23">
        <v>3</v>
      </c>
      <c r="F421" s="23">
        <f t="shared" si="51"/>
        <v>0</v>
      </c>
      <c r="G421" s="23">
        <f>IF(AND(B421="Med B", COUNTIFS(A$2:A421, A421, B$2:B421, "Med A")=0), 1, 0)</f>
        <v>1</v>
      </c>
      <c r="H421" s="23" cm="1">
        <f t="array" ref="H421">IF(AND(A421=A420, E421=1), (C421-MIN(IF(A$2:A421=A421, IF(B$2:B421="Med A", C$2:C421), C421)))/7, 0)</f>
        <v>0</v>
      </c>
      <c r="I421" s="23">
        <f>IF(F421=1, SUMIFS(E$2:E421, A$2:A421, A421, B$2:B421, "Med A"), 0)</f>
        <v>0</v>
      </c>
      <c r="J421" s="23">
        <f t="shared" si="52"/>
        <v>0</v>
      </c>
      <c r="K421" s="23">
        <f t="shared" si="53"/>
        <v>0</v>
      </c>
      <c r="L421" s="23">
        <f t="shared" si="54"/>
        <v>3</v>
      </c>
      <c r="M421" s="1">
        <f>IF(AND(B421="Med B", COUNTIFS(A$2:A421, A421, B$2:B421, "Med B")=1), 1, 0)</f>
        <v>1</v>
      </c>
      <c r="N421" s="1">
        <f t="shared" si="55"/>
        <v>3</v>
      </c>
      <c r="O421" s="1">
        <f>IF(B421="Med B", COUNTIFS(A$2:A421, A421, B$2:B421, "Med B"), 0)</f>
        <v>1</v>
      </c>
      <c r="P421" s="1">
        <f>IF(AND(B421="Med B", COUNTIFS(A$2:A421, A421, B$2:B421, "Med B")=2), E421, 0)</f>
        <v>0</v>
      </c>
      <c r="Q421" t="str">
        <f t="shared" ref="Q421:Q422" si="57">IF(AND(F397=1, OR(MONTH(C397)=9, MONTH(C397)=10)), TEXT(C397, "yyyy-mm"), "")</f>
        <v/>
      </c>
    </row>
    <row r="422" spans="1:17" ht="12.5" x14ac:dyDescent="0.25">
      <c r="A422" s="1">
        <v>24</v>
      </c>
      <c r="B422" s="24" t="s">
        <v>10</v>
      </c>
      <c r="C422" s="2">
        <v>41188</v>
      </c>
      <c r="D422" s="2" t="str">
        <f t="shared" si="50"/>
        <v>2012-10</v>
      </c>
      <c r="E422" s="23">
        <v>5</v>
      </c>
      <c r="F422" s="23">
        <f t="shared" si="51"/>
        <v>0</v>
      </c>
      <c r="G422" s="23">
        <f>IF(AND(B422="Med B", COUNTIFS(A$2:A422, A422, B$2:B422, "Med A")=0), 1, 0)</f>
        <v>1</v>
      </c>
      <c r="H422" s="23" cm="1">
        <f t="array" ref="H422">IF(AND(A422=A421, E422=1), (C422-MIN(IF(A$2:A422=A422, IF(B$2:B422="Med A", C$2:C422), C422)))/7, 0)</f>
        <v>0</v>
      </c>
      <c r="I422" s="23">
        <f>IF(F422=1, SUMIFS(E$2:E422, A$2:A422, A422, B$2:B422, "Med A"), 0)</f>
        <v>0</v>
      </c>
      <c r="J422" s="23">
        <f t="shared" si="52"/>
        <v>8</v>
      </c>
      <c r="K422" s="23">
        <f t="shared" si="53"/>
        <v>0</v>
      </c>
      <c r="L422" s="23">
        <f t="shared" si="54"/>
        <v>5</v>
      </c>
      <c r="M422" s="1">
        <f>IF(AND(B422="Med B", COUNTIFS(A$2:A422, A422, B$2:B422, "Med B")=1), 1, 0)</f>
        <v>0</v>
      </c>
      <c r="N422" s="1">
        <f t="shared" si="55"/>
        <v>0</v>
      </c>
      <c r="O422" s="1">
        <f>IF(B422="Med B", COUNTIFS(A$2:A422, A422, B$2:B422, "Med B"), 0)</f>
        <v>2</v>
      </c>
      <c r="P422" s="1">
        <f>IF(AND(B422="Med B", COUNTIFS(A$2:A422, A422, B$2:B422, "Med B")=2), E422, 0)</f>
        <v>5</v>
      </c>
      <c r="Q422" t="str">
        <f t="shared" si="57"/>
        <v/>
      </c>
    </row>
    <row r="423" spans="1:17" ht="10" x14ac:dyDescent="0.25">
      <c r="A423" s="1">
        <v>25</v>
      </c>
      <c r="B423" s="24" t="s">
        <v>9</v>
      </c>
      <c r="C423" s="2">
        <v>41148</v>
      </c>
      <c r="D423" s="2" t="str">
        <f t="shared" si="50"/>
        <v>2012-08</v>
      </c>
      <c r="E423" s="23">
        <v>3000</v>
      </c>
      <c r="F423" s="23">
        <f t="shared" si="51"/>
        <v>0</v>
      </c>
      <c r="G423" s="23">
        <f>IF(AND(B423="Med B", COUNTIFS(A$2:A423, A423, B$2:B423, "Med A")=0), 1, 0)</f>
        <v>0</v>
      </c>
      <c r="H423" s="23" cm="1">
        <f t="array" ref="H423">IF(AND(A423=A422, E423=1), (C423-MIN(IF(A$2:A423=A423, IF(B$2:B423="Med A", C$2:C423), C423)))/7, 0)</f>
        <v>0</v>
      </c>
      <c r="I423" s="23">
        <f>IF(F423=1, SUMIFS(E$2:E423, A$2:A423, A423, B$2:B423, "Med A"), 0)</f>
        <v>0</v>
      </c>
      <c r="J423" s="23">
        <f t="shared" si="52"/>
        <v>0</v>
      </c>
      <c r="K423" s="23">
        <f t="shared" si="53"/>
        <v>3000</v>
      </c>
      <c r="L423" s="23">
        <f t="shared" si="54"/>
        <v>0</v>
      </c>
      <c r="M423" s="1">
        <f>IF(AND(B423="Med B", COUNTIFS(A$2:A423, A423, B$2:B423, "Med B")=1), 1, 0)</f>
        <v>0</v>
      </c>
      <c r="N423" s="1">
        <f t="shared" si="55"/>
        <v>0</v>
      </c>
      <c r="O423" s="1">
        <f>IF(B423="Med B", COUNTIFS(A$2:A423, A423, B$2:B423, "Med B"), 0)</f>
        <v>0</v>
      </c>
      <c r="P423" s="1">
        <f>IF(AND(B423="Med B", COUNTIFS(A$2:A423, A423, B$2:B423, "Med B")=2), E423, 0)</f>
        <v>0</v>
      </c>
    </row>
    <row r="424" spans="1:17" ht="10" x14ac:dyDescent="0.25">
      <c r="A424" s="1">
        <v>25</v>
      </c>
      <c r="B424" s="24" t="s">
        <v>9</v>
      </c>
      <c r="C424" s="2">
        <v>41150</v>
      </c>
      <c r="D424" s="2" t="str">
        <f t="shared" si="50"/>
        <v>2012-08</v>
      </c>
      <c r="E424" s="23">
        <v>3000</v>
      </c>
      <c r="F424" s="23">
        <f t="shared" si="51"/>
        <v>0</v>
      </c>
      <c r="G424" s="23">
        <f>IF(AND(B424="Med B", COUNTIFS(A$2:A424, A424, B$2:B424, "Med A")=0), 1, 0)</f>
        <v>0</v>
      </c>
      <c r="H424" s="23" cm="1">
        <f t="array" ref="H424">IF(AND(A424=A423, E424=1), (C424-MIN(IF(A$2:A424=A424, IF(B$2:B424="Med A", C$2:C424), C424)))/7, 0)</f>
        <v>0</v>
      </c>
      <c r="I424" s="23">
        <f>IF(F424=1, SUMIFS(E$2:E424, A$2:A424, A424, B$2:B424, "Med A"), 0)</f>
        <v>0</v>
      </c>
      <c r="J424" s="23">
        <f t="shared" si="52"/>
        <v>0</v>
      </c>
      <c r="K424" s="23">
        <f t="shared" si="53"/>
        <v>3000</v>
      </c>
      <c r="L424" s="23">
        <f t="shared" si="54"/>
        <v>0</v>
      </c>
      <c r="M424" s="1">
        <f>IF(AND(B424="Med B", COUNTIFS(A$2:A424, A424, B$2:B424, "Med B")=1), 1, 0)</f>
        <v>0</v>
      </c>
      <c r="N424" s="1">
        <f t="shared" si="55"/>
        <v>0</v>
      </c>
      <c r="O424" s="1">
        <f>IF(B424="Med B", COUNTIFS(A$2:A424, A424, B$2:B424, "Med B"), 0)</f>
        <v>0</v>
      </c>
      <c r="P424" s="1">
        <f>IF(AND(B424="Med B", COUNTIFS(A$2:A424, A424, B$2:B424, "Med B")=2), E424, 0)</f>
        <v>0</v>
      </c>
    </row>
    <row r="425" spans="1:17" ht="10" x14ac:dyDescent="0.25">
      <c r="A425" s="1">
        <v>25</v>
      </c>
      <c r="B425" s="24" t="s">
        <v>9</v>
      </c>
      <c r="C425" s="2">
        <v>41152</v>
      </c>
      <c r="D425" s="2" t="str">
        <f t="shared" si="50"/>
        <v>2012-08</v>
      </c>
      <c r="E425" s="23">
        <v>3000</v>
      </c>
      <c r="F425" s="23">
        <f t="shared" si="51"/>
        <v>0</v>
      </c>
      <c r="G425" s="23">
        <f>IF(AND(B425="Med B", COUNTIFS(A$2:A425, A425, B$2:B425, "Med A")=0), 1, 0)</f>
        <v>0</v>
      </c>
      <c r="H425" s="23" cm="1">
        <f t="array" ref="H425">IF(AND(A425=A424, E425=1), (C425-MIN(IF(A$2:A425=A425, IF(B$2:B425="Med A", C$2:C425), C425)))/7, 0)</f>
        <v>0</v>
      </c>
      <c r="I425" s="23">
        <f>IF(F425=1, SUMIFS(E$2:E425, A$2:A425, A425, B$2:B425, "Med A"), 0)</f>
        <v>0</v>
      </c>
      <c r="J425" s="23">
        <f t="shared" si="52"/>
        <v>0</v>
      </c>
      <c r="K425" s="23">
        <f t="shared" si="53"/>
        <v>3000</v>
      </c>
      <c r="L425" s="23">
        <f t="shared" si="54"/>
        <v>0</v>
      </c>
      <c r="M425" s="1">
        <f>IF(AND(B425="Med B", COUNTIFS(A$2:A425, A425, B$2:B425, "Med B")=1), 1, 0)</f>
        <v>0</v>
      </c>
      <c r="N425" s="1">
        <f t="shared" si="55"/>
        <v>0</v>
      </c>
      <c r="O425" s="1">
        <f>IF(B425="Med B", COUNTIFS(A$2:A425, A425, B$2:B425, "Med B"), 0)</f>
        <v>0</v>
      </c>
      <c r="P425" s="1">
        <f>IF(AND(B425="Med B", COUNTIFS(A$2:A425, A425, B$2:B425, "Med B")=2), E425, 0)</f>
        <v>0</v>
      </c>
    </row>
    <row r="426" spans="1:17" ht="12.5" x14ac:dyDescent="0.25">
      <c r="A426" s="1">
        <v>25</v>
      </c>
      <c r="B426" s="24" t="s">
        <v>9</v>
      </c>
      <c r="C426" s="2">
        <v>41155</v>
      </c>
      <c r="D426" s="2" t="str">
        <f t="shared" si="50"/>
        <v>2012-09</v>
      </c>
      <c r="E426" s="23">
        <v>3000</v>
      </c>
      <c r="F426" s="23">
        <f t="shared" si="51"/>
        <v>0</v>
      </c>
      <c r="G426" s="23">
        <f>IF(AND(B426="Med B", COUNTIFS(A$2:A426, A426, B$2:B426, "Med A")=0), 1, 0)</f>
        <v>0</v>
      </c>
      <c r="H426" s="23" cm="1">
        <f t="array" ref="H426">IF(AND(A426=A425, E426=1), (C426-MIN(IF(A$2:A426=A426, IF(B$2:B426="Med A", C$2:C426), C426)))/7, 0)</f>
        <v>0</v>
      </c>
      <c r="I426" s="23">
        <f>IF(F426=1, SUMIFS(E$2:E426, A$2:A426, A426, B$2:B426, "Med A"), 0)</f>
        <v>0</v>
      </c>
      <c r="J426" s="23">
        <f t="shared" si="52"/>
        <v>0</v>
      </c>
      <c r="K426" s="23">
        <f t="shared" si="53"/>
        <v>3000</v>
      </c>
      <c r="L426" s="23">
        <f t="shared" si="54"/>
        <v>0</v>
      </c>
      <c r="M426" s="1">
        <f>IF(AND(B426="Med B", COUNTIFS(A$2:A426, A426, B$2:B426, "Med B")=1), 1, 0)</f>
        <v>0</v>
      </c>
      <c r="N426" s="1">
        <f t="shared" si="55"/>
        <v>0</v>
      </c>
      <c r="O426" s="1">
        <f>IF(B426="Med B", COUNTIFS(A$2:A426, A426, B$2:B426, "Med B"), 0)</f>
        <v>0</v>
      </c>
      <c r="P426" s="1">
        <f>IF(AND(B426="Med B", COUNTIFS(A$2:A426, A426, B$2:B426, "Med B")=2), E426, 0)</f>
        <v>0</v>
      </c>
      <c r="Q426" t="str">
        <f t="shared" ref="Q426:Q429" si="58">IF(AND(F402=1, OR(MONTH(C402)=9, MONTH(C402)=10)), TEXT(C402, "yyyy-mm"), "")</f>
        <v/>
      </c>
    </row>
    <row r="427" spans="1:17" ht="12.5" x14ac:dyDescent="0.25">
      <c r="A427" s="1">
        <v>25</v>
      </c>
      <c r="B427" s="24" t="s">
        <v>9</v>
      </c>
      <c r="C427" s="2">
        <v>41157</v>
      </c>
      <c r="D427" s="2" t="str">
        <f t="shared" si="50"/>
        <v>2012-09</v>
      </c>
      <c r="E427" s="23">
        <v>3000</v>
      </c>
      <c r="F427" s="23">
        <f t="shared" si="51"/>
        <v>0</v>
      </c>
      <c r="G427" s="23">
        <f>IF(AND(B427="Med B", COUNTIFS(A$2:A427, A427, B$2:B427, "Med A")=0), 1, 0)</f>
        <v>0</v>
      </c>
      <c r="H427" s="23" cm="1">
        <f t="array" ref="H427">IF(AND(A427=A426, E427=1), (C427-MIN(IF(A$2:A427=A427, IF(B$2:B427="Med A", C$2:C427), C427)))/7, 0)</f>
        <v>0</v>
      </c>
      <c r="I427" s="23">
        <f>IF(F427=1, SUMIFS(E$2:E427, A$2:A427, A427, B$2:B427, "Med A"), 0)</f>
        <v>0</v>
      </c>
      <c r="J427" s="23">
        <f t="shared" si="52"/>
        <v>0</v>
      </c>
      <c r="K427" s="23">
        <f t="shared" si="53"/>
        <v>3000</v>
      </c>
      <c r="L427" s="23">
        <f t="shared" si="54"/>
        <v>0</v>
      </c>
      <c r="M427" s="1">
        <f>IF(AND(B427="Med B", COUNTIFS(A$2:A427, A427, B$2:B427, "Med B")=1), 1, 0)</f>
        <v>0</v>
      </c>
      <c r="N427" s="1">
        <f t="shared" si="55"/>
        <v>0</v>
      </c>
      <c r="O427" s="1">
        <f>IF(B427="Med B", COUNTIFS(A$2:A427, A427, B$2:B427, "Med B"), 0)</f>
        <v>0</v>
      </c>
      <c r="P427" s="1">
        <f>IF(AND(B427="Med B", COUNTIFS(A$2:A427, A427, B$2:B427, "Med B")=2), E427, 0)</f>
        <v>0</v>
      </c>
      <c r="Q427" t="str">
        <f t="shared" si="58"/>
        <v/>
      </c>
    </row>
    <row r="428" spans="1:17" ht="12.5" x14ac:dyDescent="0.25">
      <c r="A428" s="1">
        <v>25</v>
      </c>
      <c r="B428" s="24" t="s">
        <v>10</v>
      </c>
      <c r="C428" s="2">
        <v>41164</v>
      </c>
      <c r="D428" s="2" t="str">
        <f t="shared" si="50"/>
        <v>2012-09</v>
      </c>
      <c r="E428" s="23">
        <v>6</v>
      </c>
      <c r="F428" s="23">
        <f t="shared" si="51"/>
        <v>1</v>
      </c>
      <c r="G428" s="23">
        <f>IF(AND(B428="Med B", COUNTIFS(A$2:A428, A428, B$2:B428, "Med A")=0), 1, 0)</f>
        <v>0</v>
      </c>
      <c r="H428" s="23" cm="1">
        <f t="array" ref="H428">IF(AND(A428=A427, E428=1), (C428-MIN(IF(A$2:A428=A428, IF(B$2:B428="Med A", C$2:C428), C428)))/7, 0)</f>
        <v>0</v>
      </c>
      <c r="I428" s="23">
        <f>IF(F428=1, SUMIFS(E$2:E428, A$2:A428, A428, B$2:B428, "Med A"), 0)</f>
        <v>15000</v>
      </c>
      <c r="J428" s="23">
        <f t="shared" si="52"/>
        <v>0</v>
      </c>
      <c r="K428" s="23">
        <f t="shared" si="53"/>
        <v>0</v>
      </c>
      <c r="L428" s="23">
        <f t="shared" si="54"/>
        <v>6</v>
      </c>
      <c r="M428" s="1">
        <f>IF(AND(B428="Med B", COUNTIFS(A$2:A428, A428, B$2:B428, "Med B")=1), 1, 0)</f>
        <v>1</v>
      </c>
      <c r="N428" s="1">
        <f t="shared" si="55"/>
        <v>6</v>
      </c>
      <c r="O428" s="1">
        <f>IF(B428="Med B", COUNTIFS(A$2:A428, A428, B$2:B428, "Med B"), 0)</f>
        <v>1</v>
      </c>
      <c r="P428" s="1">
        <f>IF(AND(B428="Med B", COUNTIFS(A$2:A428, A428, B$2:B428, "Med B")=2), E428, 0)</f>
        <v>0</v>
      </c>
      <c r="Q428" t="str">
        <f t="shared" si="58"/>
        <v/>
      </c>
    </row>
    <row r="429" spans="1:17" ht="12.5" x14ac:dyDescent="0.25">
      <c r="A429" s="1">
        <v>25</v>
      </c>
      <c r="B429" s="24" t="s">
        <v>10</v>
      </c>
      <c r="C429" s="2">
        <v>41194</v>
      </c>
      <c r="D429" s="2" t="str">
        <f t="shared" si="50"/>
        <v>2012-10</v>
      </c>
      <c r="E429" s="23">
        <v>6</v>
      </c>
      <c r="F429" s="23">
        <f t="shared" si="51"/>
        <v>0</v>
      </c>
      <c r="G429" s="23">
        <f>IF(AND(B429="Med B", COUNTIFS(A$2:A429, A429, B$2:B429, "Med A")=0), 1, 0)</f>
        <v>0</v>
      </c>
      <c r="H429" s="23" cm="1">
        <f t="array" ref="H429">IF(AND(A429=A428, E429=1), (C429-MIN(IF(A$2:A429=A429, IF(B$2:B429="Med A", C$2:C429), C429)))/7, 0)</f>
        <v>0</v>
      </c>
      <c r="I429" s="23">
        <f>IF(F429=1, SUMIFS(E$2:E429, A$2:A429, A429, B$2:B429, "Med A"), 0)</f>
        <v>0</v>
      </c>
      <c r="J429" s="23">
        <f t="shared" si="52"/>
        <v>0</v>
      </c>
      <c r="K429" s="23">
        <f t="shared" si="53"/>
        <v>0</v>
      </c>
      <c r="L429" s="23">
        <f t="shared" si="54"/>
        <v>6</v>
      </c>
      <c r="M429" s="1">
        <f>IF(AND(B429="Med B", COUNTIFS(A$2:A429, A429, B$2:B429, "Med B")=1), 1, 0)</f>
        <v>0</v>
      </c>
      <c r="N429" s="1">
        <f t="shared" si="55"/>
        <v>0</v>
      </c>
      <c r="O429" s="1">
        <f>IF(B429="Med B", COUNTIFS(A$2:A429, A429, B$2:B429, "Med B"), 0)</f>
        <v>2</v>
      </c>
      <c r="P429" s="1">
        <f>IF(AND(B429="Med B", COUNTIFS(A$2:A429, A429, B$2:B429, "Med B")=2), E429, 0)</f>
        <v>6</v>
      </c>
      <c r="Q429" t="str">
        <f t="shared" si="58"/>
        <v/>
      </c>
    </row>
    <row r="430" spans="1:17" ht="10" x14ac:dyDescent="0.25">
      <c r="A430" s="1">
        <v>25</v>
      </c>
      <c r="B430" s="24" t="s">
        <v>10</v>
      </c>
      <c r="C430" s="2">
        <v>41227</v>
      </c>
      <c r="D430" s="2" t="str">
        <f t="shared" si="50"/>
        <v>2012-11</v>
      </c>
      <c r="E430" s="23">
        <v>6</v>
      </c>
      <c r="F430" s="23">
        <f t="shared" si="51"/>
        <v>0</v>
      </c>
      <c r="G430" s="23">
        <f>IF(AND(B430="Med B", COUNTIFS(A$2:A430, A430, B$2:B430, "Med A")=0), 1, 0)</f>
        <v>0</v>
      </c>
      <c r="H430" s="23" cm="1">
        <f t="array" ref="H430">IF(AND(A430=A429, E430=1), (C430-MIN(IF(A$2:A430=A430, IF(B$2:B430="Med A", C$2:C430), C430)))/7, 0)</f>
        <v>0</v>
      </c>
      <c r="I430" s="23">
        <f>IF(F430=1, SUMIFS(E$2:E430, A$2:A430, A430, B$2:B430, "Med A"), 0)</f>
        <v>0</v>
      </c>
      <c r="J430" s="23">
        <f t="shared" si="52"/>
        <v>18</v>
      </c>
      <c r="K430" s="23">
        <f t="shared" si="53"/>
        <v>0</v>
      </c>
      <c r="L430" s="23">
        <f t="shared" si="54"/>
        <v>6</v>
      </c>
      <c r="M430" s="1">
        <f>IF(AND(B430="Med B", COUNTIFS(A$2:A430, A430, B$2:B430, "Med B")=1), 1, 0)</f>
        <v>0</v>
      </c>
      <c r="N430" s="1">
        <f t="shared" si="55"/>
        <v>0</v>
      </c>
      <c r="O430" s="1">
        <f>IF(B430="Med B", COUNTIFS(A$2:A430, A430, B$2:B430, "Med B"), 0)</f>
        <v>3</v>
      </c>
      <c r="P430" s="1">
        <f>IF(AND(B430="Med B", COUNTIFS(A$2:A430, A430, B$2:B430, "Med B")=2), E430, 0)</f>
        <v>0</v>
      </c>
    </row>
    <row r="431" spans="1:17" ht="10" x14ac:dyDescent="0.25">
      <c r="A431" s="1">
        <v>26</v>
      </c>
      <c r="B431" s="24" t="s">
        <v>9</v>
      </c>
      <c r="C431" s="2">
        <v>41127</v>
      </c>
      <c r="D431" s="2" t="str">
        <f t="shared" si="50"/>
        <v>2012-08</v>
      </c>
      <c r="E431" s="23">
        <v>13800</v>
      </c>
      <c r="F431" s="23">
        <f t="shared" si="51"/>
        <v>0</v>
      </c>
      <c r="G431" s="23">
        <f>IF(AND(B431="Med B", COUNTIFS(A$2:A431, A431, B$2:B431, "Med A")=0), 1, 0)</f>
        <v>0</v>
      </c>
      <c r="H431" s="23" cm="1">
        <f t="array" ref="H431">IF(AND(A431=A430, E431=1), (C431-MIN(IF(A$2:A431=A431, IF(B$2:B431="Med A", C$2:C431), C431)))/7, 0)</f>
        <v>0</v>
      </c>
      <c r="I431" s="23">
        <f>IF(F431=1, SUMIFS(E$2:E431, A$2:A431, A431, B$2:B431, "Med A"), 0)</f>
        <v>0</v>
      </c>
      <c r="J431" s="23">
        <f t="shared" si="52"/>
        <v>0</v>
      </c>
      <c r="K431" s="23">
        <f t="shared" si="53"/>
        <v>13800</v>
      </c>
      <c r="L431" s="23">
        <f t="shared" si="54"/>
        <v>0</v>
      </c>
      <c r="M431" s="1">
        <f>IF(AND(B431="Med B", COUNTIFS(A$2:A431, A431, B$2:B431, "Med B")=1), 1, 0)</f>
        <v>0</v>
      </c>
      <c r="N431" s="1">
        <f t="shared" si="55"/>
        <v>0</v>
      </c>
      <c r="O431" s="1">
        <f>IF(B431="Med B", COUNTIFS(A$2:A431, A431, B$2:B431, "Med B"), 0)</f>
        <v>0</v>
      </c>
      <c r="P431" s="1">
        <f>IF(AND(B431="Med B", COUNTIFS(A$2:A431, A431, B$2:B431, "Med B")=2), E431, 0)</f>
        <v>0</v>
      </c>
    </row>
    <row r="432" spans="1:17" ht="10" x14ac:dyDescent="0.25">
      <c r="A432" s="1">
        <v>27</v>
      </c>
      <c r="B432" s="24" t="s">
        <v>9</v>
      </c>
      <c r="C432" s="2">
        <v>41233</v>
      </c>
      <c r="D432" s="2" t="str">
        <f t="shared" si="50"/>
        <v>2012-11</v>
      </c>
      <c r="E432" s="23">
        <v>1200</v>
      </c>
      <c r="F432" s="23">
        <f t="shared" si="51"/>
        <v>0</v>
      </c>
      <c r="G432" s="23">
        <f>IF(AND(B432="Med B", COUNTIFS(A$2:A432, A432, B$2:B432, "Med A")=0), 1, 0)</f>
        <v>0</v>
      </c>
      <c r="H432" s="23" cm="1">
        <f t="array" ref="H432">IF(AND(A432=A431, E432=1), (C432-MIN(IF(A$2:A432=A432, IF(B$2:B432="Med A", C$2:C432), C432)))/7, 0)</f>
        <v>0</v>
      </c>
      <c r="I432" s="23">
        <f>IF(F432=1, SUMIFS(E$2:E432, A$2:A432, A432, B$2:B432, "Med A"), 0)</f>
        <v>0</v>
      </c>
      <c r="J432" s="23">
        <f t="shared" si="52"/>
        <v>0</v>
      </c>
      <c r="K432" s="23">
        <f t="shared" si="53"/>
        <v>1200</v>
      </c>
      <c r="L432" s="23">
        <f t="shared" si="54"/>
        <v>0</v>
      </c>
      <c r="M432" s="1">
        <f>IF(AND(B432="Med B", COUNTIFS(A$2:A432, A432, B$2:B432, "Med B")=1), 1, 0)</f>
        <v>0</v>
      </c>
      <c r="N432" s="1">
        <f t="shared" si="55"/>
        <v>0</v>
      </c>
      <c r="O432" s="1">
        <f>IF(B432="Med B", COUNTIFS(A$2:A432, A432, B$2:B432, "Med B"), 0)</f>
        <v>0</v>
      </c>
      <c r="P432" s="1">
        <f>IF(AND(B432="Med B", COUNTIFS(A$2:A432, A432, B$2:B432, "Med B")=2), E432, 0)</f>
        <v>0</v>
      </c>
    </row>
    <row r="433" spans="1:16" ht="10" x14ac:dyDescent="0.25">
      <c r="A433" s="1">
        <v>27</v>
      </c>
      <c r="B433" s="24" t="s">
        <v>9</v>
      </c>
      <c r="C433" s="2">
        <v>41236</v>
      </c>
      <c r="D433" s="2" t="str">
        <f t="shared" si="50"/>
        <v>2012-11</v>
      </c>
      <c r="E433" s="23">
        <v>1200</v>
      </c>
      <c r="F433" s="23">
        <f t="shared" si="51"/>
        <v>0</v>
      </c>
      <c r="G433" s="23">
        <f>IF(AND(B433="Med B", COUNTIFS(A$2:A433, A433, B$2:B433, "Med A")=0), 1, 0)</f>
        <v>0</v>
      </c>
      <c r="H433" s="23" cm="1">
        <f t="array" ref="H433">IF(AND(A433=A432, E433=1), (C433-MIN(IF(A$2:A433=A433, IF(B$2:B433="Med A", C$2:C433), C433)))/7, 0)</f>
        <v>0</v>
      </c>
      <c r="I433" s="23">
        <f>IF(F433=1, SUMIFS(E$2:E433, A$2:A433, A433, B$2:B433, "Med A"), 0)</f>
        <v>0</v>
      </c>
      <c r="J433" s="23">
        <f t="shared" si="52"/>
        <v>0</v>
      </c>
      <c r="K433" s="23">
        <f t="shared" si="53"/>
        <v>1200</v>
      </c>
      <c r="L433" s="23">
        <f t="shared" si="54"/>
        <v>0</v>
      </c>
      <c r="M433" s="1">
        <f>IF(AND(B433="Med B", COUNTIFS(A$2:A433, A433, B$2:B433, "Med B")=1), 1, 0)</f>
        <v>0</v>
      </c>
      <c r="N433" s="1">
        <f t="shared" si="55"/>
        <v>0</v>
      </c>
      <c r="O433" s="1">
        <f>IF(B433="Med B", COUNTIFS(A$2:A433, A433, B$2:B433, "Med B"), 0)</f>
        <v>0</v>
      </c>
      <c r="P433" s="1">
        <f>IF(AND(B433="Med B", COUNTIFS(A$2:A433, A433, B$2:B433, "Med B")=2), E433, 0)</f>
        <v>0</v>
      </c>
    </row>
    <row r="434" spans="1:16" ht="10" x14ac:dyDescent="0.25">
      <c r="A434" s="1">
        <v>28</v>
      </c>
      <c r="B434" s="24" t="s">
        <v>9</v>
      </c>
      <c r="C434" s="2">
        <v>41099</v>
      </c>
      <c r="D434" s="2" t="str">
        <f t="shared" si="50"/>
        <v>2012-07</v>
      </c>
      <c r="E434" s="23">
        <v>5500</v>
      </c>
      <c r="F434" s="23">
        <f t="shared" si="51"/>
        <v>0</v>
      </c>
      <c r="G434" s="23">
        <f>IF(AND(B434="Med B", COUNTIFS(A$2:A434, A434, B$2:B434, "Med A")=0), 1, 0)</f>
        <v>0</v>
      </c>
      <c r="H434" s="23" cm="1">
        <f t="array" ref="H434">IF(AND(A434=A433, E434=1), (C434-MIN(IF(A$2:A434=A434, IF(B$2:B434="Med A", C$2:C434), C434)))/7, 0)</f>
        <v>0</v>
      </c>
      <c r="I434" s="23">
        <f>IF(F434=1, SUMIFS(E$2:E434, A$2:A434, A434, B$2:B434, "Med A"), 0)</f>
        <v>0</v>
      </c>
      <c r="J434" s="23">
        <f t="shared" si="52"/>
        <v>0</v>
      </c>
      <c r="K434" s="23">
        <f t="shared" si="53"/>
        <v>5500</v>
      </c>
      <c r="L434" s="23">
        <f t="shared" si="54"/>
        <v>0</v>
      </c>
      <c r="M434" s="1">
        <f>IF(AND(B434="Med B", COUNTIFS(A$2:A434, A434, B$2:B434, "Med B")=1), 1, 0)</f>
        <v>0</v>
      </c>
      <c r="N434" s="1">
        <f t="shared" si="55"/>
        <v>0</v>
      </c>
      <c r="O434" s="1">
        <f>IF(B434="Med B", COUNTIFS(A$2:A434, A434, B$2:B434, "Med B"), 0)</f>
        <v>0</v>
      </c>
      <c r="P434" s="1">
        <f>IF(AND(B434="Med B", COUNTIFS(A$2:A434, A434, B$2:B434, "Med B")=2), E434, 0)</f>
        <v>0</v>
      </c>
    </row>
    <row r="435" spans="1:16" ht="10" x14ac:dyDescent="0.25">
      <c r="A435" s="1">
        <v>28</v>
      </c>
      <c r="B435" s="24" t="s">
        <v>9</v>
      </c>
      <c r="C435" s="2">
        <v>41101</v>
      </c>
      <c r="D435" s="2" t="str">
        <f t="shared" si="50"/>
        <v>2012-07</v>
      </c>
      <c r="E435" s="23">
        <v>5500</v>
      </c>
      <c r="F435" s="23">
        <f t="shared" si="51"/>
        <v>0</v>
      </c>
      <c r="G435" s="23">
        <f>IF(AND(B435="Med B", COUNTIFS(A$2:A435, A435, B$2:B435, "Med A")=0), 1, 0)</f>
        <v>0</v>
      </c>
      <c r="H435" s="23" cm="1">
        <f t="array" ref="H435">IF(AND(A435=A434, E435=1), (C435-MIN(IF(A$2:A435=A435, IF(B$2:B435="Med A", C$2:C435), C435)))/7, 0)</f>
        <v>0</v>
      </c>
      <c r="I435" s="23">
        <f>IF(F435=1, SUMIFS(E$2:E435, A$2:A435, A435, B$2:B435, "Med A"), 0)</f>
        <v>0</v>
      </c>
      <c r="J435" s="23">
        <f t="shared" si="52"/>
        <v>0</v>
      </c>
      <c r="K435" s="23">
        <f t="shared" si="53"/>
        <v>5500</v>
      </c>
      <c r="L435" s="23">
        <f t="shared" si="54"/>
        <v>0</v>
      </c>
      <c r="M435" s="1">
        <f>IF(AND(B435="Med B", COUNTIFS(A$2:A435, A435, B$2:B435, "Med B")=1), 1, 0)</f>
        <v>0</v>
      </c>
      <c r="N435" s="1">
        <f t="shared" si="55"/>
        <v>0</v>
      </c>
      <c r="O435" s="1">
        <f>IF(B435="Med B", COUNTIFS(A$2:A435, A435, B$2:B435, "Med B"), 0)</f>
        <v>0</v>
      </c>
      <c r="P435" s="1">
        <f>IF(AND(B435="Med B", COUNTIFS(A$2:A435, A435, B$2:B435, "Med B")=2), E435, 0)</f>
        <v>0</v>
      </c>
    </row>
    <row r="436" spans="1:16" ht="10" x14ac:dyDescent="0.25">
      <c r="A436" s="1">
        <v>28</v>
      </c>
      <c r="B436" s="24" t="s">
        <v>9</v>
      </c>
      <c r="C436" s="2">
        <v>41103</v>
      </c>
      <c r="D436" s="2" t="str">
        <f t="shared" si="50"/>
        <v>2012-07</v>
      </c>
      <c r="E436" s="23">
        <v>5500</v>
      </c>
      <c r="F436" s="23">
        <f t="shared" si="51"/>
        <v>0</v>
      </c>
      <c r="G436" s="23">
        <f>IF(AND(B436="Med B", COUNTIFS(A$2:A436, A436, B$2:B436, "Med A")=0), 1, 0)</f>
        <v>0</v>
      </c>
      <c r="H436" s="23" cm="1">
        <f t="array" ref="H436">IF(AND(A436=A435, E436=1), (C436-MIN(IF(A$2:A436=A436, IF(B$2:B436="Med A", C$2:C436), C436)))/7, 0)</f>
        <v>0</v>
      </c>
      <c r="I436" s="23">
        <f>IF(F436=1, SUMIFS(E$2:E436, A$2:A436, A436, B$2:B436, "Med A"), 0)</f>
        <v>0</v>
      </c>
      <c r="J436" s="23">
        <f t="shared" si="52"/>
        <v>0</v>
      </c>
      <c r="K436" s="23">
        <f t="shared" si="53"/>
        <v>5500</v>
      </c>
      <c r="L436" s="23">
        <f t="shared" si="54"/>
        <v>0</v>
      </c>
      <c r="M436" s="1">
        <f>IF(AND(B436="Med B", COUNTIFS(A$2:A436, A436, B$2:B436, "Med B")=1), 1, 0)</f>
        <v>0</v>
      </c>
      <c r="N436" s="1">
        <f t="shared" si="55"/>
        <v>0</v>
      </c>
      <c r="O436" s="1">
        <f>IF(B436="Med B", COUNTIFS(A$2:A436, A436, B$2:B436, "Med B"), 0)</f>
        <v>0</v>
      </c>
      <c r="P436" s="1">
        <f>IF(AND(B436="Med B", COUNTIFS(A$2:A436, A436, B$2:B436, "Med B")=2), E436, 0)</f>
        <v>0</v>
      </c>
    </row>
    <row r="437" spans="1:16" ht="10" x14ac:dyDescent="0.25">
      <c r="A437" s="1">
        <v>28</v>
      </c>
      <c r="B437" s="24" t="s">
        <v>9</v>
      </c>
      <c r="C437" s="2">
        <v>41106</v>
      </c>
      <c r="D437" s="2" t="str">
        <f t="shared" si="50"/>
        <v>2012-07</v>
      </c>
      <c r="E437" s="23">
        <v>5500</v>
      </c>
      <c r="F437" s="23">
        <f t="shared" si="51"/>
        <v>0</v>
      </c>
      <c r="G437" s="23">
        <f>IF(AND(B437="Med B", COUNTIFS(A$2:A437, A437, B$2:B437, "Med A")=0), 1, 0)</f>
        <v>0</v>
      </c>
      <c r="H437" s="23" cm="1">
        <f t="array" ref="H437">IF(AND(A437=A436, E437=1), (C437-MIN(IF(A$2:A437=A437, IF(B$2:B437="Med A", C$2:C437), C437)))/7, 0)</f>
        <v>0</v>
      </c>
      <c r="I437" s="23">
        <f>IF(F437=1, SUMIFS(E$2:E437, A$2:A437, A437, B$2:B437, "Med A"), 0)</f>
        <v>0</v>
      </c>
      <c r="J437" s="23">
        <f t="shared" si="52"/>
        <v>0</v>
      </c>
      <c r="K437" s="23">
        <f t="shared" si="53"/>
        <v>5500</v>
      </c>
      <c r="L437" s="23">
        <f t="shared" si="54"/>
        <v>0</v>
      </c>
      <c r="M437" s="1">
        <f>IF(AND(B437="Med B", COUNTIFS(A$2:A437, A437, B$2:B437, "Med B")=1), 1, 0)</f>
        <v>0</v>
      </c>
      <c r="N437" s="1">
        <f t="shared" si="55"/>
        <v>0</v>
      </c>
      <c r="O437" s="1">
        <f>IF(B437="Med B", COUNTIFS(A$2:A437, A437, B$2:B437, "Med B"), 0)</f>
        <v>0</v>
      </c>
      <c r="P437" s="1">
        <f>IF(AND(B437="Med B", COUNTIFS(A$2:A437, A437, B$2:B437, "Med B")=2), E437, 0)</f>
        <v>0</v>
      </c>
    </row>
    <row r="438" spans="1:16" ht="10" x14ac:dyDescent="0.25">
      <c r="A438" s="1">
        <v>28</v>
      </c>
      <c r="B438" s="24" t="s">
        <v>9</v>
      </c>
      <c r="C438" s="2">
        <v>41108</v>
      </c>
      <c r="D438" s="2" t="str">
        <f t="shared" si="50"/>
        <v>2012-07</v>
      </c>
      <c r="E438" s="23">
        <v>5500</v>
      </c>
      <c r="F438" s="23">
        <f t="shared" si="51"/>
        <v>0</v>
      </c>
      <c r="G438" s="23">
        <f>IF(AND(B438="Med B", COUNTIFS(A$2:A438, A438, B$2:B438, "Med A")=0), 1, 0)</f>
        <v>0</v>
      </c>
      <c r="H438" s="23" cm="1">
        <f t="array" ref="H438">IF(AND(A438=A437, E438=1), (C438-MIN(IF(A$2:A438=A438, IF(B$2:B438="Med A", C$2:C438), C438)))/7, 0)</f>
        <v>0</v>
      </c>
      <c r="I438" s="23">
        <f>IF(F438=1, SUMIFS(E$2:E438, A$2:A438, A438, B$2:B438, "Med A"), 0)</f>
        <v>0</v>
      </c>
      <c r="J438" s="23">
        <f t="shared" si="52"/>
        <v>0</v>
      </c>
      <c r="K438" s="23">
        <f t="shared" si="53"/>
        <v>5500</v>
      </c>
      <c r="L438" s="23">
        <f t="shared" si="54"/>
        <v>0</v>
      </c>
      <c r="M438" s="1">
        <f>IF(AND(B438="Med B", COUNTIFS(A$2:A438, A438, B$2:B438, "Med B")=1), 1, 0)</f>
        <v>0</v>
      </c>
      <c r="N438" s="1">
        <f t="shared" si="55"/>
        <v>0</v>
      </c>
      <c r="O438" s="1">
        <f>IF(B438="Med B", COUNTIFS(A$2:A438, A438, B$2:B438, "Med B"), 0)</f>
        <v>0</v>
      </c>
      <c r="P438" s="1">
        <f>IF(AND(B438="Med B", COUNTIFS(A$2:A438, A438, B$2:B438, "Med B")=2), E438, 0)</f>
        <v>0</v>
      </c>
    </row>
    <row r="439" spans="1:16" ht="10" x14ac:dyDescent="0.25">
      <c r="A439" s="1">
        <v>28</v>
      </c>
      <c r="B439" s="24" t="s">
        <v>9</v>
      </c>
      <c r="C439" s="2">
        <v>41110</v>
      </c>
      <c r="D439" s="2" t="str">
        <f t="shared" si="50"/>
        <v>2012-07</v>
      </c>
      <c r="E439" s="23">
        <v>5500</v>
      </c>
      <c r="F439" s="23">
        <f t="shared" si="51"/>
        <v>0</v>
      </c>
      <c r="G439" s="23">
        <f>IF(AND(B439="Med B", COUNTIFS(A$2:A439, A439, B$2:B439, "Med A")=0), 1, 0)</f>
        <v>0</v>
      </c>
      <c r="H439" s="23" cm="1">
        <f t="array" ref="H439">IF(AND(A439=A438, E439=1), (C439-MIN(IF(A$2:A439=A439, IF(B$2:B439="Med A", C$2:C439), C439)))/7, 0)</f>
        <v>0</v>
      </c>
      <c r="I439" s="23">
        <f>IF(F439=1, SUMIFS(E$2:E439, A$2:A439, A439, B$2:B439, "Med A"), 0)</f>
        <v>0</v>
      </c>
      <c r="J439" s="23">
        <f t="shared" si="52"/>
        <v>0</v>
      </c>
      <c r="K439" s="23">
        <f t="shared" si="53"/>
        <v>5500</v>
      </c>
      <c r="L439" s="23">
        <f t="shared" si="54"/>
        <v>0</v>
      </c>
      <c r="M439" s="1">
        <f>IF(AND(B439="Med B", COUNTIFS(A$2:A439, A439, B$2:B439, "Med B")=1), 1, 0)</f>
        <v>0</v>
      </c>
      <c r="N439" s="1">
        <f t="shared" si="55"/>
        <v>0</v>
      </c>
      <c r="O439" s="1">
        <f>IF(B439="Med B", COUNTIFS(A$2:A439, A439, B$2:B439, "Med B"), 0)</f>
        <v>0</v>
      </c>
      <c r="P439" s="1">
        <f>IF(AND(B439="Med B", COUNTIFS(A$2:A439, A439, B$2:B439, "Med B")=2), E439, 0)</f>
        <v>0</v>
      </c>
    </row>
    <row r="440" spans="1:16" ht="10" x14ac:dyDescent="0.25">
      <c r="A440" s="1">
        <v>28</v>
      </c>
      <c r="B440" s="24" t="s">
        <v>9</v>
      </c>
      <c r="C440" s="2">
        <v>41113</v>
      </c>
      <c r="D440" s="2" t="str">
        <f t="shared" si="50"/>
        <v>2012-07</v>
      </c>
      <c r="E440" s="23">
        <v>5500</v>
      </c>
      <c r="F440" s="23">
        <f t="shared" si="51"/>
        <v>0</v>
      </c>
      <c r="G440" s="23">
        <f>IF(AND(B440="Med B", COUNTIFS(A$2:A440, A440, B$2:B440, "Med A")=0), 1, 0)</f>
        <v>0</v>
      </c>
      <c r="H440" s="23" cm="1">
        <f t="array" ref="H440">IF(AND(A440=A439, E440=1), (C440-MIN(IF(A$2:A440=A440, IF(B$2:B440="Med A", C$2:C440), C440)))/7, 0)</f>
        <v>0</v>
      </c>
      <c r="I440" s="23">
        <f>IF(F440=1, SUMIFS(E$2:E440, A$2:A440, A440, B$2:B440, "Med A"), 0)</f>
        <v>0</v>
      </c>
      <c r="J440" s="23">
        <f t="shared" si="52"/>
        <v>0</v>
      </c>
      <c r="K440" s="23">
        <f t="shared" si="53"/>
        <v>5500</v>
      </c>
      <c r="L440" s="23">
        <f t="shared" si="54"/>
        <v>0</v>
      </c>
      <c r="M440" s="1">
        <f>IF(AND(B440="Med B", COUNTIFS(A$2:A440, A440, B$2:B440, "Med B")=1), 1, 0)</f>
        <v>0</v>
      </c>
      <c r="N440" s="1">
        <f t="shared" si="55"/>
        <v>0</v>
      </c>
      <c r="O440" s="1">
        <f>IF(B440="Med B", COUNTIFS(A$2:A440, A440, B$2:B440, "Med B"), 0)</f>
        <v>0</v>
      </c>
      <c r="P440" s="1">
        <f>IF(AND(B440="Med B", COUNTIFS(A$2:A440, A440, B$2:B440, "Med B")=2), E440, 0)</f>
        <v>0</v>
      </c>
    </row>
    <row r="441" spans="1:16" ht="10" x14ac:dyDescent="0.25">
      <c r="A441" s="1">
        <v>28</v>
      </c>
      <c r="B441" s="24" t="s">
        <v>9</v>
      </c>
      <c r="C441" s="2">
        <v>41115</v>
      </c>
      <c r="D441" s="2" t="str">
        <f t="shared" si="50"/>
        <v>2012-07</v>
      </c>
      <c r="E441" s="23">
        <v>5500</v>
      </c>
      <c r="F441" s="23">
        <f t="shared" si="51"/>
        <v>0</v>
      </c>
      <c r="G441" s="23">
        <f>IF(AND(B441="Med B", COUNTIFS(A$2:A441, A441, B$2:B441, "Med A")=0), 1, 0)</f>
        <v>0</v>
      </c>
      <c r="H441" s="23" cm="1">
        <f t="array" ref="H441">IF(AND(A441=A440, E441=1), (C441-MIN(IF(A$2:A441=A441, IF(B$2:B441="Med A", C$2:C441), C441)))/7, 0)</f>
        <v>0</v>
      </c>
      <c r="I441" s="23">
        <f>IF(F441=1, SUMIFS(E$2:E441, A$2:A441, A441, B$2:B441, "Med A"), 0)</f>
        <v>0</v>
      </c>
      <c r="J441" s="23">
        <f t="shared" si="52"/>
        <v>0</v>
      </c>
      <c r="K441" s="23">
        <f t="shared" si="53"/>
        <v>5500</v>
      </c>
      <c r="L441" s="23">
        <f t="shared" si="54"/>
        <v>0</v>
      </c>
      <c r="M441" s="1">
        <f>IF(AND(B441="Med B", COUNTIFS(A$2:A441, A441, B$2:B441, "Med B")=1), 1, 0)</f>
        <v>0</v>
      </c>
      <c r="N441" s="1">
        <f t="shared" si="55"/>
        <v>0</v>
      </c>
      <c r="O441" s="1">
        <f>IF(B441="Med B", COUNTIFS(A$2:A441, A441, B$2:B441, "Med B"), 0)</f>
        <v>0</v>
      </c>
      <c r="P441" s="1">
        <f>IF(AND(B441="Med B", COUNTIFS(A$2:A441, A441, B$2:B441, "Med B")=2), E441, 0)</f>
        <v>0</v>
      </c>
    </row>
    <row r="442" spans="1:16" ht="10" x14ac:dyDescent="0.25">
      <c r="A442" s="1">
        <v>28</v>
      </c>
      <c r="B442" s="24" t="s">
        <v>9</v>
      </c>
      <c r="C442" s="2">
        <v>41117</v>
      </c>
      <c r="D442" s="2" t="str">
        <f t="shared" si="50"/>
        <v>2012-07</v>
      </c>
      <c r="E442" s="23">
        <v>5500</v>
      </c>
      <c r="F442" s="23">
        <f t="shared" si="51"/>
        <v>0</v>
      </c>
      <c r="G442" s="23">
        <f>IF(AND(B442="Med B", COUNTIFS(A$2:A442, A442, B$2:B442, "Med A")=0), 1, 0)</f>
        <v>0</v>
      </c>
      <c r="H442" s="23" cm="1">
        <f t="array" ref="H442">IF(AND(A442=A441, E442=1), (C442-MIN(IF(A$2:A442=A442, IF(B$2:B442="Med A", C$2:C442), C442)))/7, 0)</f>
        <v>0</v>
      </c>
      <c r="I442" s="23">
        <f>IF(F442=1, SUMIFS(E$2:E442, A$2:A442, A442, B$2:B442, "Med A"), 0)</f>
        <v>0</v>
      </c>
      <c r="J442" s="23">
        <f t="shared" si="52"/>
        <v>0</v>
      </c>
      <c r="K442" s="23">
        <f t="shared" si="53"/>
        <v>5500</v>
      </c>
      <c r="L442" s="23">
        <f t="shared" si="54"/>
        <v>0</v>
      </c>
      <c r="M442" s="1">
        <f>IF(AND(B442="Med B", COUNTIFS(A$2:A442, A442, B$2:B442, "Med B")=1), 1, 0)</f>
        <v>0</v>
      </c>
      <c r="N442" s="1">
        <f t="shared" si="55"/>
        <v>0</v>
      </c>
      <c r="O442" s="1">
        <f>IF(B442="Med B", COUNTIFS(A$2:A442, A442, B$2:B442, "Med B"), 0)</f>
        <v>0</v>
      </c>
      <c r="P442" s="1">
        <f>IF(AND(B442="Med B", COUNTIFS(A$2:A442, A442, B$2:B442, "Med B")=2), E442, 0)</f>
        <v>0</v>
      </c>
    </row>
    <row r="443" spans="1:16" ht="10" x14ac:dyDescent="0.25">
      <c r="A443" s="1">
        <v>28</v>
      </c>
      <c r="B443" s="24" t="s">
        <v>9</v>
      </c>
      <c r="C443" s="2">
        <v>41120</v>
      </c>
      <c r="D443" s="2" t="str">
        <f t="shared" si="50"/>
        <v>2012-07</v>
      </c>
      <c r="E443" s="23">
        <v>5500</v>
      </c>
      <c r="F443" s="23">
        <f t="shared" si="51"/>
        <v>0</v>
      </c>
      <c r="G443" s="23">
        <f>IF(AND(B443="Med B", COUNTIFS(A$2:A443, A443, B$2:B443, "Med A")=0), 1, 0)</f>
        <v>0</v>
      </c>
      <c r="H443" s="23" cm="1">
        <f t="array" ref="H443">IF(AND(A443=A442, E443=1), (C443-MIN(IF(A$2:A443=A443, IF(B$2:B443="Med A", C$2:C443), C443)))/7, 0)</f>
        <v>0</v>
      </c>
      <c r="I443" s="23">
        <f>IF(F443=1, SUMIFS(E$2:E443, A$2:A443, A443, B$2:B443, "Med A"), 0)</f>
        <v>0</v>
      </c>
      <c r="J443" s="23">
        <f t="shared" si="52"/>
        <v>0</v>
      </c>
      <c r="K443" s="23">
        <f t="shared" si="53"/>
        <v>5500</v>
      </c>
      <c r="L443" s="23">
        <f t="shared" si="54"/>
        <v>0</v>
      </c>
      <c r="M443" s="1">
        <f>IF(AND(B443="Med B", COUNTIFS(A$2:A443, A443, B$2:B443, "Med B")=1), 1, 0)</f>
        <v>0</v>
      </c>
      <c r="N443" s="1">
        <f t="shared" si="55"/>
        <v>0</v>
      </c>
      <c r="O443" s="1">
        <f>IF(B443="Med B", COUNTIFS(A$2:A443, A443, B$2:B443, "Med B"), 0)</f>
        <v>0</v>
      </c>
      <c r="P443" s="1">
        <f>IF(AND(B443="Med B", COUNTIFS(A$2:A443, A443, B$2:B443, "Med B")=2), E443, 0)</f>
        <v>0</v>
      </c>
    </row>
    <row r="444" spans="1:16" ht="10" x14ac:dyDescent="0.25">
      <c r="A444" s="1">
        <v>28</v>
      </c>
      <c r="B444" s="24" t="s">
        <v>9</v>
      </c>
      <c r="C444" s="2">
        <v>41122</v>
      </c>
      <c r="D444" s="2" t="str">
        <f t="shared" si="50"/>
        <v>2012-08</v>
      </c>
      <c r="E444" s="23">
        <v>5500</v>
      </c>
      <c r="F444" s="23">
        <f t="shared" si="51"/>
        <v>0</v>
      </c>
      <c r="G444" s="23">
        <f>IF(AND(B444="Med B", COUNTIFS(A$2:A444, A444, B$2:B444, "Med A")=0), 1, 0)</f>
        <v>0</v>
      </c>
      <c r="H444" s="23" cm="1">
        <f t="array" ref="H444">IF(AND(A444=A443, E444=1), (C444-MIN(IF(A$2:A444=A444, IF(B$2:B444="Med A", C$2:C444), C444)))/7, 0)</f>
        <v>0</v>
      </c>
      <c r="I444" s="23">
        <f>IF(F444=1, SUMIFS(E$2:E444, A$2:A444, A444, B$2:B444, "Med A"), 0)</f>
        <v>0</v>
      </c>
      <c r="J444" s="23">
        <f t="shared" si="52"/>
        <v>0</v>
      </c>
      <c r="K444" s="23">
        <f t="shared" si="53"/>
        <v>5500</v>
      </c>
      <c r="L444" s="23">
        <f t="shared" si="54"/>
        <v>0</v>
      </c>
      <c r="M444" s="1">
        <f>IF(AND(B444="Med B", COUNTIFS(A$2:A444, A444, B$2:B444, "Med B")=1), 1, 0)</f>
        <v>0</v>
      </c>
      <c r="N444" s="1">
        <f t="shared" si="55"/>
        <v>0</v>
      </c>
      <c r="O444" s="1">
        <f>IF(B444="Med B", COUNTIFS(A$2:A444, A444, B$2:B444, "Med B"), 0)</f>
        <v>0</v>
      </c>
      <c r="P444" s="1">
        <f>IF(AND(B444="Med B", COUNTIFS(A$2:A444, A444, B$2:B444, "Med B")=2), E444, 0)</f>
        <v>0</v>
      </c>
    </row>
    <row r="445" spans="1:16" ht="10" x14ac:dyDescent="0.25">
      <c r="A445" s="1">
        <v>28</v>
      </c>
      <c r="B445" s="24" t="s">
        <v>9</v>
      </c>
      <c r="C445" s="2">
        <v>41124</v>
      </c>
      <c r="D445" s="2" t="str">
        <f t="shared" si="50"/>
        <v>2012-08</v>
      </c>
      <c r="E445" s="23">
        <v>5000</v>
      </c>
      <c r="F445" s="23">
        <f t="shared" si="51"/>
        <v>0</v>
      </c>
      <c r="G445" s="23">
        <f>IF(AND(B445="Med B", COUNTIFS(A$2:A445, A445, B$2:B445, "Med A")=0), 1, 0)</f>
        <v>0</v>
      </c>
      <c r="H445" s="23" cm="1">
        <f t="array" ref="H445">IF(AND(A445=A444, E445=1), (C445-MIN(IF(A$2:A445=A445, IF(B$2:B445="Med A", C$2:C445), C445)))/7, 0)</f>
        <v>0</v>
      </c>
      <c r="I445" s="23">
        <f>IF(F445=1, SUMIFS(E$2:E445, A$2:A445, A445, B$2:B445, "Med A"), 0)</f>
        <v>0</v>
      </c>
      <c r="J445" s="23">
        <f t="shared" si="52"/>
        <v>0</v>
      </c>
      <c r="K445" s="23">
        <f t="shared" si="53"/>
        <v>5000</v>
      </c>
      <c r="L445" s="23">
        <f t="shared" si="54"/>
        <v>0</v>
      </c>
      <c r="M445" s="1">
        <f>IF(AND(B445="Med B", COUNTIFS(A$2:A445, A445, B$2:B445, "Med B")=1), 1, 0)</f>
        <v>0</v>
      </c>
      <c r="N445" s="1">
        <f t="shared" si="55"/>
        <v>0</v>
      </c>
      <c r="O445" s="1">
        <f>IF(B445="Med B", COUNTIFS(A$2:A445, A445, B$2:B445, "Med B"), 0)</f>
        <v>0</v>
      </c>
      <c r="P445" s="1">
        <f>IF(AND(B445="Med B", COUNTIFS(A$2:A445, A445, B$2:B445, "Med B")=2), E445, 0)</f>
        <v>0</v>
      </c>
    </row>
    <row r="446" spans="1:16" ht="10" x14ac:dyDescent="0.25">
      <c r="A446" s="1">
        <v>28</v>
      </c>
      <c r="B446" s="24" t="s">
        <v>9</v>
      </c>
      <c r="C446" s="2">
        <v>41127</v>
      </c>
      <c r="D446" s="2" t="str">
        <f t="shared" si="50"/>
        <v>2012-08</v>
      </c>
      <c r="E446" s="23">
        <v>5000</v>
      </c>
      <c r="F446" s="23">
        <f t="shared" si="51"/>
        <v>0</v>
      </c>
      <c r="G446" s="23">
        <f>IF(AND(B446="Med B", COUNTIFS(A$2:A446, A446, B$2:B446, "Med A")=0), 1, 0)</f>
        <v>0</v>
      </c>
      <c r="H446" s="23" cm="1">
        <f t="array" ref="H446">IF(AND(A446=A445, E446=1), (C446-MIN(IF(A$2:A446=A446, IF(B$2:B446="Med A", C$2:C446), C446)))/7, 0)</f>
        <v>0</v>
      </c>
      <c r="I446" s="23">
        <f>IF(F446=1, SUMIFS(E$2:E446, A$2:A446, A446, B$2:B446, "Med A"), 0)</f>
        <v>0</v>
      </c>
      <c r="J446" s="23">
        <f t="shared" si="52"/>
        <v>0</v>
      </c>
      <c r="K446" s="23">
        <f t="shared" si="53"/>
        <v>5000</v>
      </c>
      <c r="L446" s="23">
        <f t="shared" si="54"/>
        <v>0</v>
      </c>
      <c r="M446" s="1">
        <f>IF(AND(B446="Med B", COUNTIFS(A$2:A446, A446, B$2:B446, "Med B")=1), 1, 0)</f>
        <v>0</v>
      </c>
      <c r="N446" s="1">
        <f t="shared" si="55"/>
        <v>0</v>
      </c>
      <c r="O446" s="1">
        <f>IF(B446="Med B", COUNTIFS(A$2:A446, A446, B$2:B446, "Med B"), 0)</f>
        <v>0</v>
      </c>
      <c r="P446" s="1">
        <f>IF(AND(B446="Med B", COUNTIFS(A$2:A446, A446, B$2:B446, "Med B")=2), E446, 0)</f>
        <v>0</v>
      </c>
    </row>
    <row r="447" spans="1:16" ht="10" x14ac:dyDescent="0.25">
      <c r="A447" s="1">
        <v>28</v>
      </c>
      <c r="B447" s="24" t="s">
        <v>9</v>
      </c>
      <c r="C447" s="2">
        <v>41129</v>
      </c>
      <c r="D447" s="2" t="str">
        <f t="shared" si="50"/>
        <v>2012-08</v>
      </c>
      <c r="E447" s="23">
        <v>5000</v>
      </c>
      <c r="F447" s="23">
        <f t="shared" si="51"/>
        <v>0</v>
      </c>
      <c r="G447" s="23">
        <f>IF(AND(B447="Med B", COUNTIFS(A$2:A447, A447, B$2:B447, "Med A")=0), 1, 0)</f>
        <v>0</v>
      </c>
      <c r="H447" s="23" cm="1">
        <f t="array" ref="H447">IF(AND(A447=A446, E447=1), (C447-MIN(IF(A$2:A447=A447, IF(B$2:B447="Med A", C$2:C447), C447)))/7, 0)</f>
        <v>0</v>
      </c>
      <c r="I447" s="23">
        <f>IF(F447=1, SUMIFS(E$2:E447, A$2:A447, A447, B$2:B447, "Med A"), 0)</f>
        <v>0</v>
      </c>
      <c r="J447" s="23">
        <f t="shared" si="52"/>
        <v>0</v>
      </c>
      <c r="K447" s="23">
        <f t="shared" si="53"/>
        <v>5000</v>
      </c>
      <c r="L447" s="23">
        <f t="shared" si="54"/>
        <v>0</v>
      </c>
      <c r="M447" s="1">
        <f>IF(AND(B447="Med B", COUNTIFS(A$2:A447, A447, B$2:B447, "Med B")=1), 1, 0)</f>
        <v>0</v>
      </c>
      <c r="N447" s="1">
        <f t="shared" si="55"/>
        <v>0</v>
      </c>
      <c r="O447" s="1">
        <f>IF(B447="Med B", COUNTIFS(A$2:A447, A447, B$2:B447, "Med B"), 0)</f>
        <v>0</v>
      </c>
      <c r="P447" s="1">
        <f>IF(AND(B447="Med B", COUNTIFS(A$2:A447, A447, B$2:B447, "Med B")=2), E447, 0)</f>
        <v>0</v>
      </c>
    </row>
    <row r="448" spans="1:16" ht="10" x14ac:dyDescent="0.25">
      <c r="A448" s="1">
        <v>28</v>
      </c>
      <c r="B448" s="24" t="s">
        <v>9</v>
      </c>
      <c r="C448" s="2">
        <v>41131</v>
      </c>
      <c r="D448" s="2" t="str">
        <f t="shared" si="50"/>
        <v>2012-08</v>
      </c>
      <c r="E448" s="23">
        <v>5000</v>
      </c>
      <c r="F448" s="23">
        <f t="shared" si="51"/>
        <v>0</v>
      </c>
      <c r="G448" s="23">
        <f>IF(AND(B448="Med B", COUNTIFS(A$2:A448, A448, B$2:B448, "Med A")=0), 1, 0)</f>
        <v>0</v>
      </c>
      <c r="H448" s="23" cm="1">
        <f t="array" ref="H448">IF(AND(A448=A447, E448=1), (C448-MIN(IF(A$2:A448=A448, IF(B$2:B448="Med A", C$2:C448), C448)))/7, 0)</f>
        <v>0</v>
      </c>
      <c r="I448" s="23">
        <f>IF(F448=1, SUMIFS(E$2:E448, A$2:A448, A448, B$2:B448, "Med A"), 0)</f>
        <v>0</v>
      </c>
      <c r="J448" s="23">
        <f t="shared" si="52"/>
        <v>0</v>
      </c>
      <c r="K448" s="23">
        <f t="shared" si="53"/>
        <v>5000</v>
      </c>
      <c r="L448" s="23">
        <f t="shared" si="54"/>
        <v>0</v>
      </c>
      <c r="M448" s="1">
        <f>IF(AND(B448="Med B", COUNTIFS(A$2:A448, A448, B$2:B448, "Med B")=1), 1, 0)</f>
        <v>0</v>
      </c>
      <c r="N448" s="1">
        <f t="shared" si="55"/>
        <v>0</v>
      </c>
      <c r="O448" s="1">
        <f>IF(B448="Med B", COUNTIFS(A$2:A448, A448, B$2:B448, "Med B"), 0)</f>
        <v>0</v>
      </c>
      <c r="P448" s="1">
        <f>IF(AND(B448="Med B", COUNTIFS(A$2:A448, A448, B$2:B448, "Med B")=2), E448, 0)</f>
        <v>0</v>
      </c>
    </row>
    <row r="449" spans="1:17" ht="10" x14ac:dyDescent="0.25">
      <c r="A449" s="1">
        <v>28</v>
      </c>
      <c r="B449" s="24" t="s">
        <v>9</v>
      </c>
      <c r="C449" s="2">
        <v>41134</v>
      </c>
      <c r="D449" s="2" t="str">
        <f t="shared" si="50"/>
        <v>2012-08</v>
      </c>
      <c r="E449" s="23">
        <v>5000</v>
      </c>
      <c r="F449" s="23">
        <f t="shared" si="51"/>
        <v>0</v>
      </c>
      <c r="G449" s="23">
        <f>IF(AND(B449="Med B", COUNTIFS(A$2:A449, A449, B$2:B449, "Med A")=0), 1, 0)</f>
        <v>0</v>
      </c>
      <c r="H449" s="23" cm="1">
        <f t="array" ref="H449">IF(AND(A449=A448, E449=1), (C449-MIN(IF(A$2:A449=A449, IF(B$2:B449="Med A", C$2:C449), C449)))/7, 0)</f>
        <v>0</v>
      </c>
      <c r="I449" s="23">
        <f>IF(F449=1, SUMIFS(E$2:E449, A$2:A449, A449, B$2:B449, "Med A"), 0)</f>
        <v>0</v>
      </c>
      <c r="J449" s="23">
        <f t="shared" si="52"/>
        <v>0</v>
      </c>
      <c r="K449" s="23">
        <f t="shared" si="53"/>
        <v>5000</v>
      </c>
      <c r="L449" s="23">
        <f t="shared" si="54"/>
        <v>0</v>
      </c>
      <c r="M449" s="1">
        <f>IF(AND(B449="Med B", COUNTIFS(A$2:A449, A449, B$2:B449, "Med B")=1), 1, 0)</f>
        <v>0</v>
      </c>
      <c r="N449" s="1">
        <f t="shared" si="55"/>
        <v>0</v>
      </c>
      <c r="O449" s="1">
        <f>IF(B449="Med B", COUNTIFS(A$2:A449, A449, B$2:B449, "Med B"), 0)</f>
        <v>0</v>
      </c>
      <c r="P449" s="1">
        <f>IF(AND(B449="Med B", COUNTIFS(A$2:A449, A449, B$2:B449, "Med B")=2), E449, 0)</f>
        <v>0</v>
      </c>
    </row>
    <row r="450" spans="1:17" ht="10" x14ac:dyDescent="0.25">
      <c r="A450" s="1">
        <v>28</v>
      </c>
      <c r="B450" s="24" t="s">
        <v>9</v>
      </c>
      <c r="C450" s="2">
        <v>41136</v>
      </c>
      <c r="D450" s="2" t="str">
        <f t="shared" si="50"/>
        <v>2012-08</v>
      </c>
      <c r="E450" s="23">
        <v>5000</v>
      </c>
      <c r="F450" s="23">
        <f t="shared" si="51"/>
        <v>0</v>
      </c>
      <c r="G450" s="23">
        <f>IF(AND(B450="Med B", COUNTIFS(A$2:A450, A450, B$2:B450, "Med A")=0), 1, 0)</f>
        <v>0</v>
      </c>
      <c r="H450" s="23" cm="1">
        <f t="array" ref="H450">IF(AND(A450=A449, E450=1), (C450-MIN(IF(A$2:A450=A450, IF(B$2:B450="Med A", C$2:C450), C450)))/7, 0)</f>
        <v>0</v>
      </c>
      <c r="I450" s="23">
        <f>IF(F450=1, SUMIFS(E$2:E450, A$2:A450, A450, B$2:B450, "Med A"), 0)</f>
        <v>0</v>
      </c>
      <c r="J450" s="23">
        <f t="shared" si="52"/>
        <v>0</v>
      </c>
      <c r="K450" s="23">
        <f t="shared" si="53"/>
        <v>5000</v>
      </c>
      <c r="L450" s="23">
        <f t="shared" si="54"/>
        <v>0</v>
      </c>
      <c r="M450" s="1">
        <f>IF(AND(B450="Med B", COUNTIFS(A$2:A450, A450, B$2:B450, "Med B")=1), 1, 0)</f>
        <v>0</v>
      </c>
      <c r="N450" s="1">
        <f t="shared" si="55"/>
        <v>0</v>
      </c>
      <c r="O450" s="1">
        <f>IF(B450="Med B", COUNTIFS(A$2:A450, A450, B$2:B450, "Med B"), 0)</f>
        <v>0</v>
      </c>
      <c r="P450" s="1">
        <f>IF(AND(B450="Med B", COUNTIFS(A$2:A450, A450, B$2:B450, "Med B")=2), E450, 0)</f>
        <v>0</v>
      </c>
    </row>
    <row r="451" spans="1:17" ht="10" x14ac:dyDescent="0.25">
      <c r="A451" s="1">
        <v>28</v>
      </c>
      <c r="B451" s="24" t="s">
        <v>9</v>
      </c>
      <c r="C451" s="2">
        <v>41138</v>
      </c>
      <c r="D451" s="2" t="str">
        <f t="shared" ref="D451:D514" si="59">TEXT(C451,"yyyy-mm")</f>
        <v>2012-08</v>
      </c>
      <c r="E451" s="23">
        <v>5000</v>
      </c>
      <c r="F451" s="23">
        <f t="shared" ref="F451:F514" si="60">IF(AND(A451=A450, B450="Med A", B451="Med B"), 1, 0)</f>
        <v>0</v>
      </c>
      <c r="G451" s="23">
        <f>IF(AND(B451="Med B", COUNTIFS(A$2:A451, A451, B$2:B451, "Med A")=0), 1, 0)</f>
        <v>0</v>
      </c>
      <c r="H451" s="23" cm="1">
        <f t="array" ref="H451">IF(AND(A451=A450, E451=1), (C451-MIN(IF(A$2:A451=A451, IF(B$2:B451="Med A", C$2:C451), C451)))/7, 0)</f>
        <v>0</v>
      </c>
      <c r="I451" s="23">
        <f>IF(F451=1, SUMIFS(E$2:E451, A$2:A451, A451, B$2:B451, "Med A"), 0)</f>
        <v>0</v>
      </c>
      <c r="J451" s="23">
        <f t="shared" ref="J451:J514" si="61">IF(AND(B451="Med B", OR(A452&lt;&gt;A451, ISBLANK(A452))), SUMIFS(E:E, A:A, A451, B:B, "Med B"), 0)</f>
        <v>0</v>
      </c>
      <c r="K451" s="23">
        <f t="shared" ref="K451:K514" si="62">IF(B451="Med A", E451, 0)</f>
        <v>5000</v>
      </c>
      <c r="L451" s="23">
        <f t="shared" ref="L451:L514" si="63">IF(B451="Med B", E451, 0)</f>
        <v>0</v>
      </c>
      <c r="M451" s="1">
        <f>IF(AND(B451="Med B", COUNTIFS(A$2:A451, A451, B$2:B451, "Med B")=1), 1, 0)</f>
        <v>0</v>
      </c>
      <c r="N451" s="1">
        <f t="shared" ref="N451:N514" si="64">IF(M451=1, E451, 0)</f>
        <v>0</v>
      </c>
      <c r="O451" s="1">
        <f>IF(B451="Med B", COUNTIFS(A$2:A451, A451, B$2:B451, "Med B"), 0)</f>
        <v>0</v>
      </c>
      <c r="P451" s="1">
        <f>IF(AND(B451="Med B", COUNTIFS(A$2:A451, A451, B$2:B451, "Med B")=2), E451, 0)</f>
        <v>0</v>
      </c>
    </row>
    <row r="452" spans="1:17" ht="12.5" x14ac:dyDescent="0.25">
      <c r="A452" s="1">
        <v>28</v>
      </c>
      <c r="B452" s="24" t="s">
        <v>10</v>
      </c>
      <c r="C452" s="2">
        <v>41164</v>
      </c>
      <c r="D452" s="2" t="str">
        <f t="shared" si="59"/>
        <v>2012-09</v>
      </c>
      <c r="E452" s="23">
        <v>6</v>
      </c>
      <c r="F452" s="23">
        <f t="shared" si="60"/>
        <v>1</v>
      </c>
      <c r="G452" s="23">
        <f>IF(AND(B452="Med B", COUNTIFS(A$2:A452, A452, B$2:B452, "Med A")=0), 1, 0)</f>
        <v>0</v>
      </c>
      <c r="H452" s="23" cm="1">
        <f t="array" ref="H452">IF(AND(A452=A451, E452=1), (C452-MIN(IF(A$2:A452=A452, IF(B$2:B452="Med A", C$2:C452), C452)))/7, 0)</f>
        <v>0</v>
      </c>
      <c r="I452" s="23">
        <f>IF(F452=1, SUMIFS(E$2:E452, A$2:A452, A452, B$2:B452, "Med A"), 0)</f>
        <v>95500</v>
      </c>
      <c r="J452" s="23">
        <f t="shared" si="61"/>
        <v>0</v>
      </c>
      <c r="K452" s="23">
        <f t="shared" si="62"/>
        <v>0</v>
      </c>
      <c r="L452" s="23">
        <f t="shared" si="63"/>
        <v>6</v>
      </c>
      <c r="M452" s="1">
        <f>IF(AND(B452="Med B", COUNTIFS(A$2:A452, A452, B$2:B452, "Med B")=1), 1, 0)</f>
        <v>1</v>
      </c>
      <c r="N452" s="1">
        <f t="shared" si="64"/>
        <v>6</v>
      </c>
      <c r="O452" s="1">
        <f>IF(B452="Med B", COUNTIFS(A$2:A452, A452, B$2:B452, "Med B"), 0)</f>
        <v>1</v>
      </c>
      <c r="P452" s="1">
        <f>IF(AND(B452="Med B", COUNTIFS(A$2:A452, A452, B$2:B452, "Med B")=2), E452, 0)</f>
        <v>0</v>
      </c>
      <c r="Q452" t="str">
        <f>IF(AND(F428=1, OR(MONTH(C428)=9, MONTH(C428)=10)), TEXT(C428, "yyyy-mm"), "")</f>
        <v>2012-09</v>
      </c>
    </row>
    <row r="453" spans="1:17" ht="10" x14ac:dyDescent="0.25">
      <c r="A453" s="1">
        <v>28</v>
      </c>
      <c r="B453" s="24" t="s">
        <v>10</v>
      </c>
      <c r="C453" s="2">
        <v>41227</v>
      </c>
      <c r="D453" s="2" t="str">
        <f t="shared" si="59"/>
        <v>2012-11</v>
      </c>
      <c r="E453" s="23">
        <v>2</v>
      </c>
      <c r="F453" s="23">
        <f t="shared" si="60"/>
        <v>0</v>
      </c>
      <c r="G453" s="23">
        <f>IF(AND(B453="Med B", COUNTIFS(A$2:A453, A453, B$2:B453, "Med A")=0), 1, 0)</f>
        <v>0</v>
      </c>
      <c r="H453" s="23" cm="1">
        <f t="array" ref="H453">IF(AND(A453=A452, E453=1), (C453-MIN(IF(A$2:A453=A453, IF(B$2:B453="Med A", C$2:C453), C453)))/7, 0)</f>
        <v>0</v>
      </c>
      <c r="I453" s="23">
        <f>IF(F453=1, SUMIFS(E$2:E453, A$2:A453, A453, B$2:B453, "Med A"), 0)</f>
        <v>0</v>
      </c>
      <c r="J453" s="23">
        <f t="shared" si="61"/>
        <v>8</v>
      </c>
      <c r="K453" s="23">
        <f t="shared" si="62"/>
        <v>0</v>
      </c>
      <c r="L453" s="23">
        <f t="shared" si="63"/>
        <v>2</v>
      </c>
      <c r="M453" s="1">
        <f>IF(AND(B453="Med B", COUNTIFS(A$2:A453, A453, B$2:B453, "Med B")=1), 1, 0)</f>
        <v>0</v>
      </c>
      <c r="N453" s="1">
        <f t="shared" si="64"/>
        <v>0</v>
      </c>
      <c r="O453" s="1">
        <f>IF(B453="Med B", COUNTIFS(A$2:A453, A453, B$2:B453, "Med B"), 0)</f>
        <v>2</v>
      </c>
      <c r="P453" s="1">
        <f>IF(AND(B453="Med B", COUNTIFS(A$2:A453, A453, B$2:B453, "Med B")=2), E453, 0)</f>
        <v>2</v>
      </c>
    </row>
    <row r="454" spans="1:17" ht="10" x14ac:dyDescent="0.25">
      <c r="A454" s="1">
        <v>29</v>
      </c>
      <c r="B454" s="24" t="s">
        <v>9</v>
      </c>
      <c r="C454" s="2">
        <v>41093</v>
      </c>
      <c r="D454" s="2" t="str">
        <f t="shared" si="59"/>
        <v>2012-07</v>
      </c>
      <c r="E454" s="23">
        <v>4800</v>
      </c>
      <c r="F454" s="23">
        <f t="shared" si="60"/>
        <v>0</v>
      </c>
      <c r="G454" s="23">
        <f>IF(AND(B454="Med B", COUNTIFS(A$2:A454, A454, B$2:B454, "Med A")=0), 1, 0)</f>
        <v>0</v>
      </c>
      <c r="H454" s="23" cm="1">
        <f t="array" ref="H454">IF(AND(A454=A453, E454=1), (C454-MIN(IF(A$2:A454=A454, IF(B$2:B454="Med A", C$2:C454), C454)))/7, 0)</f>
        <v>0</v>
      </c>
      <c r="I454" s="23">
        <f>IF(F454=1, SUMIFS(E$2:E454, A$2:A454, A454, B$2:B454, "Med A"), 0)</f>
        <v>0</v>
      </c>
      <c r="J454" s="23">
        <f t="shared" si="61"/>
        <v>0</v>
      </c>
      <c r="K454" s="23">
        <f t="shared" si="62"/>
        <v>4800</v>
      </c>
      <c r="L454" s="23">
        <f t="shared" si="63"/>
        <v>0</v>
      </c>
      <c r="M454" s="1">
        <f>IF(AND(B454="Med B", COUNTIFS(A$2:A454, A454, B$2:B454, "Med B")=1), 1, 0)</f>
        <v>0</v>
      </c>
      <c r="N454" s="1">
        <f t="shared" si="64"/>
        <v>0</v>
      </c>
      <c r="O454" s="1">
        <f>IF(B454="Med B", COUNTIFS(A$2:A454, A454, B$2:B454, "Med B"), 0)</f>
        <v>0</v>
      </c>
      <c r="P454" s="1">
        <f>IF(AND(B454="Med B", COUNTIFS(A$2:A454, A454, B$2:B454, "Med B")=2), E454, 0)</f>
        <v>0</v>
      </c>
    </row>
    <row r="455" spans="1:17" ht="10" x14ac:dyDescent="0.25">
      <c r="A455" s="1">
        <v>29</v>
      </c>
      <c r="B455" s="24" t="s">
        <v>9</v>
      </c>
      <c r="C455" s="2">
        <v>41095</v>
      </c>
      <c r="D455" s="2" t="str">
        <f t="shared" si="59"/>
        <v>2012-07</v>
      </c>
      <c r="E455" s="23">
        <v>4800</v>
      </c>
      <c r="F455" s="23">
        <f t="shared" si="60"/>
        <v>0</v>
      </c>
      <c r="G455" s="23">
        <f>IF(AND(B455="Med B", COUNTIFS(A$2:A455, A455, B$2:B455, "Med A")=0), 1, 0)</f>
        <v>0</v>
      </c>
      <c r="H455" s="23" cm="1">
        <f t="array" ref="H455">IF(AND(A455=A454, E455=1), (C455-MIN(IF(A$2:A455=A455, IF(B$2:B455="Med A", C$2:C455), C455)))/7, 0)</f>
        <v>0</v>
      </c>
      <c r="I455" s="23">
        <f>IF(F455=1, SUMIFS(E$2:E455, A$2:A455, A455, B$2:B455, "Med A"), 0)</f>
        <v>0</v>
      </c>
      <c r="J455" s="23">
        <f t="shared" si="61"/>
        <v>0</v>
      </c>
      <c r="K455" s="23">
        <f t="shared" si="62"/>
        <v>4800</v>
      </c>
      <c r="L455" s="23">
        <f t="shared" si="63"/>
        <v>0</v>
      </c>
      <c r="M455" s="1">
        <f>IF(AND(B455="Med B", COUNTIFS(A$2:A455, A455, B$2:B455, "Med B")=1), 1, 0)</f>
        <v>0</v>
      </c>
      <c r="N455" s="1">
        <f t="shared" si="64"/>
        <v>0</v>
      </c>
      <c r="O455" s="1">
        <f>IF(B455="Med B", COUNTIFS(A$2:A455, A455, B$2:B455, "Med B"), 0)</f>
        <v>0</v>
      </c>
      <c r="P455" s="1">
        <f>IF(AND(B455="Med B", COUNTIFS(A$2:A455, A455, B$2:B455, "Med B")=2), E455, 0)</f>
        <v>0</v>
      </c>
    </row>
    <row r="456" spans="1:17" ht="10" x14ac:dyDescent="0.25">
      <c r="A456" s="1">
        <v>29</v>
      </c>
      <c r="B456" s="24" t="s">
        <v>9</v>
      </c>
      <c r="C456" s="2">
        <v>41111</v>
      </c>
      <c r="D456" s="2" t="str">
        <f t="shared" si="59"/>
        <v>2012-07</v>
      </c>
      <c r="E456" s="23">
        <v>4400</v>
      </c>
      <c r="F456" s="23">
        <f t="shared" si="60"/>
        <v>0</v>
      </c>
      <c r="G456" s="23">
        <f>IF(AND(B456="Med B", COUNTIFS(A$2:A456, A456, B$2:B456, "Med A")=0), 1, 0)</f>
        <v>0</v>
      </c>
      <c r="H456" s="23" cm="1">
        <f t="array" ref="H456">IF(AND(A456=A455, E456=1), (C456-MIN(IF(A$2:A456=A456, IF(B$2:B456="Med A", C$2:C456), C456)))/7, 0)</f>
        <v>0</v>
      </c>
      <c r="I456" s="23">
        <f>IF(F456=1, SUMIFS(E$2:E456, A$2:A456, A456, B$2:B456, "Med A"), 0)</f>
        <v>0</v>
      </c>
      <c r="J456" s="23">
        <f t="shared" si="61"/>
        <v>0</v>
      </c>
      <c r="K456" s="23">
        <f t="shared" si="62"/>
        <v>4400</v>
      </c>
      <c r="L456" s="23">
        <f t="shared" si="63"/>
        <v>0</v>
      </c>
      <c r="M456" s="1">
        <f>IF(AND(B456="Med B", COUNTIFS(A$2:A456, A456, B$2:B456, "Med B")=1), 1, 0)</f>
        <v>0</v>
      </c>
      <c r="N456" s="1">
        <f t="shared" si="64"/>
        <v>0</v>
      </c>
      <c r="O456" s="1">
        <f>IF(B456="Med B", COUNTIFS(A$2:A456, A456, B$2:B456, "Med B"), 0)</f>
        <v>0</v>
      </c>
      <c r="P456" s="1">
        <f>IF(AND(B456="Med B", COUNTIFS(A$2:A456, A456, B$2:B456, "Med B")=2), E456, 0)</f>
        <v>0</v>
      </c>
    </row>
    <row r="457" spans="1:17" ht="10" x14ac:dyDescent="0.25">
      <c r="A457" s="1">
        <v>29</v>
      </c>
      <c r="B457" s="24" t="s">
        <v>9</v>
      </c>
      <c r="C457" s="2">
        <v>41116</v>
      </c>
      <c r="D457" s="2" t="str">
        <f t="shared" si="59"/>
        <v>2012-07</v>
      </c>
      <c r="E457" s="23">
        <v>4400</v>
      </c>
      <c r="F457" s="23">
        <f t="shared" si="60"/>
        <v>0</v>
      </c>
      <c r="G457" s="23">
        <f>IF(AND(B457="Med B", COUNTIFS(A$2:A457, A457, B$2:B457, "Med A")=0), 1, 0)</f>
        <v>0</v>
      </c>
      <c r="H457" s="23" cm="1">
        <f t="array" ref="H457">IF(AND(A457=A456, E457=1), (C457-MIN(IF(A$2:A457=A457, IF(B$2:B457="Med A", C$2:C457), C457)))/7, 0)</f>
        <v>0</v>
      </c>
      <c r="I457" s="23">
        <f>IF(F457=1, SUMIFS(E$2:E457, A$2:A457, A457, B$2:B457, "Med A"), 0)</f>
        <v>0</v>
      </c>
      <c r="J457" s="23">
        <f t="shared" si="61"/>
        <v>0</v>
      </c>
      <c r="K457" s="23">
        <f t="shared" si="62"/>
        <v>4400</v>
      </c>
      <c r="L457" s="23">
        <f t="shared" si="63"/>
        <v>0</v>
      </c>
      <c r="M457" s="1">
        <f>IF(AND(B457="Med B", COUNTIFS(A$2:A457, A457, B$2:B457, "Med B")=1), 1, 0)</f>
        <v>0</v>
      </c>
      <c r="N457" s="1">
        <f t="shared" si="64"/>
        <v>0</v>
      </c>
      <c r="O457" s="1">
        <f>IF(B457="Med B", COUNTIFS(A$2:A457, A457, B$2:B457, "Med B"), 0)</f>
        <v>0</v>
      </c>
      <c r="P457" s="1">
        <f>IF(AND(B457="Med B", COUNTIFS(A$2:A457, A457, B$2:B457, "Med B")=2), E457, 0)</f>
        <v>0</v>
      </c>
    </row>
    <row r="458" spans="1:17" ht="10" x14ac:dyDescent="0.25">
      <c r="A458" s="1">
        <v>29</v>
      </c>
      <c r="B458" s="24" t="s">
        <v>9</v>
      </c>
      <c r="C458" s="2">
        <v>41118</v>
      </c>
      <c r="D458" s="2" t="str">
        <f t="shared" si="59"/>
        <v>2012-07</v>
      </c>
      <c r="E458" s="23">
        <v>4400</v>
      </c>
      <c r="F458" s="23">
        <f t="shared" si="60"/>
        <v>0</v>
      </c>
      <c r="G458" s="23">
        <f>IF(AND(B458="Med B", COUNTIFS(A$2:A458, A458, B$2:B458, "Med A")=0), 1, 0)</f>
        <v>0</v>
      </c>
      <c r="H458" s="23" cm="1">
        <f t="array" ref="H458">IF(AND(A458=A457, E458=1), (C458-MIN(IF(A$2:A458=A458, IF(B$2:B458="Med A", C$2:C458), C458)))/7, 0)</f>
        <v>0</v>
      </c>
      <c r="I458" s="23">
        <f>IF(F458=1, SUMIFS(E$2:E458, A$2:A458, A458, B$2:B458, "Med A"), 0)</f>
        <v>0</v>
      </c>
      <c r="J458" s="23">
        <f t="shared" si="61"/>
        <v>0</v>
      </c>
      <c r="K458" s="23">
        <f t="shared" si="62"/>
        <v>4400</v>
      </c>
      <c r="L458" s="23">
        <f t="shared" si="63"/>
        <v>0</v>
      </c>
      <c r="M458" s="1">
        <f>IF(AND(B458="Med B", COUNTIFS(A$2:A458, A458, B$2:B458, "Med B")=1), 1, 0)</f>
        <v>0</v>
      </c>
      <c r="N458" s="1">
        <f t="shared" si="64"/>
        <v>0</v>
      </c>
      <c r="O458" s="1">
        <f>IF(B458="Med B", COUNTIFS(A$2:A458, A458, B$2:B458, "Med B"), 0)</f>
        <v>0</v>
      </c>
      <c r="P458" s="1">
        <f>IF(AND(B458="Med B", COUNTIFS(A$2:A458, A458, B$2:B458, "Med B")=2), E458, 0)</f>
        <v>0</v>
      </c>
    </row>
    <row r="459" spans="1:17" ht="10" x14ac:dyDescent="0.25">
      <c r="A459" s="1">
        <v>29</v>
      </c>
      <c r="B459" s="24" t="s">
        <v>9</v>
      </c>
      <c r="C459" s="2">
        <v>41121</v>
      </c>
      <c r="D459" s="2" t="str">
        <f t="shared" si="59"/>
        <v>2012-07</v>
      </c>
      <c r="E459" s="23">
        <v>4400</v>
      </c>
      <c r="F459" s="23">
        <f t="shared" si="60"/>
        <v>0</v>
      </c>
      <c r="G459" s="23">
        <f>IF(AND(B459="Med B", COUNTIFS(A$2:A459, A459, B$2:B459, "Med A")=0), 1, 0)</f>
        <v>0</v>
      </c>
      <c r="H459" s="23" cm="1">
        <f t="array" ref="H459">IF(AND(A459=A458, E459=1), (C459-MIN(IF(A$2:A459=A459, IF(B$2:B459="Med A", C$2:C459), C459)))/7, 0)</f>
        <v>0</v>
      </c>
      <c r="I459" s="23">
        <f>IF(F459=1, SUMIFS(E$2:E459, A$2:A459, A459, B$2:B459, "Med A"), 0)</f>
        <v>0</v>
      </c>
      <c r="J459" s="23">
        <f t="shared" si="61"/>
        <v>0</v>
      </c>
      <c r="K459" s="23">
        <f t="shared" si="62"/>
        <v>4400</v>
      </c>
      <c r="L459" s="23">
        <f t="shared" si="63"/>
        <v>0</v>
      </c>
      <c r="M459" s="1">
        <f>IF(AND(B459="Med B", COUNTIFS(A$2:A459, A459, B$2:B459, "Med B")=1), 1, 0)</f>
        <v>0</v>
      </c>
      <c r="N459" s="1">
        <f t="shared" si="64"/>
        <v>0</v>
      </c>
      <c r="O459" s="1">
        <f>IF(B459="Med B", COUNTIFS(A$2:A459, A459, B$2:B459, "Med B"), 0)</f>
        <v>0</v>
      </c>
      <c r="P459" s="1">
        <f>IF(AND(B459="Med B", COUNTIFS(A$2:A459, A459, B$2:B459, "Med B")=2), E459, 0)</f>
        <v>0</v>
      </c>
    </row>
    <row r="460" spans="1:17" ht="10" x14ac:dyDescent="0.25">
      <c r="A460" s="1">
        <v>29</v>
      </c>
      <c r="B460" s="24" t="s">
        <v>9</v>
      </c>
      <c r="C460" s="2">
        <v>41123</v>
      </c>
      <c r="D460" s="2" t="str">
        <f t="shared" si="59"/>
        <v>2012-08</v>
      </c>
      <c r="E460" s="23">
        <v>4400</v>
      </c>
      <c r="F460" s="23">
        <f t="shared" si="60"/>
        <v>0</v>
      </c>
      <c r="G460" s="23">
        <f>IF(AND(B460="Med B", COUNTIFS(A$2:A460, A460, B$2:B460, "Med A")=0), 1, 0)</f>
        <v>0</v>
      </c>
      <c r="H460" s="23" cm="1">
        <f t="array" ref="H460">IF(AND(A460=A459, E460=1), (C460-MIN(IF(A$2:A460=A460, IF(B$2:B460="Med A", C$2:C460), C460)))/7, 0)</f>
        <v>0</v>
      </c>
      <c r="I460" s="23">
        <f>IF(F460=1, SUMIFS(E$2:E460, A$2:A460, A460, B$2:B460, "Med A"), 0)</f>
        <v>0</v>
      </c>
      <c r="J460" s="23">
        <f t="shared" si="61"/>
        <v>0</v>
      </c>
      <c r="K460" s="23">
        <f t="shared" si="62"/>
        <v>4400</v>
      </c>
      <c r="L460" s="23">
        <f t="shared" si="63"/>
        <v>0</v>
      </c>
      <c r="M460" s="1">
        <f>IF(AND(B460="Med B", COUNTIFS(A$2:A460, A460, B$2:B460, "Med B")=1), 1, 0)</f>
        <v>0</v>
      </c>
      <c r="N460" s="1">
        <f t="shared" si="64"/>
        <v>0</v>
      </c>
      <c r="O460" s="1">
        <f>IF(B460="Med B", COUNTIFS(A$2:A460, A460, B$2:B460, "Med B"), 0)</f>
        <v>0</v>
      </c>
      <c r="P460" s="1">
        <f>IF(AND(B460="Med B", COUNTIFS(A$2:A460, A460, B$2:B460, "Med B")=2), E460, 0)</f>
        <v>0</v>
      </c>
    </row>
    <row r="461" spans="1:17" ht="10" x14ac:dyDescent="0.25">
      <c r="A461" s="1">
        <v>29</v>
      </c>
      <c r="B461" s="24" t="s">
        <v>9</v>
      </c>
      <c r="C461" s="2">
        <v>41139</v>
      </c>
      <c r="D461" s="2" t="str">
        <f t="shared" si="59"/>
        <v>2012-08</v>
      </c>
      <c r="E461" s="23">
        <v>4400</v>
      </c>
      <c r="F461" s="23">
        <f t="shared" si="60"/>
        <v>0</v>
      </c>
      <c r="G461" s="23">
        <f>IF(AND(B461="Med B", COUNTIFS(A$2:A461, A461, B$2:B461, "Med A")=0), 1, 0)</f>
        <v>0</v>
      </c>
      <c r="H461" s="23" cm="1">
        <f t="array" ref="H461">IF(AND(A461=A460, E461=1), (C461-MIN(IF(A$2:A461=A461, IF(B$2:B461="Med A", C$2:C461), C461)))/7, 0)</f>
        <v>0</v>
      </c>
      <c r="I461" s="23">
        <f>IF(F461=1, SUMIFS(E$2:E461, A$2:A461, A461, B$2:B461, "Med A"), 0)</f>
        <v>0</v>
      </c>
      <c r="J461" s="23">
        <f t="shared" si="61"/>
        <v>0</v>
      </c>
      <c r="K461" s="23">
        <f t="shared" si="62"/>
        <v>4400</v>
      </c>
      <c r="L461" s="23">
        <f t="shared" si="63"/>
        <v>0</v>
      </c>
      <c r="M461" s="1">
        <f>IF(AND(B461="Med B", COUNTIFS(A$2:A461, A461, B$2:B461, "Med B")=1), 1, 0)</f>
        <v>0</v>
      </c>
      <c r="N461" s="1">
        <f t="shared" si="64"/>
        <v>0</v>
      </c>
      <c r="O461" s="1">
        <f>IF(B461="Med B", COUNTIFS(A$2:A461, A461, B$2:B461, "Med B"), 0)</f>
        <v>0</v>
      </c>
      <c r="P461" s="1">
        <f>IF(AND(B461="Med B", COUNTIFS(A$2:A461, A461, B$2:B461, "Med B")=2), E461, 0)</f>
        <v>0</v>
      </c>
    </row>
    <row r="462" spans="1:17" ht="10" x14ac:dyDescent="0.25">
      <c r="A462" s="1">
        <v>29</v>
      </c>
      <c r="B462" s="24" t="s">
        <v>9</v>
      </c>
      <c r="C462" s="2">
        <v>41142</v>
      </c>
      <c r="D462" s="2" t="str">
        <f t="shared" si="59"/>
        <v>2012-08</v>
      </c>
      <c r="E462" s="23">
        <v>4400</v>
      </c>
      <c r="F462" s="23">
        <f t="shared" si="60"/>
        <v>0</v>
      </c>
      <c r="G462" s="23">
        <f>IF(AND(B462="Med B", COUNTIFS(A$2:A462, A462, B$2:B462, "Med A")=0), 1, 0)</f>
        <v>0</v>
      </c>
      <c r="H462" s="23" cm="1">
        <f t="array" ref="H462">IF(AND(A462=A461, E462=1), (C462-MIN(IF(A$2:A462=A462, IF(B$2:B462="Med A", C$2:C462), C462)))/7, 0)</f>
        <v>0</v>
      </c>
      <c r="I462" s="23">
        <f>IF(F462=1, SUMIFS(E$2:E462, A$2:A462, A462, B$2:B462, "Med A"), 0)</f>
        <v>0</v>
      </c>
      <c r="J462" s="23">
        <f t="shared" si="61"/>
        <v>0</v>
      </c>
      <c r="K462" s="23">
        <f t="shared" si="62"/>
        <v>4400</v>
      </c>
      <c r="L462" s="23">
        <f t="shared" si="63"/>
        <v>0</v>
      </c>
      <c r="M462" s="1">
        <f>IF(AND(B462="Med B", COUNTIFS(A$2:A462, A462, B$2:B462, "Med B")=1), 1, 0)</f>
        <v>0</v>
      </c>
      <c r="N462" s="1">
        <f t="shared" si="64"/>
        <v>0</v>
      </c>
      <c r="O462" s="1">
        <f>IF(B462="Med B", COUNTIFS(A$2:A462, A462, B$2:B462, "Med B"), 0)</f>
        <v>0</v>
      </c>
      <c r="P462" s="1">
        <f>IF(AND(B462="Med B", COUNTIFS(A$2:A462, A462, B$2:B462, "Med B")=2), E462, 0)</f>
        <v>0</v>
      </c>
    </row>
    <row r="463" spans="1:17" ht="10" x14ac:dyDescent="0.25">
      <c r="A463" s="1">
        <v>29</v>
      </c>
      <c r="B463" s="24" t="s">
        <v>9</v>
      </c>
      <c r="C463" s="2">
        <v>41144</v>
      </c>
      <c r="D463" s="2" t="str">
        <f t="shared" si="59"/>
        <v>2012-08</v>
      </c>
      <c r="E463" s="23">
        <v>4400</v>
      </c>
      <c r="F463" s="23">
        <f t="shared" si="60"/>
        <v>0</v>
      </c>
      <c r="G463" s="23">
        <f>IF(AND(B463="Med B", COUNTIFS(A$2:A463, A463, B$2:B463, "Med A")=0), 1, 0)</f>
        <v>0</v>
      </c>
      <c r="H463" s="23" cm="1">
        <f t="array" ref="H463">IF(AND(A463=A462, E463=1), (C463-MIN(IF(A$2:A463=A463, IF(B$2:B463="Med A", C$2:C463), C463)))/7, 0)</f>
        <v>0</v>
      </c>
      <c r="I463" s="23">
        <f>IF(F463=1, SUMIFS(E$2:E463, A$2:A463, A463, B$2:B463, "Med A"), 0)</f>
        <v>0</v>
      </c>
      <c r="J463" s="23">
        <f t="shared" si="61"/>
        <v>0</v>
      </c>
      <c r="K463" s="23">
        <f t="shared" si="62"/>
        <v>4400</v>
      </c>
      <c r="L463" s="23">
        <f t="shared" si="63"/>
        <v>0</v>
      </c>
      <c r="M463" s="1">
        <f>IF(AND(B463="Med B", COUNTIFS(A$2:A463, A463, B$2:B463, "Med B")=1), 1, 0)</f>
        <v>0</v>
      </c>
      <c r="N463" s="1">
        <f t="shared" si="64"/>
        <v>0</v>
      </c>
      <c r="O463" s="1">
        <f>IF(B463="Med B", COUNTIFS(A$2:A463, A463, B$2:B463, "Med B"), 0)</f>
        <v>0</v>
      </c>
      <c r="P463" s="1">
        <f>IF(AND(B463="Med B", COUNTIFS(A$2:A463, A463, B$2:B463, "Med B")=2), E463, 0)</f>
        <v>0</v>
      </c>
    </row>
    <row r="464" spans="1:17" ht="10" x14ac:dyDescent="0.25">
      <c r="A464" s="1">
        <v>29</v>
      </c>
      <c r="B464" s="24" t="s">
        <v>9</v>
      </c>
      <c r="C464" s="2">
        <v>41146</v>
      </c>
      <c r="D464" s="2" t="str">
        <f t="shared" si="59"/>
        <v>2012-08</v>
      </c>
      <c r="E464" s="23">
        <v>4400</v>
      </c>
      <c r="F464" s="23">
        <f t="shared" si="60"/>
        <v>0</v>
      </c>
      <c r="G464" s="23">
        <f>IF(AND(B464="Med B", COUNTIFS(A$2:A464, A464, B$2:B464, "Med A")=0), 1, 0)</f>
        <v>0</v>
      </c>
      <c r="H464" s="23" cm="1">
        <f t="array" ref="H464">IF(AND(A464=A463, E464=1), (C464-MIN(IF(A$2:A464=A464, IF(B$2:B464="Med A", C$2:C464), C464)))/7, 0)</f>
        <v>0</v>
      </c>
      <c r="I464" s="23">
        <f>IF(F464=1, SUMIFS(E$2:E464, A$2:A464, A464, B$2:B464, "Med A"), 0)</f>
        <v>0</v>
      </c>
      <c r="J464" s="23">
        <f t="shared" si="61"/>
        <v>0</v>
      </c>
      <c r="K464" s="23">
        <f t="shared" si="62"/>
        <v>4400</v>
      </c>
      <c r="L464" s="23">
        <f t="shared" si="63"/>
        <v>0</v>
      </c>
      <c r="M464" s="1">
        <f>IF(AND(B464="Med B", COUNTIFS(A$2:A464, A464, B$2:B464, "Med B")=1), 1, 0)</f>
        <v>0</v>
      </c>
      <c r="N464" s="1">
        <f t="shared" si="64"/>
        <v>0</v>
      </c>
      <c r="O464" s="1">
        <f>IF(B464="Med B", COUNTIFS(A$2:A464, A464, B$2:B464, "Med B"), 0)</f>
        <v>0</v>
      </c>
      <c r="P464" s="1">
        <f>IF(AND(B464="Med B", COUNTIFS(A$2:A464, A464, B$2:B464, "Med B")=2), E464, 0)</f>
        <v>0</v>
      </c>
    </row>
    <row r="465" spans="1:17" ht="12.5" x14ac:dyDescent="0.25">
      <c r="A465" s="1">
        <v>29</v>
      </c>
      <c r="B465" s="24" t="s">
        <v>9</v>
      </c>
      <c r="C465" s="2">
        <v>41153</v>
      </c>
      <c r="D465" s="2" t="str">
        <f t="shared" si="59"/>
        <v>2012-09</v>
      </c>
      <c r="E465" s="23">
        <v>4400</v>
      </c>
      <c r="F465" s="23">
        <f t="shared" si="60"/>
        <v>0</v>
      </c>
      <c r="G465" s="23">
        <f>IF(AND(B465="Med B", COUNTIFS(A$2:A465, A465, B$2:B465, "Med A")=0), 1, 0)</f>
        <v>0</v>
      </c>
      <c r="H465" s="23" cm="1">
        <f t="array" ref="H465">IF(AND(A465=A464, E465=1), (C465-MIN(IF(A$2:A465=A465, IF(B$2:B465="Med A", C$2:C465), C465)))/7, 0)</f>
        <v>0</v>
      </c>
      <c r="I465" s="23">
        <f>IF(F465=1, SUMIFS(E$2:E465, A$2:A465, A465, B$2:B465, "Med A"), 0)</f>
        <v>0</v>
      </c>
      <c r="J465" s="23">
        <f t="shared" si="61"/>
        <v>0</v>
      </c>
      <c r="K465" s="23">
        <f t="shared" si="62"/>
        <v>4400</v>
      </c>
      <c r="L465" s="23">
        <f t="shared" si="63"/>
        <v>0</v>
      </c>
      <c r="M465" s="1">
        <f>IF(AND(B465="Med B", COUNTIFS(A$2:A465, A465, B$2:B465, "Med B")=1), 1, 0)</f>
        <v>0</v>
      </c>
      <c r="N465" s="1">
        <f t="shared" si="64"/>
        <v>0</v>
      </c>
      <c r="O465" s="1">
        <f>IF(B465="Med B", COUNTIFS(A$2:A465, A465, B$2:B465, "Med B"), 0)</f>
        <v>0</v>
      </c>
      <c r="P465" s="1">
        <f>IF(AND(B465="Med B", COUNTIFS(A$2:A465, A465, B$2:B465, "Med B")=2), E465, 0)</f>
        <v>0</v>
      </c>
      <c r="Q465" t="str">
        <f t="shared" ref="Q465:Q467" si="65">IF(AND(F441=1, OR(MONTH(C441)=9, MONTH(C441)=10)), TEXT(C441, "yyyy-mm"), "")</f>
        <v/>
      </c>
    </row>
    <row r="466" spans="1:17" ht="12.5" x14ac:dyDescent="0.25">
      <c r="A466" s="1">
        <v>29</v>
      </c>
      <c r="B466" s="24" t="s">
        <v>9</v>
      </c>
      <c r="C466" s="2">
        <v>41156</v>
      </c>
      <c r="D466" s="2" t="str">
        <f t="shared" si="59"/>
        <v>2012-09</v>
      </c>
      <c r="E466" s="23">
        <v>4400</v>
      </c>
      <c r="F466" s="23">
        <f t="shared" si="60"/>
        <v>0</v>
      </c>
      <c r="G466" s="23">
        <f>IF(AND(B466="Med B", COUNTIFS(A$2:A466, A466, B$2:B466, "Med A")=0), 1, 0)</f>
        <v>0</v>
      </c>
      <c r="H466" s="23" cm="1">
        <f t="array" ref="H466">IF(AND(A466=A465, E466=1), (C466-MIN(IF(A$2:A466=A466, IF(B$2:B466="Med A", C$2:C466), C466)))/7, 0)</f>
        <v>0</v>
      </c>
      <c r="I466" s="23">
        <f>IF(F466=1, SUMIFS(E$2:E466, A$2:A466, A466, B$2:B466, "Med A"), 0)</f>
        <v>0</v>
      </c>
      <c r="J466" s="23">
        <f t="shared" si="61"/>
        <v>0</v>
      </c>
      <c r="K466" s="23">
        <f t="shared" si="62"/>
        <v>4400</v>
      </c>
      <c r="L466" s="23">
        <f t="shared" si="63"/>
        <v>0</v>
      </c>
      <c r="M466" s="1">
        <f>IF(AND(B466="Med B", COUNTIFS(A$2:A466, A466, B$2:B466, "Med B")=1), 1, 0)</f>
        <v>0</v>
      </c>
      <c r="N466" s="1">
        <f t="shared" si="64"/>
        <v>0</v>
      </c>
      <c r="O466" s="1">
        <f>IF(B466="Med B", COUNTIFS(A$2:A466, A466, B$2:B466, "Med B"), 0)</f>
        <v>0</v>
      </c>
      <c r="P466" s="1">
        <f>IF(AND(B466="Med B", COUNTIFS(A$2:A466, A466, B$2:B466, "Med B")=2), E466, 0)</f>
        <v>0</v>
      </c>
      <c r="Q466" t="str">
        <f t="shared" si="65"/>
        <v/>
      </c>
    </row>
    <row r="467" spans="1:17" ht="12.5" x14ac:dyDescent="0.25">
      <c r="A467" s="1">
        <v>29</v>
      </c>
      <c r="B467" s="24" t="s">
        <v>10</v>
      </c>
      <c r="C467" s="2">
        <v>41165</v>
      </c>
      <c r="D467" s="2" t="str">
        <f t="shared" si="59"/>
        <v>2012-09</v>
      </c>
      <c r="E467" s="23">
        <v>8</v>
      </c>
      <c r="F467" s="23">
        <f t="shared" si="60"/>
        <v>1</v>
      </c>
      <c r="G467" s="23">
        <f>IF(AND(B467="Med B", COUNTIFS(A$2:A467, A467, B$2:B467, "Med A")=0), 1, 0)</f>
        <v>0</v>
      </c>
      <c r="H467" s="23" cm="1">
        <f t="array" ref="H467">IF(AND(A467=A466, E467=1), (C467-MIN(IF(A$2:A467=A467, IF(B$2:B467="Med A", C$2:C467), C467)))/7, 0)</f>
        <v>0</v>
      </c>
      <c r="I467" s="23">
        <f>IF(F467=1, SUMIFS(E$2:E467, A$2:A467, A467, B$2:B467, "Med A"), 0)</f>
        <v>58000</v>
      </c>
      <c r="J467" s="23">
        <f t="shared" si="61"/>
        <v>0</v>
      </c>
      <c r="K467" s="23">
        <f t="shared" si="62"/>
        <v>0</v>
      </c>
      <c r="L467" s="23">
        <f t="shared" si="63"/>
        <v>8</v>
      </c>
      <c r="M467" s="1">
        <f>IF(AND(B467="Med B", COUNTIFS(A$2:A467, A467, B$2:B467, "Med B")=1), 1, 0)</f>
        <v>1</v>
      </c>
      <c r="N467" s="1">
        <f t="shared" si="64"/>
        <v>8</v>
      </c>
      <c r="O467" s="1">
        <f>IF(B467="Med B", COUNTIFS(A$2:A467, A467, B$2:B467, "Med B"), 0)</f>
        <v>1</v>
      </c>
      <c r="P467" s="1">
        <f>IF(AND(B467="Med B", COUNTIFS(A$2:A467, A467, B$2:B467, "Med B")=2), E467, 0)</f>
        <v>0</v>
      </c>
      <c r="Q467" t="str">
        <f t="shared" si="65"/>
        <v/>
      </c>
    </row>
    <row r="468" spans="1:17" ht="10" x14ac:dyDescent="0.25">
      <c r="A468" s="1">
        <v>29</v>
      </c>
      <c r="B468" s="24" t="s">
        <v>10</v>
      </c>
      <c r="C468" s="2">
        <v>41230</v>
      </c>
      <c r="D468" s="2" t="str">
        <f t="shared" si="59"/>
        <v>2012-11</v>
      </c>
      <c r="E468" s="23">
        <v>10</v>
      </c>
      <c r="F468" s="23">
        <f t="shared" si="60"/>
        <v>0</v>
      </c>
      <c r="G468" s="23">
        <f>IF(AND(B468="Med B", COUNTIFS(A$2:A468, A468, B$2:B468, "Med A")=0), 1, 0)</f>
        <v>0</v>
      </c>
      <c r="H468" s="23" cm="1">
        <f t="array" ref="H468">IF(AND(A468=A467, E468=1), (C468-MIN(IF(A$2:A468=A468, IF(B$2:B468="Med A", C$2:C468), C468)))/7, 0)</f>
        <v>0</v>
      </c>
      <c r="I468" s="23">
        <f>IF(F468=1, SUMIFS(E$2:E468, A$2:A468, A468, B$2:B468, "Med A"), 0)</f>
        <v>0</v>
      </c>
      <c r="J468" s="23">
        <f t="shared" si="61"/>
        <v>18</v>
      </c>
      <c r="K468" s="23">
        <f t="shared" si="62"/>
        <v>0</v>
      </c>
      <c r="L468" s="23">
        <f t="shared" si="63"/>
        <v>10</v>
      </c>
      <c r="M468" s="1">
        <f>IF(AND(B468="Med B", COUNTIFS(A$2:A468, A468, B$2:B468, "Med B")=1), 1, 0)</f>
        <v>0</v>
      </c>
      <c r="N468" s="1">
        <f t="shared" si="64"/>
        <v>0</v>
      </c>
      <c r="O468" s="1">
        <f>IF(B468="Med B", COUNTIFS(A$2:A468, A468, B$2:B468, "Med B"), 0)</f>
        <v>2</v>
      </c>
      <c r="P468" s="1">
        <f>IF(AND(B468="Med B", COUNTIFS(A$2:A468, A468, B$2:B468, "Med B")=2), E468, 0)</f>
        <v>10</v>
      </c>
    </row>
    <row r="469" spans="1:17" ht="10" x14ac:dyDescent="0.25">
      <c r="A469" s="1">
        <v>30</v>
      </c>
      <c r="B469" s="24" t="s">
        <v>9</v>
      </c>
      <c r="C469" s="2">
        <v>41092</v>
      </c>
      <c r="D469" s="2" t="str">
        <f t="shared" si="59"/>
        <v>2012-07</v>
      </c>
      <c r="E469" s="23">
        <v>900</v>
      </c>
      <c r="F469" s="23">
        <f t="shared" si="60"/>
        <v>0</v>
      </c>
      <c r="G469" s="23">
        <f>IF(AND(B469="Med B", COUNTIFS(A$2:A469, A469, B$2:B469, "Med A")=0), 1, 0)</f>
        <v>0</v>
      </c>
      <c r="H469" s="23" cm="1">
        <f t="array" ref="H469">IF(AND(A469=A468, E469=1), (C469-MIN(IF(A$2:A469=A469, IF(B$2:B469="Med A", C$2:C469), C469)))/7, 0)</f>
        <v>0</v>
      </c>
      <c r="I469" s="23">
        <f>IF(F469=1, SUMIFS(E$2:E469, A$2:A469, A469, B$2:B469, "Med A"), 0)</f>
        <v>0</v>
      </c>
      <c r="J469" s="23">
        <f t="shared" si="61"/>
        <v>0</v>
      </c>
      <c r="K469" s="23">
        <f t="shared" si="62"/>
        <v>900</v>
      </c>
      <c r="L469" s="23">
        <f t="shared" si="63"/>
        <v>0</v>
      </c>
      <c r="M469" s="1">
        <f>IF(AND(B469="Med B", COUNTIFS(A$2:A469, A469, B$2:B469, "Med B")=1), 1, 0)</f>
        <v>0</v>
      </c>
      <c r="N469" s="1">
        <f t="shared" si="64"/>
        <v>0</v>
      </c>
      <c r="O469" s="1">
        <f>IF(B469="Med B", COUNTIFS(A$2:A469, A469, B$2:B469, "Med B"), 0)</f>
        <v>0</v>
      </c>
      <c r="P469" s="1">
        <f>IF(AND(B469="Med B", COUNTIFS(A$2:A469, A469, B$2:B469, "Med B")=2), E469, 0)</f>
        <v>0</v>
      </c>
    </row>
    <row r="470" spans="1:17" ht="10" x14ac:dyDescent="0.25">
      <c r="A470" s="1">
        <v>30</v>
      </c>
      <c r="B470" s="24" t="s">
        <v>9</v>
      </c>
      <c r="C470" s="2">
        <v>41094</v>
      </c>
      <c r="D470" s="2" t="str">
        <f t="shared" si="59"/>
        <v>2012-07</v>
      </c>
      <c r="E470" s="23">
        <v>900</v>
      </c>
      <c r="F470" s="23">
        <f t="shared" si="60"/>
        <v>0</v>
      </c>
      <c r="G470" s="23">
        <f>IF(AND(B470="Med B", COUNTIFS(A$2:A470, A470, B$2:B470, "Med A")=0), 1, 0)</f>
        <v>0</v>
      </c>
      <c r="H470" s="23" cm="1">
        <f t="array" ref="H470">IF(AND(A470=A469, E470=1), (C470-MIN(IF(A$2:A470=A470, IF(B$2:B470="Med A", C$2:C470), C470)))/7, 0)</f>
        <v>0</v>
      </c>
      <c r="I470" s="23">
        <f>IF(F470=1, SUMIFS(E$2:E470, A$2:A470, A470, B$2:B470, "Med A"), 0)</f>
        <v>0</v>
      </c>
      <c r="J470" s="23">
        <f t="shared" si="61"/>
        <v>0</v>
      </c>
      <c r="K470" s="23">
        <f t="shared" si="62"/>
        <v>900</v>
      </c>
      <c r="L470" s="23">
        <f t="shared" si="63"/>
        <v>0</v>
      </c>
      <c r="M470" s="1">
        <f>IF(AND(B470="Med B", COUNTIFS(A$2:A470, A470, B$2:B470, "Med B")=1), 1, 0)</f>
        <v>0</v>
      </c>
      <c r="N470" s="1">
        <f t="shared" si="64"/>
        <v>0</v>
      </c>
      <c r="O470" s="1">
        <f>IF(B470="Med B", COUNTIFS(A$2:A470, A470, B$2:B470, "Med B"), 0)</f>
        <v>0</v>
      </c>
      <c r="P470" s="1">
        <f>IF(AND(B470="Med B", COUNTIFS(A$2:A470, A470, B$2:B470, "Med B")=2), E470, 0)</f>
        <v>0</v>
      </c>
    </row>
    <row r="471" spans="1:17" ht="10" x14ac:dyDescent="0.25">
      <c r="A471" s="1">
        <v>30</v>
      </c>
      <c r="B471" s="24" t="s">
        <v>9</v>
      </c>
      <c r="C471" s="2">
        <v>41101</v>
      </c>
      <c r="D471" s="2" t="str">
        <f t="shared" si="59"/>
        <v>2012-07</v>
      </c>
      <c r="E471" s="23">
        <v>900</v>
      </c>
      <c r="F471" s="23">
        <f t="shared" si="60"/>
        <v>0</v>
      </c>
      <c r="G471" s="23">
        <f>IF(AND(B471="Med B", COUNTIFS(A$2:A471, A471, B$2:B471, "Med A")=0), 1, 0)</f>
        <v>0</v>
      </c>
      <c r="H471" s="23" cm="1">
        <f t="array" ref="H471">IF(AND(A471=A470, E471=1), (C471-MIN(IF(A$2:A471=A471, IF(B$2:B471="Med A", C$2:C471), C471)))/7, 0)</f>
        <v>0</v>
      </c>
      <c r="I471" s="23">
        <f>IF(F471=1, SUMIFS(E$2:E471, A$2:A471, A471, B$2:B471, "Med A"), 0)</f>
        <v>0</v>
      </c>
      <c r="J471" s="23">
        <f t="shared" si="61"/>
        <v>0</v>
      </c>
      <c r="K471" s="23">
        <f t="shared" si="62"/>
        <v>900</v>
      </c>
      <c r="L471" s="23">
        <f t="shared" si="63"/>
        <v>0</v>
      </c>
      <c r="M471" s="1">
        <f>IF(AND(B471="Med B", COUNTIFS(A$2:A471, A471, B$2:B471, "Med B")=1), 1, 0)</f>
        <v>0</v>
      </c>
      <c r="N471" s="1">
        <f t="shared" si="64"/>
        <v>0</v>
      </c>
      <c r="O471" s="1">
        <f>IF(B471="Med B", COUNTIFS(A$2:A471, A471, B$2:B471, "Med B"), 0)</f>
        <v>0</v>
      </c>
      <c r="P471" s="1">
        <f>IF(AND(B471="Med B", COUNTIFS(A$2:A471, A471, B$2:B471, "Med B")=2), E471, 0)</f>
        <v>0</v>
      </c>
    </row>
    <row r="472" spans="1:17" ht="10" x14ac:dyDescent="0.25">
      <c r="A472" s="1">
        <v>30</v>
      </c>
      <c r="B472" s="24" t="s">
        <v>9</v>
      </c>
      <c r="C472" s="2">
        <v>41103</v>
      </c>
      <c r="D472" s="2" t="str">
        <f t="shared" si="59"/>
        <v>2012-07</v>
      </c>
      <c r="E472" s="23">
        <v>900</v>
      </c>
      <c r="F472" s="23">
        <f t="shared" si="60"/>
        <v>0</v>
      </c>
      <c r="G472" s="23">
        <f>IF(AND(B472="Med B", COUNTIFS(A$2:A472, A472, B$2:B472, "Med A")=0), 1, 0)</f>
        <v>0</v>
      </c>
      <c r="H472" s="23" cm="1">
        <f t="array" ref="H472">IF(AND(A472=A471, E472=1), (C472-MIN(IF(A$2:A472=A472, IF(B$2:B472="Med A", C$2:C472), C472)))/7, 0)</f>
        <v>0</v>
      </c>
      <c r="I472" s="23">
        <f>IF(F472=1, SUMIFS(E$2:E472, A$2:A472, A472, B$2:B472, "Med A"), 0)</f>
        <v>0</v>
      </c>
      <c r="J472" s="23">
        <f t="shared" si="61"/>
        <v>0</v>
      </c>
      <c r="K472" s="23">
        <f t="shared" si="62"/>
        <v>900</v>
      </c>
      <c r="L472" s="23">
        <f t="shared" si="63"/>
        <v>0</v>
      </c>
      <c r="M472" s="1">
        <f>IF(AND(B472="Med B", COUNTIFS(A$2:A472, A472, B$2:B472, "Med B")=1), 1, 0)</f>
        <v>0</v>
      </c>
      <c r="N472" s="1">
        <f t="shared" si="64"/>
        <v>0</v>
      </c>
      <c r="O472" s="1">
        <f>IF(B472="Med B", COUNTIFS(A$2:A472, A472, B$2:B472, "Med B"), 0)</f>
        <v>0</v>
      </c>
      <c r="P472" s="1">
        <f>IF(AND(B472="Med B", COUNTIFS(A$2:A472, A472, B$2:B472, "Med B")=2), E472, 0)</f>
        <v>0</v>
      </c>
    </row>
    <row r="473" spans="1:17" ht="10" x14ac:dyDescent="0.25">
      <c r="A473" s="1">
        <v>30</v>
      </c>
      <c r="B473" s="24" t="s">
        <v>9</v>
      </c>
      <c r="C473" s="2">
        <v>41106</v>
      </c>
      <c r="D473" s="2" t="str">
        <f t="shared" si="59"/>
        <v>2012-07</v>
      </c>
      <c r="E473" s="23">
        <v>900</v>
      </c>
      <c r="F473" s="23">
        <f t="shared" si="60"/>
        <v>0</v>
      </c>
      <c r="G473" s="23">
        <f>IF(AND(B473="Med B", COUNTIFS(A$2:A473, A473, B$2:B473, "Med A")=0), 1, 0)</f>
        <v>0</v>
      </c>
      <c r="H473" s="23" cm="1">
        <f t="array" ref="H473">IF(AND(A473=A472, E473=1), (C473-MIN(IF(A$2:A473=A473, IF(B$2:B473="Med A", C$2:C473), C473)))/7, 0)</f>
        <v>0</v>
      </c>
      <c r="I473" s="23">
        <f>IF(F473=1, SUMIFS(E$2:E473, A$2:A473, A473, B$2:B473, "Med A"), 0)</f>
        <v>0</v>
      </c>
      <c r="J473" s="23">
        <f t="shared" si="61"/>
        <v>0</v>
      </c>
      <c r="K473" s="23">
        <f t="shared" si="62"/>
        <v>900</v>
      </c>
      <c r="L473" s="23">
        <f t="shared" si="63"/>
        <v>0</v>
      </c>
      <c r="M473" s="1">
        <f>IF(AND(B473="Med B", COUNTIFS(A$2:A473, A473, B$2:B473, "Med B")=1), 1, 0)</f>
        <v>0</v>
      </c>
      <c r="N473" s="1">
        <f t="shared" si="64"/>
        <v>0</v>
      </c>
      <c r="O473" s="1">
        <f>IF(B473="Med B", COUNTIFS(A$2:A473, A473, B$2:B473, "Med B"), 0)</f>
        <v>0</v>
      </c>
      <c r="P473" s="1">
        <f>IF(AND(B473="Med B", COUNTIFS(A$2:A473, A473, B$2:B473, "Med B")=2), E473, 0)</f>
        <v>0</v>
      </c>
    </row>
    <row r="474" spans="1:17" ht="10" x14ac:dyDescent="0.25">
      <c r="A474" s="1">
        <v>30</v>
      </c>
      <c r="B474" s="24" t="s">
        <v>9</v>
      </c>
      <c r="C474" s="2">
        <v>41108</v>
      </c>
      <c r="D474" s="2" t="str">
        <f t="shared" si="59"/>
        <v>2012-07</v>
      </c>
      <c r="E474" s="23">
        <v>900</v>
      </c>
      <c r="F474" s="23">
        <f t="shared" si="60"/>
        <v>0</v>
      </c>
      <c r="G474" s="23">
        <f>IF(AND(B474="Med B", COUNTIFS(A$2:A474, A474, B$2:B474, "Med A")=0), 1, 0)</f>
        <v>0</v>
      </c>
      <c r="H474" s="23" cm="1">
        <f t="array" ref="H474">IF(AND(A474=A473, E474=1), (C474-MIN(IF(A$2:A474=A474, IF(B$2:B474="Med A", C$2:C474), C474)))/7, 0)</f>
        <v>0</v>
      </c>
      <c r="I474" s="23">
        <f>IF(F474=1, SUMIFS(E$2:E474, A$2:A474, A474, B$2:B474, "Med A"), 0)</f>
        <v>0</v>
      </c>
      <c r="J474" s="23">
        <f t="shared" si="61"/>
        <v>0</v>
      </c>
      <c r="K474" s="23">
        <f t="shared" si="62"/>
        <v>900</v>
      </c>
      <c r="L474" s="23">
        <f t="shared" si="63"/>
        <v>0</v>
      </c>
      <c r="M474" s="1">
        <f>IF(AND(B474="Med B", COUNTIFS(A$2:A474, A474, B$2:B474, "Med B")=1), 1, 0)</f>
        <v>0</v>
      </c>
      <c r="N474" s="1">
        <f t="shared" si="64"/>
        <v>0</v>
      </c>
      <c r="O474" s="1">
        <f>IF(B474="Med B", COUNTIFS(A$2:A474, A474, B$2:B474, "Med B"), 0)</f>
        <v>0</v>
      </c>
      <c r="P474" s="1">
        <f>IF(AND(B474="Med B", COUNTIFS(A$2:A474, A474, B$2:B474, "Med B")=2), E474, 0)</f>
        <v>0</v>
      </c>
    </row>
    <row r="475" spans="1:17" ht="10" x14ac:dyDescent="0.25">
      <c r="A475" s="1">
        <v>30</v>
      </c>
      <c r="B475" s="24" t="s">
        <v>9</v>
      </c>
      <c r="C475" s="2">
        <v>41117</v>
      </c>
      <c r="D475" s="2" t="str">
        <f t="shared" si="59"/>
        <v>2012-07</v>
      </c>
      <c r="E475" s="23">
        <v>800</v>
      </c>
      <c r="F475" s="23">
        <f t="shared" si="60"/>
        <v>0</v>
      </c>
      <c r="G475" s="23">
        <f>IF(AND(B475="Med B", COUNTIFS(A$2:A475, A475, B$2:B475, "Med A")=0), 1, 0)</f>
        <v>0</v>
      </c>
      <c r="H475" s="23" cm="1">
        <f t="array" ref="H475">IF(AND(A475=A474, E475=1), (C475-MIN(IF(A$2:A475=A475, IF(B$2:B475="Med A", C$2:C475), C475)))/7, 0)</f>
        <v>0</v>
      </c>
      <c r="I475" s="23">
        <f>IF(F475=1, SUMIFS(E$2:E475, A$2:A475, A475, B$2:B475, "Med A"), 0)</f>
        <v>0</v>
      </c>
      <c r="J475" s="23">
        <f t="shared" si="61"/>
        <v>0</v>
      </c>
      <c r="K475" s="23">
        <f t="shared" si="62"/>
        <v>800</v>
      </c>
      <c r="L475" s="23">
        <f t="shared" si="63"/>
        <v>0</v>
      </c>
      <c r="M475" s="1">
        <f>IF(AND(B475="Med B", COUNTIFS(A$2:A475, A475, B$2:B475, "Med B")=1), 1, 0)</f>
        <v>0</v>
      </c>
      <c r="N475" s="1">
        <f t="shared" si="64"/>
        <v>0</v>
      </c>
      <c r="O475" s="1">
        <f>IF(B475="Med B", COUNTIFS(A$2:A475, A475, B$2:B475, "Med B"), 0)</f>
        <v>0</v>
      </c>
      <c r="P475" s="1">
        <f>IF(AND(B475="Med B", COUNTIFS(A$2:A475, A475, B$2:B475, "Med B")=2), E475, 0)</f>
        <v>0</v>
      </c>
    </row>
    <row r="476" spans="1:17" ht="10" x14ac:dyDescent="0.25">
      <c r="A476" s="1">
        <v>30</v>
      </c>
      <c r="B476" s="24" t="s">
        <v>9</v>
      </c>
      <c r="C476" s="2">
        <v>41118</v>
      </c>
      <c r="D476" s="2" t="str">
        <f t="shared" si="59"/>
        <v>2012-07</v>
      </c>
      <c r="E476" s="23">
        <v>800</v>
      </c>
      <c r="F476" s="23">
        <f t="shared" si="60"/>
        <v>0</v>
      </c>
      <c r="G476" s="23">
        <f>IF(AND(B476="Med B", COUNTIFS(A$2:A476, A476, B$2:B476, "Med A")=0), 1, 0)</f>
        <v>0</v>
      </c>
      <c r="H476" s="23" cm="1">
        <f t="array" ref="H476">IF(AND(A476=A475, E476=1), (C476-MIN(IF(A$2:A476=A476, IF(B$2:B476="Med A", C$2:C476), C476)))/7, 0)</f>
        <v>0</v>
      </c>
      <c r="I476" s="23">
        <f>IF(F476=1, SUMIFS(E$2:E476, A$2:A476, A476, B$2:B476, "Med A"), 0)</f>
        <v>0</v>
      </c>
      <c r="J476" s="23">
        <f t="shared" si="61"/>
        <v>0</v>
      </c>
      <c r="K476" s="23">
        <f t="shared" si="62"/>
        <v>800</v>
      </c>
      <c r="L476" s="23">
        <f t="shared" si="63"/>
        <v>0</v>
      </c>
      <c r="M476" s="1">
        <f>IF(AND(B476="Med B", COUNTIFS(A$2:A476, A476, B$2:B476, "Med B")=1), 1, 0)</f>
        <v>0</v>
      </c>
      <c r="N476" s="1">
        <f t="shared" si="64"/>
        <v>0</v>
      </c>
      <c r="O476" s="1">
        <f>IF(B476="Med B", COUNTIFS(A$2:A476, A476, B$2:B476, "Med B"), 0)</f>
        <v>0</v>
      </c>
      <c r="P476" s="1">
        <f>IF(AND(B476="Med B", COUNTIFS(A$2:A476, A476, B$2:B476, "Med B")=2), E476, 0)</f>
        <v>0</v>
      </c>
    </row>
    <row r="477" spans="1:17" ht="10" x14ac:dyDescent="0.25">
      <c r="A477" s="1">
        <v>30</v>
      </c>
      <c r="B477" s="24" t="s">
        <v>9</v>
      </c>
      <c r="C477" s="2">
        <v>41120</v>
      </c>
      <c r="D477" s="2" t="str">
        <f t="shared" si="59"/>
        <v>2012-07</v>
      </c>
      <c r="E477" s="23">
        <v>800</v>
      </c>
      <c r="F477" s="23">
        <f t="shared" si="60"/>
        <v>0</v>
      </c>
      <c r="G477" s="23">
        <f>IF(AND(B477="Med B", COUNTIFS(A$2:A477, A477, B$2:B477, "Med A")=0), 1, 0)</f>
        <v>0</v>
      </c>
      <c r="H477" s="23" cm="1">
        <f t="array" ref="H477">IF(AND(A477=A476, E477=1), (C477-MIN(IF(A$2:A477=A477, IF(B$2:B477="Med A", C$2:C477), C477)))/7, 0)</f>
        <v>0</v>
      </c>
      <c r="I477" s="23">
        <f>IF(F477=1, SUMIFS(E$2:E477, A$2:A477, A477, B$2:B477, "Med A"), 0)</f>
        <v>0</v>
      </c>
      <c r="J477" s="23">
        <f t="shared" si="61"/>
        <v>0</v>
      </c>
      <c r="K477" s="23">
        <f t="shared" si="62"/>
        <v>800</v>
      </c>
      <c r="L477" s="23">
        <f t="shared" si="63"/>
        <v>0</v>
      </c>
      <c r="M477" s="1">
        <f>IF(AND(B477="Med B", COUNTIFS(A$2:A477, A477, B$2:B477, "Med B")=1), 1, 0)</f>
        <v>0</v>
      </c>
      <c r="N477" s="1">
        <f t="shared" si="64"/>
        <v>0</v>
      </c>
      <c r="O477" s="1">
        <f>IF(B477="Med B", COUNTIFS(A$2:A477, A477, B$2:B477, "Med B"), 0)</f>
        <v>0</v>
      </c>
      <c r="P477" s="1">
        <f>IF(AND(B477="Med B", COUNTIFS(A$2:A477, A477, B$2:B477, "Med B")=2), E477, 0)</f>
        <v>0</v>
      </c>
    </row>
    <row r="478" spans="1:17" ht="10" x14ac:dyDescent="0.25">
      <c r="A478" s="1">
        <v>30</v>
      </c>
      <c r="B478" s="24" t="s">
        <v>9</v>
      </c>
      <c r="C478" s="2">
        <v>41122</v>
      </c>
      <c r="D478" s="2" t="str">
        <f t="shared" si="59"/>
        <v>2012-08</v>
      </c>
      <c r="E478" s="23">
        <v>800</v>
      </c>
      <c r="F478" s="23">
        <f t="shared" si="60"/>
        <v>0</v>
      </c>
      <c r="G478" s="23">
        <f>IF(AND(B478="Med B", COUNTIFS(A$2:A478, A478, B$2:B478, "Med A")=0), 1, 0)</f>
        <v>0</v>
      </c>
      <c r="H478" s="23" cm="1">
        <f t="array" ref="H478">IF(AND(A478=A477, E478=1), (C478-MIN(IF(A$2:A478=A478, IF(B$2:B478="Med A", C$2:C478), C478)))/7, 0)</f>
        <v>0</v>
      </c>
      <c r="I478" s="23">
        <f>IF(F478=1, SUMIFS(E$2:E478, A$2:A478, A478, B$2:B478, "Med A"), 0)</f>
        <v>0</v>
      </c>
      <c r="J478" s="23">
        <f t="shared" si="61"/>
        <v>0</v>
      </c>
      <c r="K478" s="23">
        <f t="shared" si="62"/>
        <v>800</v>
      </c>
      <c r="L478" s="23">
        <f t="shared" si="63"/>
        <v>0</v>
      </c>
      <c r="M478" s="1">
        <f>IF(AND(B478="Med B", COUNTIFS(A$2:A478, A478, B$2:B478, "Med B")=1), 1, 0)</f>
        <v>0</v>
      </c>
      <c r="N478" s="1">
        <f t="shared" si="64"/>
        <v>0</v>
      </c>
      <c r="O478" s="1">
        <f>IF(B478="Med B", COUNTIFS(A$2:A478, A478, B$2:B478, "Med B"), 0)</f>
        <v>0</v>
      </c>
      <c r="P478" s="1">
        <f>IF(AND(B478="Med B", COUNTIFS(A$2:A478, A478, B$2:B478, "Med B")=2), E478, 0)</f>
        <v>0</v>
      </c>
    </row>
    <row r="479" spans="1:17" ht="10" x14ac:dyDescent="0.25">
      <c r="A479" s="1">
        <v>30</v>
      </c>
      <c r="B479" s="24" t="s">
        <v>9</v>
      </c>
      <c r="C479" s="2">
        <v>41124</v>
      </c>
      <c r="D479" s="2" t="str">
        <f t="shared" si="59"/>
        <v>2012-08</v>
      </c>
      <c r="E479" s="23">
        <v>800</v>
      </c>
      <c r="F479" s="23">
        <f t="shared" si="60"/>
        <v>0</v>
      </c>
      <c r="G479" s="23">
        <f>IF(AND(B479="Med B", COUNTIFS(A$2:A479, A479, B$2:B479, "Med A")=0), 1, 0)</f>
        <v>0</v>
      </c>
      <c r="H479" s="23" cm="1">
        <f t="array" ref="H479">IF(AND(A479=A478, E479=1), (C479-MIN(IF(A$2:A479=A479, IF(B$2:B479="Med A", C$2:C479), C479)))/7, 0)</f>
        <v>0</v>
      </c>
      <c r="I479" s="23">
        <f>IF(F479=1, SUMIFS(E$2:E479, A$2:A479, A479, B$2:B479, "Med A"), 0)</f>
        <v>0</v>
      </c>
      <c r="J479" s="23">
        <f t="shared" si="61"/>
        <v>0</v>
      </c>
      <c r="K479" s="23">
        <f t="shared" si="62"/>
        <v>800</v>
      </c>
      <c r="L479" s="23">
        <f t="shared" si="63"/>
        <v>0</v>
      </c>
      <c r="M479" s="1">
        <f>IF(AND(B479="Med B", COUNTIFS(A$2:A479, A479, B$2:B479, "Med B")=1), 1, 0)</f>
        <v>0</v>
      </c>
      <c r="N479" s="1">
        <f t="shared" si="64"/>
        <v>0</v>
      </c>
      <c r="O479" s="1">
        <f>IF(B479="Med B", COUNTIFS(A$2:A479, A479, B$2:B479, "Med B"), 0)</f>
        <v>0</v>
      </c>
      <c r="P479" s="1">
        <f>IF(AND(B479="Med B", COUNTIFS(A$2:A479, A479, B$2:B479, "Med B")=2), E479, 0)</f>
        <v>0</v>
      </c>
    </row>
    <row r="480" spans="1:17" ht="10" x14ac:dyDescent="0.25">
      <c r="A480" s="1">
        <v>30</v>
      </c>
      <c r="B480" s="24" t="s">
        <v>9</v>
      </c>
      <c r="C480" s="2">
        <v>41127</v>
      </c>
      <c r="D480" s="2" t="str">
        <f t="shared" si="59"/>
        <v>2012-08</v>
      </c>
      <c r="E480" s="23">
        <v>800</v>
      </c>
      <c r="F480" s="23">
        <f t="shared" si="60"/>
        <v>0</v>
      </c>
      <c r="G480" s="23">
        <f>IF(AND(B480="Med B", COUNTIFS(A$2:A480, A480, B$2:B480, "Med A")=0), 1, 0)</f>
        <v>0</v>
      </c>
      <c r="H480" s="23" cm="1">
        <f t="array" ref="H480">IF(AND(A480=A479, E480=1), (C480-MIN(IF(A$2:A480=A480, IF(B$2:B480="Med A", C$2:C480), C480)))/7, 0)</f>
        <v>0</v>
      </c>
      <c r="I480" s="23">
        <f>IF(F480=1, SUMIFS(E$2:E480, A$2:A480, A480, B$2:B480, "Med A"), 0)</f>
        <v>0</v>
      </c>
      <c r="J480" s="23">
        <f t="shared" si="61"/>
        <v>0</v>
      </c>
      <c r="K480" s="23">
        <f t="shared" si="62"/>
        <v>800</v>
      </c>
      <c r="L480" s="23">
        <f t="shared" si="63"/>
        <v>0</v>
      </c>
      <c r="M480" s="1">
        <f>IF(AND(B480="Med B", COUNTIFS(A$2:A480, A480, B$2:B480, "Med B")=1), 1, 0)</f>
        <v>0</v>
      </c>
      <c r="N480" s="1">
        <f t="shared" si="64"/>
        <v>0</v>
      </c>
      <c r="O480" s="1">
        <f>IF(B480="Med B", COUNTIFS(A$2:A480, A480, B$2:B480, "Med B"), 0)</f>
        <v>0</v>
      </c>
      <c r="P480" s="1">
        <f>IF(AND(B480="Med B", COUNTIFS(A$2:A480, A480, B$2:B480, "Med B")=2), E480, 0)</f>
        <v>0</v>
      </c>
    </row>
    <row r="481" spans="1:17" ht="10" x14ac:dyDescent="0.25">
      <c r="A481" s="1">
        <v>30</v>
      </c>
      <c r="B481" s="24" t="s">
        <v>9</v>
      </c>
      <c r="C481" s="2">
        <v>41129</v>
      </c>
      <c r="D481" s="2" t="str">
        <f t="shared" si="59"/>
        <v>2012-08</v>
      </c>
      <c r="E481" s="23">
        <v>800</v>
      </c>
      <c r="F481" s="23">
        <f t="shared" si="60"/>
        <v>0</v>
      </c>
      <c r="G481" s="23">
        <f>IF(AND(B481="Med B", COUNTIFS(A$2:A481, A481, B$2:B481, "Med A")=0), 1, 0)</f>
        <v>0</v>
      </c>
      <c r="H481" s="23" cm="1">
        <f t="array" ref="H481">IF(AND(A481=A480, E481=1), (C481-MIN(IF(A$2:A481=A481, IF(B$2:B481="Med A", C$2:C481), C481)))/7, 0)</f>
        <v>0</v>
      </c>
      <c r="I481" s="23">
        <f>IF(F481=1, SUMIFS(E$2:E481, A$2:A481, A481, B$2:B481, "Med A"), 0)</f>
        <v>0</v>
      </c>
      <c r="J481" s="23">
        <f t="shared" si="61"/>
        <v>0</v>
      </c>
      <c r="K481" s="23">
        <f t="shared" si="62"/>
        <v>800</v>
      </c>
      <c r="L481" s="23">
        <f t="shared" si="63"/>
        <v>0</v>
      </c>
      <c r="M481" s="1">
        <f>IF(AND(B481="Med B", COUNTIFS(A$2:A481, A481, B$2:B481, "Med B")=1), 1, 0)</f>
        <v>0</v>
      </c>
      <c r="N481" s="1">
        <f t="shared" si="64"/>
        <v>0</v>
      </c>
      <c r="O481" s="1">
        <f>IF(B481="Med B", COUNTIFS(A$2:A481, A481, B$2:B481, "Med B"), 0)</f>
        <v>0</v>
      </c>
      <c r="P481" s="1">
        <f>IF(AND(B481="Med B", COUNTIFS(A$2:A481, A481, B$2:B481, "Med B")=2), E481, 0)</f>
        <v>0</v>
      </c>
    </row>
    <row r="482" spans="1:17" ht="10" x14ac:dyDescent="0.25">
      <c r="A482" s="1">
        <v>30</v>
      </c>
      <c r="B482" s="24" t="s">
        <v>9</v>
      </c>
      <c r="C482" s="2">
        <v>41131</v>
      </c>
      <c r="D482" s="2" t="str">
        <f t="shared" si="59"/>
        <v>2012-08</v>
      </c>
      <c r="E482" s="23">
        <v>800</v>
      </c>
      <c r="F482" s="23">
        <f t="shared" si="60"/>
        <v>0</v>
      </c>
      <c r="G482" s="23">
        <f>IF(AND(B482="Med B", COUNTIFS(A$2:A482, A482, B$2:B482, "Med A")=0), 1, 0)</f>
        <v>0</v>
      </c>
      <c r="H482" s="23" cm="1">
        <f t="array" ref="H482">IF(AND(A482=A481, E482=1), (C482-MIN(IF(A$2:A482=A482, IF(B$2:B482="Med A", C$2:C482), C482)))/7, 0)</f>
        <v>0</v>
      </c>
      <c r="I482" s="23">
        <f>IF(F482=1, SUMIFS(E$2:E482, A$2:A482, A482, B$2:B482, "Med A"), 0)</f>
        <v>0</v>
      </c>
      <c r="J482" s="23">
        <f t="shared" si="61"/>
        <v>0</v>
      </c>
      <c r="K482" s="23">
        <f t="shared" si="62"/>
        <v>800</v>
      </c>
      <c r="L482" s="23">
        <f t="shared" si="63"/>
        <v>0</v>
      </c>
      <c r="M482" s="1">
        <f>IF(AND(B482="Med B", COUNTIFS(A$2:A482, A482, B$2:B482, "Med B")=1), 1, 0)</f>
        <v>0</v>
      </c>
      <c r="N482" s="1">
        <f t="shared" si="64"/>
        <v>0</v>
      </c>
      <c r="O482" s="1">
        <f>IF(B482="Med B", COUNTIFS(A$2:A482, A482, B$2:B482, "Med B"), 0)</f>
        <v>0</v>
      </c>
      <c r="P482" s="1">
        <f>IF(AND(B482="Med B", COUNTIFS(A$2:A482, A482, B$2:B482, "Med B")=2), E482, 0)</f>
        <v>0</v>
      </c>
    </row>
    <row r="483" spans="1:17" ht="10" x14ac:dyDescent="0.25">
      <c r="A483" s="1">
        <v>30</v>
      </c>
      <c r="B483" s="24" t="s">
        <v>9</v>
      </c>
      <c r="C483" s="2">
        <v>41134</v>
      </c>
      <c r="D483" s="2" t="str">
        <f t="shared" si="59"/>
        <v>2012-08</v>
      </c>
      <c r="E483" s="23">
        <v>800</v>
      </c>
      <c r="F483" s="23">
        <f t="shared" si="60"/>
        <v>0</v>
      </c>
      <c r="G483" s="23">
        <f>IF(AND(B483="Med B", COUNTIFS(A$2:A483, A483, B$2:B483, "Med A")=0), 1, 0)</f>
        <v>0</v>
      </c>
      <c r="H483" s="23" cm="1">
        <f t="array" ref="H483">IF(AND(A483=A482, E483=1), (C483-MIN(IF(A$2:A483=A483, IF(B$2:B483="Med A", C$2:C483), C483)))/7, 0)</f>
        <v>0</v>
      </c>
      <c r="I483" s="23">
        <f>IF(F483=1, SUMIFS(E$2:E483, A$2:A483, A483, B$2:B483, "Med A"), 0)</f>
        <v>0</v>
      </c>
      <c r="J483" s="23">
        <f t="shared" si="61"/>
        <v>0</v>
      </c>
      <c r="K483" s="23">
        <f t="shared" si="62"/>
        <v>800</v>
      </c>
      <c r="L483" s="23">
        <f t="shared" si="63"/>
        <v>0</v>
      </c>
      <c r="M483" s="1">
        <f>IF(AND(B483="Med B", COUNTIFS(A$2:A483, A483, B$2:B483, "Med B")=1), 1, 0)</f>
        <v>0</v>
      </c>
      <c r="N483" s="1">
        <f t="shared" si="64"/>
        <v>0</v>
      </c>
      <c r="O483" s="1">
        <f>IF(B483="Med B", COUNTIFS(A$2:A483, A483, B$2:B483, "Med B"), 0)</f>
        <v>0</v>
      </c>
      <c r="P483" s="1">
        <f>IF(AND(B483="Med B", COUNTIFS(A$2:A483, A483, B$2:B483, "Med B")=2), E483, 0)</f>
        <v>0</v>
      </c>
    </row>
    <row r="484" spans="1:17" ht="10" x14ac:dyDescent="0.25">
      <c r="A484" s="1">
        <v>30</v>
      </c>
      <c r="B484" s="24" t="s">
        <v>9</v>
      </c>
      <c r="C484" s="2">
        <v>41136</v>
      </c>
      <c r="D484" s="2" t="str">
        <f t="shared" si="59"/>
        <v>2012-08</v>
      </c>
      <c r="E484" s="23">
        <v>800</v>
      </c>
      <c r="F484" s="23">
        <f t="shared" si="60"/>
        <v>0</v>
      </c>
      <c r="G484" s="23">
        <f>IF(AND(B484="Med B", COUNTIFS(A$2:A484, A484, B$2:B484, "Med A")=0), 1, 0)</f>
        <v>0</v>
      </c>
      <c r="H484" s="23" cm="1">
        <f t="array" ref="H484">IF(AND(A484=A483, E484=1), (C484-MIN(IF(A$2:A484=A484, IF(B$2:B484="Med A", C$2:C484), C484)))/7, 0)</f>
        <v>0</v>
      </c>
      <c r="I484" s="23">
        <f>IF(F484=1, SUMIFS(E$2:E484, A$2:A484, A484, B$2:B484, "Med A"), 0)</f>
        <v>0</v>
      </c>
      <c r="J484" s="23">
        <f t="shared" si="61"/>
        <v>0</v>
      </c>
      <c r="K484" s="23">
        <f t="shared" si="62"/>
        <v>800</v>
      </c>
      <c r="L484" s="23">
        <f t="shared" si="63"/>
        <v>0</v>
      </c>
      <c r="M484" s="1">
        <f>IF(AND(B484="Med B", COUNTIFS(A$2:A484, A484, B$2:B484, "Med B")=1), 1, 0)</f>
        <v>0</v>
      </c>
      <c r="N484" s="1">
        <f t="shared" si="64"/>
        <v>0</v>
      </c>
      <c r="O484" s="1">
        <f>IF(B484="Med B", COUNTIFS(A$2:A484, A484, B$2:B484, "Med B"), 0)</f>
        <v>0</v>
      </c>
      <c r="P484" s="1">
        <f>IF(AND(B484="Med B", COUNTIFS(A$2:A484, A484, B$2:B484, "Med B")=2), E484, 0)</f>
        <v>0</v>
      </c>
    </row>
    <row r="485" spans="1:17" ht="10" x14ac:dyDescent="0.25">
      <c r="A485" s="1">
        <v>30</v>
      </c>
      <c r="B485" s="24" t="s">
        <v>9</v>
      </c>
      <c r="C485" s="2">
        <v>41145</v>
      </c>
      <c r="D485" s="2" t="str">
        <f t="shared" si="59"/>
        <v>2012-08</v>
      </c>
      <c r="E485" s="23">
        <v>800</v>
      </c>
      <c r="F485" s="23">
        <f t="shared" si="60"/>
        <v>0</v>
      </c>
      <c r="G485" s="23">
        <f>IF(AND(B485="Med B", COUNTIFS(A$2:A485, A485, B$2:B485, "Med A")=0), 1, 0)</f>
        <v>0</v>
      </c>
      <c r="H485" s="23" cm="1">
        <f t="array" ref="H485">IF(AND(A485=A484, E485=1), (C485-MIN(IF(A$2:A485=A485, IF(B$2:B485="Med A", C$2:C485), C485)))/7, 0)</f>
        <v>0</v>
      </c>
      <c r="I485" s="23">
        <f>IF(F485=1, SUMIFS(E$2:E485, A$2:A485, A485, B$2:B485, "Med A"), 0)</f>
        <v>0</v>
      </c>
      <c r="J485" s="23">
        <f t="shared" si="61"/>
        <v>0</v>
      </c>
      <c r="K485" s="23">
        <f t="shared" si="62"/>
        <v>800</v>
      </c>
      <c r="L485" s="23">
        <f t="shared" si="63"/>
        <v>0</v>
      </c>
      <c r="M485" s="1">
        <f>IF(AND(B485="Med B", COUNTIFS(A$2:A485, A485, B$2:B485, "Med B")=1), 1, 0)</f>
        <v>0</v>
      </c>
      <c r="N485" s="1">
        <f t="shared" si="64"/>
        <v>0</v>
      </c>
      <c r="O485" s="1">
        <f>IF(B485="Med B", COUNTIFS(A$2:A485, A485, B$2:B485, "Med B"), 0)</f>
        <v>0</v>
      </c>
      <c r="P485" s="1">
        <f>IF(AND(B485="Med B", COUNTIFS(A$2:A485, A485, B$2:B485, "Med B")=2), E485, 0)</f>
        <v>0</v>
      </c>
    </row>
    <row r="486" spans="1:17" ht="10" x14ac:dyDescent="0.25">
      <c r="A486" s="1">
        <v>30</v>
      </c>
      <c r="B486" s="24" t="s">
        <v>9</v>
      </c>
      <c r="C486" s="2">
        <v>41148</v>
      </c>
      <c r="D486" s="2" t="str">
        <f t="shared" si="59"/>
        <v>2012-08</v>
      </c>
      <c r="E486" s="23">
        <v>800</v>
      </c>
      <c r="F486" s="23">
        <f t="shared" si="60"/>
        <v>0</v>
      </c>
      <c r="G486" s="23">
        <f>IF(AND(B486="Med B", COUNTIFS(A$2:A486, A486, B$2:B486, "Med A")=0), 1, 0)</f>
        <v>0</v>
      </c>
      <c r="H486" s="23" cm="1">
        <f t="array" ref="H486">IF(AND(A486=A485, E486=1), (C486-MIN(IF(A$2:A486=A486, IF(B$2:B486="Med A", C$2:C486), C486)))/7, 0)</f>
        <v>0</v>
      </c>
      <c r="I486" s="23">
        <f>IF(F486=1, SUMIFS(E$2:E486, A$2:A486, A486, B$2:B486, "Med A"), 0)</f>
        <v>0</v>
      </c>
      <c r="J486" s="23">
        <f t="shared" si="61"/>
        <v>0</v>
      </c>
      <c r="K486" s="23">
        <f t="shared" si="62"/>
        <v>800</v>
      </c>
      <c r="L486" s="23">
        <f t="shared" si="63"/>
        <v>0</v>
      </c>
      <c r="M486" s="1">
        <f>IF(AND(B486="Med B", COUNTIFS(A$2:A486, A486, B$2:B486, "Med B")=1), 1, 0)</f>
        <v>0</v>
      </c>
      <c r="N486" s="1">
        <f t="shared" si="64"/>
        <v>0</v>
      </c>
      <c r="O486" s="1">
        <f>IF(B486="Med B", COUNTIFS(A$2:A486, A486, B$2:B486, "Med B"), 0)</f>
        <v>0</v>
      </c>
      <c r="P486" s="1">
        <f>IF(AND(B486="Med B", COUNTIFS(A$2:A486, A486, B$2:B486, "Med B")=2), E486, 0)</f>
        <v>0</v>
      </c>
    </row>
    <row r="487" spans="1:17" ht="10" x14ac:dyDescent="0.25">
      <c r="A487" s="1">
        <v>30</v>
      </c>
      <c r="B487" s="24" t="s">
        <v>9</v>
      </c>
      <c r="C487" s="2">
        <v>41150</v>
      </c>
      <c r="D487" s="2" t="str">
        <f t="shared" si="59"/>
        <v>2012-08</v>
      </c>
      <c r="E487" s="23">
        <v>800</v>
      </c>
      <c r="F487" s="23">
        <f t="shared" si="60"/>
        <v>0</v>
      </c>
      <c r="G487" s="23">
        <f>IF(AND(B487="Med B", COUNTIFS(A$2:A487, A487, B$2:B487, "Med A")=0), 1, 0)</f>
        <v>0</v>
      </c>
      <c r="H487" s="23" cm="1">
        <f t="array" ref="H487">IF(AND(A487=A486, E487=1), (C487-MIN(IF(A$2:A487=A487, IF(B$2:B487="Med A", C$2:C487), C487)))/7, 0)</f>
        <v>0</v>
      </c>
      <c r="I487" s="23">
        <f>IF(F487=1, SUMIFS(E$2:E487, A$2:A487, A487, B$2:B487, "Med A"), 0)</f>
        <v>0</v>
      </c>
      <c r="J487" s="23">
        <f t="shared" si="61"/>
        <v>0</v>
      </c>
      <c r="K487" s="23">
        <f t="shared" si="62"/>
        <v>800</v>
      </c>
      <c r="L487" s="23">
        <f t="shared" si="63"/>
        <v>0</v>
      </c>
      <c r="M487" s="1">
        <f>IF(AND(B487="Med B", COUNTIFS(A$2:A487, A487, B$2:B487, "Med B")=1), 1, 0)</f>
        <v>0</v>
      </c>
      <c r="N487" s="1">
        <f t="shared" si="64"/>
        <v>0</v>
      </c>
      <c r="O487" s="1">
        <f>IF(B487="Med B", COUNTIFS(A$2:A487, A487, B$2:B487, "Med B"), 0)</f>
        <v>0</v>
      </c>
      <c r="P487" s="1">
        <f>IF(AND(B487="Med B", COUNTIFS(A$2:A487, A487, B$2:B487, "Med B")=2), E487, 0)</f>
        <v>0</v>
      </c>
    </row>
    <row r="488" spans="1:17" ht="10" x14ac:dyDescent="0.25">
      <c r="A488" s="1">
        <v>30</v>
      </c>
      <c r="B488" s="24" t="s">
        <v>9</v>
      </c>
      <c r="C488" s="2">
        <v>41152</v>
      </c>
      <c r="D488" s="2" t="str">
        <f t="shared" si="59"/>
        <v>2012-08</v>
      </c>
      <c r="E488" s="23">
        <v>800</v>
      </c>
      <c r="F488" s="23">
        <f t="shared" si="60"/>
        <v>0</v>
      </c>
      <c r="G488" s="23">
        <f>IF(AND(B488="Med B", COUNTIFS(A$2:A488, A488, B$2:B488, "Med A")=0), 1, 0)</f>
        <v>0</v>
      </c>
      <c r="H488" s="23" cm="1">
        <f t="array" ref="H488">IF(AND(A488=A487, E488=1), (C488-MIN(IF(A$2:A488=A488, IF(B$2:B488="Med A", C$2:C488), C488)))/7, 0)</f>
        <v>0</v>
      </c>
      <c r="I488" s="23">
        <f>IF(F488=1, SUMIFS(E$2:E488, A$2:A488, A488, B$2:B488, "Med A"), 0)</f>
        <v>0</v>
      </c>
      <c r="J488" s="23">
        <f t="shared" si="61"/>
        <v>0</v>
      </c>
      <c r="K488" s="23">
        <f t="shared" si="62"/>
        <v>800</v>
      </c>
      <c r="L488" s="23">
        <f t="shared" si="63"/>
        <v>0</v>
      </c>
      <c r="M488" s="1">
        <f>IF(AND(B488="Med B", COUNTIFS(A$2:A488, A488, B$2:B488, "Med B")=1), 1, 0)</f>
        <v>0</v>
      </c>
      <c r="N488" s="1">
        <f t="shared" si="64"/>
        <v>0</v>
      </c>
      <c r="O488" s="1">
        <f>IF(B488="Med B", COUNTIFS(A$2:A488, A488, B$2:B488, "Med B"), 0)</f>
        <v>0</v>
      </c>
      <c r="P488" s="1">
        <f>IF(AND(B488="Med B", COUNTIFS(A$2:A488, A488, B$2:B488, "Med B")=2), E488, 0)</f>
        <v>0</v>
      </c>
    </row>
    <row r="489" spans="1:17" ht="12.5" x14ac:dyDescent="0.25">
      <c r="A489" s="1">
        <v>30</v>
      </c>
      <c r="B489" s="24" t="s">
        <v>9</v>
      </c>
      <c r="C489" s="2">
        <v>41155</v>
      </c>
      <c r="D489" s="2" t="str">
        <f t="shared" si="59"/>
        <v>2012-09</v>
      </c>
      <c r="E489" s="23">
        <v>800</v>
      </c>
      <c r="F489" s="23">
        <f t="shared" si="60"/>
        <v>0</v>
      </c>
      <c r="G489" s="23">
        <f>IF(AND(B489="Med B", COUNTIFS(A$2:A489, A489, B$2:B489, "Med A")=0), 1, 0)</f>
        <v>0</v>
      </c>
      <c r="H489" s="23" cm="1">
        <f t="array" ref="H489">IF(AND(A489=A488, E489=1), (C489-MIN(IF(A$2:A489=A489, IF(B$2:B489="Med A", C$2:C489), C489)))/7, 0)</f>
        <v>0</v>
      </c>
      <c r="I489" s="23">
        <f>IF(F489=1, SUMIFS(E$2:E489, A$2:A489, A489, B$2:B489, "Med A"), 0)</f>
        <v>0</v>
      </c>
      <c r="J489" s="23">
        <f t="shared" si="61"/>
        <v>0</v>
      </c>
      <c r="K489" s="23">
        <f t="shared" si="62"/>
        <v>800</v>
      </c>
      <c r="L489" s="23">
        <f t="shared" si="63"/>
        <v>0</v>
      </c>
      <c r="M489" s="1">
        <f>IF(AND(B489="Med B", COUNTIFS(A$2:A489, A489, B$2:B489, "Med B")=1), 1, 0)</f>
        <v>0</v>
      </c>
      <c r="N489" s="1">
        <f t="shared" si="64"/>
        <v>0</v>
      </c>
      <c r="O489" s="1">
        <f>IF(B489="Med B", COUNTIFS(A$2:A489, A489, B$2:B489, "Med B"), 0)</f>
        <v>0</v>
      </c>
      <c r="P489" s="1">
        <f>IF(AND(B489="Med B", COUNTIFS(A$2:A489, A489, B$2:B489, "Med B")=2), E489, 0)</f>
        <v>0</v>
      </c>
      <c r="Q489" t="str">
        <f t="shared" ref="Q489:Q493" si="66">IF(AND(F465=1, OR(MONTH(C465)=9, MONTH(C465)=10)), TEXT(C465, "yyyy-mm"), "")</f>
        <v/>
      </c>
    </row>
    <row r="490" spans="1:17" ht="12.5" x14ac:dyDescent="0.25">
      <c r="A490" s="1">
        <v>30</v>
      </c>
      <c r="B490" s="24" t="s">
        <v>9</v>
      </c>
      <c r="C490" s="2">
        <v>41156</v>
      </c>
      <c r="D490" s="2" t="str">
        <f t="shared" si="59"/>
        <v>2012-09</v>
      </c>
      <c r="E490" s="23">
        <v>800</v>
      </c>
      <c r="F490" s="23">
        <f t="shared" si="60"/>
        <v>0</v>
      </c>
      <c r="G490" s="23">
        <f>IF(AND(B490="Med B", COUNTIFS(A$2:A490, A490, B$2:B490, "Med A")=0), 1, 0)</f>
        <v>0</v>
      </c>
      <c r="H490" s="23" cm="1">
        <f t="array" ref="H490">IF(AND(A490=A489, E490=1), (C490-MIN(IF(A$2:A490=A490, IF(B$2:B490="Med A", C$2:C490), C490)))/7, 0)</f>
        <v>0</v>
      </c>
      <c r="I490" s="23">
        <f>IF(F490=1, SUMIFS(E$2:E490, A$2:A490, A490, B$2:B490, "Med A"), 0)</f>
        <v>0</v>
      </c>
      <c r="J490" s="23">
        <f t="shared" si="61"/>
        <v>0</v>
      </c>
      <c r="K490" s="23">
        <f t="shared" si="62"/>
        <v>800</v>
      </c>
      <c r="L490" s="23">
        <f t="shared" si="63"/>
        <v>0</v>
      </c>
      <c r="M490" s="1">
        <f>IF(AND(B490="Med B", COUNTIFS(A$2:A490, A490, B$2:B490, "Med B")=1), 1, 0)</f>
        <v>0</v>
      </c>
      <c r="N490" s="1">
        <f t="shared" si="64"/>
        <v>0</v>
      </c>
      <c r="O490" s="1">
        <f>IF(B490="Med B", COUNTIFS(A$2:A490, A490, B$2:B490, "Med B"), 0)</f>
        <v>0</v>
      </c>
      <c r="P490" s="1">
        <f>IF(AND(B490="Med B", COUNTIFS(A$2:A490, A490, B$2:B490, "Med B")=2), E490, 0)</f>
        <v>0</v>
      </c>
      <c r="Q490" t="str">
        <f t="shared" si="66"/>
        <v/>
      </c>
    </row>
    <row r="491" spans="1:17" ht="12.5" x14ac:dyDescent="0.25">
      <c r="A491" s="1">
        <v>30</v>
      </c>
      <c r="B491" s="24" t="s">
        <v>9</v>
      </c>
      <c r="C491" s="2">
        <v>41158</v>
      </c>
      <c r="D491" s="2" t="str">
        <f t="shared" si="59"/>
        <v>2012-09</v>
      </c>
      <c r="E491" s="23">
        <v>800</v>
      </c>
      <c r="F491" s="23">
        <f t="shared" si="60"/>
        <v>0</v>
      </c>
      <c r="G491" s="23">
        <f>IF(AND(B491="Med B", COUNTIFS(A$2:A491, A491, B$2:B491, "Med A")=0), 1, 0)</f>
        <v>0</v>
      </c>
      <c r="H491" s="23" cm="1">
        <f t="array" ref="H491">IF(AND(A491=A490, E491=1), (C491-MIN(IF(A$2:A491=A491, IF(B$2:B491="Med A", C$2:C491), C491)))/7, 0)</f>
        <v>0</v>
      </c>
      <c r="I491" s="23">
        <f>IF(F491=1, SUMIFS(E$2:E491, A$2:A491, A491, B$2:B491, "Med A"), 0)</f>
        <v>0</v>
      </c>
      <c r="J491" s="23">
        <f t="shared" si="61"/>
        <v>0</v>
      </c>
      <c r="K491" s="23">
        <f t="shared" si="62"/>
        <v>800</v>
      </c>
      <c r="L491" s="23">
        <f t="shared" si="63"/>
        <v>0</v>
      </c>
      <c r="M491" s="1">
        <f>IF(AND(B491="Med B", COUNTIFS(A$2:A491, A491, B$2:B491, "Med B")=1), 1, 0)</f>
        <v>0</v>
      </c>
      <c r="N491" s="1">
        <f t="shared" si="64"/>
        <v>0</v>
      </c>
      <c r="O491" s="1">
        <f>IF(B491="Med B", COUNTIFS(A$2:A491, A491, B$2:B491, "Med B"), 0)</f>
        <v>0</v>
      </c>
      <c r="P491" s="1">
        <f>IF(AND(B491="Med B", COUNTIFS(A$2:A491, A491, B$2:B491, "Med B")=2), E491, 0)</f>
        <v>0</v>
      </c>
      <c r="Q491" t="str">
        <f t="shared" si="66"/>
        <v>2012-09</v>
      </c>
    </row>
    <row r="492" spans="1:17" ht="12.5" x14ac:dyDescent="0.25">
      <c r="A492" s="1">
        <v>30</v>
      </c>
      <c r="B492" s="24" t="s">
        <v>10</v>
      </c>
      <c r="C492" s="2">
        <v>41165</v>
      </c>
      <c r="D492" s="2" t="str">
        <f t="shared" si="59"/>
        <v>2012-09</v>
      </c>
      <c r="E492" s="23">
        <v>2</v>
      </c>
      <c r="F492" s="23">
        <f t="shared" si="60"/>
        <v>1</v>
      </c>
      <c r="G492" s="23">
        <f>IF(AND(B492="Med B", COUNTIFS(A$2:A492, A492, B$2:B492, "Med A")=0), 1, 0)</f>
        <v>0</v>
      </c>
      <c r="H492" s="23" cm="1">
        <f t="array" ref="H492">IF(AND(A492=A491, E492=1), (C492-MIN(IF(A$2:A492=A492, IF(B$2:B492="Med A", C$2:C492), C492)))/7, 0)</f>
        <v>0</v>
      </c>
      <c r="I492" s="23">
        <f>IF(F492=1, SUMIFS(E$2:E492, A$2:A492, A492, B$2:B492, "Med A"), 0)</f>
        <v>19000</v>
      </c>
      <c r="J492" s="23">
        <f t="shared" si="61"/>
        <v>0</v>
      </c>
      <c r="K492" s="23">
        <f t="shared" si="62"/>
        <v>0</v>
      </c>
      <c r="L492" s="23">
        <f t="shared" si="63"/>
        <v>2</v>
      </c>
      <c r="M492" s="1">
        <f>IF(AND(B492="Med B", COUNTIFS(A$2:A492, A492, B$2:B492, "Med B")=1), 1, 0)</f>
        <v>1</v>
      </c>
      <c r="N492" s="1">
        <f t="shared" si="64"/>
        <v>2</v>
      </c>
      <c r="O492" s="1">
        <f>IF(B492="Med B", COUNTIFS(A$2:A492, A492, B$2:B492, "Med B"), 0)</f>
        <v>1</v>
      </c>
      <c r="P492" s="1">
        <f>IF(AND(B492="Med B", COUNTIFS(A$2:A492, A492, B$2:B492, "Med B")=2), E492, 0)</f>
        <v>0</v>
      </c>
      <c r="Q492" t="str">
        <f t="shared" si="66"/>
        <v/>
      </c>
    </row>
    <row r="493" spans="1:17" ht="12.5" x14ac:dyDescent="0.25">
      <c r="A493" s="1">
        <v>30</v>
      </c>
      <c r="B493" s="24" t="s">
        <v>10</v>
      </c>
      <c r="C493" s="2">
        <v>41200</v>
      </c>
      <c r="D493" s="2" t="str">
        <f t="shared" si="59"/>
        <v>2012-10</v>
      </c>
      <c r="E493" s="23">
        <v>3</v>
      </c>
      <c r="F493" s="23">
        <f t="shared" si="60"/>
        <v>0</v>
      </c>
      <c r="G493" s="23">
        <f>IF(AND(B493="Med B", COUNTIFS(A$2:A493, A493, B$2:B493, "Med A")=0), 1, 0)</f>
        <v>0</v>
      </c>
      <c r="H493" s="23" cm="1">
        <f t="array" ref="H493">IF(AND(A493=A492, E493=1), (C493-MIN(IF(A$2:A493=A493, IF(B$2:B493="Med A", C$2:C493), C493)))/7, 0)</f>
        <v>0</v>
      </c>
      <c r="I493" s="23">
        <f>IF(F493=1, SUMIFS(E$2:E493, A$2:A493, A493, B$2:B493, "Med A"), 0)</f>
        <v>0</v>
      </c>
      <c r="J493" s="23">
        <f t="shared" si="61"/>
        <v>5</v>
      </c>
      <c r="K493" s="23">
        <f t="shared" si="62"/>
        <v>0</v>
      </c>
      <c r="L493" s="23">
        <f t="shared" si="63"/>
        <v>3</v>
      </c>
      <c r="M493" s="1">
        <f>IF(AND(B493="Med B", COUNTIFS(A$2:A493, A493, B$2:B493, "Med B")=1), 1, 0)</f>
        <v>0</v>
      </c>
      <c r="N493" s="1">
        <f t="shared" si="64"/>
        <v>0</v>
      </c>
      <c r="O493" s="1">
        <f>IF(B493="Med B", COUNTIFS(A$2:A493, A493, B$2:B493, "Med B"), 0)</f>
        <v>2</v>
      </c>
      <c r="P493" s="1">
        <f>IF(AND(B493="Med B", COUNTIFS(A$2:A493, A493, B$2:B493, "Med B")=2), E493, 0)</f>
        <v>3</v>
      </c>
      <c r="Q493" t="str">
        <f t="shared" si="66"/>
        <v/>
      </c>
    </row>
    <row r="494" spans="1:17" ht="10" x14ac:dyDescent="0.25">
      <c r="A494" s="1">
        <v>31</v>
      </c>
      <c r="B494" s="24" t="s">
        <v>9</v>
      </c>
      <c r="C494" s="2">
        <v>41097</v>
      </c>
      <c r="D494" s="2" t="str">
        <f t="shared" si="59"/>
        <v>2012-07</v>
      </c>
      <c r="E494" s="23">
        <v>10100</v>
      </c>
      <c r="F494" s="23">
        <f t="shared" si="60"/>
        <v>0</v>
      </c>
      <c r="G494" s="23">
        <f>IF(AND(B494="Med B", COUNTIFS(A$2:A494, A494, B$2:B494, "Med A")=0), 1, 0)</f>
        <v>0</v>
      </c>
      <c r="H494" s="23" cm="1">
        <f t="array" ref="H494">IF(AND(A494=A493, E494=1), (C494-MIN(IF(A$2:A494=A494, IF(B$2:B494="Med A", C$2:C494), C494)))/7, 0)</f>
        <v>0</v>
      </c>
      <c r="I494" s="23">
        <f>IF(F494=1, SUMIFS(E$2:E494, A$2:A494, A494, B$2:B494, "Med A"), 0)</f>
        <v>0</v>
      </c>
      <c r="J494" s="23">
        <f t="shared" si="61"/>
        <v>0</v>
      </c>
      <c r="K494" s="23">
        <f t="shared" si="62"/>
        <v>10100</v>
      </c>
      <c r="L494" s="23">
        <f t="shared" si="63"/>
        <v>0</v>
      </c>
      <c r="M494" s="1">
        <f>IF(AND(B494="Med B", COUNTIFS(A$2:A494, A494, B$2:B494, "Med B")=1), 1, 0)</f>
        <v>0</v>
      </c>
      <c r="N494" s="1">
        <f t="shared" si="64"/>
        <v>0</v>
      </c>
      <c r="O494" s="1">
        <f>IF(B494="Med B", COUNTIFS(A$2:A494, A494, B$2:B494, "Med B"), 0)</f>
        <v>0</v>
      </c>
      <c r="P494" s="1">
        <f>IF(AND(B494="Med B", COUNTIFS(A$2:A494, A494, B$2:B494, "Med B")=2), E494, 0)</f>
        <v>0</v>
      </c>
    </row>
    <row r="495" spans="1:17" ht="10" x14ac:dyDescent="0.25">
      <c r="A495" s="1">
        <v>31</v>
      </c>
      <c r="B495" s="24" t="s">
        <v>9</v>
      </c>
      <c r="C495" s="2">
        <v>41102</v>
      </c>
      <c r="D495" s="2" t="str">
        <f t="shared" si="59"/>
        <v>2012-07</v>
      </c>
      <c r="E495" s="23">
        <v>12100</v>
      </c>
      <c r="F495" s="23">
        <f t="shared" si="60"/>
        <v>0</v>
      </c>
      <c r="G495" s="23">
        <f>IF(AND(B495="Med B", COUNTIFS(A$2:A495, A495, B$2:B495, "Med A")=0), 1, 0)</f>
        <v>0</v>
      </c>
      <c r="H495" s="23" cm="1">
        <f t="array" ref="H495">IF(AND(A495=A494, E495=1), (C495-MIN(IF(A$2:A495=A495, IF(B$2:B495="Med A", C$2:C495), C495)))/7, 0)</f>
        <v>0</v>
      </c>
      <c r="I495" s="23">
        <f>IF(F495=1, SUMIFS(E$2:E495, A$2:A495, A495, B$2:B495, "Med A"), 0)</f>
        <v>0</v>
      </c>
      <c r="J495" s="23">
        <f t="shared" si="61"/>
        <v>0</v>
      </c>
      <c r="K495" s="23">
        <f t="shared" si="62"/>
        <v>12100</v>
      </c>
      <c r="L495" s="23">
        <f t="shared" si="63"/>
        <v>0</v>
      </c>
      <c r="M495" s="1">
        <f>IF(AND(B495="Med B", COUNTIFS(A$2:A495, A495, B$2:B495, "Med B")=1), 1, 0)</f>
        <v>0</v>
      </c>
      <c r="N495" s="1">
        <f t="shared" si="64"/>
        <v>0</v>
      </c>
      <c r="O495" s="1">
        <f>IF(B495="Med B", COUNTIFS(A$2:A495, A495, B$2:B495, "Med B"), 0)</f>
        <v>0</v>
      </c>
      <c r="P495" s="1">
        <f>IF(AND(B495="Med B", COUNTIFS(A$2:A495, A495, B$2:B495, "Med B")=2), E495, 0)</f>
        <v>0</v>
      </c>
    </row>
    <row r="496" spans="1:17" ht="10" x14ac:dyDescent="0.25">
      <c r="A496" s="1">
        <v>31</v>
      </c>
      <c r="B496" s="24" t="s">
        <v>9</v>
      </c>
      <c r="C496" s="2">
        <v>41104</v>
      </c>
      <c r="D496" s="2" t="str">
        <f t="shared" si="59"/>
        <v>2012-07</v>
      </c>
      <c r="E496" s="23">
        <v>12100</v>
      </c>
      <c r="F496" s="23">
        <f t="shared" si="60"/>
        <v>0</v>
      </c>
      <c r="G496" s="23">
        <f>IF(AND(B496="Med B", COUNTIFS(A$2:A496, A496, B$2:B496, "Med A")=0), 1, 0)</f>
        <v>0</v>
      </c>
      <c r="H496" s="23" cm="1">
        <f t="array" ref="H496">IF(AND(A496=A495, E496=1), (C496-MIN(IF(A$2:A496=A496, IF(B$2:B496="Med A", C$2:C496), C496)))/7, 0)</f>
        <v>0</v>
      </c>
      <c r="I496" s="23">
        <f>IF(F496=1, SUMIFS(E$2:E496, A$2:A496, A496, B$2:B496, "Med A"), 0)</f>
        <v>0</v>
      </c>
      <c r="J496" s="23">
        <f t="shared" si="61"/>
        <v>0</v>
      </c>
      <c r="K496" s="23">
        <f t="shared" si="62"/>
        <v>12100</v>
      </c>
      <c r="L496" s="23">
        <f t="shared" si="63"/>
        <v>0</v>
      </c>
      <c r="M496" s="1">
        <f>IF(AND(B496="Med B", COUNTIFS(A$2:A496, A496, B$2:B496, "Med B")=1), 1, 0)</f>
        <v>0</v>
      </c>
      <c r="N496" s="1">
        <f t="shared" si="64"/>
        <v>0</v>
      </c>
      <c r="O496" s="1">
        <f>IF(B496="Med B", COUNTIFS(A$2:A496, A496, B$2:B496, "Med B"), 0)</f>
        <v>0</v>
      </c>
      <c r="P496" s="1">
        <f>IF(AND(B496="Med B", COUNTIFS(A$2:A496, A496, B$2:B496, "Med B")=2), E496, 0)</f>
        <v>0</v>
      </c>
    </row>
    <row r="497" spans="1:17" ht="10" x14ac:dyDescent="0.25">
      <c r="A497" s="1">
        <v>31</v>
      </c>
      <c r="B497" s="24" t="s">
        <v>9</v>
      </c>
      <c r="C497" s="2">
        <v>41109</v>
      </c>
      <c r="D497" s="2" t="str">
        <f t="shared" si="59"/>
        <v>2012-07</v>
      </c>
      <c r="E497" s="23">
        <v>12100</v>
      </c>
      <c r="F497" s="23">
        <f t="shared" si="60"/>
        <v>0</v>
      </c>
      <c r="G497" s="23">
        <f>IF(AND(B497="Med B", COUNTIFS(A$2:A497, A497, B$2:B497, "Med A")=0), 1, 0)</f>
        <v>0</v>
      </c>
      <c r="H497" s="23" cm="1">
        <f t="array" ref="H497">IF(AND(A497=A496, E497=1), (C497-MIN(IF(A$2:A497=A497, IF(B$2:B497="Med A", C$2:C497), C497)))/7, 0)</f>
        <v>0</v>
      </c>
      <c r="I497" s="23">
        <f>IF(F497=1, SUMIFS(E$2:E497, A$2:A497, A497, B$2:B497, "Med A"), 0)</f>
        <v>0</v>
      </c>
      <c r="J497" s="23">
        <f t="shared" si="61"/>
        <v>0</v>
      </c>
      <c r="K497" s="23">
        <f t="shared" si="62"/>
        <v>12100</v>
      </c>
      <c r="L497" s="23">
        <f t="shared" si="63"/>
        <v>0</v>
      </c>
      <c r="M497" s="1">
        <f>IF(AND(B497="Med B", COUNTIFS(A$2:A497, A497, B$2:B497, "Med B")=1), 1, 0)</f>
        <v>0</v>
      </c>
      <c r="N497" s="1">
        <f t="shared" si="64"/>
        <v>0</v>
      </c>
      <c r="O497" s="1">
        <f>IF(B497="Med B", COUNTIFS(A$2:A497, A497, B$2:B497, "Med B"), 0)</f>
        <v>0</v>
      </c>
      <c r="P497" s="1">
        <f>IF(AND(B497="Med B", COUNTIFS(A$2:A497, A497, B$2:B497, "Med B")=2), E497, 0)</f>
        <v>0</v>
      </c>
    </row>
    <row r="498" spans="1:17" ht="10" x14ac:dyDescent="0.25">
      <c r="A498" s="1">
        <v>31</v>
      </c>
      <c r="B498" s="24" t="s">
        <v>9</v>
      </c>
      <c r="C498" s="2">
        <v>41111</v>
      </c>
      <c r="D498" s="2" t="str">
        <f t="shared" si="59"/>
        <v>2012-07</v>
      </c>
      <c r="E498" s="23">
        <v>12100</v>
      </c>
      <c r="F498" s="23">
        <f t="shared" si="60"/>
        <v>0</v>
      </c>
      <c r="G498" s="23">
        <f>IF(AND(B498="Med B", COUNTIFS(A$2:A498, A498, B$2:B498, "Med A")=0), 1, 0)</f>
        <v>0</v>
      </c>
      <c r="H498" s="23" cm="1">
        <f t="array" ref="H498">IF(AND(A498=A497, E498=1), (C498-MIN(IF(A$2:A498=A498, IF(B$2:B498="Med A", C$2:C498), C498)))/7, 0)</f>
        <v>0</v>
      </c>
      <c r="I498" s="23">
        <f>IF(F498=1, SUMIFS(E$2:E498, A$2:A498, A498, B$2:B498, "Med A"), 0)</f>
        <v>0</v>
      </c>
      <c r="J498" s="23">
        <f t="shared" si="61"/>
        <v>0</v>
      </c>
      <c r="K498" s="23">
        <f t="shared" si="62"/>
        <v>12100</v>
      </c>
      <c r="L498" s="23">
        <f t="shared" si="63"/>
        <v>0</v>
      </c>
      <c r="M498" s="1">
        <f>IF(AND(B498="Med B", COUNTIFS(A$2:A498, A498, B$2:B498, "Med B")=1), 1, 0)</f>
        <v>0</v>
      </c>
      <c r="N498" s="1">
        <f t="shared" si="64"/>
        <v>0</v>
      </c>
      <c r="O498" s="1">
        <f>IF(B498="Med B", COUNTIFS(A$2:A498, A498, B$2:B498, "Med B"), 0)</f>
        <v>0</v>
      </c>
      <c r="P498" s="1">
        <f>IF(AND(B498="Med B", COUNTIFS(A$2:A498, A498, B$2:B498, "Med B")=2), E498, 0)</f>
        <v>0</v>
      </c>
    </row>
    <row r="499" spans="1:17" ht="10" x14ac:dyDescent="0.25">
      <c r="A499" s="1">
        <v>31</v>
      </c>
      <c r="B499" s="24" t="s">
        <v>9</v>
      </c>
      <c r="C499" s="2">
        <v>41116</v>
      </c>
      <c r="D499" s="2" t="str">
        <f t="shared" si="59"/>
        <v>2012-07</v>
      </c>
      <c r="E499" s="23">
        <v>12100</v>
      </c>
      <c r="F499" s="23">
        <f t="shared" si="60"/>
        <v>0</v>
      </c>
      <c r="G499" s="23">
        <f>IF(AND(B499="Med B", COUNTIFS(A$2:A499, A499, B$2:B499, "Med A")=0), 1, 0)</f>
        <v>0</v>
      </c>
      <c r="H499" s="23" cm="1">
        <f t="array" ref="H499">IF(AND(A499=A498, E499=1), (C499-MIN(IF(A$2:A499=A499, IF(B$2:B499="Med A", C$2:C499), C499)))/7, 0)</f>
        <v>0</v>
      </c>
      <c r="I499" s="23">
        <f>IF(F499=1, SUMIFS(E$2:E499, A$2:A499, A499, B$2:B499, "Med A"), 0)</f>
        <v>0</v>
      </c>
      <c r="J499" s="23">
        <f t="shared" si="61"/>
        <v>0</v>
      </c>
      <c r="K499" s="23">
        <f t="shared" si="62"/>
        <v>12100</v>
      </c>
      <c r="L499" s="23">
        <f t="shared" si="63"/>
        <v>0</v>
      </c>
      <c r="M499" s="1">
        <f>IF(AND(B499="Med B", COUNTIFS(A$2:A499, A499, B$2:B499, "Med B")=1), 1, 0)</f>
        <v>0</v>
      </c>
      <c r="N499" s="1">
        <f t="shared" si="64"/>
        <v>0</v>
      </c>
      <c r="O499" s="1">
        <f>IF(B499="Med B", COUNTIFS(A$2:A499, A499, B$2:B499, "Med B"), 0)</f>
        <v>0</v>
      </c>
      <c r="P499" s="1">
        <f>IF(AND(B499="Med B", COUNTIFS(A$2:A499, A499, B$2:B499, "Med B")=2), E499, 0)</f>
        <v>0</v>
      </c>
    </row>
    <row r="500" spans="1:17" ht="10" x14ac:dyDescent="0.25">
      <c r="A500" s="1">
        <v>31</v>
      </c>
      <c r="B500" s="24" t="s">
        <v>9</v>
      </c>
      <c r="C500" s="2">
        <v>41118</v>
      </c>
      <c r="D500" s="2" t="str">
        <f t="shared" si="59"/>
        <v>2012-07</v>
      </c>
      <c r="E500" s="23">
        <v>12100</v>
      </c>
      <c r="F500" s="23">
        <f t="shared" si="60"/>
        <v>0</v>
      </c>
      <c r="G500" s="23">
        <f>IF(AND(B500="Med B", COUNTIFS(A$2:A500, A500, B$2:B500, "Med A")=0), 1, 0)</f>
        <v>0</v>
      </c>
      <c r="H500" s="23" cm="1">
        <f t="array" ref="H500">IF(AND(A500=A499, E500=1), (C500-MIN(IF(A$2:A500=A500, IF(B$2:B500="Med A", C$2:C500), C500)))/7, 0)</f>
        <v>0</v>
      </c>
      <c r="I500" s="23">
        <f>IF(F500=1, SUMIFS(E$2:E500, A$2:A500, A500, B$2:B500, "Med A"), 0)</f>
        <v>0</v>
      </c>
      <c r="J500" s="23">
        <f t="shared" si="61"/>
        <v>0</v>
      </c>
      <c r="K500" s="23">
        <f t="shared" si="62"/>
        <v>12100</v>
      </c>
      <c r="L500" s="23">
        <f t="shared" si="63"/>
        <v>0</v>
      </c>
      <c r="M500" s="1">
        <f>IF(AND(B500="Med B", COUNTIFS(A$2:A500, A500, B$2:B500, "Med B")=1), 1, 0)</f>
        <v>0</v>
      </c>
      <c r="N500" s="1">
        <f t="shared" si="64"/>
        <v>0</v>
      </c>
      <c r="O500" s="1">
        <f>IF(B500="Med B", COUNTIFS(A$2:A500, A500, B$2:B500, "Med B"), 0)</f>
        <v>0</v>
      </c>
      <c r="P500" s="1">
        <f>IF(AND(B500="Med B", COUNTIFS(A$2:A500, A500, B$2:B500, "Med B")=2), E500, 0)</f>
        <v>0</v>
      </c>
    </row>
    <row r="501" spans="1:17" ht="10" x14ac:dyDescent="0.25">
      <c r="A501" s="1">
        <v>31</v>
      </c>
      <c r="B501" s="24" t="s">
        <v>9</v>
      </c>
      <c r="C501" s="2">
        <v>41121</v>
      </c>
      <c r="D501" s="2" t="str">
        <f t="shared" si="59"/>
        <v>2012-07</v>
      </c>
      <c r="E501" s="23">
        <v>12100</v>
      </c>
      <c r="F501" s="23">
        <f t="shared" si="60"/>
        <v>0</v>
      </c>
      <c r="G501" s="23">
        <f>IF(AND(B501="Med B", COUNTIFS(A$2:A501, A501, B$2:B501, "Med A")=0), 1, 0)</f>
        <v>0</v>
      </c>
      <c r="H501" s="23" cm="1">
        <f t="array" ref="H501">IF(AND(A501=A500, E501=1), (C501-MIN(IF(A$2:A501=A501, IF(B$2:B501="Med A", C$2:C501), C501)))/7, 0)</f>
        <v>0</v>
      </c>
      <c r="I501" s="23">
        <f>IF(F501=1, SUMIFS(E$2:E501, A$2:A501, A501, B$2:B501, "Med A"), 0)</f>
        <v>0</v>
      </c>
      <c r="J501" s="23">
        <f t="shared" si="61"/>
        <v>0</v>
      </c>
      <c r="K501" s="23">
        <f t="shared" si="62"/>
        <v>12100</v>
      </c>
      <c r="L501" s="23">
        <f t="shared" si="63"/>
        <v>0</v>
      </c>
      <c r="M501" s="1">
        <f>IF(AND(B501="Med B", COUNTIFS(A$2:A501, A501, B$2:B501, "Med B")=1), 1, 0)</f>
        <v>0</v>
      </c>
      <c r="N501" s="1">
        <f t="shared" si="64"/>
        <v>0</v>
      </c>
      <c r="O501" s="1">
        <f>IF(B501="Med B", COUNTIFS(A$2:A501, A501, B$2:B501, "Med B"), 0)</f>
        <v>0</v>
      </c>
      <c r="P501" s="1">
        <f>IF(AND(B501="Med B", COUNTIFS(A$2:A501, A501, B$2:B501, "Med B")=2), E501, 0)</f>
        <v>0</v>
      </c>
    </row>
    <row r="502" spans="1:17" ht="10" x14ac:dyDescent="0.25">
      <c r="A502" s="1">
        <v>31</v>
      </c>
      <c r="B502" s="24" t="s">
        <v>9</v>
      </c>
      <c r="C502" s="2">
        <v>41125</v>
      </c>
      <c r="D502" s="2" t="str">
        <f t="shared" si="59"/>
        <v>2012-08</v>
      </c>
      <c r="E502" s="23">
        <v>12100</v>
      </c>
      <c r="F502" s="23">
        <f t="shared" si="60"/>
        <v>0</v>
      </c>
      <c r="G502" s="23">
        <f>IF(AND(B502="Med B", COUNTIFS(A$2:A502, A502, B$2:B502, "Med A")=0), 1, 0)</f>
        <v>0</v>
      </c>
      <c r="H502" s="23" cm="1">
        <f t="array" ref="H502">IF(AND(A502=A501, E502=1), (C502-MIN(IF(A$2:A502=A502, IF(B$2:B502="Med A", C$2:C502), C502)))/7, 0)</f>
        <v>0</v>
      </c>
      <c r="I502" s="23">
        <f>IF(F502=1, SUMIFS(E$2:E502, A$2:A502, A502, B$2:B502, "Med A"), 0)</f>
        <v>0</v>
      </c>
      <c r="J502" s="23">
        <f t="shared" si="61"/>
        <v>0</v>
      </c>
      <c r="K502" s="23">
        <f t="shared" si="62"/>
        <v>12100</v>
      </c>
      <c r="L502" s="23">
        <f t="shared" si="63"/>
        <v>0</v>
      </c>
      <c r="M502" s="1">
        <f>IF(AND(B502="Med B", COUNTIFS(A$2:A502, A502, B$2:B502, "Med B")=1), 1, 0)</f>
        <v>0</v>
      </c>
      <c r="N502" s="1">
        <f t="shared" si="64"/>
        <v>0</v>
      </c>
      <c r="O502" s="1">
        <f>IF(B502="Med B", COUNTIFS(A$2:A502, A502, B$2:B502, "Med B"), 0)</f>
        <v>0</v>
      </c>
      <c r="P502" s="1">
        <f>IF(AND(B502="Med B", COUNTIFS(A$2:A502, A502, B$2:B502, "Med B")=2), E502, 0)</f>
        <v>0</v>
      </c>
    </row>
    <row r="503" spans="1:17" ht="12.5" x14ac:dyDescent="0.25">
      <c r="A503" s="1">
        <v>31</v>
      </c>
      <c r="B503" s="24" t="s">
        <v>10</v>
      </c>
      <c r="C503" s="2">
        <v>41167</v>
      </c>
      <c r="D503" s="2" t="str">
        <f t="shared" si="59"/>
        <v>2012-09</v>
      </c>
      <c r="E503" s="23">
        <v>13</v>
      </c>
      <c r="F503" s="23">
        <f t="shared" si="60"/>
        <v>1</v>
      </c>
      <c r="G503" s="23">
        <f>IF(AND(B503="Med B", COUNTIFS(A$2:A503, A503, B$2:B503, "Med A")=0), 1, 0)</f>
        <v>0</v>
      </c>
      <c r="H503" s="23" cm="1">
        <f t="array" ref="H503">IF(AND(A503=A502, E503=1), (C503-MIN(IF(A$2:A503=A503, IF(B$2:B503="Med A", C$2:C503), C503)))/7, 0)</f>
        <v>0</v>
      </c>
      <c r="I503" s="23">
        <f>IF(F503=1, SUMIFS(E$2:E503, A$2:A503, A503, B$2:B503, "Med A"), 0)</f>
        <v>106900</v>
      </c>
      <c r="J503" s="23">
        <f t="shared" si="61"/>
        <v>0</v>
      </c>
      <c r="K503" s="23">
        <f t="shared" si="62"/>
        <v>0</v>
      </c>
      <c r="L503" s="23">
        <f t="shared" si="63"/>
        <v>13</v>
      </c>
      <c r="M503" s="1">
        <f>IF(AND(B503="Med B", COUNTIFS(A$2:A503, A503, B$2:B503, "Med B")=1), 1, 0)</f>
        <v>1</v>
      </c>
      <c r="N503" s="1">
        <f t="shared" si="64"/>
        <v>13</v>
      </c>
      <c r="O503" s="1">
        <f>IF(B503="Med B", COUNTIFS(A$2:A503, A503, B$2:B503, "Med B"), 0)</f>
        <v>1</v>
      </c>
      <c r="P503" s="1">
        <f>IF(AND(B503="Med B", COUNTIFS(A$2:A503, A503, B$2:B503, "Med B")=2), E503, 0)</f>
        <v>0</v>
      </c>
      <c r="Q503" t="str">
        <f t="shared" ref="Q503:Q504" si="67">IF(AND(F479=1, OR(MONTH(C479)=9, MONTH(C479)=10)), TEXT(C479, "yyyy-mm"), "")</f>
        <v/>
      </c>
    </row>
    <row r="504" spans="1:17" ht="12.5" x14ac:dyDescent="0.25">
      <c r="A504" s="1">
        <v>31</v>
      </c>
      <c r="B504" s="24" t="s">
        <v>10</v>
      </c>
      <c r="C504" s="2">
        <v>41193</v>
      </c>
      <c r="D504" s="2" t="str">
        <f t="shared" si="59"/>
        <v>2012-10</v>
      </c>
      <c r="E504" s="23">
        <v>13</v>
      </c>
      <c r="F504" s="23">
        <f t="shared" si="60"/>
        <v>0</v>
      </c>
      <c r="G504" s="23">
        <f>IF(AND(B504="Med B", COUNTIFS(A$2:A504, A504, B$2:B504, "Med A")=0), 1, 0)</f>
        <v>0</v>
      </c>
      <c r="H504" s="23" cm="1">
        <f t="array" ref="H504">IF(AND(A504=A503, E504=1), (C504-MIN(IF(A$2:A504=A504, IF(B$2:B504="Med A", C$2:C504), C504)))/7, 0)</f>
        <v>0</v>
      </c>
      <c r="I504" s="23">
        <f>IF(F504=1, SUMIFS(E$2:E504, A$2:A504, A504, B$2:B504, "Med A"), 0)</f>
        <v>0</v>
      </c>
      <c r="J504" s="23">
        <f t="shared" si="61"/>
        <v>0</v>
      </c>
      <c r="K504" s="23">
        <f t="shared" si="62"/>
        <v>0</v>
      </c>
      <c r="L504" s="23">
        <f t="shared" si="63"/>
        <v>13</v>
      </c>
      <c r="M504" s="1">
        <f>IF(AND(B504="Med B", COUNTIFS(A$2:A504, A504, B$2:B504, "Med B")=1), 1, 0)</f>
        <v>0</v>
      </c>
      <c r="N504" s="1">
        <f t="shared" si="64"/>
        <v>0</v>
      </c>
      <c r="O504" s="1">
        <f>IF(B504="Med B", COUNTIFS(A$2:A504, A504, B$2:B504, "Med B"), 0)</f>
        <v>2</v>
      </c>
      <c r="P504" s="1">
        <f>IF(AND(B504="Med B", COUNTIFS(A$2:A504, A504, B$2:B504, "Med B")=2), E504, 0)</f>
        <v>13</v>
      </c>
      <c r="Q504" t="str">
        <f t="shared" si="67"/>
        <v/>
      </c>
    </row>
    <row r="505" spans="1:17" ht="10" x14ac:dyDescent="0.25">
      <c r="A505" s="1">
        <v>31</v>
      </c>
      <c r="B505" s="24" t="s">
        <v>10</v>
      </c>
      <c r="C505" s="2">
        <v>41228</v>
      </c>
      <c r="D505" s="2" t="str">
        <f t="shared" si="59"/>
        <v>2012-11</v>
      </c>
      <c r="E505" s="23">
        <v>13</v>
      </c>
      <c r="F505" s="23">
        <f t="shared" si="60"/>
        <v>0</v>
      </c>
      <c r="G505" s="23">
        <f>IF(AND(B505="Med B", COUNTIFS(A$2:A505, A505, B$2:B505, "Med A")=0), 1, 0)</f>
        <v>0</v>
      </c>
      <c r="H505" s="23" cm="1">
        <f t="array" ref="H505">IF(AND(A505=A504, E505=1), (C505-MIN(IF(A$2:A505=A505, IF(B$2:B505="Med A", C$2:C505), C505)))/7, 0)</f>
        <v>0</v>
      </c>
      <c r="I505" s="23">
        <f>IF(F505=1, SUMIFS(E$2:E505, A$2:A505, A505, B$2:B505, "Med A"), 0)</f>
        <v>0</v>
      </c>
      <c r="J505" s="23">
        <f t="shared" si="61"/>
        <v>39</v>
      </c>
      <c r="K505" s="23">
        <f t="shared" si="62"/>
        <v>0</v>
      </c>
      <c r="L505" s="23">
        <f t="shared" si="63"/>
        <v>13</v>
      </c>
      <c r="M505" s="1">
        <f>IF(AND(B505="Med B", COUNTIFS(A$2:A505, A505, B$2:B505, "Med B")=1), 1, 0)</f>
        <v>0</v>
      </c>
      <c r="N505" s="1">
        <f t="shared" si="64"/>
        <v>0</v>
      </c>
      <c r="O505" s="1">
        <f>IF(B505="Med B", COUNTIFS(A$2:A505, A505, B$2:B505, "Med B"), 0)</f>
        <v>3</v>
      </c>
      <c r="P505" s="1">
        <f>IF(AND(B505="Med B", COUNTIFS(A$2:A505, A505, B$2:B505, "Med B")=2), E505, 0)</f>
        <v>0</v>
      </c>
    </row>
    <row r="506" spans="1:17" ht="10" x14ac:dyDescent="0.25">
      <c r="A506" s="1">
        <v>32</v>
      </c>
      <c r="B506" s="24" t="s">
        <v>9</v>
      </c>
      <c r="C506" s="2">
        <v>41233</v>
      </c>
      <c r="D506" s="2" t="str">
        <f t="shared" si="59"/>
        <v>2012-11</v>
      </c>
      <c r="E506" s="23">
        <v>14000</v>
      </c>
      <c r="F506" s="23">
        <f t="shared" si="60"/>
        <v>0</v>
      </c>
      <c r="G506" s="23">
        <f>IF(AND(B506="Med B", COUNTIFS(A$2:A506, A506, B$2:B506, "Med A")=0), 1, 0)</f>
        <v>0</v>
      </c>
      <c r="H506" s="23" cm="1">
        <f t="array" ref="H506">IF(AND(A506=A505, E506=1), (C506-MIN(IF(A$2:A506=A506, IF(B$2:B506="Med A", C$2:C506), C506)))/7, 0)</f>
        <v>0</v>
      </c>
      <c r="I506" s="23">
        <f>IF(F506=1, SUMIFS(E$2:E506, A$2:A506, A506, B$2:B506, "Med A"), 0)</f>
        <v>0</v>
      </c>
      <c r="J506" s="23">
        <f t="shared" si="61"/>
        <v>0</v>
      </c>
      <c r="K506" s="23">
        <f t="shared" si="62"/>
        <v>14000</v>
      </c>
      <c r="L506" s="23">
        <f t="shared" si="63"/>
        <v>0</v>
      </c>
      <c r="M506" s="1">
        <f>IF(AND(B506="Med B", COUNTIFS(A$2:A506, A506, B$2:B506, "Med B")=1), 1, 0)</f>
        <v>0</v>
      </c>
      <c r="N506" s="1">
        <f t="shared" si="64"/>
        <v>0</v>
      </c>
      <c r="O506" s="1">
        <f>IF(B506="Med B", COUNTIFS(A$2:A506, A506, B$2:B506, "Med B"), 0)</f>
        <v>0</v>
      </c>
      <c r="P506" s="1">
        <f>IF(AND(B506="Med B", COUNTIFS(A$2:A506, A506, B$2:B506, "Med B")=2), E506, 0)</f>
        <v>0</v>
      </c>
    </row>
    <row r="507" spans="1:17" ht="10" x14ac:dyDescent="0.25">
      <c r="A507" s="1">
        <v>32</v>
      </c>
      <c r="B507" s="24" t="s">
        <v>9</v>
      </c>
      <c r="C507" s="2">
        <v>41236</v>
      </c>
      <c r="D507" s="2" t="str">
        <f t="shared" si="59"/>
        <v>2012-11</v>
      </c>
      <c r="E507" s="23">
        <v>14000</v>
      </c>
      <c r="F507" s="23">
        <f t="shared" si="60"/>
        <v>0</v>
      </c>
      <c r="G507" s="23">
        <f>IF(AND(B507="Med B", COUNTIFS(A$2:A507, A507, B$2:B507, "Med A")=0), 1, 0)</f>
        <v>0</v>
      </c>
      <c r="H507" s="23" cm="1">
        <f t="array" ref="H507">IF(AND(A507=A506, E507=1), (C507-MIN(IF(A$2:A507=A507, IF(B$2:B507="Med A", C$2:C507), C507)))/7, 0)</f>
        <v>0</v>
      </c>
      <c r="I507" s="23">
        <f>IF(F507=1, SUMIFS(E$2:E507, A$2:A507, A507, B$2:B507, "Med A"), 0)</f>
        <v>0</v>
      </c>
      <c r="J507" s="23">
        <f t="shared" si="61"/>
        <v>0</v>
      </c>
      <c r="K507" s="23">
        <f t="shared" si="62"/>
        <v>14000</v>
      </c>
      <c r="L507" s="23">
        <f t="shared" si="63"/>
        <v>0</v>
      </c>
      <c r="M507" s="1">
        <f>IF(AND(B507="Med B", COUNTIFS(A$2:A507, A507, B$2:B507, "Med B")=1), 1, 0)</f>
        <v>0</v>
      </c>
      <c r="N507" s="1">
        <f t="shared" si="64"/>
        <v>0</v>
      </c>
      <c r="O507" s="1">
        <f>IF(B507="Med B", COUNTIFS(A$2:A507, A507, B$2:B507, "Med B"), 0)</f>
        <v>0</v>
      </c>
      <c r="P507" s="1">
        <f>IF(AND(B507="Med B", COUNTIFS(A$2:A507, A507, B$2:B507, "Med B")=2), E507, 0)</f>
        <v>0</v>
      </c>
    </row>
    <row r="508" spans="1:17" ht="10" x14ac:dyDescent="0.25">
      <c r="A508" s="1">
        <v>33</v>
      </c>
      <c r="B508" s="24" t="s">
        <v>9</v>
      </c>
      <c r="C508" s="2">
        <v>41093</v>
      </c>
      <c r="D508" s="2" t="str">
        <f t="shared" si="59"/>
        <v>2012-07</v>
      </c>
      <c r="E508" s="23">
        <v>6000</v>
      </c>
      <c r="F508" s="23">
        <f t="shared" si="60"/>
        <v>0</v>
      </c>
      <c r="G508" s="23">
        <f>IF(AND(B508="Med B", COUNTIFS(A$2:A508, A508, B$2:B508, "Med A")=0), 1, 0)</f>
        <v>0</v>
      </c>
      <c r="H508" s="23" cm="1">
        <f t="array" ref="H508">IF(AND(A508=A507, E508=1), (C508-MIN(IF(A$2:A508=A508, IF(B$2:B508="Med A", C$2:C508), C508)))/7, 0)</f>
        <v>0</v>
      </c>
      <c r="I508" s="23">
        <f>IF(F508=1, SUMIFS(E$2:E508, A$2:A508, A508, B$2:B508, "Med A"), 0)</f>
        <v>0</v>
      </c>
      <c r="J508" s="23">
        <f t="shared" si="61"/>
        <v>0</v>
      </c>
      <c r="K508" s="23">
        <f t="shared" si="62"/>
        <v>6000</v>
      </c>
      <c r="L508" s="23">
        <f t="shared" si="63"/>
        <v>0</v>
      </c>
      <c r="M508" s="1">
        <f>IF(AND(B508="Med B", COUNTIFS(A$2:A508, A508, B$2:B508, "Med B")=1), 1, 0)</f>
        <v>0</v>
      </c>
      <c r="N508" s="1">
        <f t="shared" si="64"/>
        <v>0</v>
      </c>
      <c r="O508" s="1">
        <f>IF(B508="Med B", COUNTIFS(A$2:A508, A508, B$2:B508, "Med B"), 0)</f>
        <v>0</v>
      </c>
      <c r="P508" s="1">
        <f>IF(AND(B508="Med B", COUNTIFS(A$2:A508, A508, B$2:B508, "Med B")=2), E508, 0)</f>
        <v>0</v>
      </c>
    </row>
    <row r="509" spans="1:17" ht="10" x14ac:dyDescent="0.25">
      <c r="A509" s="1">
        <v>33</v>
      </c>
      <c r="B509" s="24" t="s">
        <v>9</v>
      </c>
      <c r="C509" s="2">
        <v>41095</v>
      </c>
      <c r="D509" s="2" t="str">
        <f t="shared" si="59"/>
        <v>2012-07</v>
      </c>
      <c r="E509" s="23">
        <v>6000</v>
      </c>
      <c r="F509" s="23">
        <f t="shared" si="60"/>
        <v>0</v>
      </c>
      <c r="G509" s="23">
        <f>IF(AND(B509="Med B", COUNTIFS(A$2:A509, A509, B$2:B509, "Med A")=0), 1, 0)</f>
        <v>0</v>
      </c>
      <c r="H509" s="23" cm="1">
        <f t="array" ref="H509">IF(AND(A509=A508, E509=1), (C509-MIN(IF(A$2:A509=A509, IF(B$2:B509="Med A", C$2:C509), C509)))/7, 0)</f>
        <v>0</v>
      </c>
      <c r="I509" s="23">
        <f>IF(F509=1, SUMIFS(E$2:E509, A$2:A509, A509, B$2:B509, "Med A"), 0)</f>
        <v>0</v>
      </c>
      <c r="J509" s="23">
        <f t="shared" si="61"/>
        <v>0</v>
      </c>
      <c r="K509" s="23">
        <f t="shared" si="62"/>
        <v>6000</v>
      </c>
      <c r="L509" s="23">
        <f t="shared" si="63"/>
        <v>0</v>
      </c>
      <c r="M509" s="1">
        <f>IF(AND(B509="Med B", COUNTIFS(A$2:A509, A509, B$2:B509, "Med B")=1), 1, 0)</f>
        <v>0</v>
      </c>
      <c r="N509" s="1">
        <f t="shared" si="64"/>
        <v>0</v>
      </c>
      <c r="O509" s="1">
        <f>IF(B509="Med B", COUNTIFS(A$2:A509, A509, B$2:B509, "Med B"), 0)</f>
        <v>0</v>
      </c>
      <c r="P509" s="1">
        <f>IF(AND(B509="Med B", COUNTIFS(A$2:A509, A509, B$2:B509, "Med B")=2), E509, 0)</f>
        <v>0</v>
      </c>
    </row>
    <row r="510" spans="1:17" ht="10" x14ac:dyDescent="0.25">
      <c r="A510" s="1">
        <v>33</v>
      </c>
      <c r="B510" s="24" t="s">
        <v>9</v>
      </c>
      <c r="C510" s="2">
        <v>41097</v>
      </c>
      <c r="D510" s="2" t="str">
        <f t="shared" si="59"/>
        <v>2012-07</v>
      </c>
      <c r="E510" s="23">
        <v>6000</v>
      </c>
      <c r="F510" s="23">
        <f t="shared" si="60"/>
        <v>0</v>
      </c>
      <c r="G510" s="23">
        <f>IF(AND(B510="Med B", COUNTIFS(A$2:A510, A510, B$2:B510, "Med A")=0), 1, 0)</f>
        <v>0</v>
      </c>
      <c r="H510" s="23" cm="1">
        <f t="array" ref="H510">IF(AND(A510=A509, E510=1), (C510-MIN(IF(A$2:A510=A510, IF(B$2:B510="Med A", C$2:C510), C510)))/7, 0)</f>
        <v>0</v>
      </c>
      <c r="I510" s="23">
        <f>IF(F510=1, SUMIFS(E$2:E510, A$2:A510, A510, B$2:B510, "Med A"), 0)</f>
        <v>0</v>
      </c>
      <c r="J510" s="23">
        <f t="shared" si="61"/>
        <v>0</v>
      </c>
      <c r="K510" s="23">
        <f t="shared" si="62"/>
        <v>6000</v>
      </c>
      <c r="L510" s="23">
        <f t="shared" si="63"/>
        <v>0</v>
      </c>
      <c r="M510" s="1">
        <f>IF(AND(B510="Med B", COUNTIFS(A$2:A510, A510, B$2:B510, "Med B")=1), 1, 0)</f>
        <v>0</v>
      </c>
      <c r="N510" s="1">
        <f t="shared" si="64"/>
        <v>0</v>
      </c>
      <c r="O510" s="1">
        <f>IF(B510="Med B", COUNTIFS(A$2:A510, A510, B$2:B510, "Med B"), 0)</f>
        <v>0</v>
      </c>
      <c r="P510" s="1">
        <f>IF(AND(B510="Med B", COUNTIFS(A$2:A510, A510, B$2:B510, "Med B")=2), E510, 0)</f>
        <v>0</v>
      </c>
    </row>
    <row r="511" spans="1:17" ht="10" x14ac:dyDescent="0.25">
      <c r="A511" s="1">
        <v>33</v>
      </c>
      <c r="B511" s="24" t="s">
        <v>9</v>
      </c>
      <c r="C511" s="2">
        <v>41100</v>
      </c>
      <c r="D511" s="2" t="str">
        <f t="shared" si="59"/>
        <v>2012-07</v>
      </c>
      <c r="E511" s="23">
        <v>6000</v>
      </c>
      <c r="F511" s="23">
        <f t="shared" si="60"/>
        <v>0</v>
      </c>
      <c r="G511" s="23">
        <f>IF(AND(B511="Med B", COUNTIFS(A$2:A511, A511, B$2:B511, "Med A")=0), 1, 0)</f>
        <v>0</v>
      </c>
      <c r="H511" s="23" cm="1">
        <f t="array" ref="H511">IF(AND(A511=A510, E511=1), (C511-MIN(IF(A$2:A511=A511, IF(B$2:B511="Med A", C$2:C511), C511)))/7, 0)</f>
        <v>0</v>
      </c>
      <c r="I511" s="23">
        <f>IF(F511=1, SUMIFS(E$2:E511, A$2:A511, A511, B$2:B511, "Med A"), 0)</f>
        <v>0</v>
      </c>
      <c r="J511" s="23">
        <f t="shared" si="61"/>
        <v>0</v>
      </c>
      <c r="K511" s="23">
        <f t="shared" si="62"/>
        <v>6000</v>
      </c>
      <c r="L511" s="23">
        <f t="shared" si="63"/>
        <v>0</v>
      </c>
      <c r="M511" s="1">
        <f>IF(AND(B511="Med B", COUNTIFS(A$2:A511, A511, B$2:B511, "Med B")=1), 1, 0)</f>
        <v>0</v>
      </c>
      <c r="N511" s="1">
        <f t="shared" si="64"/>
        <v>0</v>
      </c>
      <c r="O511" s="1">
        <f>IF(B511="Med B", COUNTIFS(A$2:A511, A511, B$2:B511, "Med B"), 0)</f>
        <v>0</v>
      </c>
      <c r="P511" s="1">
        <f>IF(AND(B511="Med B", COUNTIFS(A$2:A511, A511, B$2:B511, "Med B")=2), E511, 0)</f>
        <v>0</v>
      </c>
    </row>
    <row r="512" spans="1:17" ht="10" x14ac:dyDescent="0.25">
      <c r="A512" s="1">
        <v>33</v>
      </c>
      <c r="B512" s="24" t="s">
        <v>9</v>
      </c>
      <c r="C512" s="2">
        <v>41102</v>
      </c>
      <c r="D512" s="2" t="str">
        <f t="shared" si="59"/>
        <v>2012-07</v>
      </c>
      <c r="E512" s="23">
        <v>6000</v>
      </c>
      <c r="F512" s="23">
        <f t="shared" si="60"/>
        <v>0</v>
      </c>
      <c r="G512" s="23">
        <f>IF(AND(B512="Med B", COUNTIFS(A$2:A512, A512, B$2:B512, "Med A")=0), 1, 0)</f>
        <v>0</v>
      </c>
      <c r="H512" s="23" cm="1">
        <f t="array" ref="H512">IF(AND(A512=A511, E512=1), (C512-MIN(IF(A$2:A512=A512, IF(B$2:B512="Med A", C$2:C512), C512)))/7, 0)</f>
        <v>0</v>
      </c>
      <c r="I512" s="23">
        <f>IF(F512=1, SUMIFS(E$2:E512, A$2:A512, A512, B$2:B512, "Med A"), 0)</f>
        <v>0</v>
      </c>
      <c r="J512" s="23">
        <f t="shared" si="61"/>
        <v>0</v>
      </c>
      <c r="K512" s="23">
        <f t="shared" si="62"/>
        <v>6000</v>
      </c>
      <c r="L512" s="23">
        <f t="shared" si="63"/>
        <v>0</v>
      </c>
      <c r="M512" s="1">
        <f>IF(AND(B512="Med B", COUNTIFS(A$2:A512, A512, B$2:B512, "Med B")=1), 1, 0)</f>
        <v>0</v>
      </c>
      <c r="N512" s="1">
        <f t="shared" si="64"/>
        <v>0</v>
      </c>
      <c r="O512" s="1">
        <f>IF(B512="Med B", COUNTIFS(A$2:A512, A512, B$2:B512, "Med B"), 0)</f>
        <v>0</v>
      </c>
      <c r="P512" s="1">
        <f>IF(AND(B512="Med B", COUNTIFS(A$2:A512, A512, B$2:B512, "Med B")=2), E512, 0)</f>
        <v>0</v>
      </c>
    </row>
    <row r="513" spans="1:17" ht="10" x14ac:dyDescent="0.25">
      <c r="A513" s="1">
        <v>33</v>
      </c>
      <c r="B513" s="24" t="s">
        <v>9</v>
      </c>
      <c r="C513" s="2">
        <v>41104</v>
      </c>
      <c r="D513" s="2" t="str">
        <f t="shared" si="59"/>
        <v>2012-07</v>
      </c>
      <c r="E513" s="23">
        <v>6000</v>
      </c>
      <c r="F513" s="23">
        <f t="shared" si="60"/>
        <v>0</v>
      </c>
      <c r="G513" s="23">
        <f>IF(AND(B513="Med B", COUNTIFS(A$2:A513, A513, B$2:B513, "Med A")=0), 1, 0)</f>
        <v>0</v>
      </c>
      <c r="H513" s="23" cm="1">
        <f t="array" ref="H513">IF(AND(A513=A512, E513=1), (C513-MIN(IF(A$2:A513=A513, IF(B$2:B513="Med A", C$2:C513), C513)))/7, 0)</f>
        <v>0</v>
      </c>
      <c r="I513" s="23">
        <f>IF(F513=1, SUMIFS(E$2:E513, A$2:A513, A513, B$2:B513, "Med A"), 0)</f>
        <v>0</v>
      </c>
      <c r="J513" s="23">
        <f t="shared" si="61"/>
        <v>0</v>
      </c>
      <c r="K513" s="23">
        <f t="shared" si="62"/>
        <v>6000</v>
      </c>
      <c r="L513" s="23">
        <f t="shared" si="63"/>
        <v>0</v>
      </c>
      <c r="M513" s="1">
        <f>IF(AND(B513="Med B", COUNTIFS(A$2:A513, A513, B$2:B513, "Med B")=1), 1, 0)</f>
        <v>0</v>
      </c>
      <c r="N513" s="1">
        <f t="shared" si="64"/>
        <v>0</v>
      </c>
      <c r="O513" s="1">
        <f>IF(B513="Med B", COUNTIFS(A$2:A513, A513, B$2:B513, "Med B"), 0)</f>
        <v>0</v>
      </c>
      <c r="P513" s="1">
        <f>IF(AND(B513="Med B", COUNTIFS(A$2:A513, A513, B$2:B513, "Med B")=2), E513, 0)</f>
        <v>0</v>
      </c>
    </row>
    <row r="514" spans="1:17" ht="10" x14ac:dyDescent="0.25">
      <c r="A514" s="1">
        <v>33</v>
      </c>
      <c r="B514" s="24" t="s">
        <v>9</v>
      </c>
      <c r="C514" s="2">
        <v>41107</v>
      </c>
      <c r="D514" s="2" t="str">
        <f t="shared" si="59"/>
        <v>2012-07</v>
      </c>
      <c r="E514" s="23">
        <v>6000</v>
      </c>
      <c r="F514" s="23">
        <f t="shared" si="60"/>
        <v>0</v>
      </c>
      <c r="G514" s="23">
        <f>IF(AND(B514="Med B", COUNTIFS(A$2:A514, A514, B$2:B514, "Med A")=0), 1, 0)</f>
        <v>0</v>
      </c>
      <c r="H514" s="23" cm="1">
        <f t="array" ref="H514">IF(AND(A514=A513, E514=1), (C514-MIN(IF(A$2:A514=A514, IF(B$2:B514="Med A", C$2:C514), C514)))/7, 0)</f>
        <v>0</v>
      </c>
      <c r="I514" s="23">
        <f>IF(F514=1, SUMIFS(E$2:E514, A$2:A514, A514, B$2:B514, "Med A"), 0)</f>
        <v>0</v>
      </c>
      <c r="J514" s="23">
        <f t="shared" si="61"/>
        <v>0</v>
      </c>
      <c r="K514" s="23">
        <f t="shared" si="62"/>
        <v>6000</v>
      </c>
      <c r="L514" s="23">
        <f t="shared" si="63"/>
        <v>0</v>
      </c>
      <c r="M514" s="1">
        <f>IF(AND(B514="Med B", COUNTIFS(A$2:A514, A514, B$2:B514, "Med B")=1), 1, 0)</f>
        <v>0</v>
      </c>
      <c r="N514" s="1">
        <f t="shared" si="64"/>
        <v>0</v>
      </c>
      <c r="O514" s="1">
        <f>IF(B514="Med B", COUNTIFS(A$2:A514, A514, B$2:B514, "Med B"), 0)</f>
        <v>0</v>
      </c>
      <c r="P514" s="1">
        <f>IF(AND(B514="Med B", COUNTIFS(A$2:A514, A514, B$2:B514, "Med B")=2), E514, 0)</f>
        <v>0</v>
      </c>
    </row>
    <row r="515" spans="1:17" ht="10" x14ac:dyDescent="0.25">
      <c r="A515" s="1">
        <v>33</v>
      </c>
      <c r="B515" s="24" t="s">
        <v>9</v>
      </c>
      <c r="C515" s="2">
        <v>41109</v>
      </c>
      <c r="D515" s="2" t="str">
        <f t="shared" ref="D515:D578" si="68">TEXT(C515,"yyyy-mm")</f>
        <v>2012-07</v>
      </c>
      <c r="E515" s="23">
        <v>6000</v>
      </c>
      <c r="F515" s="23">
        <f t="shared" ref="F515:F578" si="69">IF(AND(A515=A514, B514="Med A", B515="Med B"), 1, 0)</f>
        <v>0</v>
      </c>
      <c r="G515" s="23">
        <f>IF(AND(B515="Med B", COUNTIFS(A$2:A515, A515, B$2:B515, "Med A")=0), 1, 0)</f>
        <v>0</v>
      </c>
      <c r="H515" s="23" cm="1">
        <f t="array" ref="H515">IF(AND(A515=A514, E515=1), (C515-MIN(IF(A$2:A515=A515, IF(B$2:B515="Med A", C$2:C515), C515)))/7, 0)</f>
        <v>0</v>
      </c>
      <c r="I515" s="23">
        <f>IF(F515=1, SUMIFS(E$2:E515, A$2:A515, A515, B$2:B515, "Med A"), 0)</f>
        <v>0</v>
      </c>
      <c r="J515" s="23">
        <f t="shared" ref="J515:J578" si="70">IF(AND(B515="Med B", OR(A516&lt;&gt;A515, ISBLANK(A516))), SUMIFS(E:E, A:A, A515, B:B, "Med B"), 0)</f>
        <v>0</v>
      </c>
      <c r="K515" s="23">
        <f t="shared" ref="K515:K578" si="71">IF(B515="Med A", E515, 0)</f>
        <v>6000</v>
      </c>
      <c r="L515" s="23">
        <f t="shared" ref="L515:L578" si="72">IF(B515="Med B", E515, 0)</f>
        <v>0</v>
      </c>
      <c r="M515" s="1">
        <f>IF(AND(B515="Med B", COUNTIFS(A$2:A515, A515, B$2:B515, "Med B")=1), 1, 0)</f>
        <v>0</v>
      </c>
      <c r="N515" s="1">
        <f t="shared" ref="N515:N578" si="73">IF(M515=1, E515, 0)</f>
        <v>0</v>
      </c>
      <c r="O515" s="1">
        <f>IF(B515="Med B", COUNTIFS(A$2:A515, A515, B$2:B515, "Med B"), 0)</f>
        <v>0</v>
      </c>
      <c r="P515" s="1">
        <f>IF(AND(B515="Med B", COUNTIFS(A$2:A515, A515, B$2:B515, "Med B")=2), E515, 0)</f>
        <v>0</v>
      </c>
    </row>
    <row r="516" spans="1:17" ht="10" x14ac:dyDescent="0.25">
      <c r="A516" s="1">
        <v>33</v>
      </c>
      <c r="B516" s="24" t="s">
        <v>9</v>
      </c>
      <c r="C516" s="2">
        <v>41139</v>
      </c>
      <c r="D516" s="2" t="str">
        <f t="shared" si="68"/>
        <v>2012-08</v>
      </c>
      <c r="E516" s="23">
        <v>6000</v>
      </c>
      <c r="F516" s="23">
        <f t="shared" si="69"/>
        <v>0</v>
      </c>
      <c r="G516" s="23">
        <f>IF(AND(B516="Med B", COUNTIFS(A$2:A516, A516, B$2:B516, "Med A")=0), 1, 0)</f>
        <v>0</v>
      </c>
      <c r="H516" s="23" cm="1">
        <f t="array" ref="H516">IF(AND(A516=A515, E516=1), (C516-MIN(IF(A$2:A516=A516, IF(B$2:B516="Med A", C$2:C516), C516)))/7, 0)</f>
        <v>0</v>
      </c>
      <c r="I516" s="23">
        <f>IF(F516=1, SUMIFS(E$2:E516, A$2:A516, A516, B$2:B516, "Med A"), 0)</f>
        <v>0</v>
      </c>
      <c r="J516" s="23">
        <f t="shared" si="70"/>
        <v>0</v>
      </c>
      <c r="K516" s="23">
        <f t="shared" si="71"/>
        <v>6000</v>
      </c>
      <c r="L516" s="23">
        <f t="shared" si="72"/>
        <v>0</v>
      </c>
      <c r="M516" s="1">
        <f>IF(AND(B516="Med B", COUNTIFS(A$2:A516, A516, B$2:B516, "Med B")=1), 1, 0)</f>
        <v>0</v>
      </c>
      <c r="N516" s="1">
        <f t="shared" si="73"/>
        <v>0</v>
      </c>
      <c r="O516" s="1">
        <f>IF(B516="Med B", COUNTIFS(A$2:A516, A516, B$2:B516, "Med B"), 0)</f>
        <v>0</v>
      </c>
      <c r="P516" s="1">
        <f>IF(AND(B516="Med B", COUNTIFS(A$2:A516, A516, B$2:B516, "Med B")=2), E516, 0)</f>
        <v>0</v>
      </c>
    </row>
    <row r="517" spans="1:17" ht="10" x14ac:dyDescent="0.25">
      <c r="A517" s="1">
        <v>33</v>
      </c>
      <c r="B517" s="24" t="s">
        <v>9</v>
      </c>
      <c r="C517" s="2">
        <v>41142</v>
      </c>
      <c r="D517" s="2" t="str">
        <f t="shared" si="68"/>
        <v>2012-08</v>
      </c>
      <c r="E517" s="23">
        <v>6000</v>
      </c>
      <c r="F517" s="23">
        <f t="shared" si="69"/>
        <v>0</v>
      </c>
      <c r="G517" s="23">
        <f>IF(AND(B517="Med B", COUNTIFS(A$2:A517, A517, B$2:B517, "Med A")=0), 1, 0)</f>
        <v>0</v>
      </c>
      <c r="H517" s="23" cm="1">
        <f t="array" ref="H517">IF(AND(A517=A516, E517=1), (C517-MIN(IF(A$2:A517=A517, IF(B$2:B517="Med A", C$2:C517), C517)))/7, 0)</f>
        <v>0</v>
      </c>
      <c r="I517" s="23">
        <f>IF(F517=1, SUMIFS(E$2:E517, A$2:A517, A517, B$2:B517, "Med A"), 0)</f>
        <v>0</v>
      </c>
      <c r="J517" s="23">
        <f t="shared" si="70"/>
        <v>0</v>
      </c>
      <c r="K517" s="23">
        <f t="shared" si="71"/>
        <v>6000</v>
      </c>
      <c r="L517" s="23">
        <f t="shared" si="72"/>
        <v>0</v>
      </c>
      <c r="M517" s="1">
        <f>IF(AND(B517="Med B", COUNTIFS(A$2:A517, A517, B$2:B517, "Med B")=1), 1, 0)</f>
        <v>0</v>
      </c>
      <c r="N517" s="1">
        <f t="shared" si="73"/>
        <v>0</v>
      </c>
      <c r="O517" s="1">
        <f>IF(B517="Med B", COUNTIFS(A$2:A517, A517, B$2:B517, "Med B"), 0)</f>
        <v>0</v>
      </c>
      <c r="P517" s="1">
        <f>IF(AND(B517="Med B", COUNTIFS(A$2:A517, A517, B$2:B517, "Med B")=2), E517, 0)</f>
        <v>0</v>
      </c>
    </row>
    <row r="518" spans="1:17" ht="10" x14ac:dyDescent="0.25">
      <c r="A518" s="1">
        <v>33</v>
      </c>
      <c r="B518" s="24" t="s">
        <v>9</v>
      </c>
      <c r="C518" s="2">
        <v>41144</v>
      </c>
      <c r="D518" s="2" t="str">
        <f t="shared" si="68"/>
        <v>2012-08</v>
      </c>
      <c r="E518" s="23">
        <v>6000</v>
      </c>
      <c r="F518" s="23">
        <f t="shared" si="69"/>
        <v>0</v>
      </c>
      <c r="G518" s="23">
        <f>IF(AND(B518="Med B", COUNTIFS(A$2:A518, A518, B$2:B518, "Med A")=0), 1, 0)</f>
        <v>0</v>
      </c>
      <c r="H518" s="23" cm="1">
        <f t="array" ref="H518">IF(AND(A518=A517, E518=1), (C518-MIN(IF(A$2:A518=A518, IF(B$2:B518="Med A", C$2:C518), C518)))/7, 0)</f>
        <v>0</v>
      </c>
      <c r="I518" s="23">
        <f>IF(F518=1, SUMIFS(E$2:E518, A$2:A518, A518, B$2:B518, "Med A"), 0)</f>
        <v>0</v>
      </c>
      <c r="J518" s="23">
        <f t="shared" si="70"/>
        <v>0</v>
      </c>
      <c r="K518" s="23">
        <f t="shared" si="71"/>
        <v>6000</v>
      </c>
      <c r="L518" s="23">
        <f t="shared" si="72"/>
        <v>0</v>
      </c>
      <c r="M518" s="1">
        <f>IF(AND(B518="Med B", COUNTIFS(A$2:A518, A518, B$2:B518, "Med B")=1), 1, 0)</f>
        <v>0</v>
      </c>
      <c r="N518" s="1">
        <f t="shared" si="73"/>
        <v>0</v>
      </c>
      <c r="O518" s="1">
        <f>IF(B518="Med B", COUNTIFS(A$2:A518, A518, B$2:B518, "Med B"), 0)</f>
        <v>0</v>
      </c>
      <c r="P518" s="1">
        <f>IF(AND(B518="Med B", COUNTIFS(A$2:A518, A518, B$2:B518, "Med B")=2), E518, 0)</f>
        <v>0</v>
      </c>
    </row>
    <row r="519" spans="1:17" ht="10" x14ac:dyDescent="0.25">
      <c r="A519" s="1">
        <v>33</v>
      </c>
      <c r="B519" s="24" t="s">
        <v>9</v>
      </c>
      <c r="C519" s="2">
        <v>41146</v>
      </c>
      <c r="D519" s="2" t="str">
        <f t="shared" si="68"/>
        <v>2012-08</v>
      </c>
      <c r="E519" s="23">
        <v>6000</v>
      </c>
      <c r="F519" s="23">
        <f t="shared" si="69"/>
        <v>0</v>
      </c>
      <c r="G519" s="23">
        <f>IF(AND(B519="Med B", COUNTIFS(A$2:A519, A519, B$2:B519, "Med A")=0), 1, 0)</f>
        <v>0</v>
      </c>
      <c r="H519" s="23" cm="1">
        <f t="array" ref="H519">IF(AND(A519=A518, E519=1), (C519-MIN(IF(A$2:A519=A519, IF(B$2:B519="Med A", C$2:C519), C519)))/7, 0)</f>
        <v>0</v>
      </c>
      <c r="I519" s="23">
        <f>IF(F519=1, SUMIFS(E$2:E519, A$2:A519, A519, B$2:B519, "Med A"), 0)</f>
        <v>0</v>
      </c>
      <c r="J519" s="23">
        <f t="shared" si="70"/>
        <v>0</v>
      </c>
      <c r="K519" s="23">
        <f t="shared" si="71"/>
        <v>6000</v>
      </c>
      <c r="L519" s="23">
        <f t="shared" si="72"/>
        <v>0</v>
      </c>
      <c r="M519" s="1">
        <f>IF(AND(B519="Med B", COUNTIFS(A$2:A519, A519, B$2:B519, "Med B")=1), 1, 0)</f>
        <v>0</v>
      </c>
      <c r="N519" s="1">
        <f t="shared" si="73"/>
        <v>0</v>
      </c>
      <c r="O519" s="1">
        <f>IF(B519="Med B", COUNTIFS(A$2:A519, A519, B$2:B519, "Med B"), 0)</f>
        <v>0</v>
      </c>
      <c r="P519" s="1">
        <f>IF(AND(B519="Med B", COUNTIFS(A$2:A519, A519, B$2:B519, "Med B")=2), E519, 0)</f>
        <v>0</v>
      </c>
    </row>
    <row r="520" spans="1:17" ht="10" x14ac:dyDescent="0.25">
      <c r="A520" s="1">
        <v>33</v>
      </c>
      <c r="B520" s="24" t="s">
        <v>9</v>
      </c>
      <c r="C520" s="2">
        <v>41149</v>
      </c>
      <c r="D520" s="2" t="str">
        <f t="shared" si="68"/>
        <v>2012-08</v>
      </c>
      <c r="E520" s="23">
        <v>6000</v>
      </c>
      <c r="F520" s="23">
        <f t="shared" si="69"/>
        <v>0</v>
      </c>
      <c r="G520" s="23">
        <f>IF(AND(B520="Med B", COUNTIFS(A$2:A520, A520, B$2:B520, "Med A")=0), 1, 0)</f>
        <v>0</v>
      </c>
      <c r="H520" s="23" cm="1">
        <f t="array" ref="H520">IF(AND(A520=A519, E520=1), (C520-MIN(IF(A$2:A520=A520, IF(B$2:B520="Med A", C$2:C520), C520)))/7, 0)</f>
        <v>0</v>
      </c>
      <c r="I520" s="23">
        <f>IF(F520=1, SUMIFS(E$2:E520, A$2:A520, A520, B$2:B520, "Med A"), 0)</f>
        <v>0</v>
      </c>
      <c r="J520" s="23">
        <f t="shared" si="70"/>
        <v>0</v>
      </c>
      <c r="K520" s="23">
        <f t="shared" si="71"/>
        <v>6000</v>
      </c>
      <c r="L520" s="23">
        <f t="shared" si="72"/>
        <v>0</v>
      </c>
      <c r="M520" s="1">
        <f>IF(AND(B520="Med B", COUNTIFS(A$2:A520, A520, B$2:B520, "Med B")=1), 1, 0)</f>
        <v>0</v>
      </c>
      <c r="N520" s="1">
        <f t="shared" si="73"/>
        <v>0</v>
      </c>
      <c r="O520" s="1">
        <f>IF(B520="Med B", COUNTIFS(A$2:A520, A520, B$2:B520, "Med B"), 0)</f>
        <v>0</v>
      </c>
      <c r="P520" s="1">
        <f>IF(AND(B520="Med B", COUNTIFS(A$2:A520, A520, B$2:B520, "Med B")=2), E520, 0)</f>
        <v>0</v>
      </c>
    </row>
    <row r="521" spans="1:17" ht="10" x14ac:dyDescent="0.25">
      <c r="A521" s="1">
        <v>33</v>
      </c>
      <c r="B521" s="24" t="s">
        <v>9</v>
      </c>
      <c r="C521" s="2">
        <v>41151</v>
      </c>
      <c r="D521" s="2" t="str">
        <f t="shared" si="68"/>
        <v>2012-08</v>
      </c>
      <c r="E521" s="23">
        <v>6000</v>
      </c>
      <c r="F521" s="23">
        <f t="shared" si="69"/>
        <v>0</v>
      </c>
      <c r="G521" s="23">
        <f>IF(AND(B521="Med B", COUNTIFS(A$2:A521, A521, B$2:B521, "Med A")=0), 1, 0)</f>
        <v>0</v>
      </c>
      <c r="H521" s="23" cm="1">
        <f t="array" ref="H521">IF(AND(A521=A520, E521=1), (C521-MIN(IF(A$2:A521=A521, IF(B$2:B521="Med A", C$2:C521), C521)))/7, 0)</f>
        <v>0</v>
      </c>
      <c r="I521" s="23">
        <f>IF(F521=1, SUMIFS(E$2:E521, A$2:A521, A521, B$2:B521, "Med A"), 0)</f>
        <v>0</v>
      </c>
      <c r="J521" s="23">
        <f t="shared" si="70"/>
        <v>0</v>
      </c>
      <c r="K521" s="23">
        <f t="shared" si="71"/>
        <v>6000</v>
      </c>
      <c r="L521" s="23">
        <f t="shared" si="72"/>
        <v>0</v>
      </c>
      <c r="M521" s="1">
        <f>IF(AND(B521="Med B", COUNTIFS(A$2:A521, A521, B$2:B521, "Med B")=1), 1, 0)</f>
        <v>0</v>
      </c>
      <c r="N521" s="1">
        <f t="shared" si="73"/>
        <v>0</v>
      </c>
      <c r="O521" s="1">
        <f>IF(B521="Med B", COUNTIFS(A$2:A521, A521, B$2:B521, "Med B"), 0)</f>
        <v>0</v>
      </c>
      <c r="P521" s="1">
        <f>IF(AND(B521="Med B", COUNTIFS(A$2:A521, A521, B$2:B521, "Med B")=2), E521, 0)</f>
        <v>0</v>
      </c>
    </row>
    <row r="522" spans="1:17" ht="12.5" x14ac:dyDescent="0.25">
      <c r="A522" s="1">
        <v>33</v>
      </c>
      <c r="B522" s="24" t="s">
        <v>9</v>
      </c>
      <c r="C522" s="2">
        <v>41156</v>
      </c>
      <c r="D522" s="2" t="str">
        <f t="shared" si="68"/>
        <v>2012-09</v>
      </c>
      <c r="E522" s="23">
        <v>6000</v>
      </c>
      <c r="F522" s="23">
        <f t="shared" si="69"/>
        <v>0</v>
      </c>
      <c r="G522" s="23">
        <f>IF(AND(B522="Med B", COUNTIFS(A$2:A522, A522, B$2:B522, "Med A")=0), 1, 0)</f>
        <v>0</v>
      </c>
      <c r="H522" s="23" cm="1">
        <f t="array" ref="H522">IF(AND(A522=A521, E522=1), (C522-MIN(IF(A$2:A522=A522, IF(B$2:B522="Med A", C$2:C522), C522)))/7, 0)</f>
        <v>0</v>
      </c>
      <c r="I522" s="23">
        <f>IF(F522=1, SUMIFS(E$2:E522, A$2:A522, A522, B$2:B522, "Med A"), 0)</f>
        <v>0</v>
      </c>
      <c r="J522" s="23">
        <f t="shared" si="70"/>
        <v>0</v>
      </c>
      <c r="K522" s="23">
        <f t="shared" si="71"/>
        <v>6000</v>
      </c>
      <c r="L522" s="23">
        <f t="shared" si="72"/>
        <v>0</v>
      </c>
      <c r="M522" s="1">
        <f>IF(AND(B522="Med B", COUNTIFS(A$2:A522, A522, B$2:B522, "Med B")=1), 1, 0)</f>
        <v>0</v>
      </c>
      <c r="N522" s="1">
        <f t="shared" si="73"/>
        <v>0</v>
      </c>
      <c r="O522" s="1">
        <f>IF(B522="Med B", COUNTIFS(A$2:A522, A522, B$2:B522, "Med B"), 0)</f>
        <v>0</v>
      </c>
      <c r="P522" s="1">
        <f>IF(AND(B522="Med B", COUNTIFS(A$2:A522, A522, B$2:B522, "Med B")=2), E522, 0)</f>
        <v>0</v>
      </c>
      <c r="Q522" t="str">
        <f t="shared" ref="Q522:Q523" si="74">IF(AND(F498=1, OR(MONTH(C498)=9, MONTH(C498)=10)), TEXT(C498, "yyyy-mm"), "")</f>
        <v/>
      </c>
    </row>
    <row r="523" spans="1:17" ht="12.5" x14ac:dyDescent="0.25">
      <c r="A523" s="1">
        <v>33</v>
      </c>
      <c r="B523" s="24" t="s">
        <v>10</v>
      </c>
      <c r="C523" s="2">
        <v>41205</v>
      </c>
      <c r="D523" s="2" t="str">
        <f t="shared" si="68"/>
        <v>2012-10</v>
      </c>
      <c r="E523" s="23">
        <v>5</v>
      </c>
      <c r="F523" s="23">
        <f t="shared" si="69"/>
        <v>1</v>
      </c>
      <c r="G523" s="23">
        <f>IF(AND(B523="Med B", COUNTIFS(A$2:A523, A523, B$2:B523, "Med A")=0), 1, 0)</f>
        <v>0</v>
      </c>
      <c r="H523" s="23" cm="1">
        <f t="array" ref="H523">IF(AND(A523=A522, E523=1), (C523-MIN(IF(A$2:A523=A523, IF(B$2:B523="Med A", C$2:C523), C523)))/7, 0)</f>
        <v>0</v>
      </c>
      <c r="I523" s="23">
        <f>IF(F523=1, SUMIFS(E$2:E523, A$2:A523, A523, B$2:B523, "Med A"), 0)</f>
        <v>90000</v>
      </c>
      <c r="J523" s="23">
        <f t="shared" si="70"/>
        <v>0</v>
      </c>
      <c r="K523" s="23">
        <f t="shared" si="71"/>
        <v>0</v>
      </c>
      <c r="L523" s="23">
        <f t="shared" si="72"/>
        <v>5</v>
      </c>
      <c r="M523" s="1">
        <f>IF(AND(B523="Med B", COUNTIFS(A$2:A523, A523, B$2:B523, "Med B")=1), 1, 0)</f>
        <v>1</v>
      </c>
      <c r="N523" s="1">
        <f t="shared" si="73"/>
        <v>5</v>
      </c>
      <c r="O523" s="1">
        <f>IF(B523="Med B", COUNTIFS(A$2:A523, A523, B$2:B523, "Med B"), 0)</f>
        <v>1</v>
      </c>
      <c r="P523" s="1">
        <f>IF(AND(B523="Med B", COUNTIFS(A$2:A523, A523, B$2:B523, "Med B")=2), E523, 0)</f>
        <v>0</v>
      </c>
      <c r="Q523" t="str">
        <f t="shared" si="74"/>
        <v/>
      </c>
    </row>
    <row r="524" spans="1:17" ht="10" x14ac:dyDescent="0.25">
      <c r="A524" s="1">
        <v>33</v>
      </c>
      <c r="B524" s="24" t="s">
        <v>10</v>
      </c>
      <c r="C524" s="2">
        <v>41229</v>
      </c>
      <c r="D524" s="2" t="str">
        <f t="shared" si="68"/>
        <v>2012-11</v>
      </c>
      <c r="E524" s="23">
        <v>5</v>
      </c>
      <c r="F524" s="23">
        <f t="shared" si="69"/>
        <v>0</v>
      </c>
      <c r="G524" s="23">
        <f>IF(AND(B524="Med B", COUNTIFS(A$2:A524, A524, B$2:B524, "Med A")=0), 1, 0)</f>
        <v>0</v>
      </c>
      <c r="H524" s="23" cm="1">
        <f t="array" ref="H524">IF(AND(A524=A523, E524=1), (C524-MIN(IF(A$2:A524=A524, IF(B$2:B524="Med A", C$2:C524), C524)))/7, 0)</f>
        <v>0</v>
      </c>
      <c r="I524" s="23">
        <f>IF(F524=1, SUMIFS(E$2:E524, A$2:A524, A524, B$2:B524, "Med A"), 0)</f>
        <v>0</v>
      </c>
      <c r="J524" s="23">
        <f t="shared" si="70"/>
        <v>10</v>
      </c>
      <c r="K524" s="23">
        <f t="shared" si="71"/>
        <v>0</v>
      </c>
      <c r="L524" s="23">
        <f t="shared" si="72"/>
        <v>5</v>
      </c>
      <c r="M524" s="1">
        <f>IF(AND(B524="Med B", COUNTIFS(A$2:A524, A524, B$2:B524, "Med B")=1), 1, 0)</f>
        <v>0</v>
      </c>
      <c r="N524" s="1">
        <f t="shared" si="73"/>
        <v>0</v>
      </c>
      <c r="O524" s="1">
        <f>IF(B524="Med B", COUNTIFS(A$2:A524, A524, B$2:B524, "Med B"), 0)</f>
        <v>2</v>
      </c>
      <c r="P524" s="1">
        <f>IF(AND(B524="Med B", COUNTIFS(A$2:A524, A524, B$2:B524, "Med B")=2), E524, 0)</f>
        <v>5</v>
      </c>
    </row>
    <row r="525" spans="1:17" ht="12.5" x14ac:dyDescent="0.25">
      <c r="A525" s="1">
        <v>34</v>
      </c>
      <c r="B525" s="24" t="s">
        <v>10</v>
      </c>
      <c r="C525" s="2">
        <v>41192</v>
      </c>
      <c r="D525" s="2" t="str">
        <f t="shared" si="68"/>
        <v>2012-10</v>
      </c>
      <c r="E525" s="23">
        <v>3</v>
      </c>
      <c r="F525" s="23">
        <f t="shared" si="69"/>
        <v>0</v>
      </c>
      <c r="G525" s="23">
        <f>IF(AND(B525="Med B", COUNTIFS(A$2:A525, A525, B$2:B525, "Med A")=0), 1, 0)</f>
        <v>1</v>
      </c>
      <c r="H525" s="23" cm="1">
        <f t="array" ref="H525">IF(AND(A525=A524, E525=1), (C525-MIN(IF(A$2:A525=A525, IF(B$2:B525="Med A", C$2:C525), C525)))/7, 0)</f>
        <v>0</v>
      </c>
      <c r="I525" s="23">
        <f>IF(F525=1, SUMIFS(E$2:E525, A$2:A525, A525, B$2:B525, "Med A"), 0)</f>
        <v>0</v>
      </c>
      <c r="J525" s="23">
        <f t="shared" si="70"/>
        <v>0</v>
      </c>
      <c r="K525" s="23">
        <f t="shared" si="71"/>
        <v>0</v>
      </c>
      <c r="L525" s="23">
        <f t="shared" si="72"/>
        <v>3</v>
      </c>
      <c r="M525" s="1">
        <f>IF(AND(B525="Med B", COUNTIFS(A$2:A525, A525, B$2:B525, "Med B")=1), 1, 0)</f>
        <v>1</v>
      </c>
      <c r="N525" s="1">
        <f t="shared" si="73"/>
        <v>3</v>
      </c>
      <c r="O525" s="1">
        <f>IF(B525="Med B", COUNTIFS(A$2:A525, A525, B$2:B525, "Med B"), 0)</f>
        <v>1</v>
      </c>
      <c r="P525" s="1">
        <f>IF(AND(B525="Med B", COUNTIFS(A$2:A525, A525, B$2:B525, "Med B")=2), E525, 0)</f>
        <v>0</v>
      </c>
      <c r="Q525" t="str">
        <f>IF(AND(F501=1, OR(MONTH(C501)=9, MONTH(C501)=10)), TEXT(C501, "yyyy-mm"), "")</f>
        <v/>
      </c>
    </row>
    <row r="526" spans="1:17" ht="10" x14ac:dyDescent="0.25">
      <c r="A526" s="1">
        <v>34</v>
      </c>
      <c r="B526" s="24" t="s">
        <v>10</v>
      </c>
      <c r="C526" s="2">
        <v>41227</v>
      </c>
      <c r="D526" s="2" t="str">
        <f t="shared" si="68"/>
        <v>2012-11</v>
      </c>
      <c r="E526" s="23">
        <v>3</v>
      </c>
      <c r="F526" s="23">
        <f t="shared" si="69"/>
        <v>0</v>
      </c>
      <c r="G526" s="23">
        <f>IF(AND(B526="Med B", COUNTIFS(A$2:A526, A526, B$2:B526, "Med A")=0), 1, 0)</f>
        <v>1</v>
      </c>
      <c r="H526" s="23" cm="1">
        <f t="array" ref="H526">IF(AND(A526=A525, E526=1), (C526-MIN(IF(A$2:A526=A526, IF(B$2:B526="Med A", C$2:C526), C526)))/7, 0)</f>
        <v>0</v>
      </c>
      <c r="I526" s="23">
        <f>IF(F526=1, SUMIFS(E$2:E526, A$2:A526, A526, B$2:B526, "Med A"), 0)</f>
        <v>0</v>
      </c>
      <c r="J526" s="23">
        <f t="shared" si="70"/>
        <v>6</v>
      </c>
      <c r="K526" s="23">
        <f t="shared" si="71"/>
        <v>0</v>
      </c>
      <c r="L526" s="23">
        <f t="shared" si="72"/>
        <v>3</v>
      </c>
      <c r="M526" s="1">
        <f>IF(AND(B526="Med B", COUNTIFS(A$2:A526, A526, B$2:B526, "Med B")=1), 1, 0)</f>
        <v>0</v>
      </c>
      <c r="N526" s="1">
        <f t="shared" si="73"/>
        <v>0</v>
      </c>
      <c r="O526" s="1">
        <f>IF(B526="Med B", COUNTIFS(A$2:A526, A526, B$2:B526, "Med B"), 0)</f>
        <v>2</v>
      </c>
      <c r="P526" s="1">
        <f>IF(AND(B526="Med B", COUNTIFS(A$2:A526, A526, B$2:B526, "Med B")=2), E526, 0)</f>
        <v>3</v>
      </c>
    </row>
    <row r="527" spans="1:17" ht="10" x14ac:dyDescent="0.25">
      <c r="A527" s="1">
        <v>35</v>
      </c>
      <c r="B527" s="24" t="s">
        <v>9</v>
      </c>
      <c r="C527" s="2">
        <v>41104</v>
      </c>
      <c r="D527" s="2" t="str">
        <f t="shared" si="68"/>
        <v>2012-07</v>
      </c>
      <c r="E527" s="23">
        <v>6700</v>
      </c>
      <c r="F527" s="23">
        <f t="shared" si="69"/>
        <v>0</v>
      </c>
      <c r="G527" s="23">
        <f>IF(AND(B527="Med B", COUNTIFS(A$2:A527, A527, B$2:B527, "Med A")=0), 1, 0)</f>
        <v>0</v>
      </c>
      <c r="H527" s="23" cm="1">
        <f t="array" ref="H527">IF(AND(A527=A526, E527=1), (C527-MIN(IF(A$2:A527=A527, IF(B$2:B527="Med A", C$2:C527), C527)))/7, 0)</f>
        <v>0</v>
      </c>
      <c r="I527" s="23">
        <f>IF(F527=1, SUMIFS(E$2:E527, A$2:A527, A527, B$2:B527, "Med A"), 0)</f>
        <v>0</v>
      </c>
      <c r="J527" s="23">
        <f t="shared" si="70"/>
        <v>0</v>
      </c>
      <c r="K527" s="23">
        <f t="shared" si="71"/>
        <v>6700</v>
      </c>
      <c r="L527" s="23">
        <f t="shared" si="72"/>
        <v>0</v>
      </c>
      <c r="M527" s="1">
        <f>IF(AND(B527="Med B", COUNTIFS(A$2:A527, A527, B$2:B527, "Med B")=1), 1, 0)</f>
        <v>0</v>
      </c>
      <c r="N527" s="1">
        <f t="shared" si="73"/>
        <v>0</v>
      </c>
      <c r="O527" s="1">
        <f>IF(B527="Med B", COUNTIFS(A$2:A527, A527, B$2:B527, "Med B"), 0)</f>
        <v>0</v>
      </c>
      <c r="P527" s="1">
        <f>IF(AND(B527="Med B", COUNTIFS(A$2:A527, A527, B$2:B527, "Med B")=2), E527, 0)</f>
        <v>0</v>
      </c>
    </row>
    <row r="528" spans="1:17" ht="10" x14ac:dyDescent="0.25">
      <c r="A528" s="1">
        <v>35</v>
      </c>
      <c r="B528" s="24" t="s">
        <v>9</v>
      </c>
      <c r="C528" s="2">
        <v>41107</v>
      </c>
      <c r="D528" s="2" t="str">
        <f t="shared" si="68"/>
        <v>2012-07</v>
      </c>
      <c r="E528" s="23">
        <v>6700</v>
      </c>
      <c r="F528" s="23">
        <f t="shared" si="69"/>
        <v>0</v>
      </c>
      <c r="G528" s="23">
        <f>IF(AND(B528="Med B", COUNTIFS(A$2:A528, A528, B$2:B528, "Med A")=0), 1, 0)</f>
        <v>0</v>
      </c>
      <c r="H528" s="23" cm="1">
        <f t="array" ref="H528">IF(AND(A528=A527, E528=1), (C528-MIN(IF(A$2:A528=A528, IF(B$2:B528="Med A", C$2:C528), C528)))/7, 0)</f>
        <v>0</v>
      </c>
      <c r="I528" s="23">
        <f>IF(F528=1, SUMIFS(E$2:E528, A$2:A528, A528, B$2:B528, "Med A"), 0)</f>
        <v>0</v>
      </c>
      <c r="J528" s="23">
        <f t="shared" si="70"/>
        <v>0</v>
      </c>
      <c r="K528" s="23">
        <f t="shared" si="71"/>
        <v>6700</v>
      </c>
      <c r="L528" s="23">
        <f t="shared" si="72"/>
        <v>0</v>
      </c>
      <c r="M528" s="1">
        <f>IF(AND(B528="Med B", COUNTIFS(A$2:A528, A528, B$2:B528, "Med B")=1), 1, 0)</f>
        <v>0</v>
      </c>
      <c r="N528" s="1">
        <f t="shared" si="73"/>
        <v>0</v>
      </c>
      <c r="O528" s="1">
        <f>IF(B528="Med B", COUNTIFS(A$2:A528, A528, B$2:B528, "Med B"), 0)</f>
        <v>0</v>
      </c>
      <c r="P528" s="1">
        <f>IF(AND(B528="Med B", COUNTIFS(A$2:A528, A528, B$2:B528, "Med B")=2), E528, 0)</f>
        <v>0</v>
      </c>
    </row>
    <row r="529" spans="1:17" ht="10" x14ac:dyDescent="0.25">
      <c r="A529" s="1">
        <v>35</v>
      </c>
      <c r="B529" s="24" t="s">
        <v>9</v>
      </c>
      <c r="C529" s="2">
        <v>41109</v>
      </c>
      <c r="D529" s="2" t="str">
        <f t="shared" si="68"/>
        <v>2012-07</v>
      </c>
      <c r="E529" s="23">
        <v>6700</v>
      </c>
      <c r="F529" s="23">
        <f t="shared" si="69"/>
        <v>0</v>
      </c>
      <c r="G529" s="23">
        <f>IF(AND(B529="Med B", COUNTIFS(A$2:A529, A529, B$2:B529, "Med A")=0), 1, 0)</f>
        <v>0</v>
      </c>
      <c r="H529" s="23" cm="1">
        <f t="array" ref="H529">IF(AND(A529=A528, E529=1), (C529-MIN(IF(A$2:A529=A529, IF(B$2:B529="Med A", C$2:C529), C529)))/7, 0)</f>
        <v>0</v>
      </c>
      <c r="I529" s="23">
        <f>IF(F529=1, SUMIFS(E$2:E529, A$2:A529, A529, B$2:B529, "Med A"), 0)</f>
        <v>0</v>
      </c>
      <c r="J529" s="23">
        <f t="shared" si="70"/>
        <v>0</v>
      </c>
      <c r="K529" s="23">
        <f t="shared" si="71"/>
        <v>6700</v>
      </c>
      <c r="L529" s="23">
        <f t="shared" si="72"/>
        <v>0</v>
      </c>
      <c r="M529" s="1">
        <f>IF(AND(B529="Med B", COUNTIFS(A$2:A529, A529, B$2:B529, "Med B")=1), 1, 0)</f>
        <v>0</v>
      </c>
      <c r="N529" s="1">
        <f t="shared" si="73"/>
        <v>0</v>
      </c>
      <c r="O529" s="1">
        <f>IF(B529="Med B", COUNTIFS(A$2:A529, A529, B$2:B529, "Med B"), 0)</f>
        <v>0</v>
      </c>
      <c r="P529" s="1">
        <f>IF(AND(B529="Med B", COUNTIFS(A$2:A529, A529, B$2:B529, "Med B")=2), E529, 0)</f>
        <v>0</v>
      </c>
    </row>
    <row r="530" spans="1:17" ht="10" x14ac:dyDescent="0.25">
      <c r="A530" s="1">
        <v>35</v>
      </c>
      <c r="B530" s="24" t="s">
        <v>9</v>
      </c>
      <c r="C530" s="2">
        <v>41114</v>
      </c>
      <c r="D530" s="2" t="str">
        <f t="shared" si="68"/>
        <v>2012-07</v>
      </c>
      <c r="E530" s="23">
        <v>10000</v>
      </c>
      <c r="F530" s="23">
        <f t="shared" si="69"/>
        <v>0</v>
      </c>
      <c r="G530" s="23">
        <f>IF(AND(B530="Med B", COUNTIFS(A$2:A530, A530, B$2:B530, "Med A")=0), 1, 0)</f>
        <v>0</v>
      </c>
      <c r="H530" s="23" cm="1">
        <f t="array" ref="H530">IF(AND(A530=A529, E530=1), (C530-MIN(IF(A$2:A530=A530, IF(B$2:B530="Med A", C$2:C530), C530)))/7, 0)</f>
        <v>0</v>
      </c>
      <c r="I530" s="23">
        <f>IF(F530=1, SUMIFS(E$2:E530, A$2:A530, A530, B$2:B530, "Med A"), 0)</f>
        <v>0</v>
      </c>
      <c r="J530" s="23">
        <f t="shared" si="70"/>
        <v>0</v>
      </c>
      <c r="K530" s="23">
        <f t="shared" si="71"/>
        <v>10000</v>
      </c>
      <c r="L530" s="23">
        <f t="shared" si="72"/>
        <v>0</v>
      </c>
      <c r="M530" s="1">
        <f>IF(AND(B530="Med B", COUNTIFS(A$2:A530, A530, B$2:B530, "Med B")=1), 1, 0)</f>
        <v>0</v>
      </c>
      <c r="N530" s="1">
        <f t="shared" si="73"/>
        <v>0</v>
      </c>
      <c r="O530" s="1">
        <f>IF(B530="Med B", COUNTIFS(A$2:A530, A530, B$2:B530, "Med B"), 0)</f>
        <v>0</v>
      </c>
      <c r="P530" s="1">
        <f>IF(AND(B530="Med B", COUNTIFS(A$2:A530, A530, B$2:B530, "Med B")=2), E530, 0)</f>
        <v>0</v>
      </c>
    </row>
    <row r="531" spans="1:17" ht="10" x14ac:dyDescent="0.25">
      <c r="A531" s="1">
        <v>35</v>
      </c>
      <c r="B531" s="24" t="s">
        <v>9</v>
      </c>
      <c r="C531" s="2">
        <v>41116</v>
      </c>
      <c r="D531" s="2" t="str">
        <f t="shared" si="68"/>
        <v>2012-07</v>
      </c>
      <c r="E531" s="23">
        <v>10000</v>
      </c>
      <c r="F531" s="23">
        <f t="shared" si="69"/>
        <v>0</v>
      </c>
      <c r="G531" s="23">
        <f>IF(AND(B531="Med B", COUNTIFS(A$2:A531, A531, B$2:B531, "Med A")=0), 1, 0)</f>
        <v>0</v>
      </c>
      <c r="H531" s="23" cm="1">
        <f t="array" ref="H531">IF(AND(A531=A530, E531=1), (C531-MIN(IF(A$2:A531=A531, IF(B$2:B531="Med A", C$2:C531), C531)))/7, 0)</f>
        <v>0</v>
      </c>
      <c r="I531" s="23">
        <f>IF(F531=1, SUMIFS(E$2:E531, A$2:A531, A531, B$2:B531, "Med A"), 0)</f>
        <v>0</v>
      </c>
      <c r="J531" s="23">
        <f t="shared" si="70"/>
        <v>0</v>
      </c>
      <c r="K531" s="23">
        <f t="shared" si="71"/>
        <v>10000</v>
      </c>
      <c r="L531" s="23">
        <f t="shared" si="72"/>
        <v>0</v>
      </c>
      <c r="M531" s="1">
        <f>IF(AND(B531="Med B", COUNTIFS(A$2:A531, A531, B$2:B531, "Med B")=1), 1, 0)</f>
        <v>0</v>
      </c>
      <c r="N531" s="1">
        <f t="shared" si="73"/>
        <v>0</v>
      </c>
      <c r="O531" s="1">
        <f>IF(B531="Med B", COUNTIFS(A$2:A531, A531, B$2:B531, "Med B"), 0)</f>
        <v>0</v>
      </c>
      <c r="P531" s="1">
        <f>IF(AND(B531="Med B", COUNTIFS(A$2:A531, A531, B$2:B531, "Med B")=2), E531, 0)</f>
        <v>0</v>
      </c>
    </row>
    <row r="532" spans="1:17" ht="10" x14ac:dyDescent="0.25">
      <c r="A532" s="1">
        <v>35</v>
      </c>
      <c r="B532" s="24" t="s">
        <v>9</v>
      </c>
      <c r="C532" s="2">
        <v>41121</v>
      </c>
      <c r="D532" s="2" t="str">
        <f t="shared" si="68"/>
        <v>2012-07</v>
      </c>
      <c r="E532" s="23">
        <v>10000</v>
      </c>
      <c r="F532" s="23">
        <f t="shared" si="69"/>
        <v>0</v>
      </c>
      <c r="G532" s="23">
        <f>IF(AND(B532="Med B", COUNTIFS(A$2:A532, A532, B$2:B532, "Med A")=0), 1, 0)</f>
        <v>0</v>
      </c>
      <c r="H532" s="23" cm="1">
        <f t="array" ref="H532">IF(AND(A532=A531, E532=1), (C532-MIN(IF(A$2:A532=A532, IF(B$2:B532="Med A", C$2:C532), C532)))/7, 0)</f>
        <v>0</v>
      </c>
      <c r="I532" s="23">
        <f>IF(F532=1, SUMIFS(E$2:E532, A$2:A532, A532, B$2:B532, "Med A"), 0)</f>
        <v>0</v>
      </c>
      <c r="J532" s="23">
        <f t="shared" si="70"/>
        <v>0</v>
      </c>
      <c r="K532" s="23">
        <f t="shared" si="71"/>
        <v>10000</v>
      </c>
      <c r="L532" s="23">
        <f t="shared" si="72"/>
        <v>0</v>
      </c>
      <c r="M532" s="1">
        <f>IF(AND(B532="Med B", COUNTIFS(A$2:A532, A532, B$2:B532, "Med B")=1), 1, 0)</f>
        <v>0</v>
      </c>
      <c r="N532" s="1">
        <f t="shared" si="73"/>
        <v>0</v>
      </c>
      <c r="O532" s="1">
        <f>IF(B532="Med B", COUNTIFS(A$2:A532, A532, B$2:B532, "Med B"), 0)</f>
        <v>0</v>
      </c>
      <c r="P532" s="1">
        <f>IF(AND(B532="Med B", COUNTIFS(A$2:A532, A532, B$2:B532, "Med B")=2), E532, 0)</f>
        <v>0</v>
      </c>
    </row>
    <row r="533" spans="1:17" ht="10" x14ac:dyDescent="0.25">
      <c r="A533" s="1">
        <v>35</v>
      </c>
      <c r="B533" s="24" t="s">
        <v>9</v>
      </c>
      <c r="C533" s="2">
        <v>41123</v>
      </c>
      <c r="D533" s="2" t="str">
        <f t="shared" si="68"/>
        <v>2012-08</v>
      </c>
      <c r="E533" s="23">
        <v>10000</v>
      </c>
      <c r="F533" s="23">
        <f t="shared" si="69"/>
        <v>0</v>
      </c>
      <c r="G533" s="23">
        <f>IF(AND(B533="Med B", COUNTIFS(A$2:A533, A533, B$2:B533, "Med A")=0), 1, 0)</f>
        <v>0</v>
      </c>
      <c r="H533" s="23" cm="1">
        <f t="array" ref="H533">IF(AND(A533=A532, E533=1), (C533-MIN(IF(A$2:A533=A533, IF(B$2:B533="Med A", C$2:C533), C533)))/7, 0)</f>
        <v>0</v>
      </c>
      <c r="I533" s="23">
        <f>IF(F533=1, SUMIFS(E$2:E533, A$2:A533, A533, B$2:B533, "Med A"), 0)</f>
        <v>0</v>
      </c>
      <c r="J533" s="23">
        <f t="shared" si="70"/>
        <v>0</v>
      </c>
      <c r="K533" s="23">
        <f t="shared" si="71"/>
        <v>10000</v>
      </c>
      <c r="L533" s="23">
        <f t="shared" si="72"/>
        <v>0</v>
      </c>
      <c r="M533" s="1">
        <f>IF(AND(B533="Med B", COUNTIFS(A$2:A533, A533, B$2:B533, "Med B")=1), 1, 0)</f>
        <v>0</v>
      </c>
      <c r="N533" s="1">
        <f t="shared" si="73"/>
        <v>0</v>
      </c>
      <c r="O533" s="1">
        <f>IF(B533="Med B", COUNTIFS(A$2:A533, A533, B$2:B533, "Med B"), 0)</f>
        <v>0</v>
      </c>
      <c r="P533" s="1">
        <f>IF(AND(B533="Med B", COUNTIFS(A$2:A533, A533, B$2:B533, "Med B")=2), E533, 0)</f>
        <v>0</v>
      </c>
    </row>
    <row r="534" spans="1:17" ht="10" x14ac:dyDescent="0.25">
      <c r="A534" s="1">
        <v>35</v>
      </c>
      <c r="B534" s="24" t="s">
        <v>9</v>
      </c>
      <c r="C534" s="2">
        <v>41125</v>
      </c>
      <c r="D534" s="2" t="str">
        <f t="shared" si="68"/>
        <v>2012-08</v>
      </c>
      <c r="E534" s="23">
        <v>13000</v>
      </c>
      <c r="F534" s="23">
        <f t="shared" si="69"/>
        <v>0</v>
      </c>
      <c r="G534" s="23">
        <f>IF(AND(B534="Med B", COUNTIFS(A$2:A534, A534, B$2:B534, "Med A")=0), 1, 0)</f>
        <v>0</v>
      </c>
      <c r="H534" s="23" cm="1">
        <f t="array" ref="H534">IF(AND(A534=A533, E534=1), (C534-MIN(IF(A$2:A534=A534, IF(B$2:B534="Med A", C$2:C534), C534)))/7, 0)</f>
        <v>0</v>
      </c>
      <c r="I534" s="23">
        <f>IF(F534=1, SUMIFS(E$2:E534, A$2:A534, A534, B$2:B534, "Med A"), 0)</f>
        <v>0</v>
      </c>
      <c r="J534" s="23">
        <f t="shared" si="70"/>
        <v>0</v>
      </c>
      <c r="K534" s="23">
        <f t="shared" si="71"/>
        <v>13000</v>
      </c>
      <c r="L534" s="23">
        <f t="shared" si="72"/>
        <v>0</v>
      </c>
      <c r="M534" s="1">
        <f>IF(AND(B534="Med B", COUNTIFS(A$2:A534, A534, B$2:B534, "Med B")=1), 1, 0)</f>
        <v>0</v>
      </c>
      <c r="N534" s="1">
        <f t="shared" si="73"/>
        <v>0</v>
      </c>
      <c r="O534" s="1">
        <f>IF(B534="Med B", COUNTIFS(A$2:A534, A534, B$2:B534, "Med B"), 0)</f>
        <v>0</v>
      </c>
      <c r="P534" s="1">
        <f>IF(AND(B534="Med B", COUNTIFS(A$2:A534, A534, B$2:B534, "Med B")=2), E534, 0)</f>
        <v>0</v>
      </c>
    </row>
    <row r="535" spans="1:17" ht="10" x14ac:dyDescent="0.25">
      <c r="A535" s="1">
        <v>35</v>
      </c>
      <c r="B535" s="24" t="s">
        <v>9</v>
      </c>
      <c r="C535" s="2">
        <v>41130</v>
      </c>
      <c r="D535" s="2" t="str">
        <f t="shared" si="68"/>
        <v>2012-08</v>
      </c>
      <c r="E535" s="23">
        <v>13000</v>
      </c>
      <c r="F535" s="23">
        <f t="shared" si="69"/>
        <v>0</v>
      </c>
      <c r="G535" s="23">
        <f>IF(AND(B535="Med B", COUNTIFS(A$2:A535, A535, B$2:B535, "Med A")=0), 1, 0)</f>
        <v>0</v>
      </c>
      <c r="H535" s="23" cm="1">
        <f t="array" ref="H535">IF(AND(A535=A534, E535=1), (C535-MIN(IF(A$2:A535=A535, IF(B$2:B535="Med A", C$2:C535), C535)))/7, 0)</f>
        <v>0</v>
      </c>
      <c r="I535" s="23">
        <f>IF(F535=1, SUMIFS(E$2:E535, A$2:A535, A535, B$2:B535, "Med A"), 0)</f>
        <v>0</v>
      </c>
      <c r="J535" s="23">
        <f t="shared" si="70"/>
        <v>0</v>
      </c>
      <c r="K535" s="23">
        <f t="shared" si="71"/>
        <v>13000</v>
      </c>
      <c r="L535" s="23">
        <f t="shared" si="72"/>
        <v>0</v>
      </c>
      <c r="M535" s="1">
        <f>IF(AND(B535="Med B", COUNTIFS(A$2:A535, A535, B$2:B535, "Med B")=1), 1, 0)</f>
        <v>0</v>
      </c>
      <c r="N535" s="1">
        <f t="shared" si="73"/>
        <v>0</v>
      </c>
      <c r="O535" s="1">
        <f>IF(B535="Med B", COUNTIFS(A$2:A535, A535, B$2:B535, "Med B"), 0)</f>
        <v>0</v>
      </c>
      <c r="P535" s="1">
        <f>IF(AND(B535="Med B", COUNTIFS(A$2:A535, A535, B$2:B535, "Med B")=2), E535, 0)</f>
        <v>0</v>
      </c>
    </row>
    <row r="536" spans="1:17" ht="10" x14ac:dyDescent="0.25">
      <c r="A536" s="1">
        <v>35</v>
      </c>
      <c r="B536" s="24" t="s">
        <v>9</v>
      </c>
      <c r="C536" s="2">
        <v>41132</v>
      </c>
      <c r="D536" s="2" t="str">
        <f t="shared" si="68"/>
        <v>2012-08</v>
      </c>
      <c r="E536" s="23">
        <v>13000</v>
      </c>
      <c r="F536" s="23">
        <f t="shared" si="69"/>
        <v>0</v>
      </c>
      <c r="G536" s="23">
        <f>IF(AND(B536="Med B", COUNTIFS(A$2:A536, A536, B$2:B536, "Med A")=0), 1, 0)</f>
        <v>0</v>
      </c>
      <c r="H536" s="23" cm="1">
        <f t="array" ref="H536">IF(AND(A536=A535, E536=1), (C536-MIN(IF(A$2:A536=A536, IF(B$2:B536="Med A", C$2:C536), C536)))/7, 0)</f>
        <v>0</v>
      </c>
      <c r="I536" s="23">
        <f>IF(F536=1, SUMIFS(E$2:E536, A$2:A536, A536, B$2:B536, "Med A"), 0)</f>
        <v>0</v>
      </c>
      <c r="J536" s="23">
        <f t="shared" si="70"/>
        <v>0</v>
      </c>
      <c r="K536" s="23">
        <f t="shared" si="71"/>
        <v>13000</v>
      </c>
      <c r="L536" s="23">
        <f t="shared" si="72"/>
        <v>0</v>
      </c>
      <c r="M536" s="1">
        <f>IF(AND(B536="Med B", COUNTIFS(A$2:A536, A536, B$2:B536, "Med B")=1), 1, 0)</f>
        <v>0</v>
      </c>
      <c r="N536" s="1">
        <f t="shared" si="73"/>
        <v>0</v>
      </c>
      <c r="O536" s="1">
        <f>IF(B536="Med B", COUNTIFS(A$2:A536, A536, B$2:B536, "Med B"), 0)</f>
        <v>0</v>
      </c>
      <c r="P536" s="1">
        <f>IF(AND(B536="Med B", COUNTIFS(A$2:A536, A536, B$2:B536, "Med B")=2), E536, 0)</f>
        <v>0</v>
      </c>
    </row>
    <row r="537" spans="1:17" ht="10" x14ac:dyDescent="0.25">
      <c r="A537" s="1">
        <v>35</v>
      </c>
      <c r="B537" s="24" t="s">
        <v>9</v>
      </c>
      <c r="C537" s="2">
        <v>41135</v>
      </c>
      <c r="D537" s="2" t="str">
        <f t="shared" si="68"/>
        <v>2012-08</v>
      </c>
      <c r="E537" s="23">
        <v>13000</v>
      </c>
      <c r="F537" s="23">
        <f t="shared" si="69"/>
        <v>0</v>
      </c>
      <c r="G537" s="23">
        <f>IF(AND(B537="Med B", COUNTIFS(A$2:A537, A537, B$2:B537, "Med A")=0), 1, 0)</f>
        <v>0</v>
      </c>
      <c r="H537" s="23" cm="1">
        <f t="array" ref="H537">IF(AND(A537=A536, E537=1), (C537-MIN(IF(A$2:A537=A537, IF(B$2:B537="Med A", C$2:C537), C537)))/7, 0)</f>
        <v>0</v>
      </c>
      <c r="I537" s="23">
        <f>IF(F537=1, SUMIFS(E$2:E537, A$2:A537, A537, B$2:B537, "Med A"), 0)</f>
        <v>0</v>
      </c>
      <c r="J537" s="23">
        <f t="shared" si="70"/>
        <v>0</v>
      </c>
      <c r="K537" s="23">
        <f t="shared" si="71"/>
        <v>13000</v>
      </c>
      <c r="L537" s="23">
        <f t="shared" si="72"/>
        <v>0</v>
      </c>
      <c r="M537" s="1">
        <f>IF(AND(B537="Med B", COUNTIFS(A$2:A537, A537, B$2:B537, "Med B")=1), 1, 0)</f>
        <v>0</v>
      </c>
      <c r="N537" s="1">
        <f t="shared" si="73"/>
        <v>0</v>
      </c>
      <c r="O537" s="1">
        <f>IF(B537="Med B", COUNTIFS(A$2:A537, A537, B$2:B537, "Med B"), 0)</f>
        <v>0</v>
      </c>
      <c r="P537" s="1">
        <f>IF(AND(B537="Med B", COUNTIFS(A$2:A537, A537, B$2:B537, "Med B")=2), E537, 0)</f>
        <v>0</v>
      </c>
    </row>
    <row r="538" spans="1:17" ht="10" x14ac:dyDescent="0.25">
      <c r="A538" s="1">
        <v>35</v>
      </c>
      <c r="B538" s="24" t="s">
        <v>9</v>
      </c>
      <c r="C538" s="2">
        <v>41137</v>
      </c>
      <c r="D538" s="2" t="str">
        <f t="shared" si="68"/>
        <v>2012-08</v>
      </c>
      <c r="E538" s="23">
        <v>13000</v>
      </c>
      <c r="F538" s="23">
        <f t="shared" si="69"/>
        <v>0</v>
      </c>
      <c r="G538" s="23">
        <f>IF(AND(B538="Med B", COUNTIFS(A$2:A538, A538, B$2:B538, "Med A")=0), 1, 0)</f>
        <v>0</v>
      </c>
      <c r="H538" s="23" cm="1">
        <f t="array" ref="H538">IF(AND(A538=A537, E538=1), (C538-MIN(IF(A$2:A538=A538, IF(B$2:B538="Med A", C$2:C538), C538)))/7, 0)</f>
        <v>0</v>
      </c>
      <c r="I538" s="23">
        <f>IF(F538=1, SUMIFS(E$2:E538, A$2:A538, A538, B$2:B538, "Med A"), 0)</f>
        <v>0</v>
      </c>
      <c r="J538" s="23">
        <f t="shared" si="70"/>
        <v>0</v>
      </c>
      <c r="K538" s="23">
        <f t="shared" si="71"/>
        <v>13000</v>
      </c>
      <c r="L538" s="23">
        <f t="shared" si="72"/>
        <v>0</v>
      </c>
      <c r="M538" s="1">
        <f>IF(AND(B538="Med B", COUNTIFS(A$2:A538, A538, B$2:B538, "Med B")=1), 1, 0)</f>
        <v>0</v>
      </c>
      <c r="N538" s="1">
        <f t="shared" si="73"/>
        <v>0</v>
      </c>
      <c r="O538" s="1">
        <f>IF(B538="Med B", COUNTIFS(A$2:A538, A538, B$2:B538, "Med B"), 0)</f>
        <v>0</v>
      </c>
      <c r="P538" s="1">
        <f>IF(AND(B538="Med B", COUNTIFS(A$2:A538, A538, B$2:B538, "Med B")=2), E538, 0)</f>
        <v>0</v>
      </c>
    </row>
    <row r="539" spans="1:17" ht="10" x14ac:dyDescent="0.25">
      <c r="A539" s="1">
        <v>35</v>
      </c>
      <c r="B539" s="24" t="s">
        <v>9</v>
      </c>
      <c r="C539" s="2">
        <v>41139</v>
      </c>
      <c r="D539" s="2" t="str">
        <f t="shared" si="68"/>
        <v>2012-08</v>
      </c>
      <c r="E539" s="23">
        <v>15600</v>
      </c>
      <c r="F539" s="23">
        <f t="shared" si="69"/>
        <v>0</v>
      </c>
      <c r="G539" s="23">
        <f>IF(AND(B539="Med B", COUNTIFS(A$2:A539, A539, B$2:B539, "Med A")=0), 1, 0)</f>
        <v>0</v>
      </c>
      <c r="H539" s="23" cm="1">
        <f t="array" ref="H539">IF(AND(A539=A538, E539=1), (C539-MIN(IF(A$2:A539=A539, IF(B$2:B539="Med A", C$2:C539), C539)))/7, 0)</f>
        <v>0</v>
      </c>
      <c r="I539" s="23">
        <f>IF(F539=1, SUMIFS(E$2:E539, A$2:A539, A539, B$2:B539, "Med A"), 0)</f>
        <v>0</v>
      </c>
      <c r="J539" s="23">
        <f t="shared" si="70"/>
        <v>0</v>
      </c>
      <c r="K539" s="23">
        <f t="shared" si="71"/>
        <v>15600</v>
      </c>
      <c r="L539" s="23">
        <f t="shared" si="72"/>
        <v>0</v>
      </c>
      <c r="M539" s="1">
        <f>IF(AND(B539="Med B", COUNTIFS(A$2:A539, A539, B$2:B539, "Med B")=1), 1, 0)</f>
        <v>0</v>
      </c>
      <c r="N539" s="1">
        <f t="shared" si="73"/>
        <v>0</v>
      </c>
      <c r="O539" s="1">
        <f>IF(B539="Med B", COUNTIFS(A$2:A539, A539, B$2:B539, "Med B"), 0)</f>
        <v>0</v>
      </c>
      <c r="P539" s="1">
        <f>IF(AND(B539="Med B", COUNTIFS(A$2:A539, A539, B$2:B539, "Med B")=2), E539, 0)</f>
        <v>0</v>
      </c>
    </row>
    <row r="540" spans="1:17" ht="10" x14ac:dyDescent="0.25">
      <c r="A540" s="1">
        <v>35</v>
      </c>
      <c r="B540" s="24" t="s">
        <v>9</v>
      </c>
      <c r="C540" s="2">
        <v>41142</v>
      </c>
      <c r="D540" s="2" t="str">
        <f t="shared" si="68"/>
        <v>2012-08</v>
      </c>
      <c r="E540" s="23">
        <v>15600</v>
      </c>
      <c r="F540" s="23">
        <f t="shared" si="69"/>
        <v>0</v>
      </c>
      <c r="G540" s="23">
        <f>IF(AND(B540="Med B", COUNTIFS(A$2:A540, A540, B$2:B540, "Med A")=0), 1, 0)</f>
        <v>0</v>
      </c>
      <c r="H540" s="23" cm="1">
        <f t="array" ref="H540">IF(AND(A540=A539, E540=1), (C540-MIN(IF(A$2:A540=A540, IF(B$2:B540="Med A", C$2:C540), C540)))/7, 0)</f>
        <v>0</v>
      </c>
      <c r="I540" s="23">
        <f>IF(F540=1, SUMIFS(E$2:E540, A$2:A540, A540, B$2:B540, "Med A"), 0)</f>
        <v>0</v>
      </c>
      <c r="J540" s="23">
        <f t="shared" si="70"/>
        <v>0</v>
      </c>
      <c r="K540" s="23">
        <f t="shared" si="71"/>
        <v>15600</v>
      </c>
      <c r="L540" s="23">
        <f t="shared" si="72"/>
        <v>0</v>
      </c>
      <c r="M540" s="1">
        <f>IF(AND(B540="Med B", COUNTIFS(A$2:A540, A540, B$2:B540, "Med B")=1), 1, 0)</f>
        <v>0</v>
      </c>
      <c r="N540" s="1">
        <f t="shared" si="73"/>
        <v>0</v>
      </c>
      <c r="O540" s="1">
        <f>IF(B540="Med B", COUNTIFS(A$2:A540, A540, B$2:B540, "Med B"), 0)</f>
        <v>0</v>
      </c>
      <c r="P540" s="1">
        <f>IF(AND(B540="Med B", COUNTIFS(A$2:A540, A540, B$2:B540, "Med B")=2), E540, 0)</f>
        <v>0</v>
      </c>
    </row>
    <row r="541" spans="1:17" ht="10" x14ac:dyDescent="0.25">
      <c r="A541" s="1">
        <v>35</v>
      </c>
      <c r="B541" s="24" t="s">
        <v>9</v>
      </c>
      <c r="C541" s="2">
        <v>41144</v>
      </c>
      <c r="D541" s="2" t="str">
        <f t="shared" si="68"/>
        <v>2012-08</v>
      </c>
      <c r="E541" s="23">
        <v>15600</v>
      </c>
      <c r="F541" s="23">
        <f t="shared" si="69"/>
        <v>0</v>
      </c>
      <c r="G541" s="23">
        <f>IF(AND(B541="Med B", COUNTIFS(A$2:A541, A541, B$2:B541, "Med A")=0), 1, 0)</f>
        <v>0</v>
      </c>
      <c r="H541" s="23" cm="1">
        <f t="array" ref="H541">IF(AND(A541=A540, E541=1), (C541-MIN(IF(A$2:A541=A541, IF(B$2:B541="Med A", C$2:C541), C541)))/7, 0)</f>
        <v>0</v>
      </c>
      <c r="I541" s="23">
        <f>IF(F541=1, SUMIFS(E$2:E541, A$2:A541, A541, B$2:B541, "Med A"), 0)</f>
        <v>0</v>
      </c>
      <c r="J541" s="23">
        <f t="shared" si="70"/>
        <v>0</v>
      </c>
      <c r="K541" s="23">
        <f t="shared" si="71"/>
        <v>15600</v>
      </c>
      <c r="L541" s="23">
        <f t="shared" si="72"/>
        <v>0</v>
      </c>
      <c r="M541" s="1">
        <f>IF(AND(B541="Med B", COUNTIFS(A$2:A541, A541, B$2:B541, "Med B")=1), 1, 0)</f>
        <v>0</v>
      </c>
      <c r="N541" s="1">
        <f t="shared" si="73"/>
        <v>0</v>
      </c>
      <c r="O541" s="1">
        <f>IF(B541="Med B", COUNTIFS(A$2:A541, A541, B$2:B541, "Med B"), 0)</f>
        <v>0</v>
      </c>
      <c r="P541" s="1">
        <f>IF(AND(B541="Med B", COUNTIFS(A$2:A541, A541, B$2:B541, "Med B")=2), E541, 0)</f>
        <v>0</v>
      </c>
    </row>
    <row r="542" spans="1:17" ht="10" x14ac:dyDescent="0.25">
      <c r="A542" s="1">
        <v>35</v>
      </c>
      <c r="B542" s="24" t="s">
        <v>9</v>
      </c>
      <c r="C542" s="2">
        <v>41149</v>
      </c>
      <c r="D542" s="2" t="str">
        <f t="shared" si="68"/>
        <v>2012-08</v>
      </c>
      <c r="E542" s="23">
        <v>15600</v>
      </c>
      <c r="F542" s="23">
        <f t="shared" si="69"/>
        <v>0</v>
      </c>
      <c r="G542" s="23">
        <f>IF(AND(B542="Med B", COUNTIFS(A$2:A542, A542, B$2:B542, "Med A")=0), 1, 0)</f>
        <v>0</v>
      </c>
      <c r="H542" s="23" cm="1">
        <f t="array" ref="H542">IF(AND(A542=A541, E542=1), (C542-MIN(IF(A$2:A542=A542, IF(B$2:B542="Med A", C$2:C542), C542)))/7, 0)</f>
        <v>0</v>
      </c>
      <c r="I542" s="23">
        <f>IF(F542=1, SUMIFS(E$2:E542, A$2:A542, A542, B$2:B542, "Med A"), 0)</f>
        <v>0</v>
      </c>
      <c r="J542" s="23">
        <f t="shared" si="70"/>
        <v>0</v>
      </c>
      <c r="K542" s="23">
        <f t="shared" si="71"/>
        <v>15600</v>
      </c>
      <c r="L542" s="23">
        <f t="shared" si="72"/>
        <v>0</v>
      </c>
      <c r="M542" s="1">
        <f>IF(AND(B542="Med B", COUNTIFS(A$2:A542, A542, B$2:B542, "Med B")=1), 1, 0)</f>
        <v>0</v>
      </c>
      <c r="N542" s="1">
        <f t="shared" si="73"/>
        <v>0</v>
      </c>
      <c r="O542" s="1">
        <f>IF(B542="Med B", COUNTIFS(A$2:A542, A542, B$2:B542, "Med B"), 0)</f>
        <v>0</v>
      </c>
      <c r="P542" s="1">
        <f>IF(AND(B542="Med B", COUNTIFS(A$2:A542, A542, B$2:B542, "Med B")=2), E542, 0)</f>
        <v>0</v>
      </c>
    </row>
    <row r="543" spans="1:17" ht="12.5" x14ac:dyDescent="0.25">
      <c r="A543" s="1">
        <v>35</v>
      </c>
      <c r="B543" s="24" t="s">
        <v>10</v>
      </c>
      <c r="C543" s="2">
        <v>41200</v>
      </c>
      <c r="D543" s="2" t="str">
        <f t="shared" si="68"/>
        <v>2012-10</v>
      </c>
      <c r="E543" s="23">
        <v>3</v>
      </c>
      <c r="F543" s="23">
        <f t="shared" si="69"/>
        <v>1</v>
      </c>
      <c r="G543" s="23">
        <f>IF(AND(B543="Med B", COUNTIFS(A$2:A543, A543, B$2:B543, "Med A")=0), 1, 0)</f>
        <v>0</v>
      </c>
      <c r="H543" s="23" cm="1">
        <f t="array" ref="H543">IF(AND(A543=A542, E543=1), (C543-MIN(IF(A$2:A543=A543, IF(B$2:B543="Med A", C$2:C543), C543)))/7, 0)</f>
        <v>0</v>
      </c>
      <c r="I543" s="23">
        <f>IF(F543=1, SUMIFS(E$2:E543, A$2:A543, A543, B$2:B543, "Med A"), 0)</f>
        <v>187500</v>
      </c>
      <c r="J543" s="23">
        <f t="shared" si="70"/>
        <v>0</v>
      </c>
      <c r="K543" s="23">
        <f t="shared" si="71"/>
        <v>0</v>
      </c>
      <c r="L543" s="23">
        <f t="shared" si="72"/>
        <v>3</v>
      </c>
      <c r="M543" s="1">
        <f>IF(AND(B543="Med B", COUNTIFS(A$2:A543, A543, B$2:B543, "Med B")=1), 1, 0)</f>
        <v>1</v>
      </c>
      <c r="N543" s="1">
        <f t="shared" si="73"/>
        <v>3</v>
      </c>
      <c r="O543" s="1">
        <f>IF(B543="Med B", COUNTIFS(A$2:A543, A543, B$2:B543, "Med B"), 0)</f>
        <v>1</v>
      </c>
      <c r="P543" s="1">
        <f>IF(AND(B543="Med B", COUNTIFS(A$2:A543, A543, B$2:B543, "Med B")=2), E543, 0)</f>
        <v>0</v>
      </c>
      <c r="Q543" t="str">
        <f>IF(AND(F519=1, OR(MONTH(C519)=9, MONTH(C519)=10)), TEXT(C519, "yyyy-mm"), "")</f>
        <v/>
      </c>
    </row>
    <row r="544" spans="1:17" ht="10" x14ac:dyDescent="0.25">
      <c r="A544" s="1">
        <v>35</v>
      </c>
      <c r="B544" s="24" t="s">
        <v>10</v>
      </c>
      <c r="C544" s="2">
        <v>41228</v>
      </c>
      <c r="D544" s="2" t="str">
        <f t="shared" si="68"/>
        <v>2012-11</v>
      </c>
      <c r="E544" s="23">
        <v>5</v>
      </c>
      <c r="F544" s="23">
        <f t="shared" si="69"/>
        <v>0</v>
      </c>
      <c r="G544" s="23">
        <f>IF(AND(B544="Med B", COUNTIFS(A$2:A544, A544, B$2:B544, "Med A")=0), 1, 0)</f>
        <v>0</v>
      </c>
      <c r="H544" s="23" cm="1">
        <f t="array" ref="H544">IF(AND(A544=A543, E544=1), (C544-MIN(IF(A$2:A544=A544, IF(B$2:B544="Med A", C$2:C544), C544)))/7, 0)</f>
        <v>0</v>
      </c>
      <c r="I544" s="23">
        <f>IF(F544=1, SUMIFS(E$2:E544, A$2:A544, A544, B$2:B544, "Med A"), 0)</f>
        <v>0</v>
      </c>
      <c r="J544" s="23">
        <f t="shared" si="70"/>
        <v>8</v>
      </c>
      <c r="K544" s="23">
        <f t="shared" si="71"/>
        <v>0</v>
      </c>
      <c r="L544" s="23">
        <f t="shared" si="72"/>
        <v>5</v>
      </c>
      <c r="M544" s="1">
        <f>IF(AND(B544="Med B", COUNTIFS(A$2:A544, A544, B$2:B544, "Med B")=1), 1, 0)</f>
        <v>0</v>
      </c>
      <c r="N544" s="1">
        <f t="shared" si="73"/>
        <v>0</v>
      </c>
      <c r="O544" s="1">
        <f>IF(B544="Med B", COUNTIFS(A$2:A544, A544, B$2:B544, "Med B"), 0)</f>
        <v>2</v>
      </c>
      <c r="P544" s="1">
        <f>IF(AND(B544="Med B", COUNTIFS(A$2:A544, A544, B$2:B544, "Med B")=2), E544, 0)</f>
        <v>5</v>
      </c>
    </row>
    <row r="545" spans="1:17" ht="10" x14ac:dyDescent="0.25">
      <c r="A545" s="1">
        <v>36</v>
      </c>
      <c r="B545" s="24" t="s">
        <v>9</v>
      </c>
      <c r="C545" s="2">
        <v>41092</v>
      </c>
      <c r="D545" s="2" t="str">
        <f t="shared" si="68"/>
        <v>2012-07</v>
      </c>
      <c r="E545" s="23">
        <v>3700</v>
      </c>
      <c r="F545" s="23">
        <f t="shared" si="69"/>
        <v>0</v>
      </c>
      <c r="G545" s="23">
        <f>IF(AND(B545="Med B", COUNTIFS(A$2:A545, A545, B$2:B545, "Med A")=0), 1, 0)</f>
        <v>0</v>
      </c>
      <c r="H545" s="23" cm="1">
        <f t="array" ref="H545">IF(AND(A545=A544, E545=1), (C545-MIN(IF(A$2:A545=A545, IF(B$2:B545="Med A", C$2:C545), C545)))/7, 0)</f>
        <v>0</v>
      </c>
      <c r="I545" s="23">
        <f>IF(F545=1, SUMIFS(E$2:E545, A$2:A545, A545, B$2:B545, "Med A"), 0)</f>
        <v>0</v>
      </c>
      <c r="J545" s="23">
        <f t="shared" si="70"/>
        <v>0</v>
      </c>
      <c r="K545" s="23">
        <f t="shared" si="71"/>
        <v>3700</v>
      </c>
      <c r="L545" s="23">
        <f t="shared" si="72"/>
        <v>0</v>
      </c>
      <c r="M545" s="1">
        <f>IF(AND(B545="Med B", COUNTIFS(A$2:A545, A545, B$2:B545, "Med B")=1), 1, 0)</f>
        <v>0</v>
      </c>
      <c r="N545" s="1">
        <f t="shared" si="73"/>
        <v>0</v>
      </c>
      <c r="O545" s="1">
        <f>IF(B545="Med B", COUNTIFS(A$2:A545, A545, B$2:B545, "Med B"), 0)</f>
        <v>0</v>
      </c>
      <c r="P545" s="1">
        <f>IF(AND(B545="Med B", COUNTIFS(A$2:A545, A545, B$2:B545, "Med B")=2), E545, 0)</f>
        <v>0</v>
      </c>
    </row>
    <row r="546" spans="1:17" ht="10" x14ac:dyDescent="0.25">
      <c r="A546" s="1">
        <v>36</v>
      </c>
      <c r="B546" s="24" t="s">
        <v>9</v>
      </c>
      <c r="C546" s="2">
        <v>41094</v>
      </c>
      <c r="D546" s="2" t="str">
        <f t="shared" si="68"/>
        <v>2012-07</v>
      </c>
      <c r="E546" s="23">
        <v>3700</v>
      </c>
      <c r="F546" s="23">
        <f t="shared" si="69"/>
        <v>0</v>
      </c>
      <c r="G546" s="23">
        <f>IF(AND(B546="Med B", COUNTIFS(A$2:A546, A546, B$2:B546, "Med A")=0), 1, 0)</f>
        <v>0</v>
      </c>
      <c r="H546" s="23" cm="1">
        <f t="array" ref="H546">IF(AND(A546=A545, E546=1), (C546-MIN(IF(A$2:A546=A546, IF(B$2:B546="Med A", C$2:C546), C546)))/7, 0)</f>
        <v>0</v>
      </c>
      <c r="I546" s="23">
        <f>IF(F546=1, SUMIFS(E$2:E546, A$2:A546, A546, B$2:B546, "Med A"), 0)</f>
        <v>0</v>
      </c>
      <c r="J546" s="23">
        <f t="shared" si="70"/>
        <v>0</v>
      </c>
      <c r="K546" s="23">
        <f t="shared" si="71"/>
        <v>3700</v>
      </c>
      <c r="L546" s="23">
        <f t="shared" si="72"/>
        <v>0</v>
      </c>
      <c r="M546" s="1">
        <f>IF(AND(B546="Med B", COUNTIFS(A$2:A546, A546, B$2:B546, "Med B")=1), 1, 0)</f>
        <v>0</v>
      </c>
      <c r="N546" s="1">
        <f t="shared" si="73"/>
        <v>0</v>
      </c>
      <c r="O546" s="1">
        <f>IF(B546="Med B", COUNTIFS(A$2:A546, A546, B$2:B546, "Med B"), 0)</f>
        <v>0</v>
      </c>
      <c r="P546" s="1">
        <f>IF(AND(B546="Med B", COUNTIFS(A$2:A546, A546, B$2:B546, "Med B")=2), E546, 0)</f>
        <v>0</v>
      </c>
    </row>
    <row r="547" spans="1:17" ht="10" x14ac:dyDescent="0.25">
      <c r="A547" s="1">
        <v>36</v>
      </c>
      <c r="B547" s="24" t="s">
        <v>9</v>
      </c>
      <c r="C547" s="2">
        <v>41096</v>
      </c>
      <c r="D547" s="2" t="str">
        <f t="shared" si="68"/>
        <v>2012-07</v>
      </c>
      <c r="E547" s="23">
        <v>3700</v>
      </c>
      <c r="F547" s="23">
        <f t="shared" si="69"/>
        <v>0</v>
      </c>
      <c r="G547" s="23">
        <f>IF(AND(B547="Med B", COUNTIFS(A$2:A547, A547, B$2:B547, "Med A")=0), 1, 0)</f>
        <v>0</v>
      </c>
      <c r="H547" s="23" cm="1">
        <f t="array" ref="H547">IF(AND(A547=A546, E547=1), (C547-MIN(IF(A$2:A547=A547, IF(B$2:B547="Med A", C$2:C547), C547)))/7, 0)</f>
        <v>0</v>
      </c>
      <c r="I547" s="23">
        <f>IF(F547=1, SUMIFS(E$2:E547, A$2:A547, A547, B$2:B547, "Med A"), 0)</f>
        <v>0</v>
      </c>
      <c r="J547" s="23">
        <f t="shared" si="70"/>
        <v>0</v>
      </c>
      <c r="K547" s="23">
        <f t="shared" si="71"/>
        <v>3700</v>
      </c>
      <c r="L547" s="23">
        <f t="shared" si="72"/>
        <v>0</v>
      </c>
      <c r="M547" s="1">
        <f>IF(AND(B547="Med B", COUNTIFS(A$2:A547, A547, B$2:B547, "Med B")=1), 1, 0)</f>
        <v>0</v>
      </c>
      <c r="N547" s="1">
        <f t="shared" si="73"/>
        <v>0</v>
      </c>
      <c r="O547" s="1">
        <f>IF(B547="Med B", COUNTIFS(A$2:A547, A547, B$2:B547, "Med B"), 0)</f>
        <v>0</v>
      </c>
      <c r="P547" s="1">
        <f>IF(AND(B547="Med B", COUNTIFS(A$2:A547, A547, B$2:B547, "Med B")=2), E547, 0)</f>
        <v>0</v>
      </c>
    </row>
    <row r="548" spans="1:17" ht="10" x14ac:dyDescent="0.25">
      <c r="A548" s="1">
        <v>36</v>
      </c>
      <c r="B548" s="24" t="s">
        <v>9</v>
      </c>
      <c r="C548" s="2">
        <v>41099</v>
      </c>
      <c r="D548" s="2" t="str">
        <f t="shared" si="68"/>
        <v>2012-07</v>
      </c>
      <c r="E548" s="23">
        <v>3700</v>
      </c>
      <c r="F548" s="23">
        <f t="shared" si="69"/>
        <v>0</v>
      </c>
      <c r="G548" s="23">
        <f>IF(AND(B548="Med B", COUNTIFS(A$2:A548, A548, B$2:B548, "Med A")=0), 1, 0)</f>
        <v>0</v>
      </c>
      <c r="H548" s="23" cm="1">
        <f t="array" ref="H548">IF(AND(A548=A547, E548=1), (C548-MIN(IF(A$2:A548=A548, IF(B$2:B548="Med A", C$2:C548), C548)))/7, 0)</f>
        <v>0</v>
      </c>
      <c r="I548" s="23">
        <f>IF(F548=1, SUMIFS(E$2:E548, A$2:A548, A548, B$2:B548, "Med A"), 0)</f>
        <v>0</v>
      </c>
      <c r="J548" s="23">
        <f t="shared" si="70"/>
        <v>0</v>
      </c>
      <c r="K548" s="23">
        <f t="shared" si="71"/>
        <v>3700</v>
      </c>
      <c r="L548" s="23">
        <f t="shared" si="72"/>
        <v>0</v>
      </c>
      <c r="M548" s="1">
        <f>IF(AND(B548="Med B", COUNTIFS(A$2:A548, A548, B$2:B548, "Med B")=1), 1, 0)</f>
        <v>0</v>
      </c>
      <c r="N548" s="1">
        <f t="shared" si="73"/>
        <v>0</v>
      </c>
      <c r="O548" s="1">
        <f>IF(B548="Med B", COUNTIFS(A$2:A548, A548, B$2:B548, "Med B"), 0)</f>
        <v>0</v>
      </c>
      <c r="P548" s="1">
        <f>IF(AND(B548="Med B", COUNTIFS(A$2:A548, A548, B$2:B548, "Med B")=2), E548, 0)</f>
        <v>0</v>
      </c>
    </row>
    <row r="549" spans="1:17" ht="10" x14ac:dyDescent="0.25">
      <c r="A549" s="1">
        <v>36</v>
      </c>
      <c r="B549" s="24" t="s">
        <v>9</v>
      </c>
      <c r="C549" s="2">
        <v>41101</v>
      </c>
      <c r="D549" s="2" t="str">
        <f t="shared" si="68"/>
        <v>2012-07</v>
      </c>
      <c r="E549" s="23">
        <v>3700</v>
      </c>
      <c r="F549" s="23">
        <f t="shared" si="69"/>
        <v>0</v>
      </c>
      <c r="G549" s="23">
        <f>IF(AND(B549="Med B", COUNTIFS(A$2:A549, A549, B$2:B549, "Med A")=0), 1, 0)</f>
        <v>0</v>
      </c>
      <c r="H549" s="23" cm="1">
        <f t="array" ref="H549">IF(AND(A549=A548, E549=1), (C549-MIN(IF(A$2:A549=A549, IF(B$2:B549="Med A", C$2:C549), C549)))/7, 0)</f>
        <v>0</v>
      </c>
      <c r="I549" s="23">
        <f>IF(F549=1, SUMIFS(E$2:E549, A$2:A549, A549, B$2:B549, "Med A"), 0)</f>
        <v>0</v>
      </c>
      <c r="J549" s="23">
        <f t="shared" si="70"/>
        <v>0</v>
      </c>
      <c r="K549" s="23">
        <f t="shared" si="71"/>
        <v>3700</v>
      </c>
      <c r="L549" s="23">
        <f t="shared" si="72"/>
        <v>0</v>
      </c>
      <c r="M549" s="1">
        <f>IF(AND(B549="Med B", COUNTIFS(A$2:A549, A549, B$2:B549, "Med B")=1), 1, 0)</f>
        <v>0</v>
      </c>
      <c r="N549" s="1">
        <f t="shared" si="73"/>
        <v>0</v>
      </c>
      <c r="O549" s="1">
        <f>IF(B549="Med B", COUNTIFS(A$2:A549, A549, B$2:B549, "Med B"), 0)</f>
        <v>0</v>
      </c>
      <c r="P549" s="1">
        <f>IF(AND(B549="Med B", COUNTIFS(A$2:A549, A549, B$2:B549, "Med B")=2), E549, 0)</f>
        <v>0</v>
      </c>
    </row>
    <row r="550" spans="1:17" ht="10" x14ac:dyDescent="0.25">
      <c r="A550" s="1">
        <v>36</v>
      </c>
      <c r="B550" s="24" t="s">
        <v>9</v>
      </c>
      <c r="C550" s="2">
        <v>41103</v>
      </c>
      <c r="D550" s="2" t="str">
        <f t="shared" si="68"/>
        <v>2012-07</v>
      </c>
      <c r="E550" s="23">
        <v>3700</v>
      </c>
      <c r="F550" s="23">
        <f t="shared" si="69"/>
        <v>0</v>
      </c>
      <c r="G550" s="23">
        <f>IF(AND(B550="Med B", COUNTIFS(A$2:A550, A550, B$2:B550, "Med A")=0), 1, 0)</f>
        <v>0</v>
      </c>
      <c r="H550" s="23" cm="1">
        <f t="array" ref="H550">IF(AND(A550=A549, E550=1), (C550-MIN(IF(A$2:A550=A550, IF(B$2:B550="Med A", C$2:C550), C550)))/7, 0)</f>
        <v>0</v>
      </c>
      <c r="I550" s="23">
        <f>IF(F550=1, SUMIFS(E$2:E550, A$2:A550, A550, B$2:B550, "Med A"), 0)</f>
        <v>0</v>
      </c>
      <c r="J550" s="23">
        <f t="shared" si="70"/>
        <v>0</v>
      </c>
      <c r="K550" s="23">
        <f t="shared" si="71"/>
        <v>3700</v>
      </c>
      <c r="L550" s="23">
        <f t="shared" si="72"/>
        <v>0</v>
      </c>
      <c r="M550" s="1">
        <f>IF(AND(B550="Med B", COUNTIFS(A$2:A550, A550, B$2:B550, "Med B")=1), 1, 0)</f>
        <v>0</v>
      </c>
      <c r="N550" s="1">
        <f t="shared" si="73"/>
        <v>0</v>
      </c>
      <c r="O550" s="1">
        <f>IF(B550="Med B", COUNTIFS(A$2:A550, A550, B$2:B550, "Med B"), 0)</f>
        <v>0</v>
      </c>
      <c r="P550" s="1">
        <f>IF(AND(B550="Med B", COUNTIFS(A$2:A550, A550, B$2:B550, "Med B")=2), E550, 0)</f>
        <v>0</v>
      </c>
    </row>
    <row r="551" spans="1:17" ht="10" x14ac:dyDescent="0.25">
      <c r="A551" s="1">
        <v>36</v>
      </c>
      <c r="B551" s="24" t="s">
        <v>9</v>
      </c>
      <c r="C551" s="2">
        <v>41106</v>
      </c>
      <c r="D551" s="2" t="str">
        <f t="shared" si="68"/>
        <v>2012-07</v>
      </c>
      <c r="E551" s="23">
        <v>3700</v>
      </c>
      <c r="F551" s="23">
        <f t="shared" si="69"/>
        <v>0</v>
      </c>
      <c r="G551" s="23">
        <f>IF(AND(B551="Med B", COUNTIFS(A$2:A551, A551, B$2:B551, "Med A")=0), 1, 0)</f>
        <v>0</v>
      </c>
      <c r="H551" s="23" cm="1">
        <f t="array" ref="H551">IF(AND(A551=A550, E551=1), (C551-MIN(IF(A$2:A551=A551, IF(B$2:B551="Med A", C$2:C551), C551)))/7, 0)</f>
        <v>0</v>
      </c>
      <c r="I551" s="23">
        <f>IF(F551=1, SUMIFS(E$2:E551, A$2:A551, A551, B$2:B551, "Med A"), 0)</f>
        <v>0</v>
      </c>
      <c r="J551" s="23">
        <f t="shared" si="70"/>
        <v>0</v>
      </c>
      <c r="K551" s="23">
        <f t="shared" si="71"/>
        <v>3700</v>
      </c>
      <c r="L551" s="23">
        <f t="shared" si="72"/>
        <v>0</v>
      </c>
      <c r="M551" s="1">
        <f>IF(AND(B551="Med B", COUNTIFS(A$2:A551, A551, B$2:B551, "Med B")=1), 1, 0)</f>
        <v>0</v>
      </c>
      <c r="N551" s="1">
        <f t="shared" si="73"/>
        <v>0</v>
      </c>
      <c r="O551" s="1">
        <f>IF(B551="Med B", COUNTIFS(A$2:A551, A551, B$2:B551, "Med B"), 0)</f>
        <v>0</v>
      </c>
      <c r="P551" s="1">
        <f>IF(AND(B551="Med B", COUNTIFS(A$2:A551, A551, B$2:B551, "Med B")=2), E551, 0)</f>
        <v>0</v>
      </c>
    </row>
    <row r="552" spans="1:17" ht="10" x14ac:dyDescent="0.25">
      <c r="A552" s="1">
        <v>36</v>
      </c>
      <c r="B552" s="24" t="s">
        <v>9</v>
      </c>
      <c r="C552" s="2">
        <v>41108</v>
      </c>
      <c r="D552" s="2" t="str">
        <f t="shared" si="68"/>
        <v>2012-07</v>
      </c>
      <c r="E552" s="23">
        <v>3700</v>
      </c>
      <c r="F552" s="23">
        <f t="shared" si="69"/>
        <v>0</v>
      </c>
      <c r="G552" s="23">
        <f>IF(AND(B552="Med B", COUNTIFS(A$2:A552, A552, B$2:B552, "Med A")=0), 1, 0)</f>
        <v>0</v>
      </c>
      <c r="H552" s="23" cm="1">
        <f t="array" ref="H552">IF(AND(A552=A551, E552=1), (C552-MIN(IF(A$2:A552=A552, IF(B$2:B552="Med A", C$2:C552), C552)))/7, 0)</f>
        <v>0</v>
      </c>
      <c r="I552" s="23">
        <f>IF(F552=1, SUMIFS(E$2:E552, A$2:A552, A552, B$2:B552, "Med A"), 0)</f>
        <v>0</v>
      </c>
      <c r="J552" s="23">
        <f t="shared" si="70"/>
        <v>0</v>
      </c>
      <c r="K552" s="23">
        <f t="shared" si="71"/>
        <v>3700</v>
      </c>
      <c r="L552" s="23">
        <f t="shared" si="72"/>
        <v>0</v>
      </c>
      <c r="M552" s="1">
        <f>IF(AND(B552="Med B", COUNTIFS(A$2:A552, A552, B$2:B552, "Med B")=1), 1, 0)</f>
        <v>0</v>
      </c>
      <c r="N552" s="1">
        <f t="shared" si="73"/>
        <v>0</v>
      </c>
      <c r="O552" s="1">
        <f>IF(B552="Med B", COUNTIFS(A$2:A552, A552, B$2:B552, "Med B"), 0)</f>
        <v>0</v>
      </c>
      <c r="P552" s="1">
        <f>IF(AND(B552="Med B", COUNTIFS(A$2:A552, A552, B$2:B552, "Med B")=2), E552, 0)</f>
        <v>0</v>
      </c>
    </row>
    <row r="553" spans="1:17" ht="10" x14ac:dyDescent="0.25">
      <c r="A553" s="1">
        <v>36</v>
      </c>
      <c r="B553" s="24" t="s">
        <v>9</v>
      </c>
      <c r="C553" s="2">
        <v>41110</v>
      </c>
      <c r="D553" s="2" t="str">
        <f t="shared" si="68"/>
        <v>2012-07</v>
      </c>
      <c r="E553" s="23">
        <v>3700</v>
      </c>
      <c r="F553" s="23">
        <f t="shared" si="69"/>
        <v>0</v>
      </c>
      <c r="G553" s="23">
        <f>IF(AND(B553="Med B", COUNTIFS(A$2:A553, A553, B$2:B553, "Med A")=0), 1, 0)</f>
        <v>0</v>
      </c>
      <c r="H553" s="23" cm="1">
        <f t="array" ref="H553">IF(AND(A553=A552, E553=1), (C553-MIN(IF(A$2:A553=A553, IF(B$2:B553="Med A", C$2:C553), C553)))/7, 0)</f>
        <v>0</v>
      </c>
      <c r="I553" s="23">
        <f>IF(F553=1, SUMIFS(E$2:E553, A$2:A553, A553, B$2:B553, "Med A"), 0)</f>
        <v>0</v>
      </c>
      <c r="J553" s="23">
        <f t="shared" si="70"/>
        <v>0</v>
      </c>
      <c r="K553" s="23">
        <f t="shared" si="71"/>
        <v>3700</v>
      </c>
      <c r="L553" s="23">
        <f t="shared" si="72"/>
        <v>0</v>
      </c>
      <c r="M553" s="1">
        <f>IF(AND(B553="Med B", COUNTIFS(A$2:A553, A553, B$2:B553, "Med B")=1), 1, 0)</f>
        <v>0</v>
      </c>
      <c r="N553" s="1">
        <f t="shared" si="73"/>
        <v>0</v>
      </c>
      <c r="O553" s="1">
        <f>IF(B553="Med B", COUNTIFS(A$2:A553, A553, B$2:B553, "Med B"), 0)</f>
        <v>0</v>
      </c>
      <c r="P553" s="1">
        <f>IF(AND(B553="Med B", COUNTIFS(A$2:A553, A553, B$2:B553, "Med B")=2), E553, 0)</f>
        <v>0</v>
      </c>
    </row>
    <row r="554" spans="1:17" ht="10" x14ac:dyDescent="0.25">
      <c r="A554" s="1">
        <v>36</v>
      </c>
      <c r="B554" s="24" t="s">
        <v>9</v>
      </c>
      <c r="C554" s="2">
        <v>41127</v>
      </c>
      <c r="D554" s="2" t="str">
        <f t="shared" si="68"/>
        <v>2012-08</v>
      </c>
      <c r="E554" s="23">
        <v>3700</v>
      </c>
      <c r="F554" s="23">
        <f t="shared" si="69"/>
        <v>0</v>
      </c>
      <c r="G554" s="23">
        <f>IF(AND(B554="Med B", COUNTIFS(A$2:A554, A554, B$2:B554, "Med A")=0), 1, 0)</f>
        <v>0</v>
      </c>
      <c r="H554" s="23" cm="1">
        <f t="array" ref="H554">IF(AND(A554=A553, E554=1), (C554-MIN(IF(A$2:A554=A554, IF(B$2:B554="Med A", C$2:C554), C554)))/7, 0)</f>
        <v>0</v>
      </c>
      <c r="I554" s="23">
        <f>IF(F554=1, SUMIFS(E$2:E554, A$2:A554, A554, B$2:B554, "Med A"), 0)</f>
        <v>0</v>
      </c>
      <c r="J554" s="23">
        <f t="shared" si="70"/>
        <v>0</v>
      </c>
      <c r="K554" s="23">
        <f t="shared" si="71"/>
        <v>3700</v>
      </c>
      <c r="L554" s="23">
        <f t="shared" si="72"/>
        <v>0</v>
      </c>
      <c r="M554" s="1">
        <f>IF(AND(B554="Med B", COUNTIFS(A$2:A554, A554, B$2:B554, "Med B")=1), 1, 0)</f>
        <v>0</v>
      </c>
      <c r="N554" s="1">
        <f t="shared" si="73"/>
        <v>0</v>
      </c>
      <c r="O554" s="1">
        <f>IF(B554="Med B", COUNTIFS(A$2:A554, A554, B$2:B554, "Med B"), 0)</f>
        <v>0</v>
      </c>
      <c r="P554" s="1">
        <f>IF(AND(B554="Med B", COUNTIFS(A$2:A554, A554, B$2:B554, "Med B")=2), E554, 0)</f>
        <v>0</v>
      </c>
    </row>
    <row r="555" spans="1:17" ht="10" x14ac:dyDescent="0.25">
      <c r="A555" s="1">
        <v>36</v>
      </c>
      <c r="B555" s="24" t="s">
        <v>9</v>
      </c>
      <c r="C555" s="2">
        <v>41129</v>
      </c>
      <c r="D555" s="2" t="str">
        <f t="shared" si="68"/>
        <v>2012-08</v>
      </c>
      <c r="E555" s="23">
        <v>3700</v>
      </c>
      <c r="F555" s="23">
        <f t="shared" si="69"/>
        <v>0</v>
      </c>
      <c r="G555" s="23">
        <f>IF(AND(B555="Med B", COUNTIFS(A$2:A555, A555, B$2:B555, "Med A")=0), 1, 0)</f>
        <v>0</v>
      </c>
      <c r="H555" s="23" cm="1">
        <f t="array" ref="H555">IF(AND(A555=A554, E555=1), (C555-MIN(IF(A$2:A555=A555, IF(B$2:B555="Med A", C$2:C555), C555)))/7, 0)</f>
        <v>0</v>
      </c>
      <c r="I555" s="23">
        <f>IF(F555=1, SUMIFS(E$2:E555, A$2:A555, A555, B$2:B555, "Med A"), 0)</f>
        <v>0</v>
      </c>
      <c r="J555" s="23">
        <f t="shared" si="70"/>
        <v>0</v>
      </c>
      <c r="K555" s="23">
        <f t="shared" si="71"/>
        <v>3700</v>
      </c>
      <c r="L555" s="23">
        <f t="shared" si="72"/>
        <v>0</v>
      </c>
      <c r="M555" s="1">
        <f>IF(AND(B555="Med B", COUNTIFS(A$2:A555, A555, B$2:B555, "Med B")=1), 1, 0)</f>
        <v>0</v>
      </c>
      <c r="N555" s="1">
        <f t="shared" si="73"/>
        <v>0</v>
      </c>
      <c r="O555" s="1">
        <f>IF(B555="Med B", COUNTIFS(A$2:A555, A555, B$2:B555, "Med B"), 0)</f>
        <v>0</v>
      </c>
      <c r="P555" s="1">
        <f>IF(AND(B555="Med B", COUNTIFS(A$2:A555, A555, B$2:B555, "Med B")=2), E555, 0)</f>
        <v>0</v>
      </c>
    </row>
    <row r="556" spans="1:17" ht="10" x14ac:dyDescent="0.25">
      <c r="A556" s="1">
        <v>36</v>
      </c>
      <c r="B556" s="24" t="s">
        <v>9</v>
      </c>
      <c r="C556" s="2">
        <v>41131</v>
      </c>
      <c r="D556" s="2" t="str">
        <f t="shared" si="68"/>
        <v>2012-08</v>
      </c>
      <c r="E556" s="23">
        <v>3700</v>
      </c>
      <c r="F556" s="23">
        <f t="shared" si="69"/>
        <v>0</v>
      </c>
      <c r="G556" s="23">
        <f>IF(AND(B556="Med B", COUNTIFS(A$2:A556, A556, B$2:B556, "Med A")=0), 1, 0)</f>
        <v>0</v>
      </c>
      <c r="H556" s="23" cm="1">
        <f t="array" ref="H556">IF(AND(A556=A555, E556=1), (C556-MIN(IF(A$2:A556=A556, IF(B$2:B556="Med A", C$2:C556), C556)))/7, 0)</f>
        <v>0</v>
      </c>
      <c r="I556" s="23">
        <f>IF(F556=1, SUMIFS(E$2:E556, A$2:A556, A556, B$2:B556, "Med A"), 0)</f>
        <v>0</v>
      </c>
      <c r="J556" s="23">
        <f t="shared" si="70"/>
        <v>0</v>
      </c>
      <c r="K556" s="23">
        <f t="shared" si="71"/>
        <v>3700</v>
      </c>
      <c r="L556" s="23">
        <f t="shared" si="72"/>
        <v>0</v>
      </c>
      <c r="M556" s="1">
        <f>IF(AND(B556="Med B", COUNTIFS(A$2:A556, A556, B$2:B556, "Med B")=1), 1, 0)</f>
        <v>0</v>
      </c>
      <c r="N556" s="1">
        <f t="shared" si="73"/>
        <v>0</v>
      </c>
      <c r="O556" s="1">
        <f>IF(B556="Med B", COUNTIFS(A$2:A556, A556, B$2:B556, "Med B"), 0)</f>
        <v>0</v>
      </c>
      <c r="P556" s="1">
        <f>IF(AND(B556="Med B", COUNTIFS(A$2:A556, A556, B$2:B556, "Med B")=2), E556, 0)</f>
        <v>0</v>
      </c>
    </row>
    <row r="557" spans="1:17" ht="10" x14ac:dyDescent="0.25">
      <c r="A557" s="1">
        <v>36</v>
      </c>
      <c r="B557" s="24" t="s">
        <v>9</v>
      </c>
      <c r="C557" s="2">
        <v>41134</v>
      </c>
      <c r="D557" s="2" t="str">
        <f t="shared" si="68"/>
        <v>2012-08</v>
      </c>
      <c r="E557" s="23">
        <v>3700</v>
      </c>
      <c r="F557" s="23">
        <f t="shared" si="69"/>
        <v>0</v>
      </c>
      <c r="G557" s="23">
        <f>IF(AND(B557="Med B", COUNTIFS(A$2:A557, A557, B$2:B557, "Med A")=0), 1, 0)</f>
        <v>0</v>
      </c>
      <c r="H557" s="23" cm="1">
        <f t="array" ref="H557">IF(AND(A557=A556, E557=1), (C557-MIN(IF(A$2:A557=A557, IF(B$2:B557="Med A", C$2:C557), C557)))/7, 0)</f>
        <v>0</v>
      </c>
      <c r="I557" s="23">
        <f>IF(F557=1, SUMIFS(E$2:E557, A$2:A557, A557, B$2:B557, "Med A"), 0)</f>
        <v>0</v>
      </c>
      <c r="J557" s="23">
        <f t="shared" si="70"/>
        <v>0</v>
      </c>
      <c r="K557" s="23">
        <f t="shared" si="71"/>
        <v>3700</v>
      </c>
      <c r="L557" s="23">
        <f t="shared" si="72"/>
        <v>0</v>
      </c>
      <c r="M557" s="1">
        <f>IF(AND(B557="Med B", COUNTIFS(A$2:A557, A557, B$2:B557, "Med B")=1), 1, 0)</f>
        <v>0</v>
      </c>
      <c r="N557" s="1">
        <f t="shared" si="73"/>
        <v>0</v>
      </c>
      <c r="O557" s="1">
        <f>IF(B557="Med B", COUNTIFS(A$2:A557, A557, B$2:B557, "Med B"), 0)</f>
        <v>0</v>
      </c>
      <c r="P557" s="1">
        <f>IF(AND(B557="Med B", COUNTIFS(A$2:A557, A557, B$2:B557, "Med B")=2), E557, 0)</f>
        <v>0</v>
      </c>
    </row>
    <row r="558" spans="1:17" ht="10" x14ac:dyDescent="0.25">
      <c r="A558" s="1">
        <v>36</v>
      </c>
      <c r="B558" s="24" t="s">
        <v>9</v>
      </c>
      <c r="C558" s="2">
        <v>41136</v>
      </c>
      <c r="D558" s="2" t="str">
        <f t="shared" si="68"/>
        <v>2012-08</v>
      </c>
      <c r="E558" s="23">
        <v>3700</v>
      </c>
      <c r="F558" s="23">
        <f t="shared" si="69"/>
        <v>0</v>
      </c>
      <c r="G558" s="23">
        <f>IF(AND(B558="Med B", COUNTIFS(A$2:A558, A558, B$2:B558, "Med A")=0), 1, 0)</f>
        <v>0</v>
      </c>
      <c r="H558" s="23" cm="1">
        <f t="array" ref="H558">IF(AND(A558=A557, E558=1), (C558-MIN(IF(A$2:A558=A558, IF(B$2:B558="Med A", C$2:C558), C558)))/7, 0)</f>
        <v>0</v>
      </c>
      <c r="I558" s="23">
        <f>IF(F558=1, SUMIFS(E$2:E558, A$2:A558, A558, B$2:B558, "Med A"), 0)</f>
        <v>0</v>
      </c>
      <c r="J558" s="23">
        <f t="shared" si="70"/>
        <v>0</v>
      </c>
      <c r="K558" s="23">
        <f t="shared" si="71"/>
        <v>3700</v>
      </c>
      <c r="L558" s="23">
        <f t="shared" si="72"/>
        <v>0</v>
      </c>
      <c r="M558" s="1">
        <f>IF(AND(B558="Med B", COUNTIFS(A$2:A558, A558, B$2:B558, "Med B")=1), 1, 0)</f>
        <v>0</v>
      </c>
      <c r="N558" s="1">
        <f t="shared" si="73"/>
        <v>0</v>
      </c>
      <c r="O558" s="1">
        <f>IF(B558="Med B", COUNTIFS(A$2:A558, A558, B$2:B558, "Med B"), 0)</f>
        <v>0</v>
      </c>
      <c r="P558" s="1">
        <f>IF(AND(B558="Med B", COUNTIFS(A$2:A558, A558, B$2:B558, "Med B")=2), E558, 0)</f>
        <v>0</v>
      </c>
    </row>
    <row r="559" spans="1:17" ht="10" x14ac:dyDescent="0.25">
      <c r="A559" s="1">
        <v>36</v>
      </c>
      <c r="B559" s="24" t="s">
        <v>9</v>
      </c>
      <c r="C559" s="2">
        <v>41138</v>
      </c>
      <c r="D559" s="2" t="str">
        <f t="shared" si="68"/>
        <v>2012-08</v>
      </c>
      <c r="E559" s="23">
        <v>3700</v>
      </c>
      <c r="F559" s="23">
        <f t="shared" si="69"/>
        <v>0</v>
      </c>
      <c r="G559" s="23">
        <f>IF(AND(B559="Med B", COUNTIFS(A$2:A559, A559, B$2:B559, "Med A")=0), 1, 0)</f>
        <v>0</v>
      </c>
      <c r="H559" s="23" cm="1">
        <f t="array" ref="H559">IF(AND(A559=A558, E559=1), (C559-MIN(IF(A$2:A559=A559, IF(B$2:B559="Med A", C$2:C559), C559)))/7, 0)</f>
        <v>0</v>
      </c>
      <c r="I559" s="23">
        <f>IF(F559=1, SUMIFS(E$2:E559, A$2:A559, A559, B$2:B559, "Med A"), 0)</f>
        <v>0</v>
      </c>
      <c r="J559" s="23">
        <f t="shared" si="70"/>
        <v>0</v>
      </c>
      <c r="K559" s="23">
        <f t="shared" si="71"/>
        <v>3700</v>
      </c>
      <c r="L559" s="23">
        <f t="shared" si="72"/>
        <v>0</v>
      </c>
      <c r="M559" s="1">
        <f>IF(AND(B559="Med B", COUNTIFS(A$2:A559, A559, B$2:B559, "Med B")=1), 1, 0)</f>
        <v>0</v>
      </c>
      <c r="N559" s="1">
        <f t="shared" si="73"/>
        <v>0</v>
      </c>
      <c r="O559" s="1">
        <f>IF(B559="Med B", COUNTIFS(A$2:A559, A559, B$2:B559, "Med B"), 0)</f>
        <v>0</v>
      </c>
      <c r="P559" s="1">
        <f>IF(AND(B559="Med B", COUNTIFS(A$2:A559, A559, B$2:B559, "Med B")=2), E559, 0)</f>
        <v>0</v>
      </c>
    </row>
    <row r="560" spans="1:17" ht="12.5" x14ac:dyDescent="0.25">
      <c r="A560" s="1">
        <v>36</v>
      </c>
      <c r="B560" s="24" t="s">
        <v>10</v>
      </c>
      <c r="C560" s="2">
        <v>41164</v>
      </c>
      <c r="D560" s="2" t="str">
        <f t="shared" si="68"/>
        <v>2012-09</v>
      </c>
      <c r="E560" s="23">
        <v>6</v>
      </c>
      <c r="F560" s="23">
        <f t="shared" si="69"/>
        <v>1</v>
      </c>
      <c r="G560" s="23">
        <f>IF(AND(B560="Med B", COUNTIFS(A$2:A560, A560, B$2:B560, "Med A")=0), 1, 0)</f>
        <v>0</v>
      </c>
      <c r="H560" s="23" cm="1">
        <f t="array" ref="H560">IF(AND(A560=A559, E560=1), (C560-MIN(IF(A$2:A560=A560, IF(B$2:B560="Med A", C$2:C560), C560)))/7, 0)</f>
        <v>0</v>
      </c>
      <c r="I560" s="23">
        <f>IF(F560=1, SUMIFS(E$2:E560, A$2:A560, A560, B$2:B560, "Med A"), 0)</f>
        <v>55500</v>
      </c>
      <c r="J560" s="23">
        <f t="shared" si="70"/>
        <v>0</v>
      </c>
      <c r="K560" s="23">
        <f t="shared" si="71"/>
        <v>0</v>
      </c>
      <c r="L560" s="23">
        <f t="shared" si="72"/>
        <v>6</v>
      </c>
      <c r="M560" s="1">
        <f>IF(AND(B560="Med B", COUNTIFS(A$2:A560, A560, B$2:B560, "Med B")=1), 1, 0)</f>
        <v>1</v>
      </c>
      <c r="N560" s="1">
        <f t="shared" si="73"/>
        <v>6</v>
      </c>
      <c r="O560" s="1">
        <f>IF(B560="Med B", COUNTIFS(A$2:A560, A560, B$2:B560, "Med B"), 0)</f>
        <v>1</v>
      </c>
      <c r="P560" s="1">
        <f>IF(AND(B560="Med B", COUNTIFS(A$2:A560, A560, B$2:B560, "Med B")=2), E560, 0)</f>
        <v>0</v>
      </c>
      <c r="Q560" t="str">
        <f t="shared" ref="Q560:Q561" si="75">IF(AND(F536=1, OR(MONTH(C536)=9, MONTH(C536)=10)), TEXT(C536, "yyyy-mm"), "")</f>
        <v/>
      </c>
    </row>
    <row r="561" spans="1:17" ht="12.5" x14ac:dyDescent="0.25">
      <c r="A561" s="1">
        <v>36</v>
      </c>
      <c r="B561" s="24" t="s">
        <v>10</v>
      </c>
      <c r="C561" s="2">
        <v>41199</v>
      </c>
      <c r="D561" s="2" t="str">
        <f t="shared" si="68"/>
        <v>2012-10</v>
      </c>
      <c r="E561" s="23">
        <v>5</v>
      </c>
      <c r="F561" s="23">
        <f t="shared" si="69"/>
        <v>0</v>
      </c>
      <c r="G561" s="23">
        <f>IF(AND(B561="Med B", COUNTIFS(A$2:A561, A561, B$2:B561, "Med A")=0), 1, 0)</f>
        <v>0</v>
      </c>
      <c r="H561" s="23" cm="1">
        <f t="array" ref="H561">IF(AND(A561=A560, E561=1), (C561-MIN(IF(A$2:A561=A561, IF(B$2:B561="Med A", C$2:C561), C561)))/7, 0)</f>
        <v>0</v>
      </c>
      <c r="I561" s="23">
        <f>IF(F561=1, SUMIFS(E$2:E561, A$2:A561, A561, B$2:B561, "Med A"), 0)</f>
        <v>0</v>
      </c>
      <c r="J561" s="23">
        <f t="shared" si="70"/>
        <v>0</v>
      </c>
      <c r="K561" s="23">
        <f t="shared" si="71"/>
        <v>0</v>
      </c>
      <c r="L561" s="23">
        <f t="shared" si="72"/>
        <v>5</v>
      </c>
      <c r="M561" s="1">
        <f>IF(AND(B561="Med B", COUNTIFS(A$2:A561, A561, B$2:B561, "Med B")=1), 1, 0)</f>
        <v>0</v>
      </c>
      <c r="N561" s="1">
        <f t="shared" si="73"/>
        <v>0</v>
      </c>
      <c r="O561" s="1">
        <f>IF(B561="Med B", COUNTIFS(A$2:A561, A561, B$2:B561, "Med B"), 0)</f>
        <v>2</v>
      </c>
      <c r="P561" s="1">
        <f>IF(AND(B561="Med B", COUNTIFS(A$2:A561, A561, B$2:B561, "Med B")=2), E561, 0)</f>
        <v>5</v>
      </c>
      <c r="Q561" t="str">
        <f t="shared" si="75"/>
        <v/>
      </c>
    </row>
    <row r="562" spans="1:17" ht="10" x14ac:dyDescent="0.25">
      <c r="A562" s="1">
        <v>36</v>
      </c>
      <c r="B562" s="24" t="s">
        <v>10</v>
      </c>
      <c r="C562" s="2">
        <v>41227</v>
      </c>
      <c r="D562" s="2" t="str">
        <f t="shared" si="68"/>
        <v>2012-11</v>
      </c>
      <c r="E562" s="23">
        <v>4</v>
      </c>
      <c r="F562" s="23">
        <f t="shared" si="69"/>
        <v>0</v>
      </c>
      <c r="G562" s="23">
        <f>IF(AND(B562="Med B", COUNTIFS(A$2:A562, A562, B$2:B562, "Med A")=0), 1, 0)</f>
        <v>0</v>
      </c>
      <c r="H562" s="23" cm="1">
        <f t="array" ref="H562">IF(AND(A562=A561, E562=1), (C562-MIN(IF(A$2:A562=A562, IF(B$2:B562="Med A", C$2:C562), C562)))/7, 0)</f>
        <v>0</v>
      </c>
      <c r="I562" s="23">
        <f>IF(F562=1, SUMIFS(E$2:E562, A$2:A562, A562, B$2:B562, "Med A"), 0)</f>
        <v>0</v>
      </c>
      <c r="J562" s="23">
        <f t="shared" si="70"/>
        <v>15</v>
      </c>
      <c r="K562" s="23">
        <f t="shared" si="71"/>
        <v>0</v>
      </c>
      <c r="L562" s="23">
        <f t="shared" si="72"/>
        <v>4</v>
      </c>
      <c r="M562" s="1">
        <f>IF(AND(B562="Med B", COUNTIFS(A$2:A562, A562, B$2:B562, "Med B")=1), 1, 0)</f>
        <v>0</v>
      </c>
      <c r="N562" s="1">
        <f t="shared" si="73"/>
        <v>0</v>
      </c>
      <c r="O562" s="1">
        <f>IF(B562="Med B", COUNTIFS(A$2:A562, A562, B$2:B562, "Med B"), 0)</f>
        <v>3</v>
      </c>
      <c r="P562" s="1">
        <f>IF(AND(B562="Med B", COUNTIFS(A$2:A562, A562, B$2:B562, "Med B")=2), E562, 0)</f>
        <v>0</v>
      </c>
    </row>
    <row r="563" spans="1:17" ht="12.5" x14ac:dyDescent="0.25">
      <c r="A563" s="1">
        <v>37</v>
      </c>
      <c r="B563" s="24" t="s">
        <v>10</v>
      </c>
      <c r="C563" s="2">
        <v>41193</v>
      </c>
      <c r="D563" s="2" t="str">
        <f t="shared" si="68"/>
        <v>2012-10</v>
      </c>
      <c r="E563" s="23">
        <v>1</v>
      </c>
      <c r="F563" s="23">
        <f t="shared" si="69"/>
        <v>0</v>
      </c>
      <c r="G563" s="23">
        <f>IF(AND(B563="Med B", COUNTIFS(A$2:A563, A563, B$2:B563, "Med A")=0), 1, 0)</f>
        <v>1</v>
      </c>
      <c r="H563" s="23" cm="1">
        <f t="array" ref="H563">IF(AND(A563=A562, E563=1), (C563-MIN(IF(A$2:A563=A563, IF(B$2:B563="Med A", C$2:C563), C563)))/7, 0)</f>
        <v>0</v>
      </c>
      <c r="I563" s="23">
        <f>IF(F563=1, SUMIFS(E$2:E563, A$2:A563, A563, B$2:B563, "Med A"), 0)</f>
        <v>0</v>
      </c>
      <c r="J563" s="23">
        <f t="shared" si="70"/>
        <v>0</v>
      </c>
      <c r="K563" s="23">
        <f t="shared" si="71"/>
        <v>0</v>
      </c>
      <c r="L563" s="23">
        <f t="shared" si="72"/>
        <v>1</v>
      </c>
      <c r="M563" s="1">
        <f>IF(AND(B563="Med B", COUNTIFS(A$2:A563, A563, B$2:B563, "Med B")=1), 1, 0)</f>
        <v>1</v>
      </c>
      <c r="N563" s="1">
        <f t="shared" si="73"/>
        <v>1</v>
      </c>
      <c r="O563" s="1">
        <f>IF(B563="Med B", COUNTIFS(A$2:A563, A563, B$2:B563, "Med B"), 0)</f>
        <v>1</v>
      </c>
      <c r="P563" s="1">
        <f>IF(AND(B563="Med B", COUNTIFS(A$2:A563, A563, B$2:B563, "Med B")=2), E563, 0)</f>
        <v>0</v>
      </c>
      <c r="Q563" t="str">
        <f>IF(AND(F539=1, OR(MONTH(C539)=9, MONTH(C539)=10)), TEXT(C539, "yyyy-mm"), "")</f>
        <v/>
      </c>
    </row>
    <row r="564" spans="1:17" ht="10" x14ac:dyDescent="0.25">
      <c r="A564" s="1">
        <v>37</v>
      </c>
      <c r="B564" s="24" t="s">
        <v>10</v>
      </c>
      <c r="C564" s="2">
        <v>41228</v>
      </c>
      <c r="D564" s="2" t="str">
        <f t="shared" si="68"/>
        <v>2012-11</v>
      </c>
      <c r="E564" s="23">
        <v>1</v>
      </c>
      <c r="F564" s="23">
        <f t="shared" si="69"/>
        <v>0</v>
      </c>
      <c r="G564" s="23">
        <f>IF(AND(B564="Med B", COUNTIFS(A$2:A564, A564, B$2:B564, "Med A")=0), 1, 0)</f>
        <v>1</v>
      </c>
      <c r="H564" s="23" cm="1">
        <f t="array" ref="H564">IF(AND(A564=A563, E564=1), (C564-MIN(IF(A$2:A564=A564, IF(B$2:B564="Med A", C$2:C564), C564)))/7, 0)</f>
        <v>0</v>
      </c>
      <c r="I564" s="23">
        <f>IF(F564=1, SUMIFS(E$2:E564, A$2:A564, A564, B$2:B564, "Med A"), 0)</f>
        <v>0</v>
      </c>
      <c r="J564" s="23">
        <f t="shared" si="70"/>
        <v>2</v>
      </c>
      <c r="K564" s="23">
        <f t="shared" si="71"/>
        <v>0</v>
      </c>
      <c r="L564" s="23">
        <f t="shared" si="72"/>
        <v>1</v>
      </c>
      <c r="M564" s="1">
        <f>IF(AND(B564="Med B", COUNTIFS(A$2:A564, A564, B$2:B564, "Med B")=1), 1, 0)</f>
        <v>0</v>
      </c>
      <c r="N564" s="1">
        <f t="shared" si="73"/>
        <v>0</v>
      </c>
      <c r="O564" s="1">
        <f>IF(B564="Med B", COUNTIFS(A$2:A564, A564, B$2:B564, "Med B"), 0)</f>
        <v>2</v>
      </c>
      <c r="P564" s="1">
        <f>IF(AND(B564="Med B", COUNTIFS(A$2:A564, A564, B$2:B564, "Med B")=2), E564, 0)</f>
        <v>1</v>
      </c>
    </row>
    <row r="565" spans="1:17" ht="12.5" x14ac:dyDescent="0.25">
      <c r="A565" s="1">
        <v>38</v>
      </c>
      <c r="B565" s="24" t="s">
        <v>9</v>
      </c>
      <c r="C565" s="2">
        <v>41158</v>
      </c>
      <c r="D565" s="2" t="str">
        <f t="shared" si="68"/>
        <v>2012-09</v>
      </c>
      <c r="E565" s="23">
        <v>2600</v>
      </c>
      <c r="F565" s="23">
        <f t="shared" si="69"/>
        <v>0</v>
      </c>
      <c r="G565" s="23">
        <f>IF(AND(B565="Med B", COUNTIFS(A$2:A565, A565, B$2:B565, "Med A")=0), 1, 0)</f>
        <v>0</v>
      </c>
      <c r="H565" s="23" cm="1">
        <f t="array" ref="H565">IF(AND(A565=A564, E565=1), (C565-MIN(IF(A$2:A565=A565, IF(B$2:B565="Med A", C$2:C565), C565)))/7, 0)</f>
        <v>0</v>
      </c>
      <c r="I565" s="23">
        <f>IF(F565=1, SUMIFS(E$2:E565, A$2:A565, A565, B$2:B565, "Med A"), 0)</f>
        <v>0</v>
      </c>
      <c r="J565" s="23">
        <f t="shared" si="70"/>
        <v>0</v>
      </c>
      <c r="K565" s="23">
        <f t="shared" si="71"/>
        <v>2600</v>
      </c>
      <c r="L565" s="23">
        <f t="shared" si="72"/>
        <v>0</v>
      </c>
      <c r="M565" s="1">
        <f>IF(AND(B565="Med B", COUNTIFS(A$2:A565, A565, B$2:B565, "Med B")=1), 1, 0)</f>
        <v>0</v>
      </c>
      <c r="N565" s="1">
        <f t="shared" si="73"/>
        <v>0</v>
      </c>
      <c r="O565" s="1">
        <f>IF(B565="Med B", COUNTIFS(A$2:A565, A565, B$2:B565, "Med B"), 0)</f>
        <v>0</v>
      </c>
      <c r="P565" s="1">
        <f>IF(AND(B565="Med B", COUNTIFS(A$2:A565, A565, B$2:B565, "Med B")=2), E565, 0)</f>
        <v>0</v>
      </c>
      <c r="Q565" t="str">
        <f t="shared" ref="Q565:Q566" si="76">IF(AND(F541=1, OR(MONTH(C541)=9, MONTH(C541)=10)), TEXT(C541, "yyyy-mm"), "")</f>
        <v/>
      </c>
    </row>
    <row r="566" spans="1:17" ht="12.5" x14ac:dyDescent="0.25">
      <c r="A566" s="1">
        <v>38</v>
      </c>
      <c r="B566" s="24" t="s">
        <v>10</v>
      </c>
      <c r="C566" s="2">
        <v>41167</v>
      </c>
      <c r="D566" s="2" t="str">
        <f t="shared" si="68"/>
        <v>2012-09</v>
      </c>
      <c r="E566" s="23">
        <v>5</v>
      </c>
      <c r="F566" s="23">
        <f t="shared" si="69"/>
        <v>1</v>
      </c>
      <c r="G566" s="23">
        <f>IF(AND(B566="Med B", COUNTIFS(A$2:A566, A566, B$2:B566, "Med A")=0), 1, 0)</f>
        <v>0</v>
      </c>
      <c r="H566" s="23" cm="1">
        <f t="array" ref="H566">IF(AND(A566=A565, E566=1), (C566-MIN(IF(A$2:A566=A566, IF(B$2:B566="Med A", C$2:C566), C566)))/7, 0)</f>
        <v>0</v>
      </c>
      <c r="I566" s="23">
        <f>IF(F566=1, SUMIFS(E$2:E566, A$2:A566, A566, B$2:B566, "Med A"), 0)</f>
        <v>2600</v>
      </c>
      <c r="J566" s="23">
        <f t="shared" si="70"/>
        <v>5</v>
      </c>
      <c r="K566" s="23">
        <f t="shared" si="71"/>
        <v>0</v>
      </c>
      <c r="L566" s="23">
        <f t="shared" si="72"/>
        <v>5</v>
      </c>
      <c r="M566" s="1">
        <f>IF(AND(B566="Med B", COUNTIFS(A$2:A566, A566, B$2:B566, "Med B")=1), 1, 0)</f>
        <v>1</v>
      </c>
      <c r="N566" s="1">
        <f t="shared" si="73"/>
        <v>5</v>
      </c>
      <c r="O566" s="1">
        <f>IF(B566="Med B", COUNTIFS(A$2:A566, A566, B$2:B566, "Med B"), 0)</f>
        <v>1</v>
      </c>
      <c r="P566" s="1">
        <f>IF(AND(B566="Med B", COUNTIFS(A$2:A566, A566, B$2:B566, "Med B")=2), E566, 0)</f>
        <v>0</v>
      </c>
      <c r="Q566" t="str">
        <f t="shared" si="76"/>
        <v/>
      </c>
    </row>
    <row r="567" spans="1:17" ht="10" x14ac:dyDescent="0.25">
      <c r="A567" s="1">
        <v>39</v>
      </c>
      <c r="B567" s="24" t="s">
        <v>9</v>
      </c>
      <c r="C567" s="2">
        <v>41093</v>
      </c>
      <c r="D567" s="2" t="str">
        <f t="shared" si="68"/>
        <v>2012-07</v>
      </c>
      <c r="E567" s="23">
        <v>4500</v>
      </c>
      <c r="F567" s="23">
        <f t="shared" si="69"/>
        <v>0</v>
      </c>
      <c r="G567" s="23">
        <f>IF(AND(B567="Med B", COUNTIFS(A$2:A567, A567, B$2:B567, "Med A")=0), 1, 0)</f>
        <v>0</v>
      </c>
      <c r="H567" s="23" cm="1">
        <f t="array" ref="H567">IF(AND(A567=A566, E567=1), (C567-MIN(IF(A$2:A567=A567, IF(B$2:B567="Med A", C$2:C567), C567)))/7, 0)</f>
        <v>0</v>
      </c>
      <c r="I567" s="23">
        <f>IF(F567=1, SUMIFS(E$2:E567, A$2:A567, A567, B$2:B567, "Med A"), 0)</f>
        <v>0</v>
      </c>
      <c r="J567" s="23">
        <f t="shared" si="70"/>
        <v>0</v>
      </c>
      <c r="K567" s="23">
        <f t="shared" si="71"/>
        <v>4500</v>
      </c>
      <c r="L567" s="23">
        <f t="shared" si="72"/>
        <v>0</v>
      </c>
      <c r="M567" s="1">
        <f>IF(AND(B567="Med B", COUNTIFS(A$2:A567, A567, B$2:B567, "Med B")=1), 1, 0)</f>
        <v>0</v>
      </c>
      <c r="N567" s="1">
        <f t="shared" si="73"/>
        <v>0</v>
      </c>
      <c r="O567" s="1">
        <f>IF(B567="Med B", COUNTIFS(A$2:A567, A567, B$2:B567, "Med B"), 0)</f>
        <v>0</v>
      </c>
      <c r="P567" s="1">
        <f>IF(AND(B567="Med B", COUNTIFS(A$2:A567, A567, B$2:B567, "Med B")=2), E567, 0)</f>
        <v>0</v>
      </c>
    </row>
    <row r="568" spans="1:17" ht="10" x14ac:dyDescent="0.25">
      <c r="A568" s="1">
        <v>39</v>
      </c>
      <c r="B568" s="24" t="s">
        <v>9</v>
      </c>
      <c r="C568" s="2">
        <v>41100</v>
      </c>
      <c r="D568" s="2" t="str">
        <f t="shared" si="68"/>
        <v>2012-07</v>
      </c>
      <c r="E568" s="23">
        <v>4500</v>
      </c>
      <c r="F568" s="23">
        <f t="shared" si="69"/>
        <v>0</v>
      </c>
      <c r="G568" s="23">
        <f>IF(AND(B568="Med B", COUNTIFS(A$2:A568, A568, B$2:B568, "Med A")=0), 1, 0)</f>
        <v>0</v>
      </c>
      <c r="H568" s="23" cm="1">
        <f t="array" ref="H568">IF(AND(A568=A567, E568=1), (C568-MIN(IF(A$2:A568=A568, IF(B$2:B568="Med A", C$2:C568), C568)))/7, 0)</f>
        <v>0</v>
      </c>
      <c r="I568" s="23">
        <f>IF(F568=1, SUMIFS(E$2:E568, A$2:A568, A568, B$2:B568, "Med A"), 0)</f>
        <v>0</v>
      </c>
      <c r="J568" s="23">
        <f t="shared" si="70"/>
        <v>0</v>
      </c>
      <c r="K568" s="23">
        <f t="shared" si="71"/>
        <v>4500</v>
      </c>
      <c r="L568" s="23">
        <f t="shared" si="72"/>
        <v>0</v>
      </c>
      <c r="M568" s="1">
        <f>IF(AND(B568="Med B", COUNTIFS(A$2:A568, A568, B$2:B568, "Med B")=1), 1, 0)</f>
        <v>0</v>
      </c>
      <c r="N568" s="1">
        <f t="shared" si="73"/>
        <v>0</v>
      </c>
      <c r="O568" s="1">
        <f>IF(B568="Med B", COUNTIFS(A$2:A568, A568, B$2:B568, "Med B"), 0)</f>
        <v>0</v>
      </c>
      <c r="P568" s="1">
        <f>IF(AND(B568="Med B", COUNTIFS(A$2:A568, A568, B$2:B568, "Med B")=2), E568, 0)</f>
        <v>0</v>
      </c>
    </row>
    <row r="569" spans="1:17" ht="10" x14ac:dyDescent="0.25">
      <c r="A569" s="1">
        <v>39</v>
      </c>
      <c r="B569" s="24" t="s">
        <v>9</v>
      </c>
      <c r="C569" s="2">
        <v>41102</v>
      </c>
      <c r="D569" s="2" t="str">
        <f t="shared" si="68"/>
        <v>2012-07</v>
      </c>
      <c r="E569" s="23">
        <v>4500</v>
      </c>
      <c r="F569" s="23">
        <f t="shared" si="69"/>
        <v>0</v>
      </c>
      <c r="G569" s="23">
        <f>IF(AND(B569="Med B", COUNTIFS(A$2:A569, A569, B$2:B569, "Med A")=0), 1, 0)</f>
        <v>0</v>
      </c>
      <c r="H569" s="23" cm="1">
        <f t="array" ref="H569">IF(AND(A569=A568, E569=1), (C569-MIN(IF(A$2:A569=A569, IF(B$2:B569="Med A", C$2:C569), C569)))/7, 0)</f>
        <v>0</v>
      </c>
      <c r="I569" s="23">
        <f>IF(F569=1, SUMIFS(E$2:E569, A$2:A569, A569, B$2:B569, "Med A"), 0)</f>
        <v>0</v>
      </c>
      <c r="J569" s="23">
        <f t="shared" si="70"/>
        <v>0</v>
      </c>
      <c r="K569" s="23">
        <f t="shared" si="71"/>
        <v>4500</v>
      </c>
      <c r="L569" s="23">
        <f t="shared" si="72"/>
        <v>0</v>
      </c>
      <c r="M569" s="1">
        <f>IF(AND(B569="Med B", COUNTIFS(A$2:A569, A569, B$2:B569, "Med B")=1), 1, 0)</f>
        <v>0</v>
      </c>
      <c r="N569" s="1">
        <f t="shared" si="73"/>
        <v>0</v>
      </c>
      <c r="O569" s="1">
        <f>IF(B569="Med B", COUNTIFS(A$2:A569, A569, B$2:B569, "Med B"), 0)</f>
        <v>0</v>
      </c>
      <c r="P569" s="1">
        <f>IF(AND(B569="Med B", COUNTIFS(A$2:A569, A569, B$2:B569, "Med B")=2), E569, 0)</f>
        <v>0</v>
      </c>
    </row>
    <row r="570" spans="1:17" ht="10" x14ac:dyDescent="0.25">
      <c r="A570" s="1">
        <v>39</v>
      </c>
      <c r="B570" s="24" t="s">
        <v>9</v>
      </c>
      <c r="C570" s="2">
        <v>41104</v>
      </c>
      <c r="D570" s="2" t="str">
        <f t="shared" si="68"/>
        <v>2012-07</v>
      </c>
      <c r="E570" s="23">
        <v>4500</v>
      </c>
      <c r="F570" s="23">
        <f t="shared" si="69"/>
        <v>0</v>
      </c>
      <c r="G570" s="23">
        <f>IF(AND(B570="Med B", COUNTIFS(A$2:A570, A570, B$2:B570, "Med A")=0), 1, 0)</f>
        <v>0</v>
      </c>
      <c r="H570" s="23" cm="1">
        <f t="array" ref="H570">IF(AND(A570=A569, E570=1), (C570-MIN(IF(A$2:A570=A570, IF(B$2:B570="Med A", C$2:C570), C570)))/7, 0)</f>
        <v>0</v>
      </c>
      <c r="I570" s="23">
        <f>IF(F570=1, SUMIFS(E$2:E570, A$2:A570, A570, B$2:B570, "Med A"), 0)</f>
        <v>0</v>
      </c>
      <c r="J570" s="23">
        <f t="shared" si="70"/>
        <v>0</v>
      </c>
      <c r="K570" s="23">
        <f t="shared" si="71"/>
        <v>4500</v>
      </c>
      <c r="L570" s="23">
        <f t="shared" si="72"/>
        <v>0</v>
      </c>
      <c r="M570" s="1">
        <f>IF(AND(B570="Med B", COUNTIFS(A$2:A570, A570, B$2:B570, "Med B")=1), 1, 0)</f>
        <v>0</v>
      </c>
      <c r="N570" s="1">
        <f t="shared" si="73"/>
        <v>0</v>
      </c>
      <c r="O570" s="1">
        <f>IF(B570="Med B", COUNTIFS(A$2:A570, A570, B$2:B570, "Med B"), 0)</f>
        <v>0</v>
      </c>
      <c r="P570" s="1">
        <f>IF(AND(B570="Med B", COUNTIFS(A$2:A570, A570, B$2:B570, "Med B")=2), E570, 0)</f>
        <v>0</v>
      </c>
    </row>
    <row r="571" spans="1:17" ht="10" x14ac:dyDescent="0.25">
      <c r="A571" s="1">
        <v>39</v>
      </c>
      <c r="B571" s="24" t="s">
        <v>9</v>
      </c>
      <c r="C571" s="2">
        <v>41107</v>
      </c>
      <c r="D571" s="2" t="str">
        <f t="shared" si="68"/>
        <v>2012-07</v>
      </c>
      <c r="E571" s="23">
        <v>4500</v>
      </c>
      <c r="F571" s="23">
        <f t="shared" si="69"/>
        <v>0</v>
      </c>
      <c r="G571" s="23">
        <f>IF(AND(B571="Med B", COUNTIFS(A$2:A571, A571, B$2:B571, "Med A")=0), 1, 0)</f>
        <v>0</v>
      </c>
      <c r="H571" s="23" cm="1">
        <f t="array" ref="H571">IF(AND(A571=A570, E571=1), (C571-MIN(IF(A$2:A571=A571, IF(B$2:B571="Med A", C$2:C571), C571)))/7, 0)</f>
        <v>0</v>
      </c>
      <c r="I571" s="23">
        <f>IF(F571=1, SUMIFS(E$2:E571, A$2:A571, A571, B$2:B571, "Med A"), 0)</f>
        <v>0</v>
      </c>
      <c r="J571" s="23">
        <f t="shared" si="70"/>
        <v>0</v>
      </c>
      <c r="K571" s="23">
        <f t="shared" si="71"/>
        <v>4500</v>
      </c>
      <c r="L571" s="23">
        <f t="shared" si="72"/>
        <v>0</v>
      </c>
      <c r="M571" s="1">
        <f>IF(AND(B571="Med B", COUNTIFS(A$2:A571, A571, B$2:B571, "Med B")=1), 1, 0)</f>
        <v>0</v>
      </c>
      <c r="N571" s="1">
        <f t="shared" si="73"/>
        <v>0</v>
      </c>
      <c r="O571" s="1">
        <f>IF(B571="Med B", COUNTIFS(A$2:A571, A571, B$2:B571, "Med B"), 0)</f>
        <v>0</v>
      </c>
      <c r="P571" s="1">
        <f>IF(AND(B571="Med B", COUNTIFS(A$2:A571, A571, B$2:B571, "Med B")=2), E571, 0)</f>
        <v>0</v>
      </c>
    </row>
    <row r="572" spans="1:17" ht="10" x14ac:dyDescent="0.25">
      <c r="A572" s="1">
        <v>39</v>
      </c>
      <c r="B572" s="24" t="s">
        <v>9</v>
      </c>
      <c r="C572" s="2">
        <v>41111</v>
      </c>
      <c r="D572" s="2" t="str">
        <f t="shared" si="68"/>
        <v>2012-07</v>
      </c>
      <c r="E572" s="23">
        <v>4500</v>
      </c>
      <c r="F572" s="23">
        <f t="shared" si="69"/>
        <v>0</v>
      </c>
      <c r="G572" s="23">
        <f>IF(AND(B572="Med B", COUNTIFS(A$2:A572, A572, B$2:B572, "Med A")=0), 1, 0)</f>
        <v>0</v>
      </c>
      <c r="H572" s="23" cm="1">
        <f t="array" ref="H572">IF(AND(A572=A571, E572=1), (C572-MIN(IF(A$2:A572=A572, IF(B$2:B572="Med A", C$2:C572), C572)))/7, 0)</f>
        <v>0</v>
      </c>
      <c r="I572" s="23">
        <f>IF(F572=1, SUMIFS(E$2:E572, A$2:A572, A572, B$2:B572, "Med A"), 0)</f>
        <v>0</v>
      </c>
      <c r="J572" s="23">
        <f t="shared" si="70"/>
        <v>0</v>
      </c>
      <c r="K572" s="23">
        <f t="shared" si="71"/>
        <v>4500</v>
      </c>
      <c r="L572" s="23">
        <f t="shared" si="72"/>
        <v>0</v>
      </c>
      <c r="M572" s="1">
        <f>IF(AND(B572="Med B", COUNTIFS(A$2:A572, A572, B$2:B572, "Med B")=1), 1, 0)</f>
        <v>0</v>
      </c>
      <c r="N572" s="1">
        <f t="shared" si="73"/>
        <v>0</v>
      </c>
      <c r="O572" s="1">
        <f>IF(B572="Med B", COUNTIFS(A$2:A572, A572, B$2:B572, "Med B"), 0)</f>
        <v>0</v>
      </c>
      <c r="P572" s="1">
        <f>IF(AND(B572="Med B", COUNTIFS(A$2:A572, A572, B$2:B572, "Med B")=2), E572, 0)</f>
        <v>0</v>
      </c>
    </row>
    <row r="573" spans="1:17" ht="10" x14ac:dyDescent="0.25">
      <c r="A573" s="1">
        <v>39</v>
      </c>
      <c r="B573" s="24" t="s">
        <v>9</v>
      </c>
      <c r="C573" s="2">
        <v>41118</v>
      </c>
      <c r="D573" s="2" t="str">
        <f t="shared" si="68"/>
        <v>2012-07</v>
      </c>
      <c r="E573" s="23">
        <v>4500</v>
      </c>
      <c r="F573" s="23">
        <f t="shared" si="69"/>
        <v>0</v>
      </c>
      <c r="G573" s="23">
        <f>IF(AND(B573="Med B", COUNTIFS(A$2:A573, A573, B$2:B573, "Med A")=0), 1, 0)</f>
        <v>0</v>
      </c>
      <c r="H573" s="23" cm="1">
        <f t="array" ref="H573">IF(AND(A573=A572, E573=1), (C573-MIN(IF(A$2:A573=A573, IF(B$2:B573="Med A", C$2:C573), C573)))/7, 0)</f>
        <v>0</v>
      </c>
      <c r="I573" s="23">
        <f>IF(F573=1, SUMIFS(E$2:E573, A$2:A573, A573, B$2:B573, "Med A"), 0)</f>
        <v>0</v>
      </c>
      <c r="J573" s="23">
        <f t="shared" si="70"/>
        <v>0</v>
      </c>
      <c r="K573" s="23">
        <f t="shared" si="71"/>
        <v>4500</v>
      </c>
      <c r="L573" s="23">
        <f t="shared" si="72"/>
        <v>0</v>
      </c>
      <c r="M573" s="1">
        <f>IF(AND(B573="Med B", COUNTIFS(A$2:A573, A573, B$2:B573, "Med B")=1), 1, 0)</f>
        <v>0</v>
      </c>
      <c r="N573" s="1">
        <f t="shared" si="73"/>
        <v>0</v>
      </c>
      <c r="O573" s="1">
        <f>IF(B573="Med B", COUNTIFS(A$2:A573, A573, B$2:B573, "Med B"), 0)</f>
        <v>0</v>
      </c>
      <c r="P573" s="1">
        <f>IF(AND(B573="Med B", COUNTIFS(A$2:A573, A573, B$2:B573, "Med B")=2), E573, 0)</f>
        <v>0</v>
      </c>
    </row>
    <row r="574" spans="1:17" ht="10" x14ac:dyDescent="0.25">
      <c r="A574" s="1">
        <v>39</v>
      </c>
      <c r="B574" s="24" t="s">
        <v>9</v>
      </c>
      <c r="C574" s="2">
        <v>41121</v>
      </c>
      <c r="D574" s="2" t="str">
        <f t="shared" si="68"/>
        <v>2012-07</v>
      </c>
      <c r="E574" s="23">
        <v>4500</v>
      </c>
      <c r="F574" s="23">
        <f t="shared" si="69"/>
        <v>0</v>
      </c>
      <c r="G574" s="23">
        <f>IF(AND(B574="Med B", COUNTIFS(A$2:A574, A574, B$2:B574, "Med A")=0), 1, 0)</f>
        <v>0</v>
      </c>
      <c r="H574" s="23" cm="1">
        <f t="array" ref="H574">IF(AND(A574=A573, E574=1), (C574-MIN(IF(A$2:A574=A574, IF(B$2:B574="Med A", C$2:C574), C574)))/7, 0)</f>
        <v>0</v>
      </c>
      <c r="I574" s="23">
        <f>IF(F574=1, SUMIFS(E$2:E574, A$2:A574, A574, B$2:B574, "Med A"), 0)</f>
        <v>0</v>
      </c>
      <c r="J574" s="23">
        <f t="shared" si="70"/>
        <v>0</v>
      </c>
      <c r="K574" s="23">
        <f t="shared" si="71"/>
        <v>4500</v>
      </c>
      <c r="L574" s="23">
        <f t="shared" si="72"/>
        <v>0</v>
      </c>
      <c r="M574" s="1">
        <f>IF(AND(B574="Med B", COUNTIFS(A$2:A574, A574, B$2:B574, "Med B")=1), 1, 0)</f>
        <v>0</v>
      </c>
      <c r="N574" s="1">
        <f t="shared" si="73"/>
        <v>0</v>
      </c>
      <c r="O574" s="1">
        <f>IF(B574="Med B", COUNTIFS(A$2:A574, A574, B$2:B574, "Med B"), 0)</f>
        <v>0</v>
      </c>
      <c r="P574" s="1">
        <f>IF(AND(B574="Med B", COUNTIFS(A$2:A574, A574, B$2:B574, "Med B")=2), E574, 0)</f>
        <v>0</v>
      </c>
    </row>
    <row r="575" spans="1:17" ht="10" x14ac:dyDescent="0.25">
      <c r="A575" s="1">
        <v>39</v>
      </c>
      <c r="B575" s="24" t="s">
        <v>9</v>
      </c>
      <c r="C575" s="2">
        <v>41123</v>
      </c>
      <c r="D575" s="2" t="str">
        <f t="shared" si="68"/>
        <v>2012-08</v>
      </c>
      <c r="E575" s="23">
        <v>4500</v>
      </c>
      <c r="F575" s="23">
        <f t="shared" si="69"/>
        <v>0</v>
      </c>
      <c r="G575" s="23">
        <f>IF(AND(B575="Med B", COUNTIFS(A$2:A575, A575, B$2:B575, "Med A")=0), 1, 0)</f>
        <v>0</v>
      </c>
      <c r="H575" s="23" cm="1">
        <f t="array" ref="H575">IF(AND(A575=A574, E575=1), (C575-MIN(IF(A$2:A575=A575, IF(B$2:B575="Med A", C$2:C575), C575)))/7, 0)</f>
        <v>0</v>
      </c>
      <c r="I575" s="23">
        <f>IF(F575=1, SUMIFS(E$2:E575, A$2:A575, A575, B$2:B575, "Med A"), 0)</f>
        <v>0</v>
      </c>
      <c r="J575" s="23">
        <f t="shared" si="70"/>
        <v>0</v>
      </c>
      <c r="K575" s="23">
        <f t="shared" si="71"/>
        <v>4500</v>
      </c>
      <c r="L575" s="23">
        <f t="shared" si="72"/>
        <v>0</v>
      </c>
      <c r="M575" s="1">
        <f>IF(AND(B575="Med B", COUNTIFS(A$2:A575, A575, B$2:B575, "Med B")=1), 1, 0)</f>
        <v>0</v>
      </c>
      <c r="N575" s="1">
        <f t="shared" si="73"/>
        <v>0</v>
      </c>
      <c r="O575" s="1">
        <f>IF(B575="Med B", COUNTIFS(A$2:A575, A575, B$2:B575, "Med B"), 0)</f>
        <v>0</v>
      </c>
      <c r="P575" s="1">
        <f>IF(AND(B575="Med B", COUNTIFS(A$2:A575, A575, B$2:B575, "Med B")=2), E575, 0)</f>
        <v>0</v>
      </c>
    </row>
    <row r="576" spans="1:17" ht="10" x14ac:dyDescent="0.25">
      <c r="A576" s="1">
        <v>39</v>
      </c>
      <c r="B576" s="24" t="s">
        <v>9</v>
      </c>
      <c r="C576" s="2">
        <v>41128</v>
      </c>
      <c r="D576" s="2" t="str">
        <f t="shared" si="68"/>
        <v>2012-08</v>
      </c>
      <c r="E576" s="23">
        <v>4500</v>
      </c>
      <c r="F576" s="23">
        <f t="shared" si="69"/>
        <v>0</v>
      </c>
      <c r="G576" s="23">
        <f>IF(AND(B576="Med B", COUNTIFS(A$2:A576, A576, B$2:B576, "Med A")=0), 1, 0)</f>
        <v>0</v>
      </c>
      <c r="H576" s="23" cm="1">
        <f t="array" ref="H576">IF(AND(A576=A575, E576=1), (C576-MIN(IF(A$2:A576=A576, IF(B$2:B576="Med A", C$2:C576), C576)))/7, 0)</f>
        <v>0</v>
      </c>
      <c r="I576" s="23">
        <f>IF(F576=1, SUMIFS(E$2:E576, A$2:A576, A576, B$2:B576, "Med A"), 0)</f>
        <v>0</v>
      </c>
      <c r="J576" s="23">
        <f t="shared" si="70"/>
        <v>0</v>
      </c>
      <c r="K576" s="23">
        <f t="shared" si="71"/>
        <v>4500</v>
      </c>
      <c r="L576" s="23">
        <f t="shared" si="72"/>
        <v>0</v>
      </c>
      <c r="M576" s="1">
        <f>IF(AND(B576="Med B", COUNTIFS(A$2:A576, A576, B$2:B576, "Med B")=1), 1, 0)</f>
        <v>0</v>
      </c>
      <c r="N576" s="1">
        <f t="shared" si="73"/>
        <v>0</v>
      </c>
      <c r="O576" s="1">
        <f>IF(B576="Med B", COUNTIFS(A$2:A576, A576, B$2:B576, "Med B"), 0)</f>
        <v>0</v>
      </c>
      <c r="P576" s="1">
        <f>IF(AND(B576="Med B", COUNTIFS(A$2:A576, A576, B$2:B576, "Med B")=2), E576, 0)</f>
        <v>0</v>
      </c>
    </row>
    <row r="577" spans="1:17" ht="10" x14ac:dyDescent="0.25">
      <c r="A577" s="1">
        <v>39</v>
      </c>
      <c r="B577" s="24" t="s">
        <v>9</v>
      </c>
      <c r="C577" s="2">
        <v>41132</v>
      </c>
      <c r="D577" s="2" t="str">
        <f t="shared" si="68"/>
        <v>2012-08</v>
      </c>
      <c r="E577" s="23">
        <v>4500</v>
      </c>
      <c r="F577" s="23">
        <f t="shared" si="69"/>
        <v>0</v>
      </c>
      <c r="G577" s="23">
        <f>IF(AND(B577="Med B", COUNTIFS(A$2:A577, A577, B$2:B577, "Med A")=0), 1, 0)</f>
        <v>0</v>
      </c>
      <c r="H577" s="23" cm="1">
        <f t="array" ref="H577">IF(AND(A577=A576, E577=1), (C577-MIN(IF(A$2:A577=A577, IF(B$2:B577="Med A", C$2:C577), C577)))/7, 0)</f>
        <v>0</v>
      </c>
      <c r="I577" s="23">
        <f>IF(F577=1, SUMIFS(E$2:E577, A$2:A577, A577, B$2:B577, "Med A"), 0)</f>
        <v>0</v>
      </c>
      <c r="J577" s="23">
        <f t="shared" si="70"/>
        <v>0</v>
      </c>
      <c r="K577" s="23">
        <f t="shared" si="71"/>
        <v>4500</v>
      </c>
      <c r="L577" s="23">
        <f t="shared" si="72"/>
        <v>0</v>
      </c>
      <c r="M577" s="1">
        <f>IF(AND(B577="Med B", COUNTIFS(A$2:A577, A577, B$2:B577, "Med B")=1), 1, 0)</f>
        <v>0</v>
      </c>
      <c r="N577" s="1">
        <f t="shared" si="73"/>
        <v>0</v>
      </c>
      <c r="O577" s="1">
        <f>IF(B577="Med B", COUNTIFS(A$2:A577, A577, B$2:B577, "Med B"), 0)</f>
        <v>0</v>
      </c>
      <c r="P577" s="1">
        <f>IF(AND(B577="Med B", COUNTIFS(A$2:A577, A577, B$2:B577, "Med B")=2), E577, 0)</f>
        <v>0</v>
      </c>
    </row>
    <row r="578" spans="1:17" ht="10" x14ac:dyDescent="0.25">
      <c r="A578" s="1">
        <v>39</v>
      </c>
      <c r="B578" s="24" t="s">
        <v>9</v>
      </c>
      <c r="C578" s="2">
        <v>41137</v>
      </c>
      <c r="D578" s="2" t="str">
        <f t="shared" si="68"/>
        <v>2012-08</v>
      </c>
      <c r="E578" s="23">
        <v>4500</v>
      </c>
      <c r="F578" s="23">
        <f t="shared" si="69"/>
        <v>0</v>
      </c>
      <c r="G578" s="23">
        <f>IF(AND(B578="Med B", COUNTIFS(A$2:A578, A578, B$2:B578, "Med A")=0), 1, 0)</f>
        <v>0</v>
      </c>
      <c r="H578" s="23" cm="1">
        <f t="array" ref="H578">IF(AND(A578=A577, E578=1), (C578-MIN(IF(A$2:A578=A578, IF(B$2:B578="Med A", C$2:C578), C578)))/7, 0)</f>
        <v>0</v>
      </c>
      <c r="I578" s="23">
        <f>IF(F578=1, SUMIFS(E$2:E578, A$2:A578, A578, B$2:B578, "Med A"), 0)</f>
        <v>0</v>
      </c>
      <c r="J578" s="23">
        <f t="shared" si="70"/>
        <v>0</v>
      </c>
      <c r="K578" s="23">
        <f t="shared" si="71"/>
        <v>4500</v>
      </c>
      <c r="L578" s="23">
        <f t="shared" si="72"/>
        <v>0</v>
      </c>
      <c r="M578" s="1">
        <f>IF(AND(B578="Med B", COUNTIFS(A$2:A578, A578, B$2:B578, "Med B")=1), 1, 0)</f>
        <v>0</v>
      </c>
      <c r="N578" s="1">
        <f t="shared" si="73"/>
        <v>0</v>
      </c>
      <c r="O578" s="1">
        <f>IF(B578="Med B", COUNTIFS(A$2:A578, A578, B$2:B578, "Med B"), 0)</f>
        <v>0</v>
      </c>
      <c r="P578" s="1">
        <f>IF(AND(B578="Med B", COUNTIFS(A$2:A578, A578, B$2:B578, "Med B")=2), E578, 0)</f>
        <v>0</v>
      </c>
    </row>
    <row r="579" spans="1:17" ht="10" x14ac:dyDescent="0.25">
      <c r="A579" s="1">
        <v>39</v>
      </c>
      <c r="B579" s="24" t="s">
        <v>9</v>
      </c>
      <c r="C579" s="2">
        <v>41139</v>
      </c>
      <c r="D579" s="2" t="str">
        <f t="shared" ref="D579:D642" si="77">TEXT(C579,"yyyy-mm")</f>
        <v>2012-08</v>
      </c>
      <c r="E579" s="23">
        <v>4500</v>
      </c>
      <c r="F579" s="23">
        <f t="shared" ref="F579:F642" si="78">IF(AND(A579=A578, B578="Med A", B579="Med B"), 1, 0)</f>
        <v>0</v>
      </c>
      <c r="G579" s="23">
        <f>IF(AND(B579="Med B", COUNTIFS(A$2:A579, A579, B$2:B579, "Med A")=0), 1, 0)</f>
        <v>0</v>
      </c>
      <c r="H579" s="23" cm="1">
        <f t="array" ref="H579">IF(AND(A579=A578, E579=1), (C579-MIN(IF(A$2:A579=A579, IF(B$2:B579="Med A", C$2:C579), C579)))/7, 0)</f>
        <v>0</v>
      </c>
      <c r="I579" s="23">
        <f>IF(F579=1, SUMIFS(E$2:E579, A$2:A579, A579, B$2:B579, "Med A"), 0)</f>
        <v>0</v>
      </c>
      <c r="J579" s="23">
        <f t="shared" ref="J579:J642" si="79">IF(AND(B579="Med B", OR(A580&lt;&gt;A579, ISBLANK(A580))), SUMIFS(E:E, A:A, A579, B:B, "Med B"), 0)</f>
        <v>0</v>
      </c>
      <c r="K579" s="23">
        <f t="shared" ref="K579:K642" si="80">IF(B579="Med A", E579, 0)</f>
        <v>4500</v>
      </c>
      <c r="L579" s="23">
        <f t="shared" ref="L579:L642" si="81">IF(B579="Med B", E579, 0)</f>
        <v>0</v>
      </c>
      <c r="M579" s="1">
        <f>IF(AND(B579="Med B", COUNTIFS(A$2:A579, A579, B$2:B579, "Med B")=1), 1, 0)</f>
        <v>0</v>
      </c>
      <c r="N579" s="1">
        <f t="shared" ref="N579:N642" si="82">IF(M579=1, E579, 0)</f>
        <v>0</v>
      </c>
      <c r="O579" s="1">
        <f>IF(B579="Med B", COUNTIFS(A$2:A579, A579, B$2:B579, "Med B"), 0)</f>
        <v>0</v>
      </c>
      <c r="P579" s="1">
        <f>IF(AND(B579="Med B", COUNTIFS(A$2:A579, A579, B$2:B579, "Med B")=2), E579, 0)</f>
        <v>0</v>
      </c>
    </row>
    <row r="580" spans="1:17" ht="10" x14ac:dyDescent="0.25">
      <c r="A580" s="1">
        <v>39</v>
      </c>
      <c r="B580" s="24" t="s">
        <v>9</v>
      </c>
      <c r="C580" s="2">
        <v>41144</v>
      </c>
      <c r="D580" s="2" t="str">
        <f t="shared" si="77"/>
        <v>2012-08</v>
      </c>
      <c r="E580" s="23">
        <v>4500</v>
      </c>
      <c r="F580" s="23">
        <f t="shared" si="78"/>
        <v>0</v>
      </c>
      <c r="G580" s="23">
        <f>IF(AND(B580="Med B", COUNTIFS(A$2:A580, A580, B$2:B580, "Med A")=0), 1, 0)</f>
        <v>0</v>
      </c>
      <c r="H580" s="23" cm="1">
        <f t="array" ref="H580">IF(AND(A580=A579, E580=1), (C580-MIN(IF(A$2:A580=A580, IF(B$2:B580="Med A", C$2:C580), C580)))/7, 0)</f>
        <v>0</v>
      </c>
      <c r="I580" s="23">
        <f>IF(F580=1, SUMIFS(E$2:E580, A$2:A580, A580, B$2:B580, "Med A"), 0)</f>
        <v>0</v>
      </c>
      <c r="J580" s="23">
        <f t="shared" si="79"/>
        <v>0</v>
      </c>
      <c r="K580" s="23">
        <f t="shared" si="80"/>
        <v>4500</v>
      </c>
      <c r="L580" s="23">
        <f t="shared" si="81"/>
        <v>0</v>
      </c>
      <c r="M580" s="1">
        <f>IF(AND(B580="Med B", COUNTIFS(A$2:A580, A580, B$2:B580, "Med B")=1), 1, 0)</f>
        <v>0</v>
      </c>
      <c r="N580" s="1">
        <f t="shared" si="82"/>
        <v>0</v>
      </c>
      <c r="O580" s="1">
        <f>IF(B580="Med B", COUNTIFS(A$2:A580, A580, B$2:B580, "Med B"), 0)</f>
        <v>0</v>
      </c>
      <c r="P580" s="1">
        <f>IF(AND(B580="Med B", COUNTIFS(A$2:A580, A580, B$2:B580, "Med B")=2), E580, 0)</f>
        <v>0</v>
      </c>
    </row>
    <row r="581" spans="1:17" ht="10" x14ac:dyDescent="0.25">
      <c r="A581" s="1">
        <v>39</v>
      </c>
      <c r="B581" s="24" t="s">
        <v>9</v>
      </c>
      <c r="C581" s="2">
        <v>41151</v>
      </c>
      <c r="D581" s="2" t="str">
        <f t="shared" si="77"/>
        <v>2012-08</v>
      </c>
      <c r="E581" s="23">
        <v>4500</v>
      </c>
      <c r="F581" s="23">
        <f t="shared" si="78"/>
        <v>0</v>
      </c>
      <c r="G581" s="23">
        <f>IF(AND(B581="Med B", COUNTIFS(A$2:A581, A581, B$2:B581, "Med A")=0), 1, 0)</f>
        <v>0</v>
      </c>
      <c r="H581" s="23" cm="1">
        <f t="array" ref="H581">IF(AND(A581=A580, E581=1), (C581-MIN(IF(A$2:A581=A581, IF(B$2:B581="Med A", C$2:C581), C581)))/7, 0)</f>
        <v>0</v>
      </c>
      <c r="I581" s="23">
        <f>IF(F581=1, SUMIFS(E$2:E581, A$2:A581, A581, B$2:B581, "Med A"), 0)</f>
        <v>0</v>
      </c>
      <c r="J581" s="23">
        <f t="shared" si="79"/>
        <v>0</v>
      </c>
      <c r="K581" s="23">
        <f t="shared" si="80"/>
        <v>4500</v>
      </c>
      <c r="L581" s="23">
        <f t="shared" si="81"/>
        <v>0</v>
      </c>
      <c r="M581" s="1">
        <f>IF(AND(B581="Med B", COUNTIFS(A$2:A581, A581, B$2:B581, "Med B")=1), 1, 0)</f>
        <v>0</v>
      </c>
      <c r="N581" s="1">
        <f t="shared" si="82"/>
        <v>0</v>
      </c>
      <c r="O581" s="1">
        <f>IF(B581="Med B", COUNTIFS(A$2:A581, A581, B$2:B581, "Med B"), 0)</f>
        <v>0</v>
      </c>
      <c r="P581" s="1">
        <f>IF(AND(B581="Med B", COUNTIFS(A$2:A581, A581, B$2:B581, "Med B")=2), E581, 0)</f>
        <v>0</v>
      </c>
    </row>
    <row r="582" spans="1:17" ht="12.5" x14ac:dyDescent="0.25">
      <c r="A582" s="1">
        <v>39</v>
      </c>
      <c r="B582" s="24" t="s">
        <v>9</v>
      </c>
      <c r="C582" s="2">
        <v>41157</v>
      </c>
      <c r="D582" s="2" t="str">
        <f t="shared" si="77"/>
        <v>2012-09</v>
      </c>
      <c r="E582" s="23">
        <v>4500</v>
      </c>
      <c r="F582" s="23">
        <f t="shared" si="78"/>
        <v>0</v>
      </c>
      <c r="G582" s="23">
        <f>IF(AND(B582="Med B", COUNTIFS(A$2:A582, A582, B$2:B582, "Med A")=0), 1, 0)</f>
        <v>0</v>
      </c>
      <c r="H582" s="23" cm="1">
        <f t="array" ref="H582">IF(AND(A582=A581, E582=1), (C582-MIN(IF(A$2:A582=A582, IF(B$2:B582="Med A", C$2:C582), C582)))/7, 0)</f>
        <v>0</v>
      </c>
      <c r="I582" s="23">
        <f>IF(F582=1, SUMIFS(E$2:E582, A$2:A582, A582, B$2:B582, "Med A"), 0)</f>
        <v>0</v>
      </c>
      <c r="J582" s="23">
        <f t="shared" si="79"/>
        <v>0</v>
      </c>
      <c r="K582" s="23">
        <f t="shared" si="80"/>
        <v>4500</v>
      </c>
      <c r="L582" s="23">
        <f t="shared" si="81"/>
        <v>0</v>
      </c>
      <c r="M582" s="1">
        <f>IF(AND(B582="Med B", COUNTIFS(A$2:A582, A582, B$2:B582, "Med B")=1), 1, 0)</f>
        <v>0</v>
      </c>
      <c r="N582" s="1">
        <f t="shared" si="82"/>
        <v>0</v>
      </c>
      <c r="O582" s="1">
        <f>IF(B582="Med B", COUNTIFS(A$2:A582, A582, B$2:B582, "Med B"), 0)</f>
        <v>0</v>
      </c>
      <c r="P582" s="1">
        <f>IF(AND(B582="Med B", COUNTIFS(A$2:A582, A582, B$2:B582, "Med B")=2), E582, 0)</f>
        <v>0</v>
      </c>
      <c r="Q582" t="str">
        <f t="shared" ref="Q582:Q583" si="83">IF(AND(F558=1, OR(MONTH(C558)=9, MONTH(C558)=10)), TEXT(C558, "yyyy-mm"), "")</f>
        <v/>
      </c>
    </row>
    <row r="583" spans="1:17" ht="12.5" x14ac:dyDescent="0.25">
      <c r="A583" s="1">
        <v>39</v>
      </c>
      <c r="B583" s="24" t="s">
        <v>10</v>
      </c>
      <c r="C583" s="2">
        <v>41165</v>
      </c>
      <c r="D583" s="2" t="str">
        <f t="shared" si="77"/>
        <v>2012-09</v>
      </c>
      <c r="E583" s="23">
        <v>8</v>
      </c>
      <c r="F583" s="23">
        <f t="shared" si="78"/>
        <v>1</v>
      </c>
      <c r="G583" s="23">
        <f>IF(AND(B583="Med B", COUNTIFS(A$2:A583, A583, B$2:B583, "Med A")=0), 1, 0)</f>
        <v>0</v>
      </c>
      <c r="H583" s="23" cm="1">
        <f t="array" ref="H583">IF(AND(A583=A582, E583=1), (C583-MIN(IF(A$2:A583=A583, IF(B$2:B583="Med A", C$2:C583), C583)))/7, 0)</f>
        <v>0</v>
      </c>
      <c r="I583" s="23">
        <f>IF(F583=1, SUMIFS(E$2:E583, A$2:A583, A583, B$2:B583, "Med A"), 0)</f>
        <v>72000</v>
      </c>
      <c r="J583" s="23">
        <f t="shared" si="79"/>
        <v>8</v>
      </c>
      <c r="K583" s="23">
        <f t="shared" si="80"/>
        <v>0</v>
      </c>
      <c r="L583" s="23">
        <f t="shared" si="81"/>
        <v>8</v>
      </c>
      <c r="M583" s="1">
        <f>IF(AND(B583="Med B", COUNTIFS(A$2:A583, A583, B$2:B583, "Med B")=1), 1, 0)</f>
        <v>1</v>
      </c>
      <c r="N583" s="1">
        <f t="shared" si="82"/>
        <v>8</v>
      </c>
      <c r="O583" s="1">
        <f>IF(B583="Med B", COUNTIFS(A$2:A583, A583, B$2:B583, "Med B"), 0)</f>
        <v>1</v>
      </c>
      <c r="P583" s="1">
        <f>IF(AND(B583="Med B", COUNTIFS(A$2:A583, A583, B$2:B583, "Med B")=2), E583, 0)</f>
        <v>0</v>
      </c>
      <c r="Q583" t="str">
        <f t="shared" si="83"/>
        <v/>
      </c>
    </row>
    <row r="584" spans="1:17" ht="10" x14ac:dyDescent="0.25">
      <c r="A584" s="1">
        <v>40</v>
      </c>
      <c r="B584" s="24" t="s">
        <v>9</v>
      </c>
      <c r="C584" s="2">
        <v>41097</v>
      </c>
      <c r="D584" s="2" t="str">
        <f t="shared" si="77"/>
        <v>2012-07</v>
      </c>
      <c r="E584" s="23">
        <v>3400</v>
      </c>
      <c r="F584" s="23">
        <f t="shared" si="78"/>
        <v>0</v>
      </c>
      <c r="G584" s="23">
        <f>IF(AND(B584="Med B", COUNTIFS(A$2:A584, A584, B$2:B584, "Med A")=0), 1, 0)</f>
        <v>0</v>
      </c>
      <c r="H584" s="23" cm="1">
        <f t="array" ref="H584">IF(AND(A584=A583, E584=1), (C584-MIN(IF(A$2:A584=A584, IF(B$2:B584="Med A", C$2:C584), C584)))/7, 0)</f>
        <v>0</v>
      </c>
      <c r="I584" s="23">
        <f>IF(F584=1, SUMIFS(E$2:E584, A$2:A584, A584, B$2:B584, "Med A"), 0)</f>
        <v>0</v>
      </c>
      <c r="J584" s="23">
        <f t="shared" si="79"/>
        <v>0</v>
      </c>
      <c r="K584" s="23">
        <f t="shared" si="80"/>
        <v>3400</v>
      </c>
      <c r="L584" s="23">
        <f t="shared" si="81"/>
        <v>0</v>
      </c>
      <c r="M584" s="1">
        <f>IF(AND(B584="Med B", COUNTIFS(A$2:A584, A584, B$2:B584, "Med B")=1), 1, 0)</f>
        <v>0</v>
      </c>
      <c r="N584" s="1">
        <f t="shared" si="82"/>
        <v>0</v>
      </c>
      <c r="O584" s="1">
        <f>IF(B584="Med B", COUNTIFS(A$2:A584, A584, B$2:B584, "Med B"), 0)</f>
        <v>0</v>
      </c>
      <c r="P584" s="1">
        <f>IF(AND(B584="Med B", COUNTIFS(A$2:A584, A584, B$2:B584, "Med B")=2), E584, 0)</f>
        <v>0</v>
      </c>
    </row>
    <row r="585" spans="1:17" ht="10" x14ac:dyDescent="0.25">
      <c r="A585" s="1">
        <v>40</v>
      </c>
      <c r="B585" s="24" t="s">
        <v>9</v>
      </c>
      <c r="C585" s="2">
        <v>41100</v>
      </c>
      <c r="D585" s="2" t="str">
        <f t="shared" si="77"/>
        <v>2012-07</v>
      </c>
      <c r="E585" s="23">
        <v>3400</v>
      </c>
      <c r="F585" s="23">
        <f t="shared" si="78"/>
        <v>0</v>
      </c>
      <c r="G585" s="23">
        <f>IF(AND(B585="Med B", COUNTIFS(A$2:A585, A585, B$2:B585, "Med A")=0), 1, 0)</f>
        <v>0</v>
      </c>
      <c r="H585" s="23" cm="1">
        <f t="array" ref="H585">IF(AND(A585=A584, E585=1), (C585-MIN(IF(A$2:A585=A585, IF(B$2:B585="Med A", C$2:C585), C585)))/7, 0)</f>
        <v>0</v>
      </c>
      <c r="I585" s="23">
        <f>IF(F585=1, SUMIFS(E$2:E585, A$2:A585, A585, B$2:B585, "Med A"), 0)</f>
        <v>0</v>
      </c>
      <c r="J585" s="23">
        <f t="shared" si="79"/>
        <v>0</v>
      </c>
      <c r="K585" s="23">
        <f t="shared" si="80"/>
        <v>3400</v>
      </c>
      <c r="L585" s="23">
        <f t="shared" si="81"/>
        <v>0</v>
      </c>
      <c r="M585" s="1">
        <f>IF(AND(B585="Med B", COUNTIFS(A$2:A585, A585, B$2:B585, "Med B")=1), 1, 0)</f>
        <v>0</v>
      </c>
      <c r="N585" s="1">
        <f t="shared" si="82"/>
        <v>0</v>
      </c>
      <c r="O585" s="1">
        <f>IF(B585="Med B", COUNTIFS(A$2:A585, A585, B$2:B585, "Med B"), 0)</f>
        <v>0</v>
      </c>
      <c r="P585" s="1">
        <f>IF(AND(B585="Med B", COUNTIFS(A$2:A585, A585, B$2:B585, "Med B")=2), E585, 0)</f>
        <v>0</v>
      </c>
    </row>
    <row r="586" spans="1:17" ht="10" x14ac:dyDescent="0.25">
      <c r="A586" s="1">
        <v>40</v>
      </c>
      <c r="B586" s="24" t="s">
        <v>9</v>
      </c>
      <c r="C586" s="2">
        <v>41102</v>
      </c>
      <c r="D586" s="2" t="str">
        <f t="shared" si="77"/>
        <v>2012-07</v>
      </c>
      <c r="E586" s="23">
        <v>3400</v>
      </c>
      <c r="F586" s="23">
        <f t="shared" si="78"/>
        <v>0</v>
      </c>
      <c r="G586" s="23">
        <f>IF(AND(B586="Med B", COUNTIFS(A$2:A586, A586, B$2:B586, "Med A")=0), 1, 0)</f>
        <v>0</v>
      </c>
      <c r="H586" s="23" cm="1">
        <f t="array" ref="H586">IF(AND(A586=A585, E586=1), (C586-MIN(IF(A$2:A586=A586, IF(B$2:B586="Med A", C$2:C586), C586)))/7, 0)</f>
        <v>0</v>
      </c>
      <c r="I586" s="23">
        <f>IF(F586=1, SUMIFS(E$2:E586, A$2:A586, A586, B$2:B586, "Med A"), 0)</f>
        <v>0</v>
      </c>
      <c r="J586" s="23">
        <f t="shared" si="79"/>
        <v>0</v>
      </c>
      <c r="K586" s="23">
        <f t="shared" si="80"/>
        <v>3400</v>
      </c>
      <c r="L586" s="23">
        <f t="shared" si="81"/>
        <v>0</v>
      </c>
      <c r="M586" s="1">
        <f>IF(AND(B586="Med B", COUNTIFS(A$2:A586, A586, B$2:B586, "Med B")=1), 1, 0)</f>
        <v>0</v>
      </c>
      <c r="N586" s="1">
        <f t="shared" si="82"/>
        <v>0</v>
      </c>
      <c r="O586" s="1">
        <f>IF(B586="Med B", COUNTIFS(A$2:A586, A586, B$2:B586, "Med B"), 0)</f>
        <v>0</v>
      </c>
      <c r="P586" s="1">
        <f>IF(AND(B586="Med B", COUNTIFS(A$2:A586, A586, B$2:B586, "Med B")=2), E586, 0)</f>
        <v>0</v>
      </c>
    </row>
    <row r="587" spans="1:17" ht="10" x14ac:dyDescent="0.25">
      <c r="A587" s="1">
        <v>40</v>
      </c>
      <c r="B587" s="24" t="s">
        <v>9</v>
      </c>
      <c r="C587" s="2">
        <v>41104</v>
      </c>
      <c r="D587" s="2" t="str">
        <f t="shared" si="77"/>
        <v>2012-07</v>
      </c>
      <c r="E587" s="23">
        <v>3400</v>
      </c>
      <c r="F587" s="23">
        <f t="shared" si="78"/>
        <v>0</v>
      </c>
      <c r="G587" s="23">
        <f>IF(AND(B587="Med B", COUNTIFS(A$2:A587, A587, B$2:B587, "Med A")=0), 1, 0)</f>
        <v>0</v>
      </c>
      <c r="H587" s="23" cm="1">
        <f t="array" ref="H587">IF(AND(A587=A586, E587=1), (C587-MIN(IF(A$2:A587=A587, IF(B$2:B587="Med A", C$2:C587), C587)))/7, 0)</f>
        <v>0</v>
      </c>
      <c r="I587" s="23">
        <f>IF(F587=1, SUMIFS(E$2:E587, A$2:A587, A587, B$2:B587, "Med A"), 0)</f>
        <v>0</v>
      </c>
      <c r="J587" s="23">
        <f t="shared" si="79"/>
        <v>0</v>
      </c>
      <c r="K587" s="23">
        <f t="shared" si="80"/>
        <v>3400</v>
      </c>
      <c r="L587" s="23">
        <f t="shared" si="81"/>
        <v>0</v>
      </c>
      <c r="M587" s="1">
        <f>IF(AND(B587="Med B", COUNTIFS(A$2:A587, A587, B$2:B587, "Med B")=1), 1, 0)</f>
        <v>0</v>
      </c>
      <c r="N587" s="1">
        <f t="shared" si="82"/>
        <v>0</v>
      </c>
      <c r="O587" s="1">
        <f>IF(B587="Med B", COUNTIFS(A$2:A587, A587, B$2:B587, "Med B"), 0)</f>
        <v>0</v>
      </c>
      <c r="P587" s="1">
        <f>IF(AND(B587="Med B", COUNTIFS(A$2:A587, A587, B$2:B587, "Med B")=2), E587, 0)</f>
        <v>0</v>
      </c>
    </row>
    <row r="588" spans="1:17" ht="10" x14ac:dyDescent="0.25">
      <c r="A588" s="1">
        <v>40</v>
      </c>
      <c r="B588" s="24" t="s">
        <v>9</v>
      </c>
      <c r="C588" s="2">
        <v>41107</v>
      </c>
      <c r="D588" s="2" t="str">
        <f t="shared" si="77"/>
        <v>2012-07</v>
      </c>
      <c r="E588" s="23">
        <v>3400</v>
      </c>
      <c r="F588" s="23">
        <f t="shared" si="78"/>
        <v>0</v>
      </c>
      <c r="G588" s="23">
        <f>IF(AND(B588="Med B", COUNTIFS(A$2:A588, A588, B$2:B588, "Med A")=0), 1, 0)</f>
        <v>0</v>
      </c>
      <c r="H588" s="23" cm="1">
        <f t="array" ref="H588">IF(AND(A588=A587, E588=1), (C588-MIN(IF(A$2:A588=A588, IF(B$2:B588="Med A", C$2:C588), C588)))/7, 0)</f>
        <v>0</v>
      </c>
      <c r="I588" s="23">
        <f>IF(F588=1, SUMIFS(E$2:E588, A$2:A588, A588, B$2:B588, "Med A"), 0)</f>
        <v>0</v>
      </c>
      <c r="J588" s="23">
        <f t="shared" si="79"/>
        <v>0</v>
      </c>
      <c r="K588" s="23">
        <f t="shared" si="80"/>
        <v>3400</v>
      </c>
      <c r="L588" s="23">
        <f t="shared" si="81"/>
        <v>0</v>
      </c>
      <c r="M588" s="1">
        <f>IF(AND(B588="Med B", COUNTIFS(A$2:A588, A588, B$2:B588, "Med B")=1), 1, 0)</f>
        <v>0</v>
      </c>
      <c r="N588" s="1">
        <f t="shared" si="82"/>
        <v>0</v>
      </c>
      <c r="O588" s="1">
        <f>IF(B588="Med B", COUNTIFS(A$2:A588, A588, B$2:B588, "Med B"), 0)</f>
        <v>0</v>
      </c>
      <c r="P588" s="1">
        <f>IF(AND(B588="Med B", COUNTIFS(A$2:A588, A588, B$2:B588, "Med B")=2), E588, 0)</f>
        <v>0</v>
      </c>
    </row>
    <row r="589" spans="1:17" ht="10" x14ac:dyDescent="0.25">
      <c r="A589" s="1">
        <v>40</v>
      </c>
      <c r="B589" s="24" t="s">
        <v>9</v>
      </c>
      <c r="C589" s="2">
        <v>41109</v>
      </c>
      <c r="D589" s="2" t="str">
        <f t="shared" si="77"/>
        <v>2012-07</v>
      </c>
      <c r="E589" s="23">
        <v>3400</v>
      </c>
      <c r="F589" s="23">
        <f t="shared" si="78"/>
        <v>0</v>
      </c>
      <c r="G589" s="23">
        <f>IF(AND(B589="Med B", COUNTIFS(A$2:A589, A589, B$2:B589, "Med A")=0), 1, 0)</f>
        <v>0</v>
      </c>
      <c r="H589" s="23" cm="1">
        <f t="array" ref="H589">IF(AND(A589=A588, E589=1), (C589-MIN(IF(A$2:A589=A589, IF(B$2:B589="Med A", C$2:C589), C589)))/7, 0)</f>
        <v>0</v>
      </c>
      <c r="I589" s="23">
        <f>IF(F589=1, SUMIFS(E$2:E589, A$2:A589, A589, B$2:B589, "Med A"), 0)</f>
        <v>0</v>
      </c>
      <c r="J589" s="23">
        <f t="shared" si="79"/>
        <v>0</v>
      </c>
      <c r="K589" s="23">
        <f t="shared" si="80"/>
        <v>3400</v>
      </c>
      <c r="L589" s="23">
        <f t="shared" si="81"/>
        <v>0</v>
      </c>
      <c r="M589" s="1">
        <f>IF(AND(B589="Med B", COUNTIFS(A$2:A589, A589, B$2:B589, "Med B")=1), 1, 0)</f>
        <v>0</v>
      </c>
      <c r="N589" s="1">
        <f t="shared" si="82"/>
        <v>0</v>
      </c>
      <c r="O589" s="1">
        <f>IF(B589="Med B", COUNTIFS(A$2:A589, A589, B$2:B589, "Med B"), 0)</f>
        <v>0</v>
      </c>
      <c r="P589" s="1">
        <f>IF(AND(B589="Med B", COUNTIFS(A$2:A589, A589, B$2:B589, "Med B")=2), E589, 0)</f>
        <v>0</v>
      </c>
    </row>
    <row r="590" spans="1:17" ht="10" x14ac:dyDescent="0.25">
      <c r="A590" s="1">
        <v>40</v>
      </c>
      <c r="B590" s="24" t="s">
        <v>9</v>
      </c>
      <c r="C590" s="2">
        <v>41111</v>
      </c>
      <c r="D590" s="2" t="str">
        <f t="shared" si="77"/>
        <v>2012-07</v>
      </c>
      <c r="E590" s="23">
        <v>3400</v>
      </c>
      <c r="F590" s="23">
        <f t="shared" si="78"/>
        <v>0</v>
      </c>
      <c r="G590" s="23">
        <f>IF(AND(B590="Med B", COUNTIFS(A$2:A590, A590, B$2:B590, "Med A")=0), 1, 0)</f>
        <v>0</v>
      </c>
      <c r="H590" s="23" cm="1">
        <f t="array" ref="H590">IF(AND(A590=A589, E590=1), (C590-MIN(IF(A$2:A590=A590, IF(B$2:B590="Med A", C$2:C590), C590)))/7, 0)</f>
        <v>0</v>
      </c>
      <c r="I590" s="23">
        <f>IF(F590=1, SUMIFS(E$2:E590, A$2:A590, A590, B$2:B590, "Med A"), 0)</f>
        <v>0</v>
      </c>
      <c r="J590" s="23">
        <f t="shared" si="79"/>
        <v>0</v>
      </c>
      <c r="K590" s="23">
        <f t="shared" si="80"/>
        <v>3400</v>
      </c>
      <c r="L590" s="23">
        <f t="shared" si="81"/>
        <v>0</v>
      </c>
      <c r="M590" s="1">
        <f>IF(AND(B590="Med B", COUNTIFS(A$2:A590, A590, B$2:B590, "Med B")=1), 1, 0)</f>
        <v>0</v>
      </c>
      <c r="N590" s="1">
        <f t="shared" si="82"/>
        <v>0</v>
      </c>
      <c r="O590" s="1">
        <f>IF(B590="Med B", COUNTIFS(A$2:A590, A590, B$2:B590, "Med B"), 0)</f>
        <v>0</v>
      </c>
      <c r="P590" s="1">
        <f>IF(AND(B590="Med B", COUNTIFS(A$2:A590, A590, B$2:B590, "Med B")=2), E590, 0)</f>
        <v>0</v>
      </c>
    </row>
    <row r="591" spans="1:17" ht="10" x14ac:dyDescent="0.25">
      <c r="A591" s="1">
        <v>40</v>
      </c>
      <c r="B591" s="24" t="s">
        <v>9</v>
      </c>
      <c r="C591" s="2">
        <v>41114</v>
      </c>
      <c r="D591" s="2" t="str">
        <f t="shared" si="77"/>
        <v>2012-07</v>
      </c>
      <c r="E591" s="23">
        <v>3400</v>
      </c>
      <c r="F591" s="23">
        <f t="shared" si="78"/>
        <v>0</v>
      </c>
      <c r="G591" s="23">
        <f>IF(AND(B591="Med B", COUNTIFS(A$2:A591, A591, B$2:B591, "Med A")=0), 1, 0)</f>
        <v>0</v>
      </c>
      <c r="H591" s="23" cm="1">
        <f t="array" ref="H591">IF(AND(A591=A590, E591=1), (C591-MIN(IF(A$2:A591=A591, IF(B$2:B591="Med A", C$2:C591), C591)))/7, 0)</f>
        <v>0</v>
      </c>
      <c r="I591" s="23">
        <f>IF(F591=1, SUMIFS(E$2:E591, A$2:A591, A591, B$2:B591, "Med A"), 0)</f>
        <v>0</v>
      </c>
      <c r="J591" s="23">
        <f t="shared" si="79"/>
        <v>0</v>
      </c>
      <c r="K591" s="23">
        <f t="shared" si="80"/>
        <v>3400</v>
      </c>
      <c r="L591" s="23">
        <f t="shared" si="81"/>
        <v>0</v>
      </c>
      <c r="M591" s="1">
        <f>IF(AND(B591="Med B", COUNTIFS(A$2:A591, A591, B$2:B591, "Med B")=1), 1, 0)</f>
        <v>0</v>
      </c>
      <c r="N591" s="1">
        <f t="shared" si="82"/>
        <v>0</v>
      </c>
      <c r="O591" s="1">
        <f>IF(B591="Med B", COUNTIFS(A$2:A591, A591, B$2:B591, "Med B"), 0)</f>
        <v>0</v>
      </c>
      <c r="P591" s="1">
        <f>IF(AND(B591="Med B", COUNTIFS(A$2:A591, A591, B$2:B591, "Med B")=2), E591, 0)</f>
        <v>0</v>
      </c>
    </row>
    <row r="592" spans="1:17" ht="10" x14ac:dyDescent="0.25">
      <c r="A592" s="1">
        <v>40</v>
      </c>
      <c r="B592" s="24" t="s">
        <v>9</v>
      </c>
      <c r="C592" s="2">
        <v>41116</v>
      </c>
      <c r="D592" s="2" t="str">
        <f t="shared" si="77"/>
        <v>2012-07</v>
      </c>
      <c r="E592" s="23">
        <v>3400</v>
      </c>
      <c r="F592" s="23">
        <f t="shared" si="78"/>
        <v>0</v>
      </c>
      <c r="G592" s="23">
        <f>IF(AND(B592="Med B", COUNTIFS(A$2:A592, A592, B$2:B592, "Med A")=0), 1, 0)</f>
        <v>0</v>
      </c>
      <c r="H592" s="23" cm="1">
        <f t="array" ref="H592">IF(AND(A592=A591, E592=1), (C592-MIN(IF(A$2:A592=A592, IF(B$2:B592="Med A", C$2:C592), C592)))/7, 0)</f>
        <v>0</v>
      </c>
      <c r="I592" s="23">
        <f>IF(F592=1, SUMIFS(E$2:E592, A$2:A592, A592, B$2:B592, "Med A"), 0)</f>
        <v>0</v>
      </c>
      <c r="J592" s="23">
        <f t="shared" si="79"/>
        <v>0</v>
      </c>
      <c r="K592" s="23">
        <f t="shared" si="80"/>
        <v>3400</v>
      </c>
      <c r="L592" s="23">
        <f t="shared" si="81"/>
        <v>0</v>
      </c>
      <c r="M592" s="1">
        <f>IF(AND(B592="Med B", COUNTIFS(A$2:A592, A592, B$2:B592, "Med B")=1), 1, 0)</f>
        <v>0</v>
      </c>
      <c r="N592" s="1">
        <f t="shared" si="82"/>
        <v>0</v>
      </c>
      <c r="O592" s="1">
        <f>IF(B592="Med B", COUNTIFS(A$2:A592, A592, B$2:B592, "Med B"), 0)</f>
        <v>0</v>
      </c>
      <c r="P592" s="1">
        <f>IF(AND(B592="Med B", COUNTIFS(A$2:A592, A592, B$2:B592, "Med B")=2), E592, 0)</f>
        <v>0</v>
      </c>
    </row>
    <row r="593" spans="1:17" ht="10" x14ac:dyDescent="0.25">
      <c r="A593" s="1">
        <v>40</v>
      </c>
      <c r="B593" s="24" t="s">
        <v>9</v>
      </c>
      <c r="C593" s="2">
        <v>41118</v>
      </c>
      <c r="D593" s="2" t="str">
        <f t="shared" si="77"/>
        <v>2012-07</v>
      </c>
      <c r="E593" s="23">
        <v>3400</v>
      </c>
      <c r="F593" s="23">
        <f t="shared" si="78"/>
        <v>0</v>
      </c>
      <c r="G593" s="23">
        <f>IF(AND(B593="Med B", COUNTIFS(A$2:A593, A593, B$2:B593, "Med A")=0), 1, 0)</f>
        <v>0</v>
      </c>
      <c r="H593" s="23" cm="1">
        <f t="array" ref="H593">IF(AND(A593=A592, E593=1), (C593-MIN(IF(A$2:A593=A593, IF(B$2:B593="Med A", C$2:C593), C593)))/7, 0)</f>
        <v>0</v>
      </c>
      <c r="I593" s="23">
        <f>IF(F593=1, SUMIFS(E$2:E593, A$2:A593, A593, B$2:B593, "Med A"), 0)</f>
        <v>0</v>
      </c>
      <c r="J593" s="23">
        <f t="shared" si="79"/>
        <v>0</v>
      </c>
      <c r="K593" s="23">
        <f t="shared" si="80"/>
        <v>3400</v>
      </c>
      <c r="L593" s="23">
        <f t="shared" si="81"/>
        <v>0</v>
      </c>
      <c r="M593" s="1">
        <f>IF(AND(B593="Med B", COUNTIFS(A$2:A593, A593, B$2:B593, "Med B")=1), 1, 0)</f>
        <v>0</v>
      </c>
      <c r="N593" s="1">
        <f t="shared" si="82"/>
        <v>0</v>
      </c>
      <c r="O593" s="1">
        <f>IF(B593="Med B", COUNTIFS(A$2:A593, A593, B$2:B593, "Med B"), 0)</f>
        <v>0</v>
      </c>
      <c r="P593" s="1">
        <f>IF(AND(B593="Med B", COUNTIFS(A$2:A593, A593, B$2:B593, "Med B")=2), E593, 0)</f>
        <v>0</v>
      </c>
    </row>
    <row r="594" spans="1:17" ht="10" x14ac:dyDescent="0.25">
      <c r="A594" s="1">
        <v>40</v>
      </c>
      <c r="B594" s="24" t="s">
        <v>9</v>
      </c>
      <c r="C594" s="2">
        <v>41121</v>
      </c>
      <c r="D594" s="2" t="str">
        <f t="shared" si="77"/>
        <v>2012-07</v>
      </c>
      <c r="E594" s="23">
        <v>3400</v>
      </c>
      <c r="F594" s="23">
        <f t="shared" si="78"/>
        <v>0</v>
      </c>
      <c r="G594" s="23">
        <f>IF(AND(B594="Med B", COUNTIFS(A$2:A594, A594, B$2:B594, "Med A")=0), 1, 0)</f>
        <v>0</v>
      </c>
      <c r="H594" s="23" cm="1">
        <f t="array" ref="H594">IF(AND(A594=A593, E594=1), (C594-MIN(IF(A$2:A594=A594, IF(B$2:B594="Med A", C$2:C594), C594)))/7, 0)</f>
        <v>0</v>
      </c>
      <c r="I594" s="23">
        <f>IF(F594=1, SUMIFS(E$2:E594, A$2:A594, A594, B$2:B594, "Med A"), 0)</f>
        <v>0</v>
      </c>
      <c r="J594" s="23">
        <f t="shared" si="79"/>
        <v>0</v>
      </c>
      <c r="K594" s="23">
        <f t="shared" si="80"/>
        <v>3400</v>
      </c>
      <c r="L594" s="23">
        <f t="shared" si="81"/>
        <v>0</v>
      </c>
      <c r="M594" s="1">
        <f>IF(AND(B594="Med B", COUNTIFS(A$2:A594, A594, B$2:B594, "Med B")=1), 1, 0)</f>
        <v>0</v>
      </c>
      <c r="N594" s="1">
        <f t="shared" si="82"/>
        <v>0</v>
      </c>
      <c r="O594" s="1">
        <f>IF(B594="Med B", COUNTIFS(A$2:A594, A594, B$2:B594, "Med B"), 0)</f>
        <v>0</v>
      </c>
      <c r="P594" s="1">
        <f>IF(AND(B594="Med B", COUNTIFS(A$2:A594, A594, B$2:B594, "Med B")=2), E594, 0)</f>
        <v>0</v>
      </c>
    </row>
    <row r="595" spans="1:17" ht="10" x14ac:dyDescent="0.25">
      <c r="A595" s="1">
        <v>40</v>
      </c>
      <c r="B595" s="24" t="s">
        <v>9</v>
      </c>
      <c r="C595" s="2">
        <v>41123</v>
      </c>
      <c r="D595" s="2" t="str">
        <f t="shared" si="77"/>
        <v>2012-08</v>
      </c>
      <c r="E595" s="23">
        <v>3400</v>
      </c>
      <c r="F595" s="23">
        <f t="shared" si="78"/>
        <v>0</v>
      </c>
      <c r="G595" s="23">
        <f>IF(AND(B595="Med B", COUNTIFS(A$2:A595, A595, B$2:B595, "Med A")=0), 1, 0)</f>
        <v>0</v>
      </c>
      <c r="H595" s="23" cm="1">
        <f t="array" ref="H595">IF(AND(A595=A594, E595=1), (C595-MIN(IF(A$2:A595=A595, IF(B$2:B595="Med A", C$2:C595), C595)))/7, 0)</f>
        <v>0</v>
      </c>
      <c r="I595" s="23">
        <f>IF(F595=1, SUMIFS(E$2:E595, A$2:A595, A595, B$2:B595, "Med A"), 0)</f>
        <v>0</v>
      </c>
      <c r="J595" s="23">
        <f t="shared" si="79"/>
        <v>0</v>
      </c>
      <c r="K595" s="23">
        <f t="shared" si="80"/>
        <v>3400</v>
      </c>
      <c r="L595" s="23">
        <f t="shared" si="81"/>
        <v>0</v>
      </c>
      <c r="M595" s="1">
        <f>IF(AND(B595="Med B", COUNTIFS(A$2:A595, A595, B$2:B595, "Med B")=1), 1, 0)</f>
        <v>0</v>
      </c>
      <c r="N595" s="1">
        <f t="shared" si="82"/>
        <v>0</v>
      </c>
      <c r="O595" s="1">
        <f>IF(B595="Med B", COUNTIFS(A$2:A595, A595, B$2:B595, "Med B"), 0)</f>
        <v>0</v>
      </c>
      <c r="P595" s="1">
        <f>IF(AND(B595="Med B", COUNTIFS(A$2:A595, A595, B$2:B595, "Med B")=2), E595, 0)</f>
        <v>0</v>
      </c>
    </row>
    <row r="596" spans="1:17" ht="10" x14ac:dyDescent="0.25">
      <c r="A596" s="1">
        <v>40</v>
      </c>
      <c r="B596" s="24" t="s">
        <v>9</v>
      </c>
      <c r="C596" s="2">
        <v>41125</v>
      </c>
      <c r="D596" s="2" t="str">
        <f t="shared" si="77"/>
        <v>2012-08</v>
      </c>
      <c r="E596" s="23">
        <v>3400</v>
      </c>
      <c r="F596" s="23">
        <f t="shared" si="78"/>
        <v>0</v>
      </c>
      <c r="G596" s="23">
        <f>IF(AND(B596="Med B", COUNTIFS(A$2:A596, A596, B$2:B596, "Med A")=0), 1, 0)</f>
        <v>0</v>
      </c>
      <c r="H596" s="23" cm="1">
        <f t="array" ref="H596">IF(AND(A596=A595, E596=1), (C596-MIN(IF(A$2:A596=A596, IF(B$2:B596="Med A", C$2:C596), C596)))/7, 0)</f>
        <v>0</v>
      </c>
      <c r="I596" s="23">
        <f>IF(F596=1, SUMIFS(E$2:E596, A$2:A596, A596, B$2:B596, "Med A"), 0)</f>
        <v>0</v>
      </c>
      <c r="J596" s="23">
        <f t="shared" si="79"/>
        <v>0</v>
      </c>
      <c r="K596" s="23">
        <f t="shared" si="80"/>
        <v>3400</v>
      </c>
      <c r="L596" s="23">
        <f t="shared" si="81"/>
        <v>0</v>
      </c>
      <c r="M596" s="1">
        <f>IF(AND(B596="Med B", COUNTIFS(A$2:A596, A596, B$2:B596, "Med B")=1), 1, 0)</f>
        <v>0</v>
      </c>
      <c r="N596" s="1">
        <f t="shared" si="82"/>
        <v>0</v>
      </c>
      <c r="O596" s="1">
        <f>IF(B596="Med B", COUNTIFS(A$2:A596, A596, B$2:B596, "Med B"), 0)</f>
        <v>0</v>
      </c>
      <c r="P596" s="1">
        <f>IF(AND(B596="Med B", COUNTIFS(A$2:A596, A596, B$2:B596, "Med B")=2), E596, 0)</f>
        <v>0</v>
      </c>
    </row>
    <row r="597" spans="1:17" ht="10" x14ac:dyDescent="0.25">
      <c r="A597" s="1">
        <v>40</v>
      </c>
      <c r="B597" s="24" t="s">
        <v>9</v>
      </c>
      <c r="C597" s="2">
        <v>41128</v>
      </c>
      <c r="D597" s="2" t="str">
        <f t="shared" si="77"/>
        <v>2012-08</v>
      </c>
      <c r="E597" s="23">
        <v>3400</v>
      </c>
      <c r="F597" s="23">
        <f t="shared" si="78"/>
        <v>0</v>
      </c>
      <c r="G597" s="23">
        <f>IF(AND(B597="Med B", COUNTIFS(A$2:A597, A597, B$2:B597, "Med A")=0), 1, 0)</f>
        <v>0</v>
      </c>
      <c r="H597" s="23" cm="1">
        <f t="array" ref="H597">IF(AND(A597=A596, E597=1), (C597-MIN(IF(A$2:A597=A597, IF(B$2:B597="Med A", C$2:C597), C597)))/7, 0)</f>
        <v>0</v>
      </c>
      <c r="I597" s="23">
        <f>IF(F597=1, SUMIFS(E$2:E597, A$2:A597, A597, B$2:B597, "Med A"), 0)</f>
        <v>0</v>
      </c>
      <c r="J597" s="23">
        <f t="shared" si="79"/>
        <v>0</v>
      </c>
      <c r="K597" s="23">
        <f t="shared" si="80"/>
        <v>3400</v>
      </c>
      <c r="L597" s="23">
        <f t="shared" si="81"/>
        <v>0</v>
      </c>
      <c r="M597" s="1">
        <f>IF(AND(B597="Med B", COUNTIFS(A$2:A597, A597, B$2:B597, "Med B")=1), 1, 0)</f>
        <v>0</v>
      </c>
      <c r="N597" s="1">
        <f t="shared" si="82"/>
        <v>0</v>
      </c>
      <c r="O597" s="1">
        <f>IF(B597="Med B", COUNTIFS(A$2:A597, A597, B$2:B597, "Med B"), 0)</f>
        <v>0</v>
      </c>
      <c r="P597" s="1">
        <f>IF(AND(B597="Med B", COUNTIFS(A$2:A597, A597, B$2:B597, "Med B")=2), E597, 0)</f>
        <v>0</v>
      </c>
    </row>
    <row r="598" spans="1:17" ht="10" x14ac:dyDescent="0.25">
      <c r="A598" s="1">
        <v>40</v>
      </c>
      <c r="B598" s="24" t="s">
        <v>9</v>
      </c>
      <c r="C598" s="2">
        <v>41130</v>
      </c>
      <c r="D598" s="2" t="str">
        <f t="shared" si="77"/>
        <v>2012-08</v>
      </c>
      <c r="E598" s="23">
        <v>3400</v>
      </c>
      <c r="F598" s="23">
        <f t="shared" si="78"/>
        <v>0</v>
      </c>
      <c r="G598" s="23">
        <f>IF(AND(B598="Med B", COUNTIFS(A$2:A598, A598, B$2:B598, "Med A")=0), 1, 0)</f>
        <v>0</v>
      </c>
      <c r="H598" s="23" cm="1">
        <f t="array" ref="H598">IF(AND(A598=A597, E598=1), (C598-MIN(IF(A$2:A598=A598, IF(B$2:B598="Med A", C$2:C598), C598)))/7, 0)</f>
        <v>0</v>
      </c>
      <c r="I598" s="23">
        <f>IF(F598=1, SUMIFS(E$2:E598, A$2:A598, A598, B$2:B598, "Med A"), 0)</f>
        <v>0</v>
      </c>
      <c r="J598" s="23">
        <f t="shared" si="79"/>
        <v>0</v>
      </c>
      <c r="K598" s="23">
        <f t="shared" si="80"/>
        <v>3400</v>
      </c>
      <c r="L598" s="23">
        <f t="shared" si="81"/>
        <v>0</v>
      </c>
      <c r="M598" s="1">
        <f>IF(AND(B598="Med B", COUNTIFS(A$2:A598, A598, B$2:B598, "Med B")=1), 1, 0)</f>
        <v>0</v>
      </c>
      <c r="N598" s="1">
        <f t="shared" si="82"/>
        <v>0</v>
      </c>
      <c r="O598" s="1">
        <f>IF(B598="Med B", COUNTIFS(A$2:A598, A598, B$2:B598, "Med B"), 0)</f>
        <v>0</v>
      </c>
      <c r="P598" s="1">
        <f>IF(AND(B598="Med B", COUNTIFS(A$2:A598, A598, B$2:B598, "Med B")=2), E598, 0)</f>
        <v>0</v>
      </c>
    </row>
    <row r="599" spans="1:17" ht="10" x14ac:dyDescent="0.25">
      <c r="A599" s="1">
        <v>40</v>
      </c>
      <c r="B599" s="24" t="s">
        <v>9</v>
      </c>
      <c r="C599" s="2">
        <v>41135</v>
      </c>
      <c r="D599" s="2" t="str">
        <f t="shared" si="77"/>
        <v>2012-08</v>
      </c>
      <c r="E599" s="23">
        <v>3400</v>
      </c>
      <c r="F599" s="23">
        <f t="shared" si="78"/>
        <v>0</v>
      </c>
      <c r="G599" s="23">
        <f>IF(AND(B599="Med B", COUNTIFS(A$2:A599, A599, B$2:B599, "Med A")=0), 1, 0)</f>
        <v>0</v>
      </c>
      <c r="H599" s="23" cm="1">
        <f t="array" ref="H599">IF(AND(A599=A598, E599=1), (C599-MIN(IF(A$2:A599=A599, IF(B$2:B599="Med A", C$2:C599), C599)))/7, 0)</f>
        <v>0</v>
      </c>
      <c r="I599" s="23">
        <f>IF(F599=1, SUMIFS(E$2:E599, A$2:A599, A599, B$2:B599, "Med A"), 0)</f>
        <v>0</v>
      </c>
      <c r="J599" s="23">
        <f t="shared" si="79"/>
        <v>0</v>
      </c>
      <c r="K599" s="23">
        <f t="shared" si="80"/>
        <v>3400</v>
      </c>
      <c r="L599" s="23">
        <f t="shared" si="81"/>
        <v>0</v>
      </c>
      <c r="M599" s="1">
        <f>IF(AND(B599="Med B", COUNTIFS(A$2:A599, A599, B$2:B599, "Med B")=1), 1, 0)</f>
        <v>0</v>
      </c>
      <c r="N599" s="1">
        <f t="shared" si="82"/>
        <v>0</v>
      </c>
      <c r="O599" s="1">
        <f>IF(B599="Med B", COUNTIFS(A$2:A599, A599, B$2:B599, "Med B"), 0)</f>
        <v>0</v>
      </c>
      <c r="P599" s="1">
        <f>IF(AND(B599="Med B", COUNTIFS(A$2:A599, A599, B$2:B599, "Med B")=2), E599, 0)</f>
        <v>0</v>
      </c>
    </row>
    <row r="600" spans="1:17" ht="10" x14ac:dyDescent="0.25">
      <c r="A600" s="1">
        <v>40</v>
      </c>
      <c r="B600" s="24" t="s">
        <v>9</v>
      </c>
      <c r="C600" s="2">
        <v>41137</v>
      </c>
      <c r="D600" s="2" t="str">
        <f t="shared" si="77"/>
        <v>2012-08</v>
      </c>
      <c r="E600" s="23">
        <v>3400</v>
      </c>
      <c r="F600" s="23">
        <f t="shared" si="78"/>
        <v>0</v>
      </c>
      <c r="G600" s="23">
        <f>IF(AND(B600="Med B", COUNTIFS(A$2:A600, A600, B$2:B600, "Med A")=0), 1, 0)</f>
        <v>0</v>
      </c>
      <c r="H600" s="23" cm="1">
        <f t="array" ref="H600">IF(AND(A600=A599, E600=1), (C600-MIN(IF(A$2:A600=A600, IF(B$2:B600="Med A", C$2:C600), C600)))/7, 0)</f>
        <v>0</v>
      </c>
      <c r="I600" s="23">
        <f>IF(F600=1, SUMIFS(E$2:E600, A$2:A600, A600, B$2:B600, "Med A"), 0)</f>
        <v>0</v>
      </c>
      <c r="J600" s="23">
        <f t="shared" si="79"/>
        <v>0</v>
      </c>
      <c r="K600" s="23">
        <f t="shared" si="80"/>
        <v>3400</v>
      </c>
      <c r="L600" s="23">
        <f t="shared" si="81"/>
        <v>0</v>
      </c>
      <c r="M600" s="1">
        <f>IF(AND(B600="Med B", COUNTIFS(A$2:A600, A600, B$2:B600, "Med B")=1), 1, 0)</f>
        <v>0</v>
      </c>
      <c r="N600" s="1">
        <f t="shared" si="82"/>
        <v>0</v>
      </c>
      <c r="O600" s="1">
        <f>IF(B600="Med B", COUNTIFS(A$2:A600, A600, B$2:B600, "Med B"), 0)</f>
        <v>0</v>
      </c>
      <c r="P600" s="1">
        <f>IF(AND(B600="Med B", COUNTIFS(A$2:A600, A600, B$2:B600, "Med B")=2), E600, 0)</f>
        <v>0</v>
      </c>
    </row>
    <row r="601" spans="1:17" ht="12.5" x14ac:dyDescent="0.25">
      <c r="A601" s="1">
        <v>41</v>
      </c>
      <c r="B601" s="24" t="s">
        <v>10</v>
      </c>
      <c r="C601" s="2">
        <v>41165</v>
      </c>
      <c r="D601" s="2" t="str">
        <f t="shared" si="77"/>
        <v>2012-09</v>
      </c>
      <c r="E601" s="23">
        <v>6</v>
      </c>
      <c r="F601" s="23">
        <f t="shared" si="78"/>
        <v>0</v>
      </c>
      <c r="G601" s="23">
        <f>IF(AND(B601="Med B", COUNTIFS(A$2:A601, A601, B$2:B601, "Med A")=0), 1, 0)</f>
        <v>1</v>
      </c>
      <c r="H601" s="23" cm="1">
        <f t="array" ref="H601">IF(AND(A601=A600, E601=1), (C601-MIN(IF(A$2:A601=A601, IF(B$2:B601="Med A", C$2:C601), C601)))/7, 0)</f>
        <v>0</v>
      </c>
      <c r="I601" s="23">
        <f>IF(F601=1, SUMIFS(E$2:E601, A$2:A601, A601, B$2:B601, "Med A"), 0)</f>
        <v>0</v>
      </c>
      <c r="J601" s="23">
        <f t="shared" si="79"/>
        <v>0</v>
      </c>
      <c r="K601" s="23">
        <f t="shared" si="80"/>
        <v>0</v>
      </c>
      <c r="L601" s="23">
        <f t="shared" si="81"/>
        <v>6</v>
      </c>
      <c r="M601" s="1">
        <f>IF(AND(B601="Med B", COUNTIFS(A$2:A601, A601, B$2:B601, "Med B")=1), 1, 0)</f>
        <v>1</v>
      </c>
      <c r="N601" s="1">
        <f t="shared" si="82"/>
        <v>6</v>
      </c>
      <c r="O601" s="1">
        <f>IF(B601="Med B", COUNTIFS(A$2:A601, A601, B$2:B601, "Med B"), 0)</f>
        <v>1</v>
      </c>
      <c r="P601" s="1">
        <f>IF(AND(B601="Med B", COUNTIFS(A$2:A601, A601, B$2:B601, "Med B")=2), E601, 0)</f>
        <v>0</v>
      </c>
      <c r="Q601" t="str">
        <f t="shared" ref="Q601:Q602" si="84">IF(AND(F577=1, OR(MONTH(C577)=9, MONTH(C577)=10)), TEXT(C577, "yyyy-mm"), "")</f>
        <v/>
      </c>
    </row>
    <row r="602" spans="1:17" ht="12.5" x14ac:dyDescent="0.25">
      <c r="A602" s="1">
        <v>41</v>
      </c>
      <c r="B602" s="24" t="s">
        <v>10</v>
      </c>
      <c r="C602" s="2">
        <v>41193</v>
      </c>
      <c r="D602" s="2" t="str">
        <f t="shared" si="77"/>
        <v>2012-10</v>
      </c>
      <c r="E602" s="23">
        <v>6</v>
      </c>
      <c r="F602" s="23">
        <f t="shared" si="78"/>
        <v>0</v>
      </c>
      <c r="G602" s="23">
        <f>IF(AND(B602="Med B", COUNTIFS(A$2:A602, A602, B$2:B602, "Med A")=0), 1, 0)</f>
        <v>1</v>
      </c>
      <c r="H602" s="23" cm="1">
        <f t="array" ref="H602">IF(AND(A602=A601, E602=1), (C602-MIN(IF(A$2:A602=A602, IF(B$2:B602="Med A", C$2:C602), C602)))/7, 0)</f>
        <v>0</v>
      </c>
      <c r="I602" s="23">
        <f>IF(F602=1, SUMIFS(E$2:E602, A$2:A602, A602, B$2:B602, "Med A"), 0)</f>
        <v>0</v>
      </c>
      <c r="J602" s="23">
        <f t="shared" si="79"/>
        <v>12</v>
      </c>
      <c r="K602" s="23">
        <f t="shared" si="80"/>
        <v>0</v>
      </c>
      <c r="L602" s="23">
        <f t="shared" si="81"/>
        <v>6</v>
      </c>
      <c r="M602" s="1">
        <f>IF(AND(B602="Med B", COUNTIFS(A$2:A602, A602, B$2:B602, "Med B")=1), 1, 0)</f>
        <v>0</v>
      </c>
      <c r="N602" s="1">
        <f t="shared" si="82"/>
        <v>0</v>
      </c>
      <c r="O602" s="1">
        <f>IF(B602="Med B", COUNTIFS(A$2:A602, A602, B$2:B602, "Med B"), 0)</f>
        <v>2</v>
      </c>
      <c r="P602" s="1">
        <f>IF(AND(B602="Med B", COUNTIFS(A$2:A602, A602, B$2:B602, "Med B")=2), E602, 0)</f>
        <v>6</v>
      </c>
      <c r="Q602" t="str">
        <f t="shared" si="84"/>
        <v/>
      </c>
    </row>
    <row r="603" spans="1:17" ht="10" x14ac:dyDescent="0.25">
      <c r="A603" s="1">
        <v>42</v>
      </c>
      <c r="B603" s="24" t="s">
        <v>9</v>
      </c>
      <c r="C603" s="2">
        <v>41103</v>
      </c>
      <c r="D603" s="2" t="str">
        <f t="shared" si="77"/>
        <v>2012-07</v>
      </c>
      <c r="E603" s="23">
        <v>2600</v>
      </c>
      <c r="F603" s="23">
        <f t="shared" si="78"/>
        <v>0</v>
      </c>
      <c r="G603" s="23">
        <f>IF(AND(B603="Med B", COUNTIFS(A$2:A603, A603, B$2:B603, "Med A")=0), 1, 0)</f>
        <v>0</v>
      </c>
      <c r="H603" s="23" cm="1">
        <f t="array" ref="H603">IF(AND(A603=A602, E603=1), (C603-MIN(IF(A$2:A603=A603, IF(B$2:B603="Med A", C$2:C603), C603)))/7, 0)</f>
        <v>0</v>
      </c>
      <c r="I603" s="23">
        <f>IF(F603=1, SUMIFS(E$2:E603, A$2:A603, A603, B$2:B603, "Med A"), 0)</f>
        <v>0</v>
      </c>
      <c r="J603" s="23">
        <f t="shared" si="79"/>
        <v>0</v>
      </c>
      <c r="K603" s="23">
        <f t="shared" si="80"/>
        <v>2600</v>
      </c>
      <c r="L603" s="23">
        <f t="shared" si="81"/>
        <v>0</v>
      </c>
      <c r="M603" s="1">
        <f>IF(AND(B603="Med B", COUNTIFS(A$2:A603, A603, B$2:B603, "Med B")=1), 1, 0)</f>
        <v>0</v>
      </c>
      <c r="N603" s="1">
        <f t="shared" si="82"/>
        <v>0</v>
      </c>
      <c r="O603" s="1">
        <f>IF(B603="Med B", COUNTIFS(A$2:A603, A603, B$2:B603, "Med B"), 0)</f>
        <v>0</v>
      </c>
      <c r="P603" s="1">
        <f>IF(AND(B603="Med B", COUNTIFS(A$2:A603, A603, B$2:B603, "Med B")=2), E603, 0)</f>
        <v>0</v>
      </c>
    </row>
    <row r="604" spans="1:17" ht="10" x14ac:dyDescent="0.25">
      <c r="A604" s="1">
        <v>42</v>
      </c>
      <c r="B604" s="24" t="s">
        <v>9</v>
      </c>
      <c r="C604" s="2">
        <v>41106</v>
      </c>
      <c r="D604" s="2" t="str">
        <f t="shared" si="77"/>
        <v>2012-07</v>
      </c>
      <c r="E604" s="23">
        <v>2600</v>
      </c>
      <c r="F604" s="23">
        <f t="shared" si="78"/>
        <v>0</v>
      </c>
      <c r="G604" s="23">
        <f>IF(AND(B604="Med B", COUNTIFS(A$2:A604, A604, B$2:B604, "Med A")=0), 1, 0)</f>
        <v>0</v>
      </c>
      <c r="H604" s="23" cm="1">
        <f t="array" ref="H604">IF(AND(A604=A603, E604=1), (C604-MIN(IF(A$2:A604=A604, IF(B$2:B604="Med A", C$2:C604), C604)))/7, 0)</f>
        <v>0</v>
      </c>
      <c r="I604" s="23">
        <f>IF(F604=1, SUMIFS(E$2:E604, A$2:A604, A604, B$2:B604, "Med A"), 0)</f>
        <v>0</v>
      </c>
      <c r="J604" s="23">
        <f t="shared" si="79"/>
        <v>0</v>
      </c>
      <c r="K604" s="23">
        <f t="shared" si="80"/>
        <v>2600</v>
      </c>
      <c r="L604" s="23">
        <f t="shared" si="81"/>
        <v>0</v>
      </c>
      <c r="M604" s="1">
        <f>IF(AND(B604="Med B", COUNTIFS(A$2:A604, A604, B$2:B604, "Med B")=1), 1, 0)</f>
        <v>0</v>
      </c>
      <c r="N604" s="1">
        <f t="shared" si="82"/>
        <v>0</v>
      </c>
      <c r="O604" s="1">
        <f>IF(B604="Med B", COUNTIFS(A$2:A604, A604, B$2:B604, "Med B"), 0)</f>
        <v>0</v>
      </c>
      <c r="P604" s="1">
        <f>IF(AND(B604="Med B", COUNTIFS(A$2:A604, A604, B$2:B604, "Med B")=2), E604, 0)</f>
        <v>0</v>
      </c>
    </row>
    <row r="605" spans="1:17" ht="10" x14ac:dyDescent="0.25">
      <c r="A605" s="1">
        <v>42</v>
      </c>
      <c r="B605" s="24" t="s">
        <v>9</v>
      </c>
      <c r="C605" s="2">
        <v>41108</v>
      </c>
      <c r="D605" s="2" t="str">
        <f t="shared" si="77"/>
        <v>2012-07</v>
      </c>
      <c r="E605" s="23">
        <v>2600</v>
      </c>
      <c r="F605" s="23">
        <f t="shared" si="78"/>
        <v>0</v>
      </c>
      <c r="G605" s="23">
        <f>IF(AND(B605="Med B", COUNTIFS(A$2:A605, A605, B$2:B605, "Med A")=0), 1, 0)</f>
        <v>0</v>
      </c>
      <c r="H605" s="23" cm="1">
        <f t="array" ref="H605">IF(AND(A605=A604, E605=1), (C605-MIN(IF(A$2:A605=A605, IF(B$2:B605="Med A", C$2:C605), C605)))/7, 0)</f>
        <v>0</v>
      </c>
      <c r="I605" s="23">
        <f>IF(F605=1, SUMIFS(E$2:E605, A$2:A605, A605, B$2:B605, "Med A"), 0)</f>
        <v>0</v>
      </c>
      <c r="J605" s="23">
        <f t="shared" si="79"/>
        <v>0</v>
      </c>
      <c r="K605" s="23">
        <f t="shared" si="80"/>
        <v>2600</v>
      </c>
      <c r="L605" s="23">
        <f t="shared" si="81"/>
        <v>0</v>
      </c>
      <c r="M605" s="1">
        <f>IF(AND(B605="Med B", COUNTIFS(A$2:A605, A605, B$2:B605, "Med B")=1), 1, 0)</f>
        <v>0</v>
      </c>
      <c r="N605" s="1">
        <f t="shared" si="82"/>
        <v>0</v>
      </c>
      <c r="O605" s="1">
        <f>IF(B605="Med B", COUNTIFS(A$2:A605, A605, B$2:B605, "Med B"), 0)</f>
        <v>0</v>
      </c>
      <c r="P605" s="1">
        <f>IF(AND(B605="Med B", COUNTIFS(A$2:A605, A605, B$2:B605, "Med B")=2), E605, 0)</f>
        <v>0</v>
      </c>
    </row>
    <row r="606" spans="1:17" ht="12.5" x14ac:dyDescent="0.25">
      <c r="A606" s="1">
        <v>42</v>
      </c>
      <c r="B606" s="24" t="s">
        <v>10</v>
      </c>
      <c r="C606" s="2">
        <v>41194</v>
      </c>
      <c r="D606" s="2" t="str">
        <f t="shared" si="77"/>
        <v>2012-10</v>
      </c>
      <c r="E606" s="23">
        <v>2</v>
      </c>
      <c r="F606" s="23">
        <f t="shared" si="78"/>
        <v>1</v>
      </c>
      <c r="G606" s="23">
        <f>IF(AND(B606="Med B", COUNTIFS(A$2:A606, A606, B$2:B606, "Med A")=0), 1, 0)</f>
        <v>0</v>
      </c>
      <c r="H606" s="23" cm="1">
        <f t="array" ref="H606">IF(AND(A606=A605, E606=1), (C606-MIN(IF(A$2:A606=A606, IF(B$2:B606="Med A", C$2:C606), C606)))/7, 0)</f>
        <v>0</v>
      </c>
      <c r="I606" s="23">
        <f>IF(F606=1, SUMIFS(E$2:E606, A$2:A606, A606, B$2:B606, "Med A"), 0)</f>
        <v>7800</v>
      </c>
      <c r="J606" s="23">
        <f t="shared" si="79"/>
        <v>0</v>
      </c>
      <c r="K606" s="23">
        <f t="shared" si="80"/>
        <v>0</v>
      </c>
      <c r="L606" s="23">
        <f t="shared" si="81"/>
        <v>2</v>
      </c>
      <c r="M606" s="1">
        <f>IF(AND(B606="Med B", COUNTIFS(A$2:A606, A606, B$2:B606, "Med B")=1), 1, 0)</f>
        <v>1</v>
      </c>
      <c r="N606" s="1">
        <f t="shared" si="82"/>
        <v>2</v>
      </c>
      <c r="O606" s="1">
        <f>IF(B606="Med B", COUNTIFS(A$2:A606, A606, B$2:B606, "Med B"), 0)</f>
        <v>1</v>
      </c>
      <c r="P606" s="1">
        <f>IF(AND(B606="Med B", COUNTIFS(A$2:A606, A606, B$2:B606, "Med B")=2), E606, 0)</f>
        <v>0</v>
      </c>
      <c r="Q606" t="str">
        <f>IF(AND(F582=1, OR(MONTH(C582)=9, MONTH(C582)=10)), TEXT(C582, "yyyy-mm"), "")</f>
        <v/>
      </c>
    </row>
    <row r="607" spans="1:17" ht="10" x14ac:dyDescent="0.25">
      <c r="A607" s="1">
        <v>42</v>
      </c>
      <c r="B607" s="24" t="s">
        <v>10</v>
      </c>
      <c r="C607" s="2">
        <v>41227</v>
      </c>
      <c r="D607" s="2" t="str">
        <f t="shared" si="77"/>
        <v>2012-11</v>
      </c>
      <c r="E607" s="23">
        <v>3</v>
      </c>
      <c r="F607" s="23">
        <f t="shared" si="78"/>
        <v>0</v>
      </c>
      <c r="G607" s="23">
        <f>IF(AND(B607="Med B", COUNTIFS(A$2:A607, A607, B$2:B607, "Med A")=0), 1, 0)</f>
        <v>0</v>
      </c>
      <c r="H607" s="23" cm="1">
        <f t="array" ref="H607">IF(AND(A607=A606, E607=1), (C607-MIN(IF(A$2:A607=A607, IF(B$2:B607="Med A", C$2:C607), C607)))/7, 0)</f>
        <v>0</v>
      </c>
      <c r="I607" s="23">
        <f>IF(F607=1, SUMIFS(E$2:E607, A$2:A607, A607, B$2:B607, "Med A"), 0)</f>
        <v>0</v>
      </c>
      <c r="J607" s="23">
        <f t="shared" si="79"/>
        <v>5</v>
      </c>
      <c r="K607" s="23">
        <f t="shared" si="80"/>
        <v>0</v>
      </c>
      <c r="L607" s="23">
        <f t="shared" si="81"/>
        <v>3</v>
      </c>
      <c r="M607" s="1">
        <f>IF(AND(B607="Med B", COUNTIFS(A$2:A607, A607, B$2:B607, "Med B")=1), 1, 0)</f>
        <v>0</v>
      </c>
      <c r="N607" s="1">
        <f t="shared" si="82"/>
        <v>0</v>
      </c>
      <c r="O607" s="1">
        <f>IF(B607="Med B", COUNTIFS(A$2:A607, A607, B$2:B607, "Med B"), 0)</f>
        <v>2</v>
      </c>
      <c r="P607" s="1">
        <f>IF(AND(B607="Med B", COUNTIFS(A$2:A607, A607, B$2:B607, "Med B")=2), E607, 0)</f>
        <v>3</v>
      </c>
    </row>
    <row r="608" spans="1:17" ht="10" x14ac:dyDescent="0.25">
      <c r="A608" s="1">
        <v>43</v>
      </c>
      <c r="B608" s="24" t="s">
        <v>9</v>
      </c>
      <c r="C608" s="2">
        <v>41092</v>
      </c>
      <c r="D608" s="2" t="str">
        <f t="shared" si="77"/>
        <v>2012-07</v>
      </c>
      <c r="E608" s="23">
        <v>3000</v>
      </c>
      <c r="F608" s="23">
        <f t="shared" si="78"/>
        <v>0</v>
      </c>
      <c r="G608" s="23">
        <f>IF(AND(B608="Med B", COUNTIFS(A$2:A608, A608, B$2:B608, "Med A")=0), 1, 0)</f>
        <v>0</v>
      </c>
      <c r="H608" s="23" cm="1">
        <f t="array" ref="H608">IF(AND(A608=A607, E608=1), (C608-MIN(IF(A$2:A608=A608, IF(B$2:B608="Med A", C$2:C608), C608)))/7, 0)</f>
        <v>0</v>
      </c>
      <c r="I608" s="23">
        <f>IF(F608=1, SUMIFS(E$2:E608, A$2:A608, A608, B$2:B608, "Med A"), 0)</f>
        <v>0</v>
      </c>
      <c r="J608" s="23">
        <f t="shared" si="79"/>
        <v>0</v>
      </c>
      <c r="K608" s="23">
        <f t="shared" si="80"/>
        <v>3000</v>
      </c>
      <c r="L608" s="23">
        <f t="shared" si="81"/>
        <v>0</v>
      </c>
      <c r="M608" s="1">
        <f>IF(AND(B608="Med B", COUNTIFS(A$2:A608, A608, B$2:B608, "Med B")=1), 1, 0)</f>
        <v>0</v>
      </c>
      <c r="N608" s="1">
        <f t="shared" si="82"/>
        <v>0</v>
      </c>
      <c r="O608" s="1">
        <f>IF(B608="Med B", COUNTIFS(A$2:A608, A608, B$2:B608, "Med B"), 0)</f>
        <v>0</v>
      </c>
      <c r="P608" s="1">
        <f>IF(AND(B608="Med B", COUNTIFS(A$2:A608, A608, B$2:B608, "Med B")=2), E608, 0)</f>
        <v>0</v>
      </c>
    </row>
    <row r="609" spans="1:17" ht="10" x14ac:dyDescent="0.25">
      <c r="A609" s="1">
        <v>43</v>
      </c>
      <c r="B609" s="24" t="s">
        <v>9</v>
      </c>
      <c r="C609" s="2">
        <v>41094</v>
      </c>
      <c r="D609" s="2" t="str">
        <f t="shared" si="77"/>
        <v>2012-07</v>
      </c>
      <c r="E609" s="23">
        <v>3000</v>
      </c>
      <c r="F609" s="23">
        <f t="shared" si="78"/>
        <v>0</v>
      </c>
      <c r="G609" s="23">
        <f>IF(AND(B609="Med B", COUNTIFS(A$2:A609, A609, B$2:B609, "Med A")=0), 1, 0)</f>
        <v>0</v>
      </c>
      <c r="H609" s="23" cm="1">
        <f t="array" ref="H609">IF(AND(A609=A608, E609=1), (C609-MIN(IF(A$2:A609=A609, IF(B$2:B609="Med A", C$2:C609), C609)))/7, 0)</f>
        <v>0</v>
      </c>
      <c r="I609" s="23">
        <f>IF(F609=1, SUMIFS(E$2:E609, A$2:A609, A609, B$2:B609, "Med A"), 0)</f>
        <v>0</v>
      </c>
      <c r="J609" s="23">
        <f t="shared" si="79"/>
        <v>0</v>
      </c>
      <c r="K609" s="23">
        <f t="shared" si="80"/>
        <v>3000</v>
      </c>
      <c r="L609" s="23">
        <f t="shared" si="81"/>
        <v>0</v>
      </c>
      <c r="M609" s="1">
        <f>IF(AND(B609="Med B", COUNTIFS(A$2:A609, A609, B$2:B609, "Med B")=1), 1, 0)</f>
        <v>0</v>
      </c>
      <c r="N609" s="1">
        <f t="shared" si="82"/>
        <v>0</v>
      </c>
      <c r="O609" s="1">
        <f>IF(B609="Med B", COUNTIFS(A$2:A609, A609, B$2:B609, "Med B"), 0)</f>
        <v>0</v>
      </c>
      <c r="P609" s="1">
        <f>IF(AND(B609="Med B", COUNTIFS(A$2:A609, A609, B$2:B609, "Med B")=2), E609, 0)</f>
        <v>0</v>
      </c>
    </row>
    <row r="610" spans="1:17" ht="10" x14ac:dyDescent="0.25">
      <c r="A610" s="1">
        <v>43</v>
      </c>
      <c r="B610" s="24" t="s">
        <v>9</v>
      </c>
      <c r="C610" s="2">
        <v>41096</v>
      </c>
      <c r="D610" s="2" t="str">
        <f t="shared" si="77"/>
        <v>2012-07</v>
      </c>
      <c r="E610" s="23">
        <v>3000</v>
      </c>
      <c r="F610" s="23">
        <f t="shared" si="78"/>
        <v>0</v>
      </c>
      <c r="G610" s="23">
        <f>IF(AND(B610="Med B", COUNTIFS(A$2:A610, A610, B$2:B610, "Med A")=0), 1, 0)</f>
        <v>0</v>
      </c>
      <c r="H610" s="23" cm="1">
        <f t="array" ref="H610">IF(AND(A610=A609, E610=1), (C610-MIN(IF(A$2:A610=A610, IF(B$2:B610="Med A", C$2:C610), C610)))/7, 0)</f>
        <v>0</v>
      </c>
      <c r="I610" s="23">
        <f>IF(F610=1, SUMIFS(E$2:E610, A$2:A610, A610, B$2:B610, "Med A"), 0)</f>
        <v>0</v>
      </c>
      <c r="J610" s="23">
        <f t="shared" si="79"/>
        <v>0</v>
      </c>
      <c r="K610" s="23">
        <f t="shared" si="80"/>
        <v>3000</v>
      </c>
      <c r="L610" s="23">
        <f t="shared" si="81"/>
        <v>0</v>
      </c>
      <c r="M610" s="1">
        <f>IF(AND(B610="Med B", COUNTIFS(A$2:A610, A610, B$2:B610, "Med B")=1), 1, 0)</f>
        <v>0</v>
      </c>
      <c r="N610" s="1">
        <f t="shared" si="82"/>
        <v>0</v>
      </c>
      <c r="O610" s="1">
        <f>IF(B610="Med B", COUNTIFS(A$2:A610, A610, B$2:B610, "Med B"), 0)</f>
        <v>0</v>
      </c>
      <c r="P610" s="1">
        <f>IF(AND(B610="Med B", COUNTIFS(A$2:A610, A610, B$2:B610, "Med B")=2), E610, 0)</f>
        <v>0</v>
      </c>
    </row>
    <row r="611" spans="1:17" ht="12.5" x14ac:dyDescent="0.25">
      <c r="A611" s="1">
        <v>44</v>
      </c>
      <c r="B611" s="24" t="s">
        <v>10</v>
      </c>
      <c r="C611" s="2">
        <v>41195</v>
      </c>
      <c r="D611" s="2" t="str">
        <f t="shared" si="77"/>
        <v>2012-10</v>
      </c>
      <c r="E611" s="23">
        <v>2</v>
      </c>
      <c r="F611" s="23">
        <f t="shared" si="78"/>
        <v>0</v>
      </c>
      <c r="G611" s="23">
        <f>IF(AND(B611="Med B", COUNTIFS(A$2:A611, A611, B$2:B611, "Med A")=0), 1, 0)</f>
        <v>1</v>
      </c>
      <c r="H611" s="23" cm="1">
        <f t="array" ref="H611">IF(AND(A611=A610, E611=1), (C611-MIN(IF(A$2:A611=A611, IF(B$2:B611="Med A", C$2:C611), C611)))/7, 0)</f>
        <v>0</v>
      </c>
      <c r="I611" s="23">
        <f>IF(F611=1, SUMIFS(E$2:E611, A$2:A611, A611, B$2:B611, "Med A"), 0)</f>
        <v>0</v>
      </c>
      <c r="J611" s="23">
        <f t="shared" si="79"/>
        <v>2</v>
      </c>
      <c r="K611" s="23">
        <f t="shared" si="80"/>
        <v>0</v>
      </c>
      <c r="L611" s="23">
        <f t="shared" si="81"/>
        <v>2</v>
      </c>
      <c r="M611" s="1">
        <f>IF(AND(B611="Med B", COUNTIFS(A$2:A611, A611, B$2:B611, "Med B")=1), 1, 0)</f>
        <v>1</v>
      </c>
      <c r="N611" s="1">
        <f t="shared" si="82"/>
        <v>2</v>
      </c>
      <c r="O611" s="1">
        <f>IF(B611="Med B", COUNTIFS(A$2:A611, A611, B$2:B611, "Med B"), 0)</f>
        <v>1</v>
      </c>
      <c r="P611" s="1">
        <f>IF(AND(B611="Med B", COUNTIFS(A$2:A611, A611, B$2:B611, "Med B")=2), E611, 0)</f>
        <v>0</v>
      </c>
      <c r="Q611" t="str">
        <f>IF(AND(F587=1, OR(MONTH(C587)=9, MONTH(C587)=10)), TEXT(C587, "yyyy-mm"), "")</f>
        <v/>
      </c>
    </row>
    <row r="612" spans="1:17" ht="10" x14ac:dyDescent="0.25">
      <c r="A612" s="1">
        <v>45</v>
      </c>
      <c r="B612" s="24" t="s">
        <v>10</v>
      </c>
      <c r="C612" s="2">
        <v>41227</v>
      </c>
      <c r="D612" s="2" t="str">
        <f t="shared" si="77"/>
        <v>2012-11</v>
      </c>
      <c r="E612" s="23">
        <v>2</v>
      </c>
      <c r="F612" s="23">
        <f t="shared" si="78"/>
        <v>0</v>
      </c>
      <c r="G612" s="23">
        <f>IF(AND(B612="Med B", COUNTIFS(A$2:A612, A612, B$2:B612, "Med A")=0), 1, 0)</f>
        <v>1</v>
      </c>
      <c r="H612" s="23" cm="1">
        <f t="array" ref="H612">IF(AND(A612=A611, E612=1), (C612-MIN(IF(A$2:A612=A612, IF(B$2:B612="Med A", C$2:C612), C612)))/7, 0)</f>
        <v>0</v>
      </c>
      <c r="I612" s="23">
        <f>IF(F612=1, SUMIFS(E$2:E612, A$2:A612, A612, B$2:B612, "Med A"), 0)</f>
        <v>0</v>
      </c>
      <c r="J612" s="23">
        <f t="shared" si="79"/>
        <v>2</v>
      </c>
      <c r="K612" s="23">
        <f t="shared" si="80"/>
        <v>0</v>
      </c>
      <c r="L612" s="23">
        <f t="shared" si="81"/>
        <v>2</v>
      </c>
      <c r="M612" s="1">
        <f>IF(AND(B612="Med B", COUNTIFS(A$2:A612, A612, B$2:B612, "Med B")=1), 1, 0)</f>
        <v>1</v>
      </c>
      <c r="N612" s="1">
        <f t="shared" si="82"/>
        <v>2</v>
      </c>
      <c r="O612" s="1">
        <f>IF(B612="Med B", COUNTIFS(A$2:A612, A612, B$2:B612, "Med B"), 0)</f>
        <v>1</v>
      </c>
      <c r="P612" s="1">
        <f>IF(AND(B612="Med B", COUNTIFS(A$2:A612, A612, B$2:B612, "Med B")=2), E612, 0)</f>
        <v>0</v>
      </c>
    </row>
    <row r="613" spans="1:17" ht="10" x14ac:dyDescent="0.25">
      <c r="A613" s="1">
        <v>46</v>
      </c>
      <c r="B613" s="24" t="s">
        <v>9</v>
      </c>
      <c r="C613" s="2">
        <v>41096</v>
      </c>
      <c r="D613" s="2" t="str">
        <f t="shared" si="77"/>
        <v>2012-07</v>
      </c>
      <c r="E613" s="23">
        <v>10600</v>
      </c>
      <c r="F613" s="23">
        <f t="shared" si="78"/>
        <v>0</v>
      </c>
      <c r="G613" s="23">
        <f>IF(AND(B613="Med B", COUNTIFS(A$2:A613, A613, B$2:B613, "Med A")=0), 1, 0)</f>
        <v>0</v>
      </c>
      <c r="H613" s="23" cm="1">
        <f t="array" ref="H613">IF(AND(A613=A612, E613=1), (C613-MIN(IF(A$2:A613=A613, IF(B$2:B613="Med A", C$2:C613), C613)))/7, 0)</f>
        <v>0</v>
      </c>
      <c r="I613" s="23">
        <f>IF(F613=1, SUMIFS(E$2:E613, A$2:A613, A613, B$2:B613, "Med A"), 0)</f>
        <v>0</v>
      </c>
      <c r="J613" s="23">
        <f t="shared" si="79"/>
        <v>0</v>
      </c>
      <c r="K613" s="23">
        <f t="shared" si="80"/>
        <v>10600</v>
      </c>
      <c r="L613" s="23">
        <f t="shared" si="81"/>
        <v>0</v>
      </c>
      <c r="M613" s="1">
        <f>IF(AND(B613="Med B", COUNTIFS(A$2:A613, A613, B$2:B613, "Med B")=1), 1, 0)</f>
        <v>0</v>
      </c>
      <c r="N613" s="1">
        <f t="shared" si="82"/>
        <v>0</v>
      </c>
      <c r="O613" s="1">
        <f>IF(B613="Med B", COUNTIFS(A$2:A613, A613, B$2:B613, "Med B"), 0)</f>
        <v>0</v>
      </c>
      <c r="P613" s="1">
        <f>IF(AND(B613="Med B", COUNTIFS(A$2:A613, A613, B$2:B613, "Med B")=2), E613, 0)</f>
        <v>0</v>
      </c>
    </row>
    <row r="614" spans="1:17" ht="10" x14ac:dyDescent="0.25">
      <c r="A614" s="1">
        <v>46</v>
      </c>
      <c r="B614" s="24" t="s">
        <v>9</v>
      </c>
      <c r="C614" s="2">
        <v>41099</v>
      </c>
      <c r="D614" s="2" t="str">
        <f t="shared" si="77"/>
        <v>2012-07</v>
      </c>
      <c r="E614" s="23">
        <v>10600</v>
      </c>
      <c r="F614" s="23">
        <f t="shared" si="78"/>
        <v>0</v>
      </c>
      <c r="G614" s="23">
        <f>IF(AND(B614="Med B", COUNTIFS(A$2:A614, A614, B$2:B614, "Med A")=0), 1, 0)</f>
        <v>0</v>
      </c>
      <c r="H614" s="23" cm="1">
        <f t="array" ref="H614">IF(AND(A614=A613, E614=1), (C614-MIN(IF(A$2:A614=A614, IF(B$2:B614="Med A", C$2:C614), C614)))/7, 0)</f>
        <v>0</v>
      </c>
      <c r="I614" s="23">
        <f>IF(F614=1, SUMIFS(E$2:E614, A$2:A614, A614, B$2:B614, "Med A"), 0)</f>
        <v>0</v>
      </c>
      <c r="J614" s="23">
        <f t="shared" si="79"/>
        <v>0</v>
      </c>
      <c r="K614" s="23">
        <f t="shared" si="80"/>
        <v>10600</v>
      </c>
      <c r="L614" s="23">
        <f t="shared" si="81"/>
        <v>0</v>
      </c>
      <c r="M614" s="1">
        <f>IF(AND(B614="Med B", COUNTIFS(A$2:A614, A614, B$2:B614, "Med B")=1), 1, 0)</f>
        <v>0</v>
      </c>
      <c r="N614" s="1">
        <f t="shared" si="82"/>
        <v>0</v>
      </c>
      <c r="O614" s="1">
        <f>IF(B614="Med B", COUNTIFS(A$2:A614, A614, B$2:B614, "Med B"), 0)</f>
        <v>0</v>
      </c>
      <c r="P614" s="1">
        <f>IF(AND(B614="Med B", COUNTIFS(A$2:A614, A614, B$2:B614, "Med B")=2), E614, 0)</f>
        <v>0</v>
      </c>
    </row>
    <row r="615" spans="1:17" ht="10" x14ac:dyDescent="0.25">
      <c r="A615" s="1">
        <v>46</v>
      </c>
      <c r="B615" s="24" t="s">
        <v>9</v>
      </c>
      <c r="C615" s="2">
        <v>41101</v>
      </c>
      <c r="D615" s="2" t="str">
        <f t="shared" si="77"/>
        <v>2012-07</v>
      </c>
      <c r="E615" s="23">
        <v>10600</v>
      </c>
      <c r="F615" s="23">
        <f t="shared" si="78"/>
        <v>0</v>
      </c>
      <c r="G615" s="23">
        <f>IF(AND(B615="Med B", COUNTIFS(A$2:A615, A615, B$2:B615, "Med A")=0), 1, 0)</f>
        <v>0</v>
      </c>
      <c r="H615" s="23" cm="1">
        <f t="array" ref="H615">IF(AND(A615=A614, E615=1), (C615-MIN(IF(A$2:A615=A615, IF(B$2:B615="Med A", C$2:C615), C615)))/7, 0)</f>
        <v>0</v>
      </c>
      <c r="I615" s="23">
        <f>IF(F615=1, SUMIFS(E$2:E615, A$2:A615, A615, B$2:B615, "Med A"), 0)</f>
        <v>0</v>
      </c>
      <c r="J615" s="23">
        <f t="shared" si="79"/>
        <v>0</v>
      </c>
      <c r="K615" s="23">
        <f t="shared" si="80"/>
        <v>10600</v>
      </c>
      <c r="L615" s="23">
        <f t="shared" si="81"/>
        <v>0</v>
      </c>
      <c r="M615" s="1">
        <f>IF(AND(B615="Med B", COUNTIFS(A$2:A615, A615, B$2:B615, "Med B")=1), 1, 0)</f>
        <v>0</v>
      </c>
      <c r="N615" s="1">
        <f t="shared" si="82"/>
        <v>0</v>
      </c>
      <c r="O615" s="1">
        <f>IF(B615="Med B", COUNTIFS(A$2:A615, A615, B$2:B615, "Med B"), 0)</f>
        <v>0</v>
      </c>
      <c r="P615" s="1">
        <f>IF(AND(B615="Med B", COUNTIFS(A$2:A615, A615, B$2:B615, "Med B")=2), E615, 0)</f>
        <v>0</v>
      </c>
    </row>
    <row r="616" spans="1:17" ht="10" x14ac:dyDescent="0.25">
      <c r="A616" s="1">
        <v>46</v>
      </c>
      <c r="B616" s="24" t="s">
        <v>9</v>
      </c>
      <c r="C616" s="2">
        <v>41103</v>
      </c>
      <c r="D616" s="2" t="str">
        <f t="shared" si="77"/>
        <v>2012-07</v>
      </c>
      <c r="E616" s="23">
        <v>10600</v>
      </c>
      <c r="F616" s="23">
        <f t="shared" si="78"/>
        <v>0</v>
      </c>
      <c r="G616" s="23">
        <f>IF(AND(B616="Med B", COUNTIFS(A$2:A616, A616, B$2:B616, "Med A")=0), 1, 0)</f>
        <v>0</v>
      </c>
      <c r="H616" s="23" cm="1">
        <f t="array" ref="H616">IF(AND(A616=A615, E616=1), (C616-MIN(IF(A$2:A616=A616, IF(B$2:B616="Med A", C$2:C616), C616)))/7, 0)</f>
        <v>0</v>
      </c>
      <c r="I616" s="23">
        <f>IF(F616=1, SUMIFS(E$2:E616, A$2:A616, A616, B$2:B616, "Med A"), 0)</f>
        <v>0</v>
      </c>
      <c r="J616" s="23">
        <f t="shared" si="79"/>
        <v>0</v>
      </c>
      <c r="K616" s="23">
        <f t="shared" si="80"/>
        <v>10600</v>
      </c>
      <c r="L616" s="23">
        <f t="shared" si="81"/>
        <v>0</v>
      </c>
      <c r="M616" s="1">
        <f>IF(AND(B616="Med B", COUNTIFS(A$2:A616, A616, B$2:B616, "Med B")=1), 1, 0)</f>
        <v>0</v>
      </c>
      <c r="N616" s="1">
        <f t="shared" si="82"/>
        <v>0</v>
      </c>
      <c r="O616" s="1">
        <f>IF(B616="Med B", COUNTIFS(A$2:A616, A616, B$2:B616, "Med B"), 0)</f>
        <v>0</v>
      </c>
      <c r="P616" s="1">
        <f>IF(AND(B616="Med B", COUNTIFS(A$2:A616, A616, B$2:B616, "Med B")=2), E616, 0)</f>
        <v>0</v>
      </c>
    </row>
    <row r="617" spans="1:17" ht="10" x14ac:dyDescent="0.25">
      <c r="A617" s="1">
        <v>46</v>
      </c>
      <c r="B617" s="24" t="s">
        <v>9</v>
      </c>
      <c r="C617" s="2">
        <v>41106</v>
      </c>
      <c r="D617" s="2" t="str">
        <f t="shared" si="77"/>
        <v>2012-07</v>
      </c>
      <c r="E617" s="23">
        <v>10600</v>
      </c>
      <c r="F617" s="23">
        <f t="shared" si="78"/>
        <v>0</v>
      </c>
      <c r="G617" s="23">
        <f>IF(AND(B617="Med B", COUNTIFS(A$2:A617, A617, B$2:B617, "Med A")=0), 1, 0)</f>
        <v>0</v>
      </c>
      <c r="H617" s="23" cm="1">
        <f t="array" ref="H617">IF(AND(A617=A616, E617=1), (C617-MIN(IF(A$2:A617=A617, IF(B$2:B617="Med A", C$2:C617), C617)))/7, 0)</f>
        <v>0</v>
      </c>
      <c r="I617" s="23">
        <f>IF(F617=1, SUMIFS(E$2:E617, A$2:A617, A617, B$2:B617, "Med A"), 0)</f>
        <v>0</v>
      </c>
      <c r="J617" s="23">
        <f t="shared" si="79"/>
        <v>0</v>
      </c>
      <c r="K617" s="23">
        <f t="shared" si="80"/>
        <v>10600</v>
      </c>
      <c r="L617" s="23">
        <f t="shared" si="81"/>
        <v>0</v>
      </c>
      <c r="M617" s="1">
        <f>IF(AND(B617="Med B", COUNTIFS(A$2:A617, A617, B$2:B617, "Med B")=1), 1, 0)</f>
        <v>0</v>
      </c>
      <c r="N617" s="1">
        <f t="shared" si="82"/>
        <v>0</v>
      </c>
      <c r="O617" s="1">
        <f>IF(B617="Med B", COUNTIFS(A$2:A617, A617, B$2:B617, "Med B"), 0)</f>
        <v>0</v>
      </c>
      <c r="P617" s="1">
        <f>IF(AND(B617="Med B", COUNTIFS(A$2:A617, A617, B$2:B617, "Med B")=2), E617, 0)</f>
        <v>0</v>
      </c>
    </row>
    <row r="618" spans="1:17" ht="10" x14ac:dyDescent="0.25">
      <c r="A618" s="1">
        <v>46</v>
      </c>
      <c r="B618" s="24" t="s">
        <v>9</v>
      </c>
      <c r="C618" s="2">
        <v>41108</v>
      </c>
      <c r="D618" s="2" t="str">
        <f t="shared" si="77"/>
        <v>2012-07</v>
      </c>
      <c r="E618" s="23">
        <v>10600</v>
      </c>
      <c r="F618" s="23">
        <f t="shared" si="78"/>
        <v>0</v>
      </c>
      <c r="G618" s="23">
        <f>IF(AND(B618="Med B", COUNTIFS(A$2:A618, A618, B$2:B618, "Med A")=0), 1, 0)</f>
        <v>0</v>
      </c>
      <c r="H618" s="23" cm="1">
        <f t="array" ref="H618">IF(AND(A618=A617, E618=1), (C618-MIN(IF(A$2:A618=A618, IF(B$2:B618="Med A", C$2:C618), C618)))/7, 0)</f>
        <v>0</v>
      </c>
      <c r="I618" s="23">
        <f>IF(F618=1, SUMIFS(E$2:E618, A$2:A618, A618, B$2:B618, "Med A"), 0)</f>
        <v>0</v>
      </c>
      <c r="J618" s="23">
        <f t="shared" si="79"/>
        <v>0</v>
      </c>
      <c r="K618" s="23">
        <f t="shared" si="80"/>
        <v>10600</v>
      </c>
      <c r="L618" s="23">
        <f t="shared" si="81"/>
        <v>0</v>
      </c>
      <c r="M618" s="1">
        <f>IF(AND(B618="Med B", COUNTIFS(A$2:A618, A618, B$2:B618, "Med B")=1), 1, 0)</f>
        <v>0</v>
      </c>
      <c r="N618" s="1">
        <f t="shared" si="82"/>
        <v>0</v>
      </c>
      <c r="O618" s="1">
        <f>IF(B618="Med B", COUNTIFS(A$2:A618, A618, B$2:B618, "Med B"), 0)</f>
        <v>0</v>
      </c>
      <c r="P618" s="1">
        <f>IF(AND(B618="Med B", COUNTIFS(A$2:A618, A618, B$2:B618, "Med B")=2), E618, 0)</f>
        <v>0</v>
      </c>
    </row>
    <row r="619" spans="1:17" ht="10" x14ac:dyDescent="0.25">
      <c r="A619" s="1">
        <v>46</v>
      </c>
      <c r="B619" s="24" t="s">
        <v>9</v>
      </c>
      <c r="C619" s="2">
        <v>41110</v>
      </c>
      <c r="D619" s="2" t="str">
        <f t="shared" si="77"/>
        <v>2012-07</v>
      </c>
      <c r="E619" s="23">
        <v>10600</v>
      </c>
      <c r="F619" s="23">
        <f t="shared" si="78"/>
        <v>0</v>
      </c>
      <c r="G619" s="23">
        <f>IF(AND(B619="Med B", COUNTIFS(A$2:A619, A619, B$2:B619, "Med A")=0), 1, 0)</f>
        <v>0</v>
      </c>
      <c r="H619" s="23" cm="1">
        <f t="array" ref="H619">IF(AND(A619=A618, E619=1), (C619-MIN(IF(A$2:A619=A619, IF(B$2:B619="Med A", C$2:C619), C619)))/7, 0)</f>
        <v>0</v>
      </c>
      <c r="I619" s="23">
        <f>IF(F619=1, SUMIFS(E$2:E619, A$2:A619, A619, B$2:B619, "Med A"), 0)</f>
        <v>0</v>
      </c>
      <c r="J619" s="23">
        <f t="shared" si="79"/>
        <v>0</v>
      </c>
      <c r="K619" s="23">
        <f t="shared" si="80"/>
        <v>10600</v>
      </c>
      <c r="L619" s="23">
        <f t="shared" si="81"/>
        <v>0</v>
      </c>
      <c r="M619" s="1">
        <f>IF(AND(B619="Med B", COUNTIFS(A$2:A619, A619, B$2:B619, "Med B")=1), 1, 0)</f>
        <v>0</v>
      </c>
      <c r="N619" s="1">
        <f t="shared" si="82"/>
        <v>0</v>
      </c>
      <c r="O619" s="1">
        <f>IF(B619="Med B", COUNTIFS(A$2:A619, A619, B$2:B619, "Med B"), 0)</f>
        <v>0</v>
      </c>
      <c r="P619" s="1">
        <f>IF(AND(B619="Med B", COUNTIFS(A$2:A619, A619, B$2:B619, "Med B")=2), E619, 0)</f>
        <v>0</v>
      </c>
    </row>
    <row r="620" spans="1:17" ht="10" x14ac:dyDescent="0.25">
      <c r="A620" s="1">
        <v>46</v>
      </c>
      <c r="B620" s="24" t="s">
        <v>9</v>
      </c>
      <c r="C620" s="2">
        <v>41113</v>
      </c>
      <c r="D620" s="2" t="str">
        <f t="shared" si="77"/>
        <v>2012-07</v>
      </c>
      <c r="E620" s="23">
        <v>10600</v>
      </c>
      <c r="F620" s="23">
        <f t="shared" si="78"/>
        <v>0</v>
      </c>
      <c r="G620" s="23">
        <f>IF(AND(B620="Med B", COUNTIFS(A$2:A620, A620, B$2:B620, "Med A")=0), 1, 0)</f>
        <v>0</v>
      </c>
      <c r="H620" s="23" cm="1">
        <f t="array" ref="H620">IF(AND(A620=A619, E620=1), (C620-MIN(IF(A$2:A620=A620, IF(B$2:B620="Med A", C$2:C620), C620)))/7, 0)</f>
        <v>0</v>
      </c>
      <c r="I620" s="23">
        <f>IF(F620=1, SUMIFS(E$2:E620, A$2:A620, A620, B$2:B620, "Med A"), 0)</f>
        <v>0</v>
      </c>
      <c r="J620" s="23">
        <f t="shared" si="79"/>
        <v>0</v>
      </c>
      <c r="K620" s="23">
        <f t="shared" si="80"/>
        <v>10600</v>
      </c>
      <c r="L620" s="23">
        <f t="shared" si="81"/>
        <v>0</v>
      </c>
      <c r="M620" s="1">
        <f>IF(AND(B620="Med B", COUNTIFS(A$2:A620, A620, B$2:B620, "Med B")=1), 1, 0)</f>
        <v>0</v>
      </c>
      <c r="N620" s="1">
        <f t="shared" si="82"/>
        <v>0</v>
      </c>
      <c r="O620" s="1">
        <f>IF(B620="Med B", COUNTIFS(A$2:A620, A620, B$2:B620, "Med B"), 0)</f>
        <v>0</v>
      </c>
      <c r="P620" s="1">
        <f>IF(AND(B620="Med B", COUNTIFS(A$2:A620, A620, B$2:B620, "Med B")=2), E620, 0)</f>
        <v>0</v>
      </c>
    </row>
    <row r="621" spans="1:17" ht="10" x14ac:dyDescent="0.25">
      <c r="A621" s="1">
        <v>46</v>
      </c>
      <c r="B621" s="24" t="s">
        <v>9</v>
      </c>
      <c r="C621" s="2">
        <v>41115</v>
      </c>
      <c r="D621" s="2" t="str">
        <f t="shared" si="77"/>
        <v>2012-07</v>
      </c>
      <c r="E621" s="23">
        <v>10600</v>
      </c>
      <c r="F621" s="23">
        <f t="shared" si="78"/>
        <v>0</v>
      </c>
      <c r="G621" s="23">
        <f>IF(AND(B621="Med B", COUNTIFS(A$2:A621, A621, B$2:B621, "Med A")=0), 1, 0)</f>
        <v>0</v>
      </c>
      <c r="H621" s="23" cm="1">
        <f t="array" ref="H621">IF(AND(A621=A620, E621=1), (C621-MIN(IF(A$2:A621=A621, IF(B$2:B621="Med A", C$2:C621), C621)))/7, 0)</f>
        <v>0</v>
      </c>
      <c r="I621" s="23">
        <f>IF(F621=1, SUMIFS(E$2:E621, A$2:A621, A621, B$2:B621, "Med A"), 0)</f>
        <v>0</v>
      </c>
      <c r="J621" s="23">
        <f t="shared" si="79"/>
        <v>0</v>
      </c>
      <c r="K621" s="23">
        <f t="shared" si="80"/>
        <v>10600</v>
      </c>
      <c r="L621" s="23">
        <f t="shared" si="81"/>
        <v>0</v>
      </c>
      <c r="M621" s="1">
        <f>IF(AND(B621="Med B", COUNTIFS(A$2:A621, A621, B$2:B621, "Med B")=1), 1, 0)</f>
        <v>0</v>
      </c>
      <c r="N621" s="1">
        <f t="shared" si="82"/>
        <v>0</v>
      </c>
      <c r="O621" s="1">
        <f>IF(B621="Med B", COUNTIFS(A$2:A621, A621, B$2:B621, "Med B"), 0)</f>
        <v>0</v>
      </c>
      <c r="P621" s="1">
        <f>IF(AND(B621="Med B", COUNTIFS(A$2:A621, A621, B$2:B621, "Med B")=2), E621, 0)</f>
        <v>0</v>
      </c>
    </row>
    <row r="622" spans="1:17" ht="10" x14ac:dyDescent="0.25">
      <c r="A622" s="1">
        <v>46</v>
      </c>
      <c r="B622" s="24" t="s">
        <v>9</v>
      </c>
      <c r="C622" s="2">
        <v>41117</v>
      </c>
      <c r="D622" s="2" t="str">
        <f t="shared" si="77"/>
        <v>2012-07</v>
      </c>
      <c r="E622" s="23">
        <v>10600</v>
      </c>
      <c r="F622" s="23">
        <f t="shared" si="78"/>
        <v>0</v>
      </c>
      <c r="G622" s="23">
        <f>IF(AND(B622="Med B", COUNTIFS(A$2:A622, A622, B$2:B622, "Med A")=0), 1, 0)</f>
        <v>0</v>
      </c>
      <c r="H622" s="23" cm="1">
        <f t="array" ref="H622">IF(AND(A622=A621, E622=1), (C622-MIN(IF(A$2:A622=A622, IF(B$2:B622="Med A", C$2:C622), C622)))/7, 0)</f>
        <v>0</v>
      </c>
      <c r="I622" s="23">
        <f>IF(F622=1, SUMIFS(E$2:E622, A$2:A622, A622, B$2:B622, "Med A"), 0)</f>
        <v>0</v>
      </c>
      <c r="J622" s="23">
        <f t="shared" si="79"/>
        <v>0</v>
      </c>
      <c r="K622" s="23">
        <f t="shared" si="80"/>
        <v>10600</v>
      </c>
      <c r="L622" s="23">
        <f t="shared" si="81"/>
        <v>0</v>
      </c>
      <c r="M622" s="1">
        <f>IF(AND(B622="Med B", COUNTIFS(A$2:A622, A622, B$2:B622, "Med B")=1), 1, 0)</f>
        <v>0</v>
      </c>
      <c r="N622" s="1">
        <f t="shared" si="82"/>
        <v>0</v>
      </c>
      <c r="O622" s="1">
        <f>IF(B622="Med B", COUNTIFS(A$2:A622, A622, B$2:B622, "Med B"), 0)</f>
        <v>0</v>
      </c>
      <c r="P622" s="1">
        <f>IF(AND(B622="Med B", COUNTIFS(A$2:A622, A622, B$2:B622, "Med B")=2), E622, 0)</f>
        <v>0</v>
      </c>
    </row>
    <row r="623" spans="1:17" ht="10" x14ac:dyDescent="0.25">
      <c r="A623" s="1">
        <v>46</v>
      </c>
      <c r="B623" s="24" t="s">
        <v>9</v>
      </c>
      <c r="C623" s="2">
        <v>41120</v>
      </c>
      <c r="D623" s="2" t="str">
        <f t="shared" si="77"/>
        <v>2012-07</v>
      </c>
      <c r="E623" s="23">
        <v>10600</v>
      </c>
      <c r="F623" s="23">
        <f t="shared" si="78"/>
        <v>0</v>
      </c>
      <c r="G623" s="23">
        <f>IF(AND(B623="Med B", COUNTIFS(A$2:A623, A623, B$2:B623, "Med A")=0), 1, 0)</f>
        <v>0</v>
      </c>
      <c r="H623" s="23" cm="1">
        <f t="array" ref="H623">IF(AND(A623=A622, E623=1), (C623-MIN(IF(A$2:A623=A623, IF(B$2:B623="Med A", C$2:C623), C623)))/7, 0)</f>
        <v>0</v>
      </c>
      <c r="I623" s="23">
        <f>IF(F623=1, SUMIFS(E$2:E623, A$2:A623, A623, B$2:B623, "Med A"), 0)</f>
        <v>0</v>
      </c>
      <c r="J623" s="23">
        <f t="shared" si="79"/>
        <v>0</v>
      </c>
      <c r="K623" s="23">
        <f t="shared" si="80"/>
        <v>10600</v>
      </c>
      <c r="L623" s="23">
        <f t="shared" si="81"/>
        <v>0</v>
      </c>
      <c r="M623" s="1">
        <f>IF(AND(B623="Med B", COUNTIFS(A$2:A623, A623, B$2:B623, "Med B")=1), 1, 0)</f>
        <v>0</v>
      </c>
      <c r="N623" s="1">
        <f t="shared" si="82"/>
        <v>0</v>
      </c>
      <c r="O623" s="1">
        <f>IF(B623="Med B", COUNTIFS(A$2:A623, A623, B$2:B623, "Med B"), 0)</f>
        <v>0</v>
      </c>
      <c r="P623" s="1">
        <f>IF(AND(B623="Med B", COUNTIFS(A$2:A623, A623, B$2:B623, "Med B")=2), E623, 0)</f>
        <v>0</v>
      </c>
    </row>
    <row r="624" spans="1:17" ht="10" x14ac:dyDescent="0.25">
      <c r="A624" s="1">
        <v>46</v>
      </c>
      <c r="B624" s="24" t="s">
        <v>9</v>
      </c>
      <c r="C624" s="2">
        <v>41122</v>
      </c>
      <c r="D624" s="2" t="str">
        <f t="shared" si="77"/>
        <v>2012-08</v>
      </c>
      <c r="E624" s="23">
        <v>10600</v>
      </c>
      <c r="F624" s="23">
        <f t="shared" si="78"/>
        <v>0</v>
      </c>
      <c r="G624" s="23">
        <f>IF(AND(B624="Med B", COUNTIFS(A$2:A624, A624, B$2:B624, "Med A")=0), 1, 0)</f>
        <v>0</v>
      </c>
      <c r="H624" s="23" cm="1">
        <f t="array" ref="H624">IF(AND(A624=A623, E624=1), (C624-MIN(IF(A$2:A624=A624, IF(B$2:B624="Med A", C$2:C624), C624)))/7, 0)</f>
        <v>0</v>
      </c>
      <c r="I624" s="23">
        <f>IF(F624=1, SUMIFS(E$2:E624, A$2:A624, A624, B$2:B624, "Med A"), 0)</f>
        <v>0</v>
      </c>
      <c r="J624" s="23">
        <f t="shared" si="79"/>
        <v>0</v>
      </c>
      <c r="K624" s="23">
        <f t="shared" si="80"/>
        <v>10600</v>
      </c>
      <c r="L624" s="23">
        <f t="shared" si="81"/>
        <v>0</v>
      </c>
      <c r="M624" s="1">
        <f>IF(AND(B624="Med B", COUNTIFS(A$2:A624, A624, B$2:B624, "Med B")=1), 1, 0)</f>
        <v>0</v>
      </c>
      <c r="N624" s="1">
        <f t="shared" si="82"/>
        <v>0</v>
      </c>
      <c r="O624" s="1">
        <f>IF(B624="Med B", COUNTIFS(A$2:A624, A624, B$2:B624, "Med B"), 0)</f>
        <v>0</v>
      </c>
      <c r="P624" s="1">
        <f>IF(AND(B624="Med B", COUNTIFS(A$2:A624, A624, B$2:B624, "Med B")=2), E624, 0)</f>
        <v>0</v>
      </c>
    </row>
    <row r="625" spans="1:17" ht="10" x14ac:dyDescent="0.25">
      <c r="A625" s="1">
        <v>46</v>
      </c>
      <c r="B625" s="24" t="s">
        <v>9</v>
      </c>
      <c r="C625" s="2">
        <v>41124</v>
      </c>
      <c r="D625" s="2" t="str">
        <f t="shared" si="77"/>
        <v>2012-08</v>
      </c>
      <c r="E625" s="23">
        <v>10600</v>
      </c>
      <c r="F625" s="23">
        <f t="shared" si="78"/>
        <v>0</v>
      </c>
      <c r="G625" s="23">
        <f>IF(AND(B625="Med B", COUNTIFS(A$2:A625, A625, B$2:B625, "Med A")=0), 1, 0)</f>
        <v>0</v>
      </c>
      <c r="H625" s="23" cm="1">
        <f t="array" ref="H625">IF(AND(A625=A624, E625=1), (C625-MIN(IF(A$2:A625=A625, IF(B$2:B625="Med A", C$2:C625), C625)))/7, 0)</f>
        <v>0</v>
      </c>
      <c r="I625" s="23">
        <f>IF(F625=1, SUMIFS(E$2:E625, A$2:A625, A625, B$2:B625, "Med A"), 0)</f>
        <v>0</v>
      </c>
      <c r="J625" s="23">
        <f t="shared" si="79"/>
        <v>0</v>
      </c>
      <c r="K625" s="23">
        <f t="shared" si="80"/>
        <v>10600</v>
      </c>
      <c r="L625" s="23">
        <f t="shared" si="81"/>
        <v>0</v>
      </c>
      <c r="M625" s="1">
        <f>IF(AND(B625="Med B", COUNTIFS(A$2:A625, A625, B$2:B625, "Med B")=1), 1, 0)</f>
        <v>0</v>
      </c>
      <c r="N625" s="1">
        <f t="shared" si="82"/>
        <v>0</v>
      </c>
      <c r="O625" s="1">
        <f>IF(B625="Med B", COUNTIFS(A$2:A625, A625, B$2:B625, "Med B"), 0)</f>
        <v>0</v>
      </c>
      <c r="P625" s="1">
        <f>IF(AND(B625="Med B", COUNTIFS(A$2:A625, A625, B$2:B625, "Med B")=2), E625, 0)</f>
        <v>0</v>
      </c>
    </row>
    <row r="626" spans="1:17" ht="10" x14ac:dyDescent="0.25">
      <c r="A626" s="1">
        <v>46</v>
      </c>
      <c r="B626" s="24" t="s">
        <v>9</v>
      </c>
      <c r="C626" s="2">
        <v>41127</v>
      </c>
      <c r="D626" s="2" t="str">
        <f t="shared" si="77"/>
        <v>2012-08</v>
      </c>
      <c r="E626" s="23">
        <v>11700</v>
      </c>
      <c r="F626" s="23">
        <f t="shared" si="78"/>
        <v>0</v>
      </c>
      <c r="G626" s="23">
        <f>IF(AND(B626="Med B", COUNTIFS(A$2:A626, A626, B$2:B626, "Med A")=0), 1, 0)</f>
        <v>0</v>
      </c>
      <c r="H626" s="23" cm="1">
        <f t="array" ref="H626">IF(AND(A626=A625, E626=1), (C626-MIN(IF(A$2:A626=A626, IF(B$2:B626="Med A", C$2:C626), C626)))/7, 0)</f>
        <v>0</v>
      </c>
      <c r="I626" s="23">
        <f>IF(F626=1, SUMIFS(E$2:E626, A$2:A626, A626, B$2:B626, "Med A"), 0)</f>
        <v>0</v>
      </c>
      <c r="J626" s="23">
        <f t="shared" si="79"/>
        <v>0</v>
      </c>
      <c r="K626" s="23">
        <f t="shared" si="80"/>
        <v>11700</v>
      </c>
      <c r="L626" s="23">
        <f t="shared" si="81"/>
        <v>0</v>
      </c>
      <c r="M626" s="1">
        <f>IF(AND(B626="Med B", COUNTIFS(A$2:A626, A626, B$2:B626, "Med B")=1), 1, 0)</f>
        <v>0</v>
      </c>
      <c r="N626" s="1">
        <f t="shared" si="82"/>
        <v>0</v>
      </c>
      <c r="O626" s="1">
        <f>IF(B626="Med B", COUNTIFS(A$2:A626, A626, B$2:B626, "Med B"), 0)</f>
        <v>0</v>
      </c>
      <c r="P626" s="1">
        <f>IF(AND(B626="Med B", COUNTIFS(A$2:A626, A626, B$2:B626, "Med B")=2), E626, 0)</f>
        <v>0</v>
      </c>
    </row>
    <row r="627" spans="1:17" ht="10" x14ac:dyDescent="0.25">
      <c r="A627" s="1">
        <v>46</v>
      </c>
      <c r="B627" s="24" t="s">
        <v>9</v>
      </c>
      <c r="C627" s="2">
        <v>41129</v>
      </c>
      <c r="D627" s="2" t="str">
        <f t="shared" si="77"/>
        <v>2012-08</v>
      </c>
      <c r="E627" s="23">
        <v>11700</v>
      </c>
      <c r="F627" s="23">
        <f t="shared" si="78"/>
        <v>0</v>
      </c>
      <c r="G627" s="23">
        <f>IF(AND(B627="Med B", COUNTIFS(A$2:A627, A627, B$2:B627, "Med A")=0), 1, 0)</f>
        <v>0</v>
      </c>
      <c r="H627" s="23" cm="1">
        <f t="array" ref="H627">IF(AND(A627=A626, E627=1), (C627-MIN(IF(A$2:A627=A627, IF(B$2:B627="Med A", C$2:C627), C627)))/7, 0)</f>
        <v>0</v>
      </c>
      <c r="I627" s="23">
        <f>IF(F627=1, SUMIFS(E$2:E627, A$2:A627, A627, B$2:B627, "Med A"), 0)</f>
        <v>0</v>
      </c>
      <c r="J627" s="23">
        <f t="shared" si="79"/>
        <v>0</v>
      </c>
      <c r="K627" s="23">
        <f t="shared" si="80"/>
        <v>11700</v>
      </c>
      <c r="L627" s="23">
        <f t="shared" si="81"/>
        <v>0</v>
      </c>
      <c r="M627" s="1">
        <f>IF(AND(B627="Med B", COUNTIFS(A$2:A627, A627, B$2:B627, "Med B")=1), 1, 0)</f>
        <v>0</v>
      </c>
      <c r="N627" s="1">
        <f t="shared" si="82"/>
        <v>0</v>
      </c>
      <c r="O627" s="1">
        <f>IF(B627="Med B", COUNTIFS(A$2:A627, A627, B$2:B627, "Med B"), 0)</f>
        <v>0</v>
      </c>
      <c r="P627" s="1">
        <f>IF(AND(B627="Med B", COUNTIFS(A$2:A627, A627, B$2:B627, "Med B")=2), E627, 0)</f>
        <v>0</v>
      </c>
    </row>
    <row r="628" spans="1:17" ht="10" x14ac:dyDescent="0.25">
      <c r="A628" s="1">
        <v>46</v>
      </c>
      <c r="B628" s="24" t="s">
        <v>9</v>
      </c>
      <c r="C628" s="2">
        <v>41131</v>
      </c>
      <c r="D628" s="2" t="str">
        <f t="shared" si="77"/>
        <v>2012-08</v>
      </c>
      <c r="E628" s="23">
        <v>11700</v>
      </c>
      <c r="F628" s="23">
        <f t="shared" si="78"/>
        <v>0</v>
      </c>
      <c r="G628" s="23">
        <f>IF(AND(B628="Med B", COUNTIFS(A$2:A628, A628, B$2:B628, "Med A")=0), 1, 0)</f>
        <v>0</v>
      </c>
      <c r="H628" s="23" cm="1">
        <f t="array" ref="H628">IF(AND(A628=A627, E628=1), (C628-MIN(IF(A$2:A628=A628, IF(B$2:B628="Med A", C$2:C628), C628)))/7, 0)</f>
        <v>0</v>
      </c>
      <c r="I628" s="23">
        <f>IF(F628=1, SUMIFS(E$2:E628, A$2:A628, A628, B$2:B628, "Med A"), 0)</f>
        <v>0</v>
      </c>
      <c r="J628" s="23">
        <f t="shared" si="79"/>
        <v>0</v>
      </c>
      <c r="K628" s="23">
        <f t="shared" si="80"/>
        <v>11700</v>
      </c>
      <c r="L628" s="23">
        <f t="shared" si="81"/>
        <v>0</v>
      </c>
      <c r="M628" s="1">
        <f>IF(AND(B628="Med B", COUNTIFS(A$2:A628, A628, B$2:B628, "Med B")=1), 1, 0)</f>
        <v>0</v>
      </c>
      <c r="N628" s="1">
        <f t="shared" si="82"/>
        <v>0</v>
      </c>
      <c r="O628" s="1">
        <f>IF(B628="Med B", COUNTIFS(A$2:A628, A628, B$2:B628, "Med B"), 0)</f>
        <v>0</v>
      </c>
      <c r="P628" s="1">
        <f>IF(AND(B628="Med B", COUNTIFS(A$2:A628, A628, B$2:B628, "Med B")=2), E628, 0)</f>
        <v>0</v>
      </c>
    </row>
    <row r="629" spans="1:17" ht="10" x14ac:dyDescent="0.25">
      <c r="A629" s="1">
        <v>46</v>
      </c>
      <c r="B629" s="24" t="s">
        <v>9</v>
      </c>
      <c r="C629" s="2">
        <v>41134</v>
      </c>
      <c r="D629" s="2" t="str">
        <f t="shared" si="77"/>
        <v>2012-08</v>
      </c>
      <c r="E629" s="23">
        <v>11700</v>
      </c>
      <c r="F629" s="23">
        <f t="shared" si="78"/>
        <v>0</v>
      </c>
      <c r="G629" s="23">
        <f>IF(AND(B629="Med B", COUNTIFS(A$2:A629, A629, B$2:B629, "Med A")=0), 1, 0)</f>
        <v>0</v>
      </c>
      <c r="H629" s="23" cm="1">
        <f t="array" ref="H629">IF(AND(A629=A628, E629=1), (C629-MIN(IF(A$2:A629=A629, IF(B$2:B629="Med A", C$2:C629), C629)))/7, 0)</f>
        <v>0</v>
      </c>
      <c r="I629" s="23">
        <f>IF(F629=1, SUMIFS(E$2:E629, A$2:A629, A629, B$2:B629, "Med A"), 0)</f>
        <v>0</v>
      </c>
      <c r="J629" s="23">
        <f t="shared" si="79"/>
        <v>0</v>
      </c>
      <c r="K629" s="23">
        <f t="shared" si="80"/>
        <v>11700</v>
      </c>
      <c r="L629" s="23">
        <f t="shared" si="81"/>
        <v>0</v>
      </c>
      <c r="M629" s="1">
        <f>IF(AND(B629="Med B", COUNTIFS(A$2:A629, A629, B$2:B629, "Med B")=1), 1, 0)</f>
        <v>0</v>
      </c>
      <c r="N629" s="1">
        <f t="shared" si="82"/>
        <v>0</v>
      </c>
      <c r="O629" s="1">
        <f>IF(B629="Med B", COUNTIFS(A$2:A629, A629, B$2:B629, "Med B"), 0)</f>
        <v>0</v>
      </c>
      <c r="P629" s="1">
        <f>IF(AND(B629="Med B", COUNTIFS(A$2:A629, A629, B$2:B629, "Med B")=2), E629, 0)</f>
        <v>0</v>
      </c>
    </row>
    <row r="630" spans="1:17" ht="10" x14ac:dyDescent="0.25">
      <c r="A630" s="1">
        <v>46</v>
      </c>
      <c r="B630" s="24" t="s">
        <v>9</v>
      </c>
      <c r="C630" s="2">
        <v>41136</v>
      </c>
      <c r="D630" s="2" t="str">
        <f t="shared" si="77"/>
        <v>2012-08</v>
      </c>
      <c r="E630" s="23">
        <v>11700</v>
      </c>
      <c r="F630" s="23">
        <f t="shared" si="78"/>
        <v>0</v>
      </c>
      <c r="G630" s="23">
        <f>IF(AND(B630="Med B", COUNTIFS(A$2:A630, A630, B$2:B630, "Med A")=0), 1, 0)</f>
        <v>0</v>
      </c>
      <c r="H630" s="23" cm="1">
        <f t="array" ref="H630">IF(AND(A630=A629, E630=1), (C630-MIN(IF(A$2:A630=A630, IF(B$2:B630="Med A", C$2:C630), C630)))/7, 0)</f>
        <v>0</v>
      </c>
      <c r="I630" s="23">
        <f>IF(F630=1, SUMIFS(E$2:E630, A$2:A630, A630, B$2:B630, "Med A"), 0)</f>
        <v>0</v>
      </c>
      <c r="J630" s="23">
        <f t="shared" si="79"/>
        <v>0</v>
      </c>
      <c r="K630" s="23">
        <f t="shared" si="80"/>
        <v>11700</v>
      </c>
      <c r="L630" s="23">
        <f t="shared" si="81"/>
        <v>0</v>
      </c>
      <c r="M630" s="1">
        <f>IF(AND(B630="Med B", COUNTIFS(A$2:A630, A630, B$2:B630, "Med B")=1), 1, 0)</f>
        <v>0</v>
      </c>
      <c r="N630" s="1">
        <f t="shared" si="82"/>
        <v>0</v>
      </c>
      <c r="O630" s="1">
        <f>IF(B630="Med B", COUNTIFS(A$2:A630, A630, B$2:B630, "Med B"), 0)</f>
        <v>0</v>
      </c>
      <c r="P630" s="1">
        <f>IF(AND(B630="Med B", COUNTIFS(A$2:A630, A630, B$2:B630, "Med B")=2), E630, 0)</f>
        <v>0</v>
      </c>
    </row>
    <row r="631" spans="1:17" ht="10" x14ac:dyDescent="0.25">
      <c r="A631" s="1">
        <v>46</v>
      </c>
      <c r="B631" s="24" t="s">
        <v>9</v>
      </c>
      <c r="C631" s="2">
        <v>41138</v>
      </c>
      <c r="D631" s="2" t="str">
        <f t="shared" si="77"/>
        <v>2012-08</v>
      </c>
      <c r="E631" s="23">
        <v>11700</v>
      </c>
      <c r="F631" s="23">
        <f t="shared" si="78"/>
        <v>0</v>
      </c>
      <c r="G631" s="23">
        <f>IF(AND(B631="Med B", COUNTIFS(A$2:A631, A631, B$2:B631, "Med A")=0), 1, 0)</f>
        <v>0</v>
      </c>
      <c r="H631" s="23" cm="1">
        <f t="array" ref="H631">IF(AND(A631=A630, E631=1), (C631-MIN(IF(A$2:A631=A631, IF(B$2:B631="Med A", C$2:C631), C631)))/7, 0)</f>
        <v>0</v>
      </c>
      <c r="I631" s="23">
        <f>IF(F631=1, SUMIFS(E$2:E631, A$2:A631, A631, B$2:B631, "Med A"), 0)</f>
        <v>0</v>
      </c>
      <c r="J631" s="23">
        <f t="shared" si="79"/>
        <v>0</v>
      </c>
      <c r="K631" s="23">
        <f t="shared" si="80"/>
        <v>11700</v>
      </c>
      <c r="L631" s="23">
        <f t="shared" si="81"/>
        <v>0</v>
      </c>
      <c r="M631" s="1">
        <f>IF(AND(B631="Med B", COUNTIFS(A$2:A631, A631, B$2:B631, "Med B")=1), 1, 0)</f>
        <v>0</v>
      </c>
      <c r="N631" s="1">
        <f t="shared" si="82"/>
        <v>0</v>
      </c>
      <c r="O631" s="1">
        <f>IF(B631="Med B", COUNTIFS(A$2:A631, A631, B$2:B631, "Med B"), 0)</f>
        <v>0</v>
      </c>
      <c r="P631" s="1">
        <f>IF(AND(B631="Med B", COUNTIFS(A$2:A631, A631, B$2:B631, "Med B")=2), E631, 0)</f>
        <v>0</v>
      </c>
    </row>
    <row r="632" spans="1:17" ht="10" x14ac:dyDescent="0.25">
      <c r="A632" s="1">
        <v>46</v>
      </c>
      <c r="B632" s="24" t="s">
        <v>9</v>
      </c>
      <c r="C632" s="2">
        <v>41141</v>
      </c>
      <c r="D632" s="2" t="str">
        <f t="shared" si="77"/>
        <v>2012-08</v>
      </c>
      <c r="E632" s="23">
        <v>11700</v>
      </c>
      <c r="F632" s="23">
        <f t="shared" si="78"/>
        <v>0</v>
      </c>
      <c r="G632" s="23">
        <f>IF(AND(B632="Med B", COUNTIFS(A$2:A632, A632, B$2:B632, "Med A")=0), 1, 0)</f>
        <v>0</v>
      </c>
      <c r="H632" s="23" cm="1">
        <f t="array" ref="H632">IF(AND(A632=A631, E632=1), (C632-MIN(IF(A$2:A632=A632, IF(B$2:B632="Med A", C$2:C632), C632)))/7, 0)</f>
        <v>0</v>
      </c>
      <c r="I632" s="23">
        <f>IF(F632=1, SUMIFS(E$2:E632, A$2:A632, A632, B$2:B632, "Med A"), 0)</f>
        <v>0</v>
      </c>
      <c r="J632" s="23">
        <f t="shared" si="79"/>
        <v>0</v>
      </c>
      <c r="K632" s="23">
        <f t="shared" si="80"/>
        <v>11700</v>
      </c>
      <c r="L632" s="23">
        <f t="shared" si="81"/>
        <v>0</v>
      </c>
      <c r="M632" s="1">
        <f>IF(AND(B632="Med B", COUNTIFS(A$2:A632, A632, B$2:B632, "Med B")=1), 1, 0)</f>
        <v>0</v>
      </c>
      <c r="N632" s="1">
        <f t="shared" si="82"/>
        <v>0</v>
      </c>
      <c r="O632" s="1">
        <f>IF(B632="Med B", COUNTIFS(A$2:A632, A632, B$2:B632, "Med B"), 0)</f>
        <v>0</v>
      </c>
      <c r="P632" s="1">
        <f>IF(AND(B632="Med B", COUNTIFS(A$2:A632, A632, B$2:B632, "Med B")=2), E632, 0)</f>
        <v>0</v>
      </c>
    </row>
    <row r="633" spans="1:17" ht="10" x14ac:dyDescent="0.25">
      <c r="A633" s="1">
        <v>46</v>
      </c>
      <c r="B633" s="24" t="s">
        <v>9</v>
      </c>
      <c r="C633" s="2">
        <v>41143</v>
      </c>
      <c r="D633" s="2" t="str">
        <f t="shared" si="77"/>
        <v>2012-08</v>
      </c>
      <c r="E633" s="23">
        <v>11700</v>
      </c>
      <c r="F633" s="23">
        <f t="shared" si="78"/>
        <v>0</v>
      </c>
      <c r="G633" s="23">
        <f>IF(AND(B633="Med B", COUNTIFS(A$2:A633, A633, B$2:B633, "Med A")=0), 1, 0)</f>
        <v>0</v>
      </c>
      <c r="H633" s="23" cm="1">
        <f t="array" ref="H633">IF(AND(A633=A632, E633=1), (C633-MIN(IF(A$2:A633=A633, IF(B$2:B633="Med A", C$2:C633), C633)))/7, 0)</f>
        <v>0</v>
      </c>
      <c r="I633" s="23">
        <f>IF(F633=1, SUMIFS(E$2:E633, A$2:A633, A633, B$2:B633, "Med A"), 0)</f>
        <v>0</v>
      </c>
      <c r="J633" s="23">
        <f t="shared" si="79"/>
        <v>0</v>
      </c>
      <c r="K633" s="23">
        <f t="shared" si="80"/>
        <v>11700</v>
      </c>
      <c r="L633" s="23">
        <f t="shared" si="81"/>
        <v>0</v>
      </c>
      <c r="M633" s="1">
        <f>IF(AND(B633="Med B", COUNTIFS(A$2:A633, A633, B$2:B633, "Med B")=1), 1, 0)</f>
        <v>0</v>
      </c>
      <c r="N633" s="1">
        <f t="shared" si="82"/>
        <v>0</v>
      </c>
      <c r="O633" s="1">
        <f>IF(B633="Med B", COUNTIFS(A$2:A633, A633, B$2:B633, "Med B"), 0)</f>
        <v>0</v>
      </c>
      <c r="P633" s="1">
        <f>IF(AND(B633="Med B", COUNTIFS(A$2:A633, A633, B$2:B633, "Med B")=2), E633, 0)</f>
        <v>0</v>
      </c>
    </row>
    <row r="634" spans="1:17" ht="10" x14ac:dyDescent="0.25">
      <c r="A634" s="1">
        <v>46</v>
      </c>
      <c r="B634" s="24" t="s">
        <v>9</v>
      </c>
      <c r="C634" s="2">
        <v>41145</v>
      </c>
      <c r="D634" s="2" t="str">
        <f t="shared" si="77"/>
        <v>2012-08</v>
      </c>
      <c r="E634" s="23">
        <v>11700</v>
      </c>
      <c r="F634" s="23">
        <f t="shared" si="78"/>
        <v>0</v>
      </c>
      <c r="G634" s="23">
        <f>IF(AND(B634="Med B", COUNTIFS(A$2:A634, A634, B$2:B634, "Med A")=0), 1, 0)</f>
        <v>0</v>
      </c>
      <c r="H634" s="23" cm="1">
        <f t="array" ref="H634">IF(AND(A634=A633, E634=1), (C634-MIN(IF(A$2:A634=A634, IF(B$2:B634="Med A", C$2:C634), C634)))/7, 0)</f>
        <v>0</v>
      </c>
      <c r="I634" s="23">
        <f>IF(F634=1, SUMIFS(E$2:E634, A$2:A634, A634, B$2:B634, "Med A"), 0)</f>
        <v>0</v>
      </c>
      <c r="J634" s="23">
        <f t="shared" si="79"/>
        <v>0</v>
      </c>
      <c r="K634" s="23">
        <f t="shared" si="80"/>
        <v>11700</v>
      </c>
      <c r="L634" s="23">
        <f t="shared" si="81"/>
        <v>0</v>
      </c>
      <c r="M634" s="1">
        <f>IF(AND(B634="Med B", COUNTIFS(A$2:A634, A634, B$2:B634, "Med B")=1), 1, 0)</f>
        <v>0</v>
      </c>
      <c r="N634" s="1">
        <f t="shared" si="82"/>
        <v>0</v>
      </c>
      <c r="O634" s="1">
        <f>IF(B634="Med B", COUNTIFS(A$2:A634, A634, B$2:B634, "Med B"), 0)</f>
        <v>0</v>
      </c>
      <c r="P634" s="1">
        <f>IF(AND(B634="Med B", COUNTIFS(A$2:A634, A634, B$2:B634, "Med B")=2), E634, 0)</f>
        <v>0</v>
      </c>
    </row>
    <row r="635" spans="1:17" ht="10" x14ac:dyDescent="0.25">
      <c r="A635" s="1">
        <v>46</v>
      </c>
      <c r="B635" s="24" t="s">
        <v>9</v>
      </c>
      <c r="C635" s="2">
        <v>41148</v>
      </c>
      <c r="D635" s="2" t="str">
        <f t="shared" si="77"/>
        <v>2012-08</v>
      </c>
      <c r="E635" s="23">
        <v>11700</v>
      </c>
      <c r="F635" s="23">
        <f t="shared" si="78"/>
        <v>0</v>
      </c>
      <c r="G635" s="23">
        <f>IF(AND(B635="Med B", COUNTIFS(A$2:A635, A635, B$2:B635, "Med A")=0), 1, 0)</f>
        <v>0</v>
      </c>
      <c r="H635" s="23" cm="1">
        <f t="array" ref="H635">IF(AND(A635=A634, E635=1), (C635-MIN(IF(A$2:A635=A635, IF(B$2:B635="Med A", C$2:C635), C635)))/7, 0)</f>
        <v>0</v>
      </c>
      <c r="I635" s="23">
        <f>IF(F635=1, SUMIFS(E$2:E635, A$2:A635, A635, B$2:B635, "Med A"), 0)</f>
        <v>0</v>
      </c>
      <c r="J635" s="23">
        <f t="shared" si="79"/>
        <v>0</v>
      </c>
      <c r="K635" s="23">
        <f t="shared" si="80"/>
        <v>11700</v>
      </c>
      <c r="L635" s="23">
        <f t="shared" si="81"/>
        <v>0</v>
      </c>
      <c r="M635" s="1">
        <f>IF(AND(B635="Med B", COUNTIFS(A$2:A635, A635, B$2:B635, "Med B")=1), 1, 0)</f>
        <v>0</v>
      </c>
      <c r="N635" s="1">
        <f t="shared" si="82"/>
        <v>0</v>
      </c>
      <c r="O635" s="1">
        <f>IF(B635="Med B", COUNTIFS(A$2:A635, A635, B$2:B635, "Med B"), 0)</f>
        <v>0</v>
      </c>
      <c r="P635" s="1">
        <f>IF(AND(B635="Med B", COUNTIFS(A$2:A635, A635, B$2:B635, "Med B")=2), E635, 0)</f>
        <v>0</v>
      </c>
    </row>
    <row r="636" spans="1:17" ht="10" x14ac:dyDescent="0.25">
      <c r="A636" s="1">
        <v>46</v>
      </c>
      <c r="B636" s="24" t="s">
        <v>9</v>
      </c>
      <c r="C636" s="2">
        <v>41150</v>
      </c>
      <c r="D636" s="2" t="str">
        <f t="shared" si="77"/>
        <v>2012-08</v>
      </c>
      <c r="E636" s="23">
        <v>11700</v>
      </c>
      <c r="F636" s="23">
        <f t="shared" si="78"/>
        <v>0</v>
      </c>
      <c r="G636" s="23">
        <f>IF(AND(B636="Med B", COUNTIFS(A$2:A636, A636, B$2:B636, "Med A")=0), 1, 0)</f>
        <v>0</v>
      </c>
      <c r="H636" s="23" cm="1">
        <f t="array" ref="H636">IF(AND(A636=A635, E636=1), (C636-MIN(IF(A$2:A636=A636, IF(B$2:B636="Med A", C$2:C636), C636)))/7, 0)</f>
        <v>0</v>
      </c>
      <c r="I636" s="23">
        <f>IF(F636=1, SUMIFS(E$2:E636, A$2:A636, A636, B$2:B636, "Med A"), 0)</f>
        <v>0</v>
      </c>
      <c r="J636" s="23">
        <f t="shared" si="79"/>
        <v>0</v>
      </c>
      <c r="K636" s="23">
        <f t="shared" si="80"/>
        <v>11700</v>
      </c>
      <c r="L636" s="23">
        <f t="shared" si="81"/>
        <v>0</v>
      </c>
      <c r="M636" s="1">
        <f>IF(AND(B636="Med B", COUNTIFS(A$2:A636, A636, B$2:B636, "Med B")=1), 1, 0)</f>
        <v>0</v>
      </c>
      <c r="N636" s="1">
        <f t="shared" si="82"/>
        <v>0</v>
      </c>
      <c r="O636" s="1">
        <f>IF(B636="Med B", COUNTIFS(A$2:A636, A636, B$2:B636, "Med B"), 0)</f>
        <v>0</v>
      </c>
      <c r="P636" s="1">
        <f>IF(AND(B636="Med B", COUNTIFS(A$2:A636, A636, B$2:B636, "Med B")=2), E636, 0)</f>
        <v>0</v>
      </c>
    </row>
    <row r="637" spans="1:17" ht="10" x14ac:dyDescent="0.25">
      <c r="A637" s="1">
        <v>46</v>
      </c>
      <c r="B637" s="24" t="s">
        <v>9</v>
      </c>
      <c r="C637" s="2">
        <v>41152</v>
      </c>
      <c r="D637" s="2" t="str">
        <f t="shared" si="77"/>
        <v>2012-08</v>
      </c>
      <c r="E637" s="23">
        <v>11700</v>
      </c>
      <c r="F637" s="23">
        <f t="shared" si="78"/>
        <v>0</v>
      </c>
      <c r="G637" s="23">
        <f>IF(AND(B637="Med B", COUNTIFS(A$2:A637, A637, B$2:B637, "Med A")=0), 1, 0)</f>
        <v>0</v>
      </c>
      <c r="H637" s="23" cm="1">
        <f t="array" ref="H637">IF(AND(A637=A636, E637=1), (C637-MIN(IF(A$2:A637=A637, IF(B$2:B637="Med A", C$2:C637), C637)))/7, 0)</f>
        <v>0</v>
      </c>
      <c r="I637" s="23">
        <f>IF(F637=1, SUMIFS(E$2:E637, A$2:A637, A637, B$2:B637, "Med A"), 0)</f>
        <v>0</v>
      </c>
      <c r="J637" s="23">
        <f t="shared" si="79"/>
        <v>0</v>
      </c>
      <c r="K637" s="23">
        <f t="shared" si="80"/>
        <v>11700</v>
      </c>
      <c r="L637" s="23">
        <f t="shared" si="81"/>
        <v>0</v>
      </c>
      <c r="M637" s="1">
        <f>IF(AND(B637="Med B", COUNTIFS(A$2:A637, A637, B$2:B637, "Med B")=1), 1, 0)</f>
        <v>0</v>
      </c>
      <c r="N637" s="1">
        <f t="shared" si="82"/>
        <v>0</v>
      </c>
      <c r="O637" s="1">
        <f>IF(B637="Med B", COUNTIFS(A$2:A637, A637, B$2:B637, "Med B"), 0)</f>
        <v>0</v>
      </c>
      <c r="P637" s="1">
        <f>IF(AND(B637="Med B", COUNTIFS(A$2:A637, A637, B$2:B637, "Med B")=2), E637, 0)</f>
        <v>0</v>
      </c>
    </row>
    <row r="638" spans="1:17" ht="12.5" x14ac:dyDescent="0.25">
      <c r="A638" s="1">
        <v>46</v>
      </c>
      <c r="B638" s="24" t="s">
        <v>9</v>
      </c>
      <c r="C638" s="2">
        <v>41155</v>
      </c>
      <c r="D638" s="2" t="str">
        <f t="shared" si="77"/>
        <v>2012-09</v>
      </c>
      <c r="E638" s="23">
        <v>11700</v>
      </c>
      <c r="F638" s="23">
        <f t="shared" si="78"/>
        <v>0</v>
      </c>
      <c r="G638" s="23">
        <f>IF(AND(B638="Med B", COUNTIFS(A$2:A638, A638, B$2:B638, "Med A")=0), 1, 0)</f>
        <v>0</v>
      </c>
      <c r="H638" s="23" cm="1">
        <f t="array" ref="H638">IF(AND(A638=A637, E638=1), (C638-MIN(IF(A$2:A638=A638, IF(B$2:B638="Med A", C$2:C638), C638)))/7, 0)</f>
        <v>0</v>
      </c>
      <c r="I638" s="23">
        <f>IF(F638=1, SUMIFS(E$2:E638, A$2:A638, A638, B$2:B638, "Med A"), 0)</f>
        <v>0</v>
      </c>
      <c r="J638" s="23">
        <f t="shared" si="79"/>
        <v>0</v>
      </c>
      <c r="K638" s="23">
        <f t="shared" si="80"/>
        <v>11700</v>
      </c>
      <c r="L638" s="23">
        <f t="shared" si="81"/>
        <v>0</v>
      </c>
      <c r="M638" s="1">
        <f>IF(AND(B638="Med B", COUNTIFS(A$2:A638, A638, B$2:B638, "Med B")=1), 1, 0)</f>
        <v>0</v>
      </c>
      <c r="N638" s="1">
        <f t="shared" si="82"/>
        <v>0</v>
      </c>
      <c r="O638" s="1">
        <f>IF(B638="Med B", COUNTIFS(A$2:A638, A638, B$2:B638, "Med B"), 0)</f>
        <v>0</v>
      </c>
      <c r="P638" s="1">
        <f>IF(AND(B638="Med B", COUNTIFS(A$2:A638, A638, B$2:B638, "Med B")=2), E638, 0)</f>
        <v>0</v>
      </c>
      <c r="Q638" t="str">
        <f t="shared" ref="Q638:Q641" si="85">IF(AND(F614=1, OR(MONTH(C614)=9, MONTH(C614)=10)), TEXT(C614, "yyyy-mm"), "")</f>
        <v/>
      </c>
    </row>
    <row r="639" spans="1:17" ht="12.5" x14ac:dyDescent="0.25">
      <c r="A639" s="1">
        <v>46</v>
      </c>
      <c r="B639" s="24" t="s">
        <v>9</v>
      </c>
      <c r="C639" s="2">
        <v>41157</v>
      </c>
      <c r="D639" s="2" t="str">
        <f t="shared" si="77"/>
        <v>2012-09</v>
      </c>
      <c r="E639" s="23">
        <v>11700</v>
      </c>
      <c r="F639" s="23">
        <f t="shared" si="78"/>
        <v>0</v>
      </c>
      <c r="G639" s="23">
        <f>IF(AND(B639="Med B", COUNTIFS(A$2:A639, A639, B$2:B639, "Med A")=0), 1, 0)</f>
        <v>0</v>
      </c>
      <c r="H639" s="23" cm="1">
        <f t="array" ref="H639">IF(AND(A639=A638, E639=1), (C639-MIN(IF(A$2:A639=A639, IF(B$2:B639="Med A", C$2:C639), C639)))/7, 0)</f>
        <v>0</v>
      </c>
      <c r="I639" s="23">
        <f>IF(F639=1, SUMIFS(E$2:E639, A$2:A639, A639, B$2:B639, "Med A"), 0)</f>
        <v>0</v>
      </c>
      <c r="J639" s="23">
        <f t="shared" si="79"/>
        <v>0</v>
      </c>
      <c r="K639" s="23">
        <f t="shared" si="80"/>
        <v>11700</v>
      </c>
      <c r="L639" s="23">
        <f t="shared" si="81"/>
        <v>0</v>
      </c>
      <c r="M639" s="1">
        <f>IF(AND(B639="Med B", COUNTIFS(A$2:A639, A639, B$2:B639, "Med B")=1), 1, 0)</f>
        <v>0</v>
      </c>
      <c r="N639" s="1">
        <f t="shared" si="82"/>
        <v>0</v>
      </c>
      <c r="O639" s="1">
        <f>IF(B639="Med B", COUNTIFS(A$2:A639, A639, B$2:B639, "Med B"), 0)</f>
        <v>0</v>
      </c>
      <c r="P639" s="1">
        <f>IF(AND(B639="Med B", COUNTIFS(A$2:A639, A639, B$2:B639, "Med B")=2), E639, 0)</f>
        <v>0</v>
      </c>
      <c r="Q639" t="str">
        <f t="shared" si="85"/>
        <v/>
      </c>
    </row>
    <row r="640" spans="1:17" ht="12.5" x14ac:dyDescent="0.25">
      <c r="A640" s="1">
        <v>46</v>
      </c>
      <c r="B640" s="24" t="s">
        <v>10</v>
      </c>
      <c r="C640" s="2">
        <v>41164</v>
      </c>
      <c r="D640" s="2" t="str">
        <f t="shared" si="77"/>
        <v>2012-09</v>
      </c>
      <c r="E640" s="23">
        <v>13</v>
      </c>
      <c r="F640" s="23">
        <f t="shared" si="78"/>
        <v>1</v>
      </c>
      <c r="G640" s="23">
        <f>IF(AND(B640="Med B", COUNTIFS(A$2:A640, A640, B$2:B640, "Med A")=0), 1, 0)</f>
        <v>0</v>
      </c>
      <c r="H640" s="23" cm="1">
        <f t="array" ref="H640">IF(AND(A640=A639, E640=1), (C640-MIN(IF(A$2:A640=A640, IF(B$2:B640="Med A", C$2:C640), C640)))/7, 0)</f>
        <v>0</v>
      </c>
      <c r="I640" s="23">
        <f>IF(F640=1, SUMIFS(E$2:E640, A$2:A640, A640, B$2:B640, "Med A"), 0)</f>
        <v>301600</v>
      </c>
      <c r="J640" s="23">
        <f t="shared" si="79"/>
        <v>0</v>
      </c>
      <c r="K640" s="23">
        <f t="shared" si="80"/>
        <v>0</v>
      </c>
      <c r="L640" s="23">
        <f t="shared" si="81"/>
        <v>13</v>
      </c>
      <c r="M640" s="1">
        <f>IF(AND(B640="Med B", COUNTIFS(A$2:A640, A640, B$2:B640, "Med B")=1), 1, 0)</f>
        <v>1</v>
      </c>
      <c r="N640" s="1">
        <f t="shared" si="82"/>
        <v>13</v>
      </c>
      <c r="O640" s="1">
        <f>IF(B640="Med B", COUNTIFS(A$2:A640, A640, B$2:B640, "Med B"), 0)</f>
        <v>1</v>
      </c>
      <c r="P640" s="1">
        <f>IF(AND(B640="Med B", COUNTIFS(A$2:A640, A640, B$2:B640, "Med B")=2), E640, 0)</f>
        <v>0</v>
      </c>
      <c r="Q640" t="str">
        <f t="shared" si="85"/>
        <v/>
      </c>
    </row>
    <row r="641" spans="1:17" ht="12.5" x14ac:dyDescent="0.25">
      <c r="A641" s="1">
        <v>46</v>
      </c>
      <c r="B641" s="24" t="s">
        <v>10</v>
      </c>
      <c r="C641" s="2">
        <v>41197</v>
      </c>
      <c r="D641" s="2" t="str">
        <f t="shared" si="77"/>
        <v>2012-10</v>
      </c>
      <c r="E641" s="23">
        <v>8</v>
      </c>
      <c r="F641" s="23">
        <f t="shared" si="78"/>
        <v>0</v>
      </c>
      <c r="G641" s="23">
        <f>IF(AND(B641="Med B", COUNTIFS(A$2:A641, A641, B$2:B641, "Med A")=0), 1, 0)</f>
        <v>0</v>
      </c>
      <c r="H641" s="23" cm="1">
        <f t="array" ref="H641">IF(AND(A641=A640, E641=1), (C641-MIN(IF(A$2:A641=A641, IF(B$2:B641="Med A", C$2:C641), C641)))/7, 0)</f>
        <v>0</v>
      </c>
      <c r="I641" s="23">
        <f>IF(F641=1, SUMIFS(E$2:E641, A$2:A641, A641, B$2:B641, "Med A"), 0)</f>
        <v>0</v>
      </c>
      <c r="J641" s="23">
        <f t="shared" si="79"/>
        <v>0</v>
      </c>
      <c r="K641" s="23">
        <f t="shared" si="80"/>
        <v>0</v>
      </c>
      <c r="L641" s="23">
        <f t="shared" si="81"/>
        <v>8</v>
      </c>
      <c r="M641" s="1">
        <f>IF(AND(B641="Med B", COUNTIFS(A$2:A641, A641, B$2:B641, "Med B")=1), 1, 0)</f>
        <v>0</v>
      </c>
      <c r="N641" s="1">
        <f t="shared" si="82"/>
        <v>0</v>
      </c>
      <c r="O641" s="1">
        <f>IF(B641="Med B", COUNTIFS(A$2:A641, A641, B$2:B641, "Med B"), 0)</f>
        <v>2</v>
      </c>
      <c r="P641" s="1">
        <f>IF(AND(B641="Med B", COUNTIFS(A$2:A641, A641, B$2:B641, "Med B")=2), E641, 0)</f>
        <v>8</v>
      </c>
      <c r="Q641" t="str">
        <f t="shared" si="85"/>
        <v/>
      </c>
    </row>
    <row r="642" spans="1:17" ht="10" x14ac:dyDescent="0.25">
      <c r="A642" s="1">
        <v>46</v>
      </c>
      <c r="B642" s="24" t="s">
        <v>10</v>
      </c>
      <c r="C642" s="2">
        <v>41227</v>
      </c>
      <c r="D642" s="2" t="str">
        <f t="shared" si="77"/>
        <v>2012-11</v>
      </c>
      <c r="E642" s="23">
        <v>10</v>
      </c>
      <c r="F642" s="23">
        <f t="shared" si="78"/>
        <v>0</v>
      </c>
      <c r="G642" s="23">
        <f>IF(AND(B642="Med B", COUNTIFS(A$2:A642, A642, B$2:B642, "Med A")=0), 1, 0)</f>
        <v>0</v>
      </c>
      <c r="H642" s="23" cm="1">
        <f t="array" ref="H642">IF(AND(A642=A641, E642=1), (C642-MIN(IF(A$2:A642=A642, IF(B$2:B642="Med A", C$2:C642), C642)))/7, 0)</f>
        <v>0</v>
      </c>
      <c r="I642" s="23">
        <f>IF(F642=1, SUMIFS(E$2:E642, A$2:A642, A642, B$2:B642, "Med A"), 0)</f>
        <v>0</v>
      </c>
      <c r="J642" s="23">
        <f t="shared" si="79"/>
        <v>31</v>
      </c>
      <c r="K642" s="23">
        <f t="shared" si="80"/>
        <v>0</v>
      </c>
      <c r="L642" s="23">
        <f t="shared" si="81"/>
        <v>10</v>
      </c>
      <c r="M642" s="1">
        <f>IF(AND(B642="Med B", COUNTIFS(A$2:A642, A642, B$2:B642, "Med B")=1), 1, 0)</f>
        <v>0</v>
      </c>
      <c r="N642" s="1">
        <f t="shared" si="82"/>
        <v>0</v>
      </c>
      <c r="O642" s="1">
        <f>IF(B642="Med B", COUNTIFS(A$2:A642, A642, B$2:B642, "Med B"), 0)</f>
        <v>3</v>
      </c>
      <c r="P642" s="1">
        <f>IF(AND(B642="Med B", COUNTIFS(A$2:A642, A642, B$2:B642, "Med B")=2), E642, 0)</f>
        <v>0</v>
      </c>
    </row>
    <row r="643" spans="1:17" ht="10" x14ac:dyDescent="0.25">
      <c r="A643" s="1">
        <v>47</v>
      </c>
      <c r="B643" s="24" t="s">
        <v>9</v>
      </c>
      <c r="C643" s="2">
        <v>41092</v>
      </c>
      <c r="D643" s="2" t="str">
        <f t="shared" ref="D643:D706" si="86">TEXT(C643,"yyyy-mm")</f>
        <v>2012-07</v>
      </c>
      <c r="E643" s="23">
        <v>20000</v>
      </c>
      <c r="F643" s="23">
        <f t="shared" ref="F643:F706" si="87">IF(AND(A643=A642, B642="Med A", B643="Med B"), 1, 0)</f>
        <v>0</v>
      </c>
      <c r="G643" s="23">
        <f>IF(AND(B643="Med B", COUNTIFS(A$2:A643, A643, B$2:B643, "Med A")=0), 1, 0)</f>
        <v>0</v>
      </c>
      <c r="H643" s="23" cm="1">
        <f t="array" ref="H643">IF(AND(A643=A642, E643=1), (C643-MIN(IF(A$2:A643=A643, IF(B$2:B643="Med A", C$2:C643), C643)))/7, 0)</f>
        <v>0</v>
      </c>
      <c r="I643" s="23">
        <f>IF(F643=1, SUMIFS(E$2:E643, A$2:A643, A643, B$2:B643, "Med A"), 0)</f>
        <v>0</v>
      </c>
      <c r="J643" s="23">
        <f t="shared" ref="J643:J706" si="88">IF(AND(B643="Med B", OR(A644&lt;&gt;A643, ISBLANK(A644))), SUMIFS(E:E, A:A, A643, B:B, "Med B"), 0)</f>
        <v>0</v>
      </c>
      <c r="K643" s="23">
        <f t="shared" ref="K643:K706" si="89">IF(B643="Med A", E643, 0)</f>
        <v>20000</v>
      </c>
      <c r="L643" s="23">
        <f t="shared" ref="L643:L706" si="90">IF(B643="Med B", E643, 0)</f>
        <v>0</v>
      </c>
      <c r="M643" s="1">
        <f>IF(AND(B643="Med B", COUNTIFS(A$2:A643, A643, B$2:B643, "Med B")=1), 1, 0)</f>
        <v>0</v>
      </c>
      <c r="N643" s="1">
        <f t="shared" ref="N643:N706" si="91">IF(M643=1, E643, 0)</f>
        <v>0</v>
      </c>
      <c r="O643" s="1">
        <f>IF(B643="Med B", COUNTIFS(A$2:A643, A643, B$2:B643, "Med B"), 0)</f>
        <v>0</v>
      </c>
      <c r="P643" s="1">
        <f>IF(AND(B643="Med B", COUNTIFS(A$2:A643, A643, B$2:B643, "Med B")=2), E643, 0)</f>
        <v>0</v>
      </c>
    </row>
    <row r="644" spans="1:17" ht="10" x14ac:dyDescent="0.25">
      <c r="A644" s="1">
        <v>47</v>
      </c>
      <c r="B644" s="24" t="s">
        <v>9</v>
      </c>
      <c r="C644" s="2">
        <v>41094</v>
      </c>
      <c r="D644" s="2" t="str">
        <f t="shared" si="86"/>
        <v>2012-07</v>
      </c>
      <c r="E644" s="23">
        <v>20000</v>
      </c>
      <c r="F644" s="23">
        <f t="shared" si="87"/>
        <v>0</v>
      </c>
      <c r="G644" s="23">
        <f>IF(AND(B644="Med B", COUNTIFS(A$2:A644, A644, B$2:B644, "Med A")=0), 1, 0)</f>
        <v>0</v>
      </c>
      <c r="H644" s="23" cm="1">
        <f t="array" ref="H644">IF(AND(A644=A643, E644=1), (C644-MIN(IF(A$2:A644=A644, IF(B$2:B644="Med A", C$2:C644), C644)))/7, 0)</f>
        <v>0</v>
      </c>
      <c r="I644" s="23">
        <f>IF(F644=1, SUMIFS(E$2:E644, A$2:A644, A644, B$2:B644, "Med A"), 0)</f>
        <v>0</v>
      </c>
      <c r="J644" s="23">
        <f t="shared" si="88"/>
        <v>0</v>
      </c>
      <c r="K644" s="23">
        <f t="shared" si="89"/>
        <v>20000</v>
      </c>
      <c r="L644" s="23">
        <f t="shared" si="90"/>
        <v>0</v>
      </c>
      <c r="M644" s="1">
        <f>IF(AND(B644="Med B", COUNTIFS(A$2:A644, A644, B$2:B644, "Med B")=1), 1, 0)</f>
        <v>0</v>
      </c>
      <c r="N644" s="1">
        <f t="shared" si="91"/>
        <v>0</v>
      </c>
      <c r="O644" s="1">
        <f>IF(B644="Med B", COUNTIFS(A$2:A644, A644, B$2:B644, "Med B"), 0)</f>
        <v>0</v>
      </c>
      <c r="P644" s="1">
        <f>IF(AND(B644="Med B", COUNTIFS(A$2:A644, A644, B$2:B644, "Med B")=2), E644, 0)</f>
        <v>0</v>
      </c>
    </row>
    <row r="645" spans="1:17" ht="10" x14ac:dyDescent="0.25">
      <c r="A645" s="1">
        <v>47</v>
      </c>
      <c r="B645" s="24" t="s">
        <v>9</v>
      </c>
      <c r="C645" s="2">
        <v>41096</v>
      </c>
      <c r="D645" s="2" t="str">
        <f t="shared" si="86"/>
        <v>2012-07</v>
      </c>
      <c r="E645" s="23">
        <v>20000</v>
      </c>
      <c r="F645" s="23">
        <f t="shared" si="87"/>
        <v>0</v>
      </c>
      <c r="G645" s="23">
        <f>IF(AND(B645="Med B", COUNTIFS(A$2:A645, A645, B$2:B645, "Med A")=0), 1, 0)</f>
        <v>0</v>
      </c>
      <c r="H645" s="23" cm="1">
        <f t="array" ref="H645">IF(AND(A645=A644, E645=1), (C645-MIN(IF(A$2:A645=A645, IF(B$2:B645="Med A", C$2:C645), C645)))/7, 0)</f>
        <v>0</v>
      </c>
      <c r="I645" s="23">
        <f>IF(F645=1, SUMIFS(E$2:E645, A$2:A645, A645, B$2:B645, "Med A"), 0)</f>
        <v>0</v>
      </c>
      <c r="J645" s="23">
        <f t="shared" si="88"/>
        <v>0</v>
      </c>
      <c r="K645" s="23">
        <f t="shared" si="89"/>
        <v>20000</v>
      </c>
      <c r="L645" s="23">
        <f t="shared" si="90"/>
        <v>0</v>
      </c>
      <c r="M645" s="1">
        <f>IF(AND(B645="Med B", COUNTIFS(A$2:A645, A645, B$2:B645, "Med B")=1), 1, 0)</f>
        <v>0</v>
      </c>
      <c r="N645" s="1">
        <f t="shared" si="91"/>
        <v>0</v>
      </c>
      <c r="O645" s="1">
        <f>IF(B645="Med B", COUNTIFS(A$2:A645, A645, B$2:B645, "Med B"), 0)</f>
        <v>0</v>
      </c>
      <c r="P645" s="1">
        <f>IF(AND(B645="Med B", COUNTIFS(A$2:A645, A645, B$2:B645, "Med B")=2), E645, 0)</f>
        <v>0</v>
      </c>
    </row>
    <row r="646" spans="1:17" ht="10" x14ac:dyDescent="0.25">
      <c r="A646" s="1">
        <v>47</v>
      </c>
      <c r="B646" s="24" t="s">
        <v>9</v>
      </c>
      <c r="C646" s="2">
        <v>41099</v>
      </c>
      <c r="D646" s="2" t="str">
        <f t="shared" si="86"/>
        <v>2012-07</v>
      </c>
      <c r="E646" s="23">
        <v>20000</v>
      </c>
      <c r="F646" s="23">
        <f t="shared" si="87"/>
        <v>0</v>
      </c>
      <c r="G646" s="23">
        <f>IF(AND(B646="Med B", COUNTIFS(A$2:A646, A646, B$2:B646, "Med A")=0), 1, 0)</f>
        <v>0</v>
      </c>
      <c r="H646" s="23" cm="1">
        <f t="array" ref="H646">IF(AND(A646=A645, E646=1), (C646-MIN(IF(A$2:A646=A646, IF(B$2:B646="Med A", C$2:C646), C646)))/7, 0)</f>
        <v>0</v>
      </c>
      <c r="I646" s="23">
        <f>IF(F646=1, SUMIFS(E$2:E646, A$2:A646, A646, B$2:B646, "Med A"), 0)</f>
        <v>0</v>
      </c>
      <c r="J646" s="23">
        <f t="shared" si="88"/>
        <v>0</v>
      </c>
      <c r="K646" s="23">
        <f t="shared" si="89"/>
        <v>20000</v>
      </c>
      <c r="L646" s="23">
        <f t="shared" si="90"/>
        <v>0</v>
      </c>
      <c r="M646" s="1">
        <f>IF(AND(B646="Med B", COUNTIFS(A$2:A646, A646, B$2:B646, "Med B")=1), 1, 0)</f>
        <v>0</v>
      </c>
      <c r="N646" s="1">
        <f t="shared" si="91"/>
        <v>0</v>
      </c>
      <c r="O646" s="1">
        <f>IF(B646="Med B", COUNTIFS(A$2:A646, A646, B$2:B646, "Med B"), 0)</f>
        <v>0</v>
      </c>
      <c r="P646" s="1">
        <f>IF(AND(B646="Med B", COUNTIFS(A$2:A646, A646, B$2:B646, "Med B")=2), E646, 0)</f>
        <v>0</v>
      </c>
    </row>
    <row r="647" spans="1:17" ht="10" x14ac:dyDescent="0.25">
      <c r="A647" s="1">
        <v>47</v>
      </c>
      <c r="B647" s="24" t="s">
        <v>9</v>
      </c>
      <c r="C647" s="2">
        <v>41101</v>
      </c>
      <c r="D647" s="2" t="str">
        <f t="shared" si="86"/>
        <v>2012-07</v>
      </c>
      <c r="E647" s="23">
        <v>20000</v>
      </c>
      <c r="F647" s="23">
        <f t="shared" si="87"/>
        <v>0</v>
      </c>
      <c r="G647" s="23">
        <f>IF(AND(B647="Med B", COUNTIFS(A$2:A647, A647, B$2:B647, "Med A")=0), 1, 0)</f>
        <v>0</v>
      </c>
      <c r="H647" s="23" cm="1">
        <f t="array" ref="H647">IF(AND(A647=A646, E647=1), (C647-MIN(IF(A$2:A647=A647, IF(B$2:B647="Med A", C$2:C647), C647)))/7, 0)</f>
        <v>0</v>
      </c>
      <c r="I647" s="23">
        <f>IF(F647=1, SUMIFS(E$2:E647, A$2:A647, A647, B$2:B647, "Med A"), 0)</f>
        <v>0</v>
      </c>
      <c r="J647" s="23">
        <f t="shared" si="88"/>
        <v>0</v>
      </c>
      <c r="K647" s="23">
        <f t="shared" si="89"/>
        <v>20000</v>
      </c>
      <c r="L647" s="23">
        <f t="shared" si="90"/>
        <v>0</v>
      </c>
      <c r="M647" s="1">
        <f>IF(AND(B647="Med B", COUNTIFS(A$2:A647, A647, B$2:B647, "Med B")=1), 1, 0)</f>
        <v>0</v>
      </c>
      <c r="N647" s="1">
        <f t="shared" si="91"/>
        <v>0</v>
      </c>
      <c r="O647" s="1">
        <f>IF(B647="Med B", COUNTIFS(A$2:A647, A647, B$2:B647, "Med B"), 0)</f>
        <v>0</v>
      </c>
      <c r="P647" s="1">
        <f>IF(AND(B647="Med B", COUNTIFS(A$2:A647, A647, B$2:B647, "Med B")=2), E647, 0)</f>
        <v>0</v>
      </c>
    </row>
    <row r="648" spans="1:17" ht="10" x14ac:dyDescent="0.25">
      <c r="A648" s="1">
        <v>47</v>
      </c>
      <c r="B648" s="24" t="s">
        <v>9</v>
      </c>
      <c r="C648" s="2">
        <v>41103</v>
      </c>
      <c r="D648" s="2" t="str">
        <f t="shared" si="86"/>
        <v>2012-07</v>
      </c>
      <c r="E648" s="23">
        <v>20000</v>
      </c>
      <c r="F648" s="23">
        <f t="shared" si="87"/>
        <v>0</v>
      </c>
      <c r="G648" s="23">
        <f>IF(AND(B648="Med B", COUNTIFS(A$2:A648, A648, B$2:B648, "Med A")=0), 1, 0)</f>
        <v>0</v>
      </c>
      <c r="H648" s="23" cm="1">
        <f t="array" ref="H648">IF(AND(A648=A647, E648=1), (C648-MIN(IF(A$2:A648=A648, IF(B$2:B648="Med A", C$2:C648), C648)))/7, 0)</f>
        <v>0</v>
      </c>
      <c r="I648" s="23">
        <f>IF(F648=1, SUMIFS(E$2:E648, A$2:A648, A648, B$2:B648, "Med A"), 0)</f>
        <v>0</v>
      </c>
      <c r="J648" s="23">
        <f t="shared" si="88"/>
        <v>0</v>
      </c>
      <c r="K648" s="23">
        <f t="shared" si="89"/>
        <v>20000</v>
      </c>
      <c r="L648" s="23">
        <f t="shared" si="90"/>
        <v>0</v>
      </c>
      <c r="M648" s="1">
        <f>IF(AND(B648="Med B", COUNTIFS(A$2:A648, A648, B$2:B648, "Med B")=1), 1, 0)</f>
        <v>0</v>
      </c>
      <c r="N648" s="1">
        <f t="shared" si="91"/>
        <v>0</v>
      </c>
      <c r="O648" s="1">
        <f>IF(B648="Med B", COUNTIFS(A$2:A648, A648, B$2:B648, "Med B"), 0)</f>
        <v>0</v>
      </c>
      <c r="P648" s="1">
        <f>IF(AND(B648="Med B", COUNTIFS(A$2:A648, A648, B$2:B648, "Med B")=2), E648, 0)</f>
        <v>0</v>
      </c>
    </row>
    <row r="649" spans="1:17" ht="10" x14ac:dyDescent="0.25">
      <c r="A649" s="1">
        <v>47</v>
      </c>
      <c r="B649" s="24" t="s">
        <v>9</v>
      </c>
      <c r="C649" s="2">
        <v>41106</v>
      </c>
      <c r="D649" s="2" t="str">
        <f t="shared" si="86"/>
        <v>2012-07</v>
      </c>
      <c r="E649" s="23">
        <v>20000</v>
      </c>
      <c r="F649" s="23">
        <f t="shared" si="87"/>
        <v>0</v>
      </c>
      <c r="G649" s="23">
        <f>IF(AND(B649="Med B", COUNTIFS(A$2:A649, A649, B$2:B649, "Med A")=0), 1, 0)</f>
        <v>0</v>
      </c>
      <c r="H649" s="23" cm="1">
        <f t="array" ref="H649">IF(AND(A649=A648, E649=1), (C649-MIN(IF(A$2:A649=A649, IF(B$2:B649="Med A", C$2:C649), C649)))/7, 0)</f>
        <v>0</v>
      </c>
      <c r="I649" s="23">
        <f>IF(F649=1, SUMIFS(E$2:E649, A$2:A649, A649, B$2:B649, "Med A"), 0)</f>
        <v>0</v>
      </c>
      <c r="J649" s="23">
        <f t="shared" si="88"/>
        <v>0</v>
      </c>
      <c r="K649" s="23">
        <f t="shared" si="89"/>
        <v>20000</v>
      </c>
      <c r="L649" s="23">
        <f t="shared" si="90"/>
        <v>0</v>
      </c>
      <c r="M649" s="1">
        <f>IF(AND(B649="Med B", COUNTIFS(A$2:A649, A649, B$2:B649, "Med B")=1), 1, 0)</f>
        <v>0</v>
      </c>
      <c r="N649" s="1">
        <f t="shared" si="91"/>
        <v>0</v>
      </c>
      <c r="O649" s="1">
        <f>IF(B649="Med B", COUNTIFS(A$2:A649, A649, B$2:B649, "Med B"), 0)</f>
        <v>0</v>
      </c>
      <c r="P649" s="1">
        <f>IF(AND(B649="Med B", COUNTIFS(A$2:A649, A649, B$2:B649, "Med B")=2), E649, 0)</f>
        <v>0</v>
      </c>
    </row>
    <row r="650" spans="1:17" ht="10" x14ac:dyDescent="0.25">
      <c r="A650" s="1">
        <v>47</v>
      </c>
      <c r="B650" s="24" t="s">
        <v>9</v>
      </c>
      <c r="C650" s="2">
        <v>41108</v>
      </c>
      <c r="D650" s="2" t="str">
        <f t="shared" si="86"/>
        <v>2012-07</v>
      </c>
      <c r="E650" s="23">
        <v>20000</v>
      </c>
      <c r="F650" s="23">
        <f t="shared" si="87"/>
        <v>0</v>
      </c>
      <c r="G650" s="23">
        <f>IF(AND(B650="Med B", COUNTIFS(A$2:A650, A650, B$2:B650, "Med A")=0), 1, 0)</f>
        <v>0</v>
      </c>
      <c r="H650" s="23" cm="1">
        <f t="array" ref="H650">IF(AND(A650=A649, E650=1), (C650-MIN(IF(A$2:A650=A650, IF(B$2:B650="Med A", C$2:C650), C650)))/7, 0)</f>
        <v>0</v>
      </c>
      <c r="I650" s="23">
        <f>IF(F650=1, SUMIFS(E$2:E650, A$2:A650, A650, B$2:B650, "Med A"), 0)</f>
        <v>0</v>
      </c>
      <c r="J650" s="23">
        <f t="shared" si="88"/>
        <v>0</v>
      </c>
      <c r="K650" s="23">
        <f t="shared" si="89"/>
        <v>20000</v>
      </c>
      <c r="L650" s="23">
        <f t="shared" si="90"/>
        <v>0</v>
      </c>
      <c r="M650" s="1">
        <f>IF(AND(B650="Med B", COUNTIFS(A$2:A650, A650, B$2:B650, "Med B")=1), 1, 0)</f>
        <v>0</v>
      </c>
      <c r="N650" s="1">
        <f t="shared" si="91"/>
        <v>0</v>
      </c>
      <c r="O650" s="1">
        <f>IF(B650="Med B", COUNTIFS(A$2:A650, A650, B$2:B650, "Med B"), 0)</f>
        <v>0</v>
      </c>
      <c r="P650" s="1">
        <f>IF(AND(B650="Med B", COUNTIFS(A$2:A650, A650, B$2:B650, "Med B")=2), E650, 0)</f>
        <v>0</v>
      </c>
    </row>
    <row r="651" spans="1:17" ht="10" x14ac:dyDescent="0.25">
      <c r="A651" s="1">
        <v>47</v>
      </c>
      <c r="B651" s="24" t="s">
        <v>9</v>
      </c>
      <c r="C651" s="2">
        <v>41110</v>
      </c>
      <c r="D651" s="2" t="str">
        <f t="shared" si="86"/>
        <v>2012-07</v>
      </c>
      <c r="E651" s="23">
        <v>18000</v>
      </c>
      <c r="F651" s="23">
        <f t="shared" si="87"/>
        <v>0</v>
      </c>
      <c r="G651" s="23">
        <f>IF(AND(B651="Med B", COUNTIFS(A$2:A651, A651, B$2:B651, "Med A")=0), 1, 0)</f>
        <v>0</v>
      </c>
      <c r="H651" s="23" cm="1">
        <f t="array" ref="H651">IF(AND(A651=A650, E651=1), (C651-MIN(IF(A$2:A651=A651, IF(B$2:B651="Med A", C$2:C651), C651)))/7, 0)</f>
        <v>0</v>
      </c>
      <c r="I651" s="23">
        <f>IF(F651=1, SUMIFS(E$2:E651, A$2:A651, A651, B$2:B651, "Med A"), 0)</f>
        <v>0</v>
      </c>
      <c r="J651" s="23">
        <f t="shared" si="88"/>
        <v>0</v>
      </c>
      <c r="K651" s="23">
        <f t="shared" si="89"/>
        <v>18000</v>
      </c>
      <c r="L651" s="23">
        <f t="shared" si="90"/>
        <v>0</v>
      </c>
      <c r="M651" s="1">
        <f>IF(AND(B651="Med B", COUNTIFS(A$2:A651, A651, B$2:B651, "Med B")=1), 1, 0)</f>
        <v>0</v>
      </c>
      <c r="N651" s="1">
        <f t="shared" si="91"/>
        <v>0</v>
      </c>
      <c r="O651" s="1">
        <f>IF(B651="Med B", COUNTIFS(A$2:A651, A651, B$2:B651, "Med B"), 0)</f>
        <v>0</v>
      </c>
      <c r="P651" s="1">
        <f>IF(AND(B651="Med B", COUNTIFS(A$2:A651, A651, B$2:B651, "Med B")=2), E651, 0)</f>
        <v>0</v>
      </c>
    </row>
    <row r="652" spans="1:17" ht="10" x14ac:dyDescent="0.25">
      <c r="A652" s="1">
        <v>47</v>
      </c>
      <c r="B652" s="24" t="s">
        <v>9</v>
      </c>
      <c r="C652" s="2">
        <v>41113</v>
      </c>
      <c r="D652" s="2" t="str">
        <f t="shared" si="86"/>
        <v>2012-07</v>
      </c>
      <c r="E652" s="23">
        <v>18000</v>
      </c>
      <c r="F652" s="23">
        <f t="shared" si="87"/>
        <v>0</v>
      </c>
      <c r="G652" s="23">
        <f>IF(AND(B652="Med B", COUNTIFS(A$2:A652, A652, B$2:B652, "Med A")=0), 1, 0)</f>
        <v>0</v>
      </c>
      <c r="H652" s="23" cm="1">
        <f t="array" ref="H652">IF(AND(A652=A651, E652=1), (C652-MIN(IF(A$2:A652=A652, IF(B$2:B652="Med A", C$2:C652), C652)))/7, 0)</f>
        <v>0</v>
      </c>
      <c r="I652" s="23">
        <f>IF(F652=1, SUMIFS(E$2:E652, A$2:A652, A652, B$2:B652, "Med A"), 0)</f>
        <v>0</v>
      </c>
      <c r="J652" s="23">
        <f t="shared" si="88"/>
        <v>0</v>
      </c>
      <c r="K652" s="23">
        <f t="shared" si="89"/>
        <v>18000</v>
      </c>
      <c r="L652" s="23">
        <f t="shared" si="90"/>
        <v>0</v>
      </c>
      <c r="M652" s="1">
        <f>IF(AND(B652="Med B", COUNTIFS(A$2:A652, A652, B$2:B652, "Med B")=1), 1, 0)</f>
        <v>0</v>
      </c>
      <c r="N652" s="1">
        <f t="shared" si="91"/>
        <v>0</v>
      </c>
      <c r="O652" s="1">
        <f>IF(B652="Med B", COUNTIFS(A$2:A652, A652, B$2:B652, "Med B"), 0)</f>
        <v>0</v>
      </c>
      <c r="P652" s="1">
        <f>IF(AND(B652="Med B", COUNTIFS(A$2:A652, A652, B$2:B652, "Med B")=2), E652, 0)</f>
        <v>0</v>
      </c>
    </row>
    <row r="653" spans="1:17" ht="10" x14ac:dyDescent="0.25">
      <c r="A653" s="1">
        <v>47</v>
      </c>
      <c r="B653" s="24" t="s">
        <v>9</v>
      </c>
      <c r="C653" s="2">
        <v>41115</v>
      </c>
      <c r="D653" s="2" t="str">
        <f t="shared" si="86"/>
        <v>2012-07</v>
      </c>
      <c r="E653" s="23">
        <v>18000</v>
      </c>
      <c r="F653" s="23">
        <f t="shared" si="87"/>
        <v>0</v>
      </c>
      <c r="G653" s="23">
        <f>IF(AND(B653="Med B", COUNTIFS(A$2:A653, A653, B$2:B653, "Med A")=0), 1, 0)</f>
        <v>0</v>
      </c>
      <c r="H653" s="23" cm="1">
        <f t="array" ref="H653">IF(AND(A653=A652, E653=1), (C653-MIN(IF(A$2:A653=A653, IF(B$2:B653="Med A", C$2:C653), C653)))/7, 0)</f>
        <v>0</v>
      </c>
      <c r="I653" s="23">
        <f>IF(F653=1, SUMIFS(E$2:E653, A$2:A653, A653, B$2:B653, "Med A"), 0)</f>
        <v>0</v>
      </c>
      <c r="J653" s="23">
        <f t="shared" si="88"/>
        <v>0</v>
      </c>
      <c r="K653" s="23">
        <f t="shared" si="89"/>
        <v>18000</v>
      </c>
      <c r="L653" s="23">
        <f t="shared" si="90"/>
        <v>0</v>
      </c>
      <c r="M653" s="1">
        <f>IF(AND(B653="Med B", COUNTIFS(A$2:A653, A653, B$2:B653, "Med B")=1), 1, 0)</f>
        <v>0</v>
      </c>
      <c r="N653" s="1">
        <f t="shared" si="91"/>
        <v>0</v>
      </c>
      <c r="O653" s="1">
        <f>IF(B653="Med B", COUNTIFS(A$2:A653, A653, B$2:B653, "Med B"), 0)</f>
        <v>0</v>
      </c>
      <c r="P653" s="1">
        <f>IF(AND(B653="Med B", COUNTIFS(A$2:A653, A653, B$2:B653, "Med B")=2), E653, 0)</f>
        <v>0</v>
      </c>
    </row>
    <row r="654" spans="1:17" ht="10" x14ac:dyDescent="0.25">
      <c r="A654" s="1">
        <v>47</v>
      </c>
      <c r="B654" s="24" t="s">
        <v>9</v>
      </c>
      <c r="C654" s="2">
        <v>41117</v>
      </c>
      <c r="D654" s="2" t="str">
        <f t="shared" si="86"/>
        <v>2012-07</v>
      </c>
      <c r="E654" s="23">
        <v>18000</v>
      </c>
      <c r="F654" s="23">
        <f t="shared" si="87"/>
        <v>0</v>
      </c>
      <c r="G654" s="23">
        <f>IF(AND(B654="Med B", COUNTIFS(A$2:A654, A654, B$2:B654, "Med A")=0), 1, 0)</f>
        <v>0</v>
      </c>
      <c r="H654" s="23" cm="1">
        <f t="array" ref="H654">IF(AND(A654=A653, E654=1), (C654-MIN(IF(A$2:A654=A654, IF(B$2:B654="Med A", C$2:C654), C654)))/7, 0)</f>
        <v>0</v>
      </c>
      <c r="I654" s="23">
        <f>IF(F654=1, SUMIFS(E$2:E654, A$2:A654, A654, B$2:B654, "Med A"), 0)</f>
        <v>0</v>
      </c>
      <c r="J654" s="23">
        <f t="shared" si="88"/>
        <v>0</v>
      </c>
      <c r="K654" s="23">
        <f t="shared" si="89"/>
        <v>18000</v>
      </c>
      <c r="L654" s="23">
        <f t="shared" si="90"/>
        <v>0</v>
      </c>
      <c r="M654" s="1">
        <f>IF(AND(B654="Med B", COUNTIFS(A$2:A654, A654, B$2:B654, "Med B")=1), 1, 0)</f>
        <v>0</v>
      </c>
      <c r="N654" s="1">
        <f t="shared" si="91"/>
        <v>0</v>
      </c>
      <c r="O654" s="1">
        <f>IF(B654="Med B", COUNTIFS(A$2:A654, A654, B$2:B654, "Med B"), 0)</f>
        <v>0</v>
      </c>
      <c r="P654" s="1">
        <f>IF(AND(B654="Med B", COUNTIFS(A$2:A654, A654, B$2:B654, "Med B")=2), E654, 0)</f>
        <v>0</v>
      </c>
    </row>
    <row r="655" spans="1:17" ht="10" x14ac:dyDescent="0.25">
      <c r="A655" s="1">
        <v>47</v>
      </c>
      <c r="B655" s="24" t="s">
        <v>9</v>
      </c>
      <c r="C655" s="2">
        <v>41120</v>
      </c>
      <c r="D655" s="2" t="str">
        <f t="shared" si="86"/>
        <v>2012-07</v>
      </c>
      <c r="E655" s="23">
        <v>18000</v>
      </c>
      <c r="F655" s="23">
        <f t="shared" si="87"/>
        <v>0</v>
      </c>
      <c r="G655" s="23">
        <f>IF(AND(B655="Med B", COUNTIFS(A$2:A655, A655, B$2:B655, "Med A")=0), 1, 0)</f>
        <v>0</v>
      </c>
      <c r="H655" s="23" cm="1">
        <f t="array" ref="H655">IF(AND(A655=A654, E655=1), (C655-MIN(IF(A$2:A655=A655, IF(B$2:B655="Med A", C$2:C655), C655)))/7, 0)</f>
        <v>0</v>
      </c>
      <c r="I655" s="23">
        <f>IF(F655=1, SUMIFS(E$2:E655, A$2:A655, A655, B$2:B655, "Med A"), 0)</f>
        <v>0</v>
      </c>
      <c r="J655" s="23">
        <f t="shared" si="88"/>
        <v>0</v>
      </c>
      <c r="K655" s="23">
        <f t="shared" si="89"/>
        <v>18000</v>
      </c>
      <c r="L655" s="23">
        <f t="shared" si="90"/>
        <v>0</v>
      </c>
      <c r="M655" s="1">
        <f>IF(AND(B655="Med B", COUNTIFS(A$2:A655, A655, B$2:B655, "Med B")=1), 1, 0)</f>
        <v>0</v>
      </c>
      <c r="N655" s="1">
        <f t="shared" si="91"/>
        <v>0</v>
      </c>
      <c r="O655" s="1">
        <f>IF(B655="Med B", COUNTIFS(A$2:A655, A655, B$2:B655, "Med B"), 0)</f>
        <v>0</v>
      </c>
      <c r="P655" s="1">
        <f>IF(AND(B655="Med B", COUNTIFS(A$2:A655, A655, B$2:B655, "Med B")=2), E655, 0)</f>
        <v>0</v>
      </c>
    </row>
    <row r="656" spans="1:17" ht="10" x14ac:dyDescent="0.25">
      <c r="A656" s="1">
        <v>47</v>
      </c>
      <c r="B656" s="24" t="s">
        <v>9</v>
      </c>
      <c r="C656" s="2">
        <v>41122</v>
      </c>
      <c r="D656" s="2" t="str">
        <f t="shared" si="86"/>
        <v>2012-08</v>
      </c>
      <c r="E656" s="23">
        <v>18000</v>
      </c>
      <c r="F656" s="23">
        <f t="shared" si="87"/>
        <v>0</v>
      </c>
      <c r="G656" s="23">
        <f>IF(AND(B656="Med B", COUNTIFS(A$2:A656, A656, B$2:B656, "Med A")=0), 1, 0)</f>
        <v>0</v>
      </c>
      <c r="H656" s="23" cm="1">
        <f t="array" ref="H656">IF(AND(A656=A655, E656=1), (C656-MIN(IF(A$2:A656=A656, IF(B$2:B656="Med A", C$2:C656), C656)))/7, 0)</f>
        <v>0</v>
      </c>
      <c r="I656" s="23">
        <f>IF(F656=1, SUMIFS(E$2:E656, A$2:A656, A656, B$2:B656, "Med A"), 0)</f>
        <v>0</v>
      </c>
      <c r="J656" s="23">
        <f t="shared" si="88"/>
        <v>0</v>
      </c>
      <c r="K656" s="23">
        <f t="shared" si="89"/>
        <v>18000</v>
      </c>
      <c r="L656" s="23">
        <f t="shared" si="90"/>
        <v>0</v>
      </c>
      <c r="M656" s="1">
        <f>IF(AND(B656="Med B", COUNTIFS(A$2:A656, A656, B$2:B656, "Med B")=1), 1, 0)</f>
        <v>0</v>
      </c>
      <c r="N656" s="1">
        <f t="shared" si="91"/>
        <v>0</v>
      </c>
      <c r="O656" s="1">
        <f>IF(B656="Med B", COUNTIFS(A$2:A656, A656, B$2:B656, "Med B"), 0)</f>
        <v>0</v>
      </c>
      <c r="P656" s="1">
        <f>IF(AND(B656="Med B", COUNTIFS(A$2:A656, A656, B$2:B656, "Med B")=2), E656, 0)</f>
        <v>0</v>
      </c>
    </row>
    <row r="657" spans="1:17" ht="10" x14ac:dyDescent="0.25">
      <c r="A657" s="1">
        <v>47</v>
      </c>
      <c r="B657" s="24" t="s">
        <v>9</v>
      </c>
      <c r="C657" s="2">
        <v>41124</v>
      </c>
      <c r="D657" s="2" t="str">
        <f t="shared" si="86"/>
        <v>2012-08</v>
      </c>
      <c r="E657" s="23">
        <v>18000</v>
      </c>
      <c r="F657" s="23">
        <f t="shared" si="87"/>
        <v>0</v>
      </c>
      <c r="G657" s="23">
        <f>IF(AND(B657="Med B", COUNTIFS(A$2:A657, A657, B$2:B657, "Med A")=0), 1, 0)</f>
        <v>0</v>
      </c>
      <c r="H657" s="23" cm="1">
        <f t="array" ref="H657">IF(AND(A657=A656, E657=1), (C657-MIN(IF(A$2:A657=A657, IF(B$2:B657="Med A", C$2:C657), C657)))/7, 0)</f>
        <v>0</v>
      </c>
      <c r="I657" s="23">
        <f>IF(F657=1, SUMIFS(E$2:E657, A$2:A657, A657, B$2:B657, "Med A"), 0)</f>
        <v>0</v>
      </c>
      <c r="J657" s="23">
        <f t="shared" si="88"/>
        <v>0</v>
      </c>
      <c r="K657" s="23">
        <f t="shared" si="89"/>
        <v>18000</v>
      </c>
      <c r="L657" s="23">
        <f t="shared" si="90"/>
        <v>0</v>
      </c>
      <c r="M657" s="1">
        <f>IF(AND(B657="Med B", COUNTIFS(A$2:A657, A657, B$2:B657, "Med B")=1), 1, 0)</f>
        <v>0</v>
      </c>
      <c r="N657" s="1">
        <f t="shared" si="91"/>
        <v>0</v>
      </c>
      <c r="O657" s="1">
        <f>IF(B657="Med B", COUNTIFS(A$2:A657, A657, B$2:B657, "Med B"), 0)</f>
        <v>0</v>
      </c>
      <c r="P657" s="1">
        <f>IF(AND(B657="Med B", COUNTIFS(A$2:A657, A657, B$2:B657, "Med B")=2), E657, 0)</f>
        <v>0</v>
      </c>
    </row>
    <row r="658" spans="1:17" ht="10" x14ac:dyDescent="0.25">
      <c r="A658" s="1">
        <v>47</v>
      </c>
      <c r="B658" s="24" t="s">
        <v>9</v>
      </c>
      <c r="C658" s="2">
        <v>41127</v>
      </c>
      <c r="D658" s="2" t="str">
        <f t="shared" si="86"/>
        <v>2012-08</v>
      </c>
      <c r="E658" s="23">
        <v>18000</v>
      </c>
      <c r="F658" s="23">
        <f t="shared" si="87"/>
        <v>0</v>
      </c>
      <c r="G658" s="23">
        <f>IF(AND(B658="Med B", COUNTIFS(A$2:A658, A658, B$2:B658, "Med A")=0), 1, 0)</f>
        <v>0</v>
      </c>
      <c r="H658" s="23" cm="1">
        <f t="array" ref="H658">IF(AND(A658=A657, E658=1), (C658-MIN(IF(A$2:A658=A658, IF(B$2:B658="Med A", C$2:C658), C658)))/7, 0)</f>
        <v>0</v>
      </c>
      <c r="I658" s="23">
        <f>IF(F658=1, SUMIFS(E$2:E658, A$2:A658, A658, B$2:B658, "Med A"), 0)</f>
        <v>0</v>
      </c>
      <c r="J658" s="23">
        <f t="shared" si="88"/>
        <v>0</v>
      </c>
      <c r="K658" s="23">
        <f t="shared" si="89"/>
        <v>18000</v>
      </c>
      <c r="L658" s="23">
        <f t="shared" si="90"/>
        <v>0</v>
      </c>
      <c r="M658" s="1">
        <f>IF(AND(B658="Med B", COUNTIFS(A$2:A658, A658, B$2:B658, "Med B")=1), 1, 0)</f>
        <v>0</v>
      </c>
      <c r="N658" s="1">
        <f t="shared" si="91"/>
        <v>0</v>
      </c>
      <c r="O658" s="1">
        <f>IF(B658="Med B", COUNTIFS(A$2:A658, A658, B$2:B658, "Med B"), 0)</f>
        <v>0</v>
      </c>
      <c r="P658" s="1">
        <f>IF(AND(B658="Med B", COUNTIFS(A$2:A658, A658, B$2:B658, "Med B")=2), E658, 0)</f>
        <v>0</v>
      </c>
    </row>
    <row r="659" spans="1:17" ht="10" x14ac:dyDescent="0.25">
      <c r="A659" s="1">
        <v>47</v>
      </c>
      <c r="B659" s="24" t="s">
        <v>9</v>
      </c>
      <c r="C659" s="2">
        <v>41129</v>
      </c>
      <c r="D659" s="2" t="str">
        <f t="shared" si="86"/>
        <v>2012-08</v>
      </c>
      <c r="E659" s="23">
        <v>18000</v>
      </c>
      <c r="F659" s="23">
        <f t="shared" si="87"/>
        <v>0</v>
      </c>
      <c r="G659" s="23">
        <f>IF(AND(B659="Med B", COUNTIFS(A$2:A659, A659, B$2:B659, "Med A")=0), 1, 0)</f>
        <v>0</v>
      </c>
      <c r="H659" s="23" cm="1">
        <f t="array" ref="H659">IF(AND(A659=A658, E659=1), (C659-MIN(IF(A$2:A659=A659, IF(B$2:B659="Med A", C$2:C659), C659)))/7, 0)</f>
        <v>0</v>
      </c>
      <c r="I659" s="23">
        <f>IF(F659=1, SUMIFS(E$2:E659, A$2:A659, A659, B$2:B659, "Med A"), 0)</f>
        <v>0</v>
      </c>
      <c r="J659" s="23">
        <f t="shared" si="88"/>
        <v>0</v>
      </c>
      <c r="K659" s="23">
        <f t="shared" si="89"/>
        <v>18000</v>
      </c>
      <c r="L659" s="23">
        <f t="shared" si="90"/>
        <v>0</v>
      </c>
      <c r="M659" s="1">
        <f>IF(AND(B659="Med B", COUNTIFS(A$2:A659, A659, B$2:B659, "Med B")=1), 1, 0)</f>
        <v>0</v>
      </c>
      <c r="N659" s="1">
        <f t="shared" si="91"/>
        <v>0</v>
      </c>
      <c r="O659" s="1">
        <f>IF(B659="Med B", COUNTIFS(A$2:A659, A659, B$2:B659, "Med B"), 0)</f>
        <v>0</v>
      </c>
      <c r="P659" s="1">
        <f>IF(AND(B659="Med B", COUNTIFS(A$2:A659, A659, B$2:B659, "Med B")=2), E659, 0)</f>
        <v>0</v>
      </c>
    </row>
    <row r="660" spans="1:17" ht="10" x14ac:dyDescent="0.25">
      <c r="A660" s="1">
        <v>47</v>
      </c>
      <c r="B660" s="24" t="s">
        <v>9</v>
      </c>
      <c r="C660" s="2">
        <v>41131</v>
      </c>
      <c r="D660" s="2" t="str">
        <f t="shared" si="86"/>
        <v>2012-08</v>
      </c>
      <c r="E660" s="23">
        <v>18000</v>
      </c>
      <c r="F660" s="23">
        <f t="shared" si="87"/>
        <v>0</v>
      </c>
      <c r="G660" s="23">
        <f>IF(AND(B660="Med B", COUNTIFS(A$2:A660, A660, B$2:B660, "Med A")=0), 1, 0)</f>
        <v>0</v>
      </c>
      <c r="H660" s="23" cm="1">
        <f t="array" ref="H660">IF(AND(A660=A659, E660=1), (C660-MIN(IF(A$2:A660=A660, IF(B$2:B660="Med A", C$2:C660), C660)))/7, 0)</f>
        <v>0</v>
      </c>
      <c r="I660" s="23">
        <f>IF(F660=1, SUMIFS(E$2:E660, A$2:A660, A660, B$2:B660, "Med A"), 0)</f>
        <v>0</v>
      </c>
      <c r="J660" s="23">
        <f t="shared" si="88"/>
        <v>0</v>
      </c>
      <c r="K660" s="23">
        <f t="shared" si="89"/>
        <v>18000</v>
      </c>
      <c r="L660" s="23">
        <f t="shared" si="90"/>
        <v>0</v>
      </c>
      <c r="M660" s="1">
        <f>IF(AND(B660="Med B", COUNTIFS(A$2:A660, A660, B$2:B660, "Med B")=1), 1, 0)</f>
        <v>0</v>
      </c>
      <c r="N660" s="1">
        <f t="shared" si="91"/>
        <v>0</v>
      </c>
      <c r="O660" s="1">
        <f>IF(B660="Med B", COUNTIFS(A$2:A660, A660, B$2:B660, "Med B"), 0)</f>
        <v>0</v>
      </c>
      <c r="P660" s="1">
        <f>IF(AND(B660="Med B", COUNTIFS(A$2:A660, A660, B$2:B660, "Med B")=2), E660, 0)</f>
        <v>0</v>
      </c>
    </row>
    <row r="661" spans="1:17" ht="10" x14ac:dyDescent="0.25">
      <c r="A661" s="1">
        <v>47</v>
      </c>
      <c r="B661" s="24" t="s">
        <v>9</v>
      </c>
      <c r="C661" s="2">
        <v>41134</v>
      </c>
      <c r="D661" s="2" t="str">
        <f t="shared" si="86"/>
        <v>2012-08</v>
      </c>
      <c r="E661" s="23">
        <v>18000</v>
      </c>
      <c r="F661" s="23">
        <f t="shared" si="87"/>
        <v>0</v>
      </c>
      <c r="G661" s="23">
        <f>IF(AND(B661="Med B", COUNTIFS(A$2:A661, A661, B$2:B661, "Med A")=0), 1, 0)</f>
        <v>0</v>
      </c>
      <c r="H661" s="23" cm="1">
        <f t="array" ref="H661">IF(AND(A661=A660, E661=1), (C661-MIN(IF(A$2:A661=A661, IF(B$2:B661="Med A", C$2:C661), C661)))/7, 0)</f>
        <v>0</v>
      </c>
      <c r="I661" s="23">
        <f>IF(F661=1, SUMIFS(E$2:E661, A$2:A661, A661, B$2:B661, "Med A"), 0)</f>
        <v>0</v>
      </c>
      <c r="J661" s="23">
        <f t="shared" si="88"/>
        <v>0</v>
      </c>
      <c r="K661" s="23">
        <f t="shared" si="89"/>
        <v>18000</v>
      </c>
      <c r="L661" s="23">
        <f t="shared" si="90"/>
        <v>0</v>
      </c>
      <c r="M661" s="1">
        <f>IF(AND(B661="Med B", COUNTIFS(A$2:A661, A661, B$2:B661, "Med B")=1), 1, 0)</f>
        <v>0</v>
      </c>
      <c r="N661" s="1">
        <f t="shared" si="91"/>
        <v>0</v>
      </c>
      <c r="O661" s="1">
        <f>IF(B661="Med B", COUNTIFS(A$2:A661, A661, B$2:B661, "Med B"), 0)</f>
        <v>0</v>
      </c>
      <c r="P661" s="1">
        <f>IF(AND(B661="Med B", COUNTIFS(A$2:A661, A661, B$2:B661, "Med B")=2), E661, 0)</f>
        <v>0</v>
      </c>
    </row>
    <row r="662" spans="1:17" ht="10" x14ac:dyDescent="0.25">
      <c r="A662" s="1">
        <v>47</v>
      </c>
      <c r="B662" s="24" t="s">
        <v>9</v>
      </c>
      <c r="C662" s="2">
        <v>41136</v>
      </c>
      <c r="D662" s="2" t="str">
        <f t="shared" si="86"/>
        <v>2012-08</v>
      </c>
      <c r="E662" s="23">
        <v>18000</v>
      </c>
      <c r="F662" s="23">
        <f t="shared" si="87"/>
        <v>0</v>
      </c>
      <c r="G662" s="23">
        <f>IF(AND(B662="Med B", COUNTIFS(A$2:A662, A662, B$2:B662, "Med A")=0), 1, 0)</f>
        <v>0</v>
      </c>
      <c r="H662" s="23" cm="1">
        <f t="array" ref="H662">IF(AND(A662=A661, E662=1), (C662-MIN(IF(A$2:A662=A662, IF(B$2:B662="Med A", C$2:C662), C662)))/7, 0)</f>
        <v>0</v>
      </c>
      <c r="I662" s="23">
        <f>IF(F662=1, SUMIFS(E$2:E662, A$2:A662, A662, B$2:B662, "Med A"), 0)</f>
        <v>0</v>
      </c>
      <c r="J662" s="23">
        <f t="shared" si="88"/>
        <v>0</v>
      </c>
      <c r="K662" s="23">
        <f t="shared" si="89"/>
        <v>18000</v>
      </c>
      <c r="L662" s="23">
        <f t="shared" si="90"/>
        <v>0</v>
      </c>
      <c r="M662" s="1">
        <f>IF(AND(B662="Med B", COUNTIFS(A$2:A662, A662, B$2:B662, "Med B")=1), 1, 0)</f>
        <v>0</v>
      </c>
      <c r="N662" s="1">
        <f t="shared" si="91"/>
        <v>0</v>
      </c>
      <c r="O662" s="1">
        <f>IF(B662="Med B", COUNTIFS(A$2:A662, A662, B$2:B662, "Med B"), 0)</f>
        <v>0</v>
      </c>
      <c r="P662" s="1">
        <f>IF(AND(B662="Med B", COUNTIFS(A$2:A662, A662, B$2:B662, "Med B")=2), E662, 0)</f>
        <v>0</v>
      </c>
    </row>
    <row r="663" spans="1:17" ht="10" x14ac:dyDescent="0.25">
      <c r="A663" s="1">
        <v>47</v>
      </c>
      <c r="B663" s="24" t="s">
        <v>9</v>
      </c>
      <c r="C663" s="2">
        <v>41138</v>
      </c>
      <c r="D663" s="2" t="str">
        <f t="shared" si="86"/>
        <v>2012-08</v>
      </c>
      <c r="E663" s="23">
        <v>18000</v>
      </c>
      <c r="F663" s="23">
        <f t="shared" si="87"/>
        <v>0</v>
      </c>
      <c r="G663" s="23">
        <f>IF(AND(B663="Med B", COUNTIFS(A$2:A663, A663, B$2:B663, "Med A")=0), 1, 0)</f>
        <v>0</v>
      </c>
      <c r="H663" s="23" cm="1">
        <f t="array" ref="H663">IF(AND(A663=A662, E663=1), (C663-MIN(IF(A$2:A663=A663, IF(B$2:B663="Med A", C$2:C663), C663)))/7, 0)</f>
        <v>0</v>
      </c>
      <c r="I663" s="23">
        <f>IF(F663=1, SUMIFS(E$2:E663, A$2:A663, A663, B$2:B663, "Med A"), 0)</f>
        <v>0</v>
      </c>
      <c r="J663" s="23">
        <f t="shared" si="88"/>
        <v>0</v>
      </c>
      <c r="K663" s="23">
        <f t="shared" si="89"/>
        <v>18000</v>
      </c>
      <c r="L663" s="23">
        <f t="shared" si="90"/>
        <v>0</v>
      </c>
      <c r="M663" s="1">
        <f>IF(AND(B663="Med B", COUNTIFS(A$2:A663, A663, B$2:B663, "Med B")=1), 1, 0)</f>
        <v>0</v>
      </c>
      <c r="N663" s="1">
        <f t="shared" si="91"/>
        <v>0</v>
      </c>
      <c r="O663" s="1">
        <f>IF(B663="Med B", COUNTIFS(A$2:A663, A663, B$2:B663, "Med B"), 0)</f>
        <v>0</v>
      </c>
      <c r="P663" s="1">
        <f>IF(AND(B663="Med B", COUNTIFS(A$2:A663, A663, B$2:B663, "Med B")=2), E663, 0)</f>
        <v>0</v>
      </c>
    </row>
    <row r="664" spans="1:17" ht="10" x14ac:dyDescent="0.25">
      <c r="A664" s="1">
        <v>47</v>
      </c>
      <c r="B664" s="24" t="s">
        <v>9</v>
      </c>
      <c r="C664" s="2">
        <v>41141</v>
      </c>
      <c r="D664" s="2" t="str">
        <f t="shared" si="86"/>
        <v>2012-08</v>
      </c>
      <c r="E664" s="23">
        <v>18000</v>
      </c>
      <c r="F664" s="23">
        <f t="shared" si="87"/>
        <v>0</v>
      </c>
      <c r="G664" s="23">
        <f>IF(AND(B664="Med B", COUNTIFS(A$2:A664, A664, B$2:B664, "Med A")=0), 1, 0)</f>
        <v>0</v>
      </c>
      <c r="H664" s="23" cm="1">
        <f t="array" ref="H664">IF(AND(A664=A663, E664=1), (C664-MIN(IF(A$2:A664=A664, IF(B$2:B664="Med A", C$2:C664), C664)))/7, 0)</f>
        <v>0</v>
      </c>
      <c r="I664" s="23">
        <f>IF(F664=1, SUMIFS(E$2:E664, A$2:A664, A664, B$2:B664, "Med A"), 0)</f>
        <v>0</v>
      </c>
      <c r="J664" s="23">
        <f t="shared" si="88"/>
        <v>0</v>
      </c>
      <c r="K664" s="23">
        <f t="shared" si="89"/>
        <v>18000</v>
      </c>
      <c r="L664" s="23">
        <f t="shared" si="90"/>
        <v>0</v>
      </c>
      <c r="M664" s="1">
        <f>IF(AND(B664="Med B", COUNTIFS(A$2:A664, A664, B$2:B664, "Med B")=1), 1, 0)</f>
        <v>0</v>
      </c>
      <c r="N664" s="1">
        <f t="shared" si="91"/>
        <v>0</v>
      </c>
      <c r="O664" s="1">
        <f>IF(B664="Med B", COUNTIFS(A$2:A664, A664, B$2:B664, "Med B"), 0)</f>
        <v>0</v>
      </c>
      <c r="P664" s="1">
        <f>IF(AND(B664="Med B", COUNTIFS(A$2:A664, A664, B$2:B664, "Med B")=2), E664, 0)</f>
        <v>0</v>
      </c>
    </row>
    <row r="665" spans="1:17" ht="10" x14ac:dyDescent="0.25">
      <c r="A665" s="1">
        <v>47</v>
      </c>
      <c r="B665" s="24" t="s">
        <v>9</v>
      </c>
      <c r="C665" s="2">
        <v>41143</v>
      </c>
      <c r="D665" s="2" t="str">
        <f t="shared" si="86"/>
        <v>2012-08</v>
      </c>
      <c r="E665" s="23">
        <v>18000</v>
      </c>
      <c r="F665" s="23">
        <f t="shared" si="87"/>
        <v>0</v>
      </c>
      <c r="G665" s="23">
        <f>IF(AND(B665="Med B", COUNTIFS(A$2:A665, A665, B$2:B665, "Med A")=0), 1, 0)</f>
        <v>0</v>
      </c>
      <c r="H665" s="23" cm="1">
        <f t="array" ref="H665">IF(AND(A665=A664, E665=1), (C665-MIN(IF(A$2:A665=A665, IF(B$2:B665="Med A", C$2:C665), C665)))/7, 0)</f>
        <v>0</v>
      </c>
      <c r="I665" s="23">
        <f>IF(F665=1, SUMIFS(E$2:E665, A$2:A665, A665, B$2:B665, "Med A"), 0)</f>
        <v>0</v>
      </c>
      <c r="J665" s="23">
        <f t="shared" si="88"/>
        <v>0</v>
      </c>
      <c r="K665" s="23">
        <f t="shared" si="89"/>
        <v>18000</v>
      </c>
      <c r="L665" s="23">
        <f t="shared" si="90"/>
        <v>0</v>
      </c>
      <c r="M665" s="1">
        <f>IF(AND(B665="Med B", COUNTIFS(A$2:A665, A665, B$2:B665, "Med B")=1), 1, 0)</f>
        <v>0</v>
      </c>
      <c r="N665" s="1">
        <f t="shared" si="91"/>
        <v>0</v>
      </c>
      <c r="O665" s="1">
        <f>IF(B665="Med B", COUNTIFS(A$2:A665, A665, B$2:B665, "Med B"), 0)</f>
        <v>0</v>
      </c>
      <c r="P665" s="1">
        <f>IF(AND(B665="Med B", COUNTIFS(A$2:A665, A665, B$2:B665, "Med B")=2), E665, 0)</f>
        <v>0</v>
      </c>
    </row>
    <row r="666" spans="1:17" ht="10" x14ac:dyDescent="0.25">
      <c r="A666" s="1">
        <v>47</v>
      </c>
      <c r="B666" s="24" t="s">
        <v>9</v>
      </c>
      <c r="C666" s="2">
        <v>41145</v>
      </c>
      <c r="D666" s="2" t="str">
        <f t="shared" si="86"/>
        <v>2012-08</v>
      </c>
      <c r="E666" s="23">
        <v>18000</v>
      </c>
      <c r="F666" s="23">
        <f t="shared" si="87"/>
        <v>0</v>
      </c>
      <c r="G666" s="23">
        <f>IF(AND(B666="Med B", COUNTIFS(A$2:A666, A666, B$2:B666, "Med A")=0), 1, 0)</f>
        <v>0</v>
      </c>
      <c r="H666" s="23" cm="1">
        <f t="array" ref="H666">IF(AND(A666=A665, E666=1), (C666-MIN(IF(A$2:A666=A666, IF(B$2:B666="Med A", C$2:C666), C666)))/7, 0)</f>
        <v>0</v>
      </c>
      <c r="I666" s="23">
        <f>IF(F666=1, SUMIFS(E$2:E666, A$2:A666, A666, B$2:B666, "Med A"), 0)</f>
        <v>0</v>
      </c>
      <c r="J666" s="23">
        <f t="shared" si="88"/>
        <v>0</v>
      </c>
      <c r="K666" s="23">
        <f t="shared" si="89"/>
        <v>18000</v>
      </c>
      <c r="L666" s="23">
        <f t="shared" si="90"/>
        <v>0</v>
      </c>
      <c r="M666" s="1">
        <f>IF(AND(B666="Med B", COUNTIFS(A$2:A666, A666, B$2:B666, "Med B")=1), 1, 0)</f>
        <v>0</v>
      </c>
      <c r="N666" s="1">
        <f t="shared" si="91"/>
        <v>0</v>
      </c>
      <c r="O666" s="1">
        <f>IF(B666="Med B", COUNTIFS(A$2:A666, A666, B$2:B666, "Med B"), 0)</f>
        <v>0</v>
      </c>
      <c r="P666" s="1">
        <f>IF(AND(B666="Med B", COUNTIFS(A$2:A666, A666, B$2:B666, "Med B")=2), E666, 0)</f>
        <v>0</v>
      </c>
    </row>
    <row r="667" spans="1:17" ht="10" x14ac:dyDescent="0.25">
      <c r="A667" s="1">
        <v>47</v>
      </c>
      <c r="B667" s="24" t="s">
        <v>9</v>
      </c>
      <c r="C667" s="2">
        <v>41148</v>
      </c>
      <c r="D667" s="2" t="str">
        <f t="shared" si="86"/>
        <v>2012-08</v>
      </c>
      <c r="E667" s="23">
        <v>18000</v>
      </c>
      <c r="F667" s="23">
        <f t="shared" si="87"/>
        <v>0</v>
      </c>
      <c r="G667" s="23">
        <f>IF(AND(B667="Med B", COUNTIFS(A$2:A667, A667, B$2:B667, "Med A")=0), 1, 0)</f>
        <v>0</v>
      </c>
      <c r="H667" s="23" cm="1">
        <f t="array" ref="H667">IF(AND(A667=A666, E667=1), (C667-MIN(IF(A$2:A667=A667, IF(B$2:B667="Med A", C$2:C667), C667)))/7, 0)</f>
        <v>0</v>
      </c>
      <c r="I667" s="23">
        <f>IF(F667=1, SUMIFS(E$2:E667, A$2:A667, A667, B$2:B667, "Med A"), 0)</f>
        <v>0</v>
      </c>
      <c r="J667" s="23">
        <f t="shared" si="88"/>
        <v>0</v>
      </c>
      <c r="K667" s="23">
        <f t="shared" si="89"/>
        <v>18000</v>
      </c>
      <c r="L667" s="23">
        <f t="shared" si="90"/>
        <v>0</v>
      </c>
      <c r="M667" s="1">
        <f>IF(AND(B667="Med B", COUNTIFS(A$2:A667, A667, B$2:B667, "Med B")=1), 1, 0)</f>
        <v>0</v>
      </c>
      <c r="N667" s="1">
        <f t="shared" si="91"/>
        <v>0</v>
      </c>
      <c r="O667" s="1">
        <f>IF(B667="Med B", COUNTIFS(A$2:A667, A667, B$2:B667, "Med B"), 0)</f>
        <v>0</v>
      </c>
      <c r="P667" s="1">
        <f>IF(AND(B667="Med B", COUNTIFS(A$2:A667, A667, B$2:B667, "Med B")=2), E667, 0)</f>
        <v>0</v>
      </c>
    </row>
    <row r="668" spans="1:17" ht="10" x14ac:dyDescent="0.25">
      <c r="A668" s="1">
        <v>47</v>
      </c>
      <c r="B668" s="24" t="s">
        <v>9</v>
      </c>
      <c r="C668" s="2">
        <v>41150</v>
      </c>
      <c r="D668" s="2" t="str">
        <f t="shared" si="86"/>
        <v>2012-08</v>
      </c>
      <c r="E668" s="23">
        <v>18000</v>
      </c>
      <c r="F668" s="23">
        <f t="shared" si="87"/>
        <v>0</v>
      </c>
      <c r="G668" s="23">
        <f>IF(AND(B668="Med B", COUNTIFS(A$2:A668, A668, B$2:B668, "Med A")=0), 1, 0)</f>
        <v>0</v>
      </c>
      <c r="H668" s="23" cm="1">
        <f t="array" ref="H668">IF(AND(A668=A667, E668=1), (C668-MIN(IF(A$2:A668=A668, IF(B$2:B668="Med A", C$2:C668), C668)))/7, 0)</f>
        <v>0</v>
      </c>
      <c r="I668" s="23">
        <f>IF(F668=1, SUMIFS(E$2:E668, A$2:A668, A668, B$2:B668, "Med A"), 0)</f>
        <v>0</v>
      </c>
      <c r="J668" s="23">
        <f t="shared" si="88"/>
        <v>0</v>
      </c>
      <c r="K668" s="23">
        <f t="shared" si="89"/>
        <v>18000</v>
      </c>
      <c r="L668" s="23">
        <f t="shared" si="90"/>
        <v>0</v>
      </c>
      <c r="M668" s="1">
        <f>IF(AND(B668="Med B", COUNTIFS(A$2:A668, A668, B$2:B668, "Med B")=1), 1, 0)</f>
        <v>0</v>
      </c>
      <c r="N668" s="1">
        <f t="shared" si="91"/>
        <v>0</v>
      </c>
      <c r="O668" s="1">
        <f>IF(B668="Med B", COUNTIFS(A$2:A668, A668, B$2:B668, "Med B"), 0)</f>
        <v>0</v>
      </c>
      <c r="P668" s="1">
        <f>IF(AND(B668="Med B", COUNTIFS(A$2:A668, A668, B$2:B668, "Med B")=2), E668, 0)</f>
        <v>0</v>
      </c>
    </row>
    <row r="669" spans="1:17" ht="10" x14ac:dyDescent="0.25">
      <c r="A669" s="1">
        <v>47</v>
      </c>
      <c r="B669" s="24" t="s">
        <v>9</v>
      </c>
      <c r="C669" s="2">
        <v>41152</v>
      </c>
      <c r="D669" s="2" t="str">
        <f t="shared" si="86"/>
        <v>2012-08</v>
      </c>
      <c r="E669" s="23">
        <v>18000</v>
      </c>
      <c r="F669" s="23">
        <f t="shared" si="87"/>
        <v>0</v>
      </c>
      <c r="G669" s="23">
        <f>IF(AND(B669="Med B", COUNTIFS(A$2:A669, A669, B$2:B669, "Med A")=0), 1, 0)</f>
        <v>0</v>
      </c>
      <c r="H669" s="23" cm="1">
        <f t="array" ref="H669">IF(AND(A669=A668, E669=1), (C669-MIN(IF(A$2:A669=A669, IF(B$2:B669="Med A", C$2:C669), C669)))/7, 0)</f>
        <v>0</v>
      </c>
      <c r="I669" s="23">
        <f>IF(F669=1, SUMIFS(E$2:E669, A$2:A669, A669, B$2:B669, "Med A"), 0)</f>
        <v>0</v>
      </c>
      <c r="J669" s="23">
        <f t="shared" si="88"/>
        <v>0</v>
      </c>
      <c r="K669" s="23">
        <f t="shared" si="89"/>
        <v>18000</v>
      </c>
      <c r="L669" s="23">
        <f t="shared" si="90"/>
        <v>0</v>
      </c>
      <c r="M669" s="1">
        <f>IF(AND(B669="Med B", COUNTIFS(A$2:A669, A669, B$2:B669, "Med B")=1), 1, 0)</f>
        <v>0</v>
      </c>
      <c r="N669" s="1">
        <f t="shared" si="91"/>
        <v>0</v>
      </c>
      <c r="O669" s="1">
        <f>IF(B669="Med B", COUNTIFS(A$2:A669, A669, B$2:B669, "Med B"), 0)</f>
        <v>0</v>
      </c>
      <c r="P669" s="1">
        <f>IF(AND(B669="Med B", COUNTIFS(A$2:A669, A669, B$2:B669, "Med B")=2), E669, 0)</f>
        <v>0</v>
      </c>
    </row>
    <row r="670" spans="1:17" ht="12.5" x14ac:dyDescent="0.25">
      <c r="A670" s="1">
        <v>47</v>
      </c>
      <c r="B670" s="24" t="s">
        <v>9</v>
      </c>
      <c r="C670" s="2">
        <v>41155</v>
      </c>
      <c r="D670" s="2" t="str">
        <f t="shared" si="86"/>
        <v>2012-09</v>
      </c>
      <c r="E670" s="23">
        <v>18000</v>
      </c>
      <c r="F670" s="23">
        <f t="shared" si="87"/>
        <v>0</v>
      </c>
      <c r="G670" s="23">
        <f>IF(AND(B670="Med B", COUNTIFS(A$2:A670, A670, B$2:B670, "Med A")=0), 1, 0)</f>
        <v>0</v>
      </c>
      <c r="H670" s="23" cm="1">
        <f t="array" ref="H670">IF(AND(A670=A669, E670=1), (C670-MIN(IF(A$2:A670=A670, IF(B$2:B670="Med A", C$2:C670), C670)))/7, 0)</f>
        <v>0</v>
      </c>
      <c r="I670" s="23">
        <f>IF(F670=1, SUMIFS(E$2:E670, A$2:A670, A670, B$2:B670, "Med A"), 0)</f>
        <v>0</v>
      </c>
      <c r="J670" s="23">
        <f t="shared" si="88"/>
        <v>0</v>
      </c>
      <c r="K670" s="23">
        <f t="shared" si="89"/>
        <v>18000</v>
      </c>
      <c r="L670" s="23">
        <f t="shared" si="90"/>
        <v>0</v>
      </c>
      <c r="M670" s="1">
        <f>IF(AND(B670="Med B", COUNTIFS(A$2:A670, A670, B$2:B670, "Med B")=1), 1, 0)</f>
        <v>0</v>
      </c>
      <c r="N670" s="1">
        <f t="shared" si="91"/>
        <v>0</v>
      </c>
      <c r="O670" s="1">
        <f>IF(B670="Med B", COUNTIFS(A$2:A670, A670, B$2:B670, "Med B"), 0)</f>
        <v>0</v>
      </c>
      <c r="P670" s="1">
        <f>IF(AND(B670="Med B", COUNTIFS(A$2:A670, A670, B$2:B670, "Med B")=2), E670, 0)</f>
        <v>0</v>
      </c>
      <c r="Q670" t="str">
        <f t="shared" ref="Q670:Q673" si="92">IF(AND(F646=1, OR(MONTH(C646)=9, MONTH(C646)=10)), TEXT(C646, "yyyy-mm"), "")</f>
        <v/>
      </c>
    </row>
    <row r="671" spans="1:17" ht="12.5" x14ac:dyDescent="0.25">
      <c r="A671" s="1">
        <v>47</v>
      </c>
      <c r="B671" s="24" t="s">
        <v>9</v>
      </c>
      <c r="C671" s="2">
        <v>41157</v>
      </c>
      <c r="D671" s="2" t="str">
        <f t="shared" si="86"/>
        <v>2012-09</v>
      </c>
      <c r="E671" s="23">
        <v>18000</v>
      </c>
      <c r="F671" s="23">
        <f t="shared" si="87"/>
        <v>0</v>
      </c>
      <c r="G671" s="23">
        <f>IF(AND(B671="Med B", COUNTIFS(A$2:A671, A671, B$2:B671, "Med A")=0), 1, 0)</f>
        <v>0</v>
      </c>
      <c r="H671" s="23" cm="1">
        <f t="array" ref="H671">IF(AND(A671=A670, E671=1), (C671-MIN(IF(A$2:A671=A671, IF(B$2:B671="Med A", C$2:C671), C671)))/7, 0)</f>
        <v>0</v>
      </c>
      <c r="I671" s="23">
        <f>IF(F671=1, SUMIFS(E$2:E671, A$2:A671, A671, B$2:B671, "Med A"), 0)</f>
        <v>0</v>
      </c>
      <c r="J671" s="23">
        <f t="shared" si="88"/>
        <v>0</v>
      </c>
      <c r="K671" s="23">
        <f t="shared" si="89"/>
        <v>18000</v>
      </c>
      <c r="L671" s="23">
        <f t="shared" si="90"/>
        <v>0</v>
      </c>
      <c r="M671" s="1">
        <f>IF(AND(B671="Med B", COUNTIFS(A$2:A671, A671, B$2:B671, "Med B")=1), 1, 0)</f>
        <v>0</v>
      </c>
      <c r="N671" s="1">
        <f t="shared" si="91"/>
        <v>0</v>
      </c>
      <c r="O671" s="1">
        <f>IF(B671="Med B", COUNTIFS(A$2:A671, A671, B$2:B671, "Med B"), 0)</f>
        <v>0</v>
      </c>
      <c r="P671" s="1">
        <f>IF(AND(B671="Med B", COUNTIFS(A$2:A671, A671, B$2:B671, "Med B")=2), E671, 0)</f>
        <v>0</v>
      </c>
      <c r="Q671" t="str">
        <f t="shared" si="92"/>
        <v/>
      </c>
    </row>
    <row r="672" spans="1:17" ht="12.5" x14ac:dyDescent="0.25">
      <c r="A672" s="1">
        <v>47</v>
      </c>
      <c r="B672" s="24" t="s">
        <v>10</v>
      </c>
      <c r="C672" s="2">
        <v>41164</v>
      </c>
      <c r="D672" s="2" t="str">
        <f t="shared" si="86"/>
        <v>2012-09</v>
      </c>
      <c r="E672" s="23">
        <v>16</v>
      </c>
      <c r="F672" s="23">
        <f t="shared" si="87"/>
        <v>1</v>
      </c>
      <c r="G672" s="23">
        <f>IF(AND(B672="Med B", COUNTIFS(A$2:A672, A672, B$2:B672, "Med A")=0), 1, 0)</f>
        <v>0</v>
      </c>
      <c r="H672" s="23" cm="1">
        <f t="array" ref="H672">IF(AND(A672=A671, E672=1), (C672-MIN(IF(A$2:A672=A672, IF(B$2:B672="Med A", C$2:C672), C672)))/7, 0)</f>
        <v>0</v>
      </c>
      <c r="I672" s="23">
        <f>IF(F672=1, SUMIFS(E$2:E672, A$2:A672, A672, B$2:B672, "Med A"), 0)</f>
        <v>538000</v>
      </c>
      <c r="J672" s="23">
        <f t="shared" si="88"/>
        <v>0</v>
      </c>
      <c r="K672" s="23">
        <f t="shared" si="89"/>
        <v>0</v>
      </c>
      <c r="L672" s="23">
        <f t="shared" si="90"/>
        <v>16</v>
      </c>
      <c r="M672" s="1">
        <f>IF(AND(B672="Med B", COUNTIFS(A$2:A672, A672, B$2:B672, "Med B")=1), 1, 0)</f>
        <v>1</v>
      </c>
      <c r="N672" s="1">
        <f t="shared" si="91"/>
        <v>16</v>
      </c>
      <c r="O672" s="1">
        <f>IF(B672="Med B", COUNTIFS(A$2:A672, A672, B$2:B672, "Med B"), 0)</f>
        <v>1</v>
      </c>
      <c r="P672" s="1">
        <f>IF(AND(B672="Med B", COUNTIFS(A$2:A672, A672, B$2:B672, "Med B")=2), E672, 0)</f>
        <v>0</v>
      </c>
      <c r="Q672" t="str">
        <f t="shared" si="92"/>
        <v/>
      </c>
    </row>
    <row r="673" spans="1:17" ht="12.5" x14ac:dyDescent="0.25">
      <c r="A673" s="1">
        <v>47</v>
      </c>
      <c r="B673" s="24" t="s">
        <v>10</v>
      </c>
      <c r="C673" s="2">
        <v>41192</v>
      </c>
      <c r="D673" s="2" t="str">
        <f t="shared" si="86"/>
        <v>2012-10</v>
      </c>
      <c r="E673" s="23">
        <v>20</v>
      </c>
      <c r="F673" s="23">
        <f t="shared" si="87"/>
        <v>0</v>
      </c>
      <c r="G673" s="23">
        <f>IF(AND(B673="Med B", COUNTIFS(A$2:A673, A673, B$2:B673, "Med A")=0), 1, 0)</f>
        <v>0</v>
      </c>
      <c r="H673" s="23" cm="1">
        <f t="array" ref="H673">IF(AND(A673=A672, E673=1), (C673-MIN(IF(A$2:A673=A673, IF(B$2:B673="Med A", C$2:C673), C673)))/7, 0)</f>
        <v>0</v>
      </c>
      <c r="I673" s="23">
        <f>IF(F673=1, SUMIFS(E$2:E673, A$2:A673, A673, B$2:B673, "Med A"), 0)</f>
        <v>0</v>
      </c>
      <c r="J673" s="23">
        <f t="shared" si="88"/>
        <v>0</v>
      </c>
      <c r="K673" s="23">
        <f t="shared" si="89"/>
        <v>0</v>
      </c>
      <c r="L673" s="23">
        <f t="shared" si="90"/>
        <v>20</v>
      </c>
      <c r="M673" s="1">
        <f>IF(AND(B673="Med B", COUNTIFS(A$2:A673, A673, B$2:B673, "Med B")=1), 1, 0)</f>
        <v>0</v>
      </c>
      <c r="N673" s="1">
        <f t="shared" si="91"/>
        <v>0</v>
      </c>
      <c r="O673" s="1">
        <f>IF(B673="Med B", COUNTIFS(A$2:A673, A673, B$2:B673, "Med B"), 0)</f>
        <v>2</v>
      </c>
      <c r="P673" s="1">
        <f>IF(AND(B673="Med B", COUNTIFS(A$2:A673, A673, B$2:B673, "Med B")=2), E673, 0)</f>
        <v>20</v>
      </c>
      <c r="Q673" t="str">
        <f t="shared" si="92"/>
        <v/>
      </c>
    </row>
    <row r="674" spans="1:17" ht="10" x14ac:dyDescent="0.25">
      <c r="A674" s="1">
        <v>47</v>
      </c>
      <c r="B674" s="24" t="s">
        <v>10</v>
      </c>
      <c r="C674" s="2">
        <v>41227</v>
      </c>
      <c r="D674" s="2" t="str">
        <f t="shared" si="86"/>
        <v>2012-11</v>
      </c>
      <c r="E674" s="23">
        <v>20</v>
      </c>
      <c r="F674" s="23">
        <f t="shared" si="87"/>
        <v>0</v>
      </c>
      <c r="G674" s="23">
        <f>IF(AND(B674="Med B", COUNTIFS(A$2:A674, A674, B$2:B674, "Med A")=0), 1, 0)</f>
        <v>0</v>
      </c>
      <c r="H674" s="23" cm="1">
        <f t="array" ref="H674">IF(AND(A674=A673, E674=1), (C674-MIN(IF(A$2:A674=A674, IF(B$2:B674="Med A", C$2:C674), C674)))/7, 0)</f>
        <v>0</v>
      </c>
      <c r="I674" s="23">
        <f>IF(F674=1, SUMIFS(E$2:E674, A$2:A674, A674, B$2:B674, "Med A"), 0)</f>
        <v>0</v>
      </c>
      <c r="J674" s="23">
        <f t="shared" si="88"/>
        <v>56</v>
      </c>
      <c r="K674" s="23">
        <f t="shared" si="89"/>
        <v>0</v>
      </c>
      <c r="L674" s="23">
        <f t="shared" si="90"/>
        <v>20</v>
      </c>
      <c r="M674" s="1">
        <f>IF(AND(B674="Med B", COUNTIFS(A$2:A674, A674, B$2:B674, "Med B")=1), 1, 0)</f>
        <v>0</v>
      </c>
      <c r="N674" s="1">
        <f t="shared" si="91"/>
        <v>0</v>
      </c>
      <c r="O674" s="1">
        <f>IF(B674="Med B", COUNTIFS(A$2:A674, A674, B$2:B674, "Med B"), 0)</f>
        <v>3</v>
      </c>
      <c r="P674" s="1">
        <f>IF(AND(B674="Med B", COUNTIFS(A$2:A674, A674, B$2:B674, "Med B")=2), E674, 0)</f>
        <v>0</v>
      </c>
    </row>
    <row r="675" spans="1:17" ht="10" x14ac:dyDescent="0.25">
      <c r="A675" s="1">
        <v>48</v>
      </c>
      <c r="B675" s="24" t="s">
        <v>9</v>
      </c>
      <c r="C675" s="2">
        <v>41092</v>
      </c>
      <c r="D675" s="2" t="str">
        <f t="shared" si="86"/>
        <v>2012-07</v>
      </c>
      <c r="E675" s="23">
        <v>3200</v>
      </c>
      <c r="F675" s="23">
        <f t="shared" si="87"/>
        <v>0</v>
      </c>
      <c r="G675" s="23">
        <f>IF(AND(B675="Med B", COUNTIFS(A$2:A675, A675, B$2:B675, "Med A")=0), 1, 0)</f>
        <v>0</v>
      </c>
      <c r="H675" s="23" cm="1">
        <f t="array" ref="H675">IF(AND(A675=A674, E675=1), (C675-MIN(IF(A$2:A675=A675, IF(B$2:B675="Med A", C$2:C675), C675)))/7, 0)</f>
        <v>0</v>
      </c>
      <c r="I675" s="23">
        <f>IF(F675=1, SUMIFS(E$2:E675, A$2:A675, A675, B$2:B675, "Med A"), 0)</f>
        <v>0</v>
      </c>
      <c r="J675" s="23">
        <f t="shared" si="88"/>
        <v>0</v>
      </c>
      <c r="K675" s="23">
        <f t="shared" si="89"/>
        <v>3200</v>
      </c>
      <c r="L675" s="23">
        <f t="shared" si="90"/>
        <v>0</v>
      </c>
      <c r="M675" s="1">
        <f>IF(AND(B675="Med B", COUNTIFS(A$2:A675, A675, B$2:B675, "Med B")=1), 1, 0)</f>
        <v>0</v>
      </c>
      <c r="N675" s="1">
        <f t="shared" si="91"/>
        <v>0</v>
      </c>
      <c r="O675" s="1">
        <f>IF(B675="Med B", COUNTIFS(A$2:A675, A675, B$2:B675, "Med B"), 0)</f>
        <v>0</v>
      </c>
      <c r="P675" s="1">
        <f>IF(AND(B675="Med B", COUNTIFS(A$2:A675, A675, B$2:B675, "Med B")=2), E675, 0)</f>
        <v>0</v>
      </c>
    </row>
    <row r="676" spans="1:17" ht="10" x14ac:dyDescent="0.25">
      <c r="A676" s="1">
        <v>48</v>
      </c>
      <c r="B676" s="24" t="s">
        <v>9</v>
      </c>
      <c r="C676" s="2">
        <v>41094</v>
      </c>
      <c r="D676" s="2" t="str">
        <f t="shared" si="86"/>
        <v>2012-07</v>
      </c>
      <c r="E676" s="23">
        <v>3200</v>
      </c>
      <c r="F676" s="23">
        <f t="shared" si="87"/>
        <v>0</v>
      </c>
      <c r="G676" s="23">
        <f>IF(AND(B676="Med B", COUNTIFS(A$2:A676, A676, B$2:B676, "Med A")=0), 1, 0)</f>
        <v>0</v>
      </c>
      <c r="H676" s="23" cm="1">
        <f t="array" ref="H676">IF(AND(A676=A675, E676=1), (C676-MIN(IF(A$2:A676=A676, IF(B$2:B676="Med A", C$2:C676), C676)))/7, 0)</f>
        <v>0</v>
      </c>
      <c r="I676" s="23">
        <f>IF(F676=1, SUMIFS(E$2:E676, A$2:A676, A676, B$2:B676, "Med A"), 0)</f>
        <v>0</v>
      </c>
      <c r="J676" s="23">
        <f t="shared" si="88"/>
        <v>0</v>
      </c>
      <c r="K676" s="23">
        <f t="shared" si="89"/>
        <v>3200</v>
      </c>
      <c r="L676" s="23">
        <f t="shared" si="90"/>
        <v>0</v>
      </c>
      <c r="M676" s="1">
        <f>IF(AND(B676="Med B", COUNTIFS(A$2:A676, A676, B$2:B676, "Med B")=1), 1, 0)</f>
        <v>0</v>
      </c>
      <c r="N676" s="1">
        <f t="shared" si="91"/>
        <v>0</v>
      </c>
      <c r="O676" s="1">
        <f>IF(B676="Med B", COUNTIFS(A$2:A676, A676, B$2:B676, "Med B"), 0)</f>
        <v>0</v>
      </c>
      <c r="P676" s="1">
        <f>IF(AND(B676="Med B", COUNTIFS(A$2:A676, A676, B$2:B676, "Med B")=2), E676, 0)</f>
        <v>0</v>
      </c>
    </row>
    <row r="677" spans="1:17" ht="10" x14ac:dyDescent="0.25">
      <c r="A677" s="1">
        <v>48</v>
      </c>
      <c r="B677" s="24" t="s">
        <v>9</v>
      </c>
      <c r="C677" s="2">
        <v>41096</v>
      </c>
      <c r="D677" s="2" t="str">
        <f t="shared" si="86"/>
        <v>2012-07</v>
      </c>
      <c r="E677" s="23">
        <v>3200</v>
      </c>
      <c r="F677" s="23">
        <f t="shared" si="87"/>
        <v>0</v>
      </c>
      <c r="G677" s="23">
        <f>IF(AND(B677="Med B", COUNTIFS(A$2:A677, A677, B$2:B677, "Med A")=0), 1, 0)</f>
        <v>0</v>
      </c>
      <c r="H677" s="23" cm="1">
        <f t="array" ref="H677">IF(AND(A677=A676, E677=1), (C677-MIN(IF(A$2:A677=A677, IF(B$2:B677="Med A", C$2:C677), C677)))/7, 0)</f>
        <v>0</v>
      </c>
      <c r="I677" s="23">
        <f>IF(F677=1, SUMIFS(E$2:E677, A$2:A677, A677, B$2:B677, "Med A"), 0)</f>
        <v>0</v>
      </c>
      <c r="J677" s="23">
        <f t="shared" si="88"/>
        <v>0</v>
      </c>
      <c r="K677" s="23">
        <f t="shared" si="89"/>
        <v>3200</v>
      </c>
      <c r="L677" s="23">
        <f t="shared" si="90"/>
        <v>0</v>
      </c>
      <c r="M677" s="1">
        <f>IF(AND(B677="Med B", COUNTIFS(A$2:A677, A677, B$2:B677, "Med B")=1), 1, 0)</f>
        <v>0</v>
      </c>
      <c r="N677" s="1">
        <f t="shared" si="91"/>
        <v>0</v>
      </c>
      <c r="O677" s="1">
        <f>IF(B677="Med B", COUNTIFS(A$2:A677, A677, B$2:B677, "Med B"), 0)</f>
        <v>0</v>
      </c>
      <c r="P677" s="1">
        <f>IF(AND(B677="Med B", COUNTIFS(A$2:A677, A677, B$2:B677, "Med B")=2), E677, 0)</f>
        <v>0</v>
      </c>
    </row>
    <row r="678" spans="1:17" ht="10" x14ac:dyDescent="0.25">
      <c r="A678" s="1">
        <v>48</v>
      </c>
      <c r="B678" s="24" t="s">
        <v>9</v>
      </c>
      <c r="C678" s="2">
        <v>41099</v>
      </c>
      <c r="D678" s="2" t="str">
        <f t="shared" si="86"/>
        <v>2012-07</v>
      </c>
      <c r="E678" s="23">
        <v>3200</v>
      </c>
      <c r="F678" s="23">
        <f t="shared" si="87"/>
        <v>0</v>
      </c>
      <c r="G678" s="23">
        <f>IF(AND(B678="Med B", COUNTIFS(A$2:A678, A678, B$2:B678, "Med A")=0), 1, 0)</f>
        <v>0</v>
      </c>
      <c r="H678" s="23" cm="1">
        <f t="array" ref="H678">IF(AND(A678=A677, E678=1), (C678-MIN(IF(A$2:A678=A678, IF(B$2:B678="Med A", C$2:C678), C678)))/7, 0)</f>
        <v>0</v>
      </c>
      <c r="I678" s="23">
        <f>IF(F678=1, SUMIFS(E$2:E678, A$2:A678, A678, B$2:B678, "Med A"), 0)</f>
        <v>0</v>
      </c>
      <c r="J678" s="23">
        <f t="shared" si="88"/>
        <v>0</v>
      </c>
      <c r="K678" s="23">
        <f t="shared" si="89"/>
        <v>3200</v>
      </c>
      <c r="L678" s="23">
        <f t="shared" si="90"/>
        <v>0</v>
      </c>
      <c r="M678" s="1">
        <f>IF(AND(B678="Med B", COUNTIFS(A$2:A678, A678, B$2:B678, "Med B")=1), 1, 0)</f>
        <v>0</v>
      </c>
      <c r="N678" s="1">
        <f t="shared" si="91"/>
        <v>0</v>
      </c>
      <c r="O678" s="1">
        <f>IF(B678="Med B", COUNTIFS(A$2:A678, A678, B$2:B678, "Med B"), 0)</f>
        <v>0</v>
      </c>
      <c r="P678" s="1">
        <f>IF(AND(B678="Med B", COUNTIFS(A$2:A678, A678, B$2:B678, "Med B")=2), E678, 0)</f>
        <v>0</v>
      </c>
    </row>
    <row r="679" spans="1:17" ht="10" x14ac:dyDescent="0.25">
      <c r="A679" s="1">
        <v>48</v>
      </c>
      <c r="B679" s="24" t="s">
        <v>9</v>
      </c>
      <c r="C679" s="2">
        <v>41101</v>
      </c>
      <c r="D679" s="2" t="str">
        <f t="shared" si="86"/>
        <v>2012-07</v>
      </c>
      <c r="E679" s="23">
        <v>3200</v>
      </c>
      <c r="F679" s="23">
        <f t="shared" si="87"/>
        <v>0</v>
      </c>
      <c r="G679" s="23">
        <f>IF(AND(B679="Med B", COUNTIFS(A$2:A679, A679, B$2:B679, "Med A")=0), 1, 0)</f>
        <v>0</v>
      </c>
      <c r="H679" s="23" cm="1">
        <f t="array" ref="H679">IF(AND(A679=A678, E679=1), (C679-MIN(IF(A$2:A679=A679, IF(B$2:B679="Med A", C$2:C679), C679)))/7, 0)</f>
        <v>0</v>
      </c>
      <c r="I679" s="23">
        <f>IF(F679=1, SUMIFS(E$2:E679, A$2:A679, A679, B$2:B679, "Med A"), 0)</f>
        <v>0</v>
      </c>
      <c r="J679" s="23">
        <f t="shared" si="88"/>
        <v>0</v>
      </c>
      <c r="K679" s="23">
        <f t="shared" si="89"/>
        <v>3200</v>
      </c>
      <c r="L679" s="23">
        <f t="shared" si="90"/>
        <v>0</v>
      </c>
      <c r="M679" s="1">
        <f>IF(AND(B679="Med B", COUNTIFS(A$2:A679, A679, B$2:B679, "Med B")=1), 1, 0)</f>
        <v>0</v>
      </c>
      <c r="N679" s="1">
        <f t="shared" si="91"/>
        <v>0</v>
      </c>
      <c r="O679" s="1">
        <f>IF(B679="Med B", COUNTIFS(A$2:A679, A679, B$2:B679, "Med B"), 0)</f>
        <v>0</v>
      </c>
      <c r="P679" s="1">
        <f>IF(AND(B679="Med B", COUNTIFS(A$2:A679, A679, B$2:B679, "Med B")=2), E679, 0)</f>
        <v>0</v>
      </c>
    </row>
    <row r="680" spans="1:17" ht="10" x14ac:dyDescent="0.25">
      <c r="A680" s="1">
        <v>48</v>
      </c>
      <c r="B680" s="24" t="s">
        <v>9</v>
      </c>
      <c r="C680" s="2">
        <v>41103</v>
      </c>
      <c r="D680" s="2" t="str">
        <f t="shared" si="86"/>
        <v>2012-07</v>
      </c>
      <c r="E680" s="23">
        <v>3200</v>
      </c>
      <c r="F680" s="23">
        <f t="shared" si="87"/>
        <v>0</v>
      </c>
      <c r="G680" s="23">
        <f>IF(AND(B680="Med B", COUNTIFS(A$2:A680, A680, B$2:B680, "Med A")=0), 1, 0)</f>
        <v>0</v>
      </c>
      <c r="H680" s="23" cm="1">
        <f t="array" ref="H680">IF(AND(A680=A679, E680=1), (C680-MIN(IF(A$2:A680=A680, IF(B$2:B680="Med A", C$2:C680), C680)))/7, 0)</f>
        <v>0</v>
      </c>
      <c r="I680" s="23">
        <f>IF(F680=1, SUMIFS(E$2:E680, A$2:A680, A680, B$2:B680, "Med A"), 0)</f>
        <v>0</v>
      </c>
      <c r="J680" s="23">
        <f t="shared" si="88"/>
        <v>0</v>
      </c>
      <c r="K680" s="23">
        <f t="shared" si="89"/>
        <v>3200</v>
      </c>
      <c r="L680" s="23">
        <f t="shared" si="90"/>
        <v>0</v>
      </c>
      <c r="M680" s="1">
        <f>IF(AND(B680="Med B", COUNTIFS(A$2:A680, A680, B$2:B680, "Med B")=1), 1, 0)</f>
        <v>0</v>
      </c>
      <c r="N680" s="1">
        <f t="shared" si="91"/>
        <v>0</v>
      </c>
      <c r="O680" s="1">
        <f>IF(B680="Med B", COUNTIFS(A$2:A680, A680, B$2:B680, "Med B"), 0)</f>
        <v>0</v>
      </c>
      <c r="P680" s="1">
        <f>IF(AND(B680="Med B", COUNTIFS(A$2:A680, A680, B$2:B680, "Med B")=2), E680, 0)</f>
        <v>0</v>
      </c>
    </row>
    <row r="681" spans="1:17" ht="10" x14ac:dyDescent="0.25">
      <c r="A681" s="1">
        <v>48</v>
      </c>
      <c r="B681" s="24" t="s">
        <v>9</v>
      </c>
      <c r="C681" s="2">
        <v>41106</v>
      </c>
      <c r="D681" s="2" t="str">
        <f t="shared" si="86"/>
        <v>2012-07</v>
      </c>
      <c r="E681" s="23">
        <v>3200</v>
      </c>
      <c r="F681" s="23">
        <f t="shared" si="87"/>
        <v>0</v>
      </c>
      <c r="G681" s="23">
        <f>IF(AND(B681="Med B", COUNTIFS(A$2:A681, A681, B$2:B681, "Med A")=0), 1, 0)</f>
        <v>0</v>
      </c>
      <c r="H681" s="23" cm="1">
        <f t="array" ref="H681">IF(AND(A681=A680, E681=1), (C681-MIN(IF(A$2:A681=A681, IF(B$2:B681="Med A", C$2:C681), C681)))/7, 0)</f>
        <v>0</v>
      </c>
      <c r="I681" s="23">
        <f>IF(F681=1, SUMIFS(E$2:E681, A$2:A681, A681, B$2:B681, "Med A"), 0)</f>
        <v>0</v>
      </c>
      <c r="J681" s="23">
        <f t="shared" si="88"/>
        <v>0</v>
      </c>
      <c r="K681" s="23">
        <f t="shared" si="89"/>
        <v>3200</v>
      </c>
      <c r="L681" s="23">
        <f t="shared" si="90"/>
        <v>0</v>
      </c>
      <c r="M681" s="1">
        <f>IF(AND(B681="Med B", COUNTIFS(A$2:A681, A681, B$2:B681, "Med B")=1), 1, 0)</f>
        <v>0</v>
      </c>
      <c r="N681" s="1">
        <f t="shared" si="91"/>
        <v>0</v>
      </c>
      <c r="O681" s="1">
        <f>IF(B681="Med B", COUNTIFS(A$2:A681, A681, B$2:B681, "Med B"), 0)</f>
        <v>0</v>
      </c>
      <c r="P681" s="1">
        <f>IF(AND(B681="Med B", COUNTIFS(A$2:A681, A681, B$2:B681, "Med B")=2), E681, 0)</f>
        <v>0</v>
      </c>
    </row>
    <row r="682" spans="1:17" ht="10" x14ac:dyDescent="0.25">
      <c r="A682" s="1">
        <v>48</v>
      </c>
      <c r="B682" s="24" t="s">
        <v>9</v>
      </c>
      <c r="C682" s="2">
        <v>41108</v>
      </c>
      <c r="D682" s="2" t="str">
        <f t="shared" si="86"/>
        <v>2012-07</v>
      </c>
      <c r="E682" s="23">
        <v>3200</v>
      </c>
      <c r="F682" s="23">
        <f t="shared" si="87"/>
        <v>0</v>
      </c>
      <c r="G682" s="23">
        <f>IF(AND(B682="Med B", COUNTIFS(A$2:A682, A682, B$2:B682, "Med A")=0), 1, 0)</f>
        <v>0</v>
      </c>
      <c r="H682" s="23" cm="1">
        <f t="array" ref="H682">IF(AND(A682=A681, E682=1), (C682-MIN(IF(A$2:A682=A682, IF(B$2:B682="Med A", C$2:C682), C682)))/7, 0)</f>
        <v>0</v>
      </c>
      <c r="I682" s="23">
        <f>IF(F682=1, SUMIFS(E$2:E682, A$2:A682, A682, B$2:B682, "Med A"), 0)</f>
        <v>0</v>
      </c>
      <c r="J682" s="23">
        <f t="shared" si="88"/>
        <v>0</v>
      </c>
      <c r="K682" s="23">
        <f t="shared" si="89"/>
        <v>3200</v>
      </c>
      <c r="L682" s="23">
        <f t="shared" si="90"/>
        <v>0</v>
      </c>
      <c r="M682" s="1">
        <f>IF(AND(B682="Med B", COUNTIFS(A$2:A682, A682, B$2:B682, "Med B")=1), 1, 0)</f>
        <v>0</v>
      </c>
      <c r="N682" s="1">
        <f t="shared" si="91"/>
        <v>0</v>
      </c>
      <c r="O682" s="1">
        <f>IF(B682="Med B", COUNTIFS(A$2:A682, A682, B$2:B682, "Med B"), 0)</f>
        <v>0</v>
      </c>
      <c r="P682" s="1">
        <f>IF(AND(B682="Med B", COUNTIFS(A$2:A682, A682, B$2:B682, "Med B")=2), E682, 0)</f>
        <v>0</v>
      </c>
    </row>
    <row r="683" spans="1:17" ht="10" x14ac:dyDescent="0.25">
      <c r="A683" s="1">
        <v>48</v>
      </c>
      <c r="B683" s="24" t="s">
        <v>9</v>
      </c>
      <c r="C683" s="2">
        <v>41110</v>
      </c>
      <c r="D683" s="2" t="str">
        <f t="shared" si="86"/>
        <v>2012-07</v>
      </c>
      <c r="E683" s="23">
        <v>2900</v>
      </c>
      <c r="F683" s="23">
        <f t="shared" si="87"/>
        <v>0</v>
      </c>
      <c r="G683" s="23">
        <f>IF(AND(B683="Med B", COUNTIFS(A$2:A683, A683, B$2:B683, "Med A")=0), 1, 0)</f>
        <v>0</v>
      </c>
      <c r="H683" s="23" cm="1">
        <f t="array" ref="H683">IF(AND(A683=A682, E683=1), (C683-MIN(IF(A$2:A683=A683, IF(B$2:B683="Med A", C$2:C683), C683)))/7, 0)</f>
        <v>0</v>
      </c>
      <c r="I683" s="23">
        <f>IF(F683=1, SUMIFS(E$2:E683, A$2:A683, A683, B$2:B683, "Med A"), 0)</f>
        <v>0</v>
      </c>
      <c r="J683" s="23">
        <f t="shared" si="88"/>
        <v>0</v>
      </c>
      <c r="K683" s="23">
        <f t="shared" si="89"/>
        <v>2900</v>
      </c>
      <c r="L683" s="23">
        <f t="shared" si="90"/>
        <v>0</v>
      </c>
      <c r="M683" s="1">
        <f>IF(AND(B683="Med B", COUNTIFS(A$2:A683, A683, B$2:B683, "Med B")=1), 1, 0)</f>
        <v>0</v>
      </c>
      <c r="N683" s="1">
        <f t="shared" si="91"/>
        <v>0</v>
      </c>
      <c r="O683" s="1">
        <f>IF(B683="Med B", COUNTIFS(A$2:A683, A683, B$2:B683, "Med B"), 0)</f>
        <v>0</v>
      </c>
      <c r="P683" s="1">
        <f>IF(AND(B683="Med B", COUNTIFS(A$2:A683, A683, B$2:B683, "Med B")=2), E683, 0)</f>
        <v>0</v>
      </c>
    </row>
    <row r="684" spans="1:17" ht="10" x14ac:dyDescent="0.25">
      <c r="A684" s="1">
        <v>48</v>
      </c>
      <c r="B684" s="24" t="s">
        <v>9</v>
      </c>
      <c r="C684" s="2">
        <v>41113</v>
      </c>
      <c r="D684" s="2" t="str">
        <f t="shared" si="86"/>
        <v>2012-07</v>
      </c>
      <c r="E684" s="23">
        <v>2900</v>
      </c>
      <c r="F684" s="23">
        <f t="shared" si="87"/>
        <v>0</v>
      </c>
      <c r="G684" s="23">
        <f>IF(AND(B684="Med B", COUNTIFS(A$2:A684, A684, B$2:B684, "Med A")=0), 1, 0)</f>
        <v>0</v>
      </c>
      <c r="H684" s="23" cm="1">
        <f t="array" ref="H684">IF(AND(A684=A683, E684=1), (C684-MIN(IF(A$2:A684=A684, IF(B$2:B684="Med A", C$2:C684), C684)))/7, 0)</f>
        <v>0</v>
      </c>
      <c r="I684" s="23">
        <f>IF(F684=1, SUMIFS(E$2:E684, A$2:A684, A684, B$2:B684, "Med A"), 0)</f>
        <v>0</v>
      </c>
      <c r="J684" s="23">
        <f t="shared" si="88"/>
        <v>0</v>
      </c>
      <c r="K684" s="23">
        <f t="shared" si="89"/>
        <v>2900</v>
      </c>
      <c r="L684" s="23">
        <f t="shared" si="90"/>
        <v>0</v>
      </c>
      <c r="M684" s="1">
        <f>IF(AND(B684="Med B", COUNTIFS(A$2:A684, A684, B$2:B684, "Med B")=1), 1, 0)</f>
        <v>0</v>
      </c>
      <c r="N684" s="1">
        <f t="shared" si="91"/>
        <v>0</v>
      </c>
      <c r="O684" s="1">
        <f>IF(B684="Med B", COUNTIFS(A$2:A684, A684, B$2:B684, "Med B"), 0)</f>
        <v>0</v>
      </c>
      <c r="P684" s="1">
        <f>IF(AND(B684="Med B", COUNTIFS(A$2:A684, A684, B$2:B684, "Med B")=2), E684, 0)</f>
        <v>0</v>
      </c>
    </row>
    <row r="685" spans="1:17" ht="10" x14ac:dyDescent="0.25">
      <c r="A685" s="1">
        <v>48</v>
      </c>
      <c r="B685" s="24" t="s">
        <v>9</v>
      </c>
      <c r="C685" s="2">
        <v>41115</v>
      </c>
      <c r="D685" s="2" t="str">
        <f t="shared" si="86"/>
        <v>2012-07</v>
      </c>
      <c r="E685" s="23">
        <v>2900</v>
      </c>
      <c r="F685" s="23">
        <f t="shared" si="87"/>
        <v>0</v>
      </c>
      <c r="G685" s="23">
        <f>IF(AND(B685="Med B", COUNTIFS(A$2:A685, A685, B$2:B685, "Med A")=0), 1, 0)</f>
        <v>0</v>
      </c>
      <c r="H685" s="23" cm="1">
        <f t="array" ref="H685">IF(AND(A685=A684, E685=1), (C685-MIN(IF(A$2:A685=A685, IF(B$2:B685="Med A", C$2:C685), C685)))/7, 0)</f>
        <v>0</v>
      </c>
      <c r="I685" s="23">
        <f>IF(F685=1, SUMIFS(E$2:E685, A$2:A685, A685, B$2:B685, "Med A"), 0)</f>
        <v>0</v>
      </c>
      <c r="J685" s="23">
        <f t="shared" si="88"/>
        <v>0</v>
      </c>
      <c r="K685" s="23">
        <f t="shared" si="89"/>
        <v>2900</v>
      </c>
      <c r="L685" s="23">
        <f t="shared" si="90"/>
        <v>0</v>
      </c>
      <c r="M685" s="1">
        <f>IF(AND(B685="Med B", COUNTIFS(A$2:A685, A685, B$2:B685, "Med B")=1), 1, 0)</f>
        <v>0</v>
      </c>
      <c r="N685" s="1">
        <f t="shared" si="91"/>
        <v>0</v>
      </c>
      <c r="O685" s="1">
        <f>IF(B685="Med B", COUNTIFS(A$2:A685, A685, B$2:B685, "Med B"), 0)</f>
        <v>0</v>
      </c>
      <c r="P685" s="1">
        <f>IF(AND(B685="Med B", COUNTIFS(A$2:A685, A685, B$2:B685, "Med B")=2), E685, 0)</f>
        <v>0</v>
      </c>
    </row>
    <row r="686" spans="1:17" ht="10" x14ac:dyDescent="0.25">
      <c r="A686" s="1">
        <v>48</v>
      </c>
      <c r="B686" s="24" t="s">
        <v>9</v>
      </c>
      <c r="C686" s="2">
        <v>41117</v>
      </c>
      <c r="D686" s="2" t="str">
        <f t="shared" si="86"/>
        <v>2012-07</v>
      </c>
      <c r="E686" s="23">
        <v>2900</v>
      </c>
      <c r="F686" s="23">
        <f t="shared" si="87"/>
        <v>0</v>
      </c>
      <c r="G686" s="23">
        <f>IF(AND(B686="Med B", COUNTIFS(A$2:A686, A686, B$2:B686, "Med A")=0), 1, 0)</f>
        <v>0</v>
      </c>
      <c r="H686" s="23" cm="1">
        <f t="array" ref="H686">IF(AND(A686=A685, E686=1), (C686-MIN(IF(A$2:A686=A686, IF(B$2:B686="Med A", C$2:C686), C686)))/7, 0)</f>
        <v>0</v>
      </c>
      <c r="I686" s="23">
        <f>IF(F686=1, SUMIFS(E$2:E686, A$2:A686, A686, B$2:B686, "Med A"), 0)</f>
        <v>0</v>
      </c>
      <c r="J686" s="23">
        <f t="shared" si="88"/>
        <v>0</v>
      </c>
      <c r="K686" s="23">
        <f t="shared" si="89"/>
        <v>2900</v>
      </c>
      <c r="L686" s="23">
        <f t="shared" si="90"/>
        <v>0</v>
      </c>
      <c r="M686" s="1">
        <f>IF(AND(B686="Med B", COUNTIFS(A$2:A686, A686, B$2:B686, "Med B")=1), 1, 0)</f>
        <v>0</v>
      </c>
      <c r="N686" s="1">
        <f t="shared" si="91"/>
        <v>0</v>
      </c>
      <c r="O686" s="1">
        <f>IF(B686="Med B", COUNTIFS(A$2:A686, A686, B$2:B686, "Med B"), 0)</f>
        <v>0</v>
      </c>
      <c r="P686" s="1">
        <f>IF(AND(B686="Med B", COUNTIFS(A$2:A686, A686, B$2:B686, "Med B")=2), E686, 0)</f>
        <v>0</v>
      </c>
    </row>
    <row r="687" spans="1:17" ht="10" x14ac:dyDescent="0.25">
      <c r="A687" s="1">
        <v>48</v>
      </c>
      <c r="B687" s="24" t="s">
        <v>9</v>
      </c>
      <c r="C687" s="2">
        <v>41120</v>
      </c>
      <c r="D687" s="2" t="str">
        <f t="shared" si="86"/>
        <v>2012-07</v>
      </c>
      <c r="E687" s="23">
        <v>2900</v>
      </c>
      <c r="F687" s="23">
        <f t="shared" si="87"/>
        <v>0</v>
      </c>
      <c r="G687" s="23">
        <f>IF(AND(B687="Med B", COUNTIFS(A$2:A687, A687, B$2:B687, "Med A")=0), 1, 0)</f>
        <v>0</v>
      </c>
      <c r="H687" s="23" cm="1">
        <f t="array" ref="H687">IF(AND(A687=A686, E687=1), (C687-MIN(IF(A$2:A687=A687, IF(B$2:B687="Med A", C$2:C687), C687)))/7, 0)</f>
        <v>0</v>
      </c>
      <c r="I687" s="23">
        <f>IF(F687=1, SUMIFS(E$2:E687, A$2:A687, A687, B$2:B687, "Med A"), 0)</f>
        <v>0</v>
      </c>
      <c r="J687" s="23">
        <f t="shared" si="88"/>
        <v>0</v>
      </c>
      <c r="K687" s="23">
        <f t="shared" si="89"/>
        <v>2900</v>
      </c>
      <c r="L687" s="23">
        <f t="shared" si="90"/>
        <v>0</v>
      </c>
      <c r="M687" s="1">
        <f>IF(AND(B687="Med B", COUNTIFS(A$2:A687, A687, B$2:B687, "Med B")=1), 1, 0)</f>
        <v>0</v>
      </c>
      <c r="N687" s="1">
        <f t="shared" si="91"/>
        <v>0</v>
      </c>
      <c r="O687" s="1">
        <f>IF(B687="Med B", COUNTIFS(A$2:A687, A687, B$2:B687, "Med B"), 0)</f>
        <v>0</v>
      </c>
      <c r="P687" s="1">
        <f>IF(AND(B687="Med B", COUNTIFS(A$2:A687, A687, B$2:B687, "Med B")=2), E687, 0)</f>
        <v>0</v>
      </c>
    </row>
    <row r="688" spans="1:17" ht="10" x14ac:dyDescent="0.25">
      <c r="A688" s="1">
        <v>48</v>
      </c>
      <c r="B688" s="24" t="s">
        <v>9</v>
      </c>
      <c r="C688" s="2">
        <v>41122</v>
      </c>
      <c r="D688" s="2" t="str">
        <f t="shared" si="86"/>
        <v>2012-08</v>
      </c>
      <c r="E688" s="23">
        <v>2900</v>
      </c>
      <c r="F688" s="23">
        <f t="shared" si="87"/>
        <v>0</v>
      </c>
      <c r="G688" s="23">
        <f>IF(AND(B688="Med B", COUNTIFS(A$2:A688, A688, B$2:B688, "Med A")=0), 1, 0)</f>
        <v>0</v>
      </c>
      <c r="H688" s="23" cm="1">
        <f t="array" ref="H688">IF(AND(A688=A687, E688=1), (C688-MIN(IF(A$2:A688=A688, IF(B$2:B688="Med A", C$2:C688), C688)))/7, 0)</f>
        <v>0</v>
      </c>
      <c r="I688" s="23">
        <f>IF(F688=1, SUMIFS(E$2:E688, A$2:A688, A688, B$2:B688, "Med A"), 0)</f>
        <v>0</v>
      </c>
      <c r="J688" s="23">
        <f t="shared" si="88"/>
        <v>0</v>
      </c>
      <c r="K688" s="23">
        <f t="shared" si="89"/>
        <v>2900</v>
      </c>
      <c r="L688" s="23">
        <f t="shared" si="90"/>
        <v>0</v>
      </c>
      <c r="M688" s="1">
        <f>IF(AND(B688="Med B", COUNTIFS(A$2:A688, A688, B$2:B688, "Med B")=1), 1, 0)</f>
        <v>0</v>
      </c>
      <c r="N688" s="1">
        <f t="shared" si="91"/>
        <v>0</v>
      </c>
      <c r="O688" s="1">
        <f>IF(B688="Med B", COUNTIFS(A$2:A688, A688, B$2:B688, "Med B"), 0)</f>
        <v>0</v>
      </c>
      <c r="P688" s="1">
        <f>IF(AND(B688="Med B", COUNTIFS(A$2:A688, A688, B$2:B688, "Med B")=2), E688, 0)</f>
        <v>0</v>
      </c>
    </row>
    <row r="689" spans="1:17" ht="10" x14ac:dyDescent="0.25">
      <c r="A689" s="1">
        <v>48</v>
      </c>
      <c r="B689" s="24" t="s">
        <v>9</v>
      </c>
      <c r="C689" s="2">
        <v>41124</v>
      </c>
      <c r="D689" s="2" t="str">
        <f t="shared" si="86"/>
        <v>2012-08</v>
      </c>
      <c r="E689" s="23">
        <v>2900</v>
      </c>
      <c r="F689" s="23">
        <f t="shared" si="87"/>
        <v>0</v>
      </c>
      <c r="G689" s="23">
        <f>IF(AND(B689="Med B", COUNTIFS(A$2:A689, A689, B$2:B689, "Med A")=0), 1, 0)</f>
        <v>0</v>
      </c>
      <c r="H689" s="23" cm="1">
        <f t="array" ref="H689">IF(AND(A689=A688, E689=1), (C689-MIN(IF(A$2:A689=A689, IF(B$2:B689="Med A", C$2:C689), C689)))/7, 0)</f>
        <v>0</v>
      </c>
      <c r="I689" s="23">
        <f>IF(F689=1, SUMIFS(E$2:E689, A$2:A689, A689, B$2:B689, "Med A"), 0)</f>
        <v>0</v>
      </c>
      <c r="J689" s="23">
        <f t="shared" si="88"/>
        <v>0</v>
      </c>
      <c r="K689" s="23">
        <f t="shared" si="89"/>
        <v>2900</v>
      </c>
      <c r="L689" s="23">
        <f t="shared" si="90"/>
        <v>0</v>
      </c>
      <c r="M689" s="1">
        <f>IF(AND(B689="Med B", COUNTIFS(A$2:A689, A689, B$2:B689, "Med B")=1), 1, 0)</f>
        <v>0</v>
      </c>
      <c r="N689" s="1">
        <f t="shared" si="91"/>
        <v>0</v>
      </c>
      <c r="O689" s="1">
        <f>IF(B689="Med B", COUNTIFS(A$2:A689, A689, B$2:B689, "Med B"), 0)</f>
        <v>0</v>
      </c>
      <c r="P689" s="1">
        <f>IF(AND(B689="Med B", COUNTIFS(A$2:A689, A689, B$2:B689, "Med B")=2), E689, 0)</f>
        <v>0</v>
      </c>
    </row>
    <row r="690" spans="1:17" ht="10" x14ac:dyDescent="0.25">
      <c r="A690" s="1">
        <v>48</v>
      </c>
      <c r="B690" s="24" t="s">
        <v>9</v>
      </c>
      <c r="C690" s="2">
        <v>41127</v>
      </c>
      <c r="D690" s="2" t="str">
        <f t="shared" si="86"/>
        <v>2012-08</v>
      </c>
      <c r="E690" s="23">
        <v>2900</v>
      </c>
      <c r="F690" s="23">
        <f t="shared" si="87"/>
        <v>0</v>
      </c>
      <c r="G690" s="23">
        <f>IF(AND(B690="Med B", COUNTIFS(A$2:A690, A690, B$2:B690, "Med A")=0), 1, 0)</f>
        <v>0</v>
      </c>
      <c r="H690" s="23" cm="1">
        <f t="array" ref="H690">IF(AND(A690=A689, E690=1), (C690-MIN(IF(A$2:A690=A690, IF(B$2:B690="Med A", C$2:C690), C690)))/7, 0)</f>
        <v>0</v>
      </c>
      <c r="I690" s="23">
        <f>IF(F690=1, SUMIFS(E$2:E690, A$2:A690, A690, B$2:B690, "Med A"), 0)</f>
        <v>0</v>
      </c>
      <c r="J690" s="23">
        <f t="shared" si="88"/>
        <v>0</v>
      </c>
      <c r="K690" s="23">
        <f t="shared" si="89"/>
        <v>2900</v>
      </c>
      <c r="L690" s="23">
        <f t="shared" si="90"/>
        <v>0</v>
      </c>
      <c r="M690" s="1">
        <f>IF(AND(B690="Med B", COUNTIFS(A$2:A690, A690, B$2:B690, "Med B")=1), 1, 0)</f>
        <v>0</v>
      </c>
      <c r="N690" s="1">
        <f t="shared" si="91"/>
        <v>0</v>
      </c>
      <c r="O690" s="1">
        <f>IF(B690="Med B", COUNTIFS(A$2:A690, A690, B$2:B690, "Med B"), 0)</f>
        <v>0</v>
      </c>
      <c r="P690" s="1">
        <f>IF(AND(B690="Med B", COUNTIFS(A$2:A690, A690, B$2:B690, "Med B")=2), E690, 0)</f>
        <v>0</v>
      </c>
    </row>
    <row r="691" spans="1:17" ht="10" x14ac:dyDescent="0.25">
      <c r="A691" s="1">
        <v>48</v>
      </c>
      <c r="B691" s="24" t="s">
        <v>9</v>
      </c>
      <c r="C691" s="2">
        <v>41129</v>
      </c>
      <c r="D691" s="2" t="str">
        <f t="shared" si="86"/>
        <v>2012-08</v>
      </c>
      <c r="E691" s="23">
        <v>2900</v>
      </c>
      <c r="F691" s="23">
        <f t="shared" si="87"/>
        <v>0</v>
      </c>
      <c r="G691" s="23">
        <f>IF(AND(B691="Med B", COUNTIFS(A$2:A691, A691, B$2:B691, "Med A")=0), 1, 0)</f>
        <v>0</v>
      </c>
      <c r="H691" s="23" cm="1">
        <f t="array" ref="H691">IF(AND(A691=A690, E691=1), (C691-MIN(IF(A$2:A691=A691, IF(B$2:B691="Med A", C$2:C691), C691)))/7, 0)</f>
        <v>0</v>
      </c>
      <c r="I691" s="23">
        <f>IF(F691=1, SUMIFS(E$2:E691, A$2:A691, A691, B$2:B691, "Med A"), 0)</f>
        <v>0</v>
      </c>
      <c r="J691" s="23">
        <f t="shared" si="88"/>
        <v>0</v>
      </c>
      <c r="K691" s="23">
        <f t="shared" si="89"/>
        <v>2900</v>
      </c>
      <c r="L691" s="23">
        <f t="shared" si="90"/>
        <v>0</v>
      </c>
      <c r="M691" s="1">
        <f>IF(AND(B691="Med B", COUNTIFS(A$2:A691, A691, B$2:B691, "Med B")=1), 1, 0)</f>
        <v>0</v>
      </c>
      <c r="N691" s="1">
        <f t="shared" si="91"/>
        <v>0</v>
      </c>
      <c r="O691" s="1">
        <f>IF(B691="Med B", COUNTIFS(A$2:A691, A691, B$2:B691, "Med B"), 0)</f>
        <v>0</v>
      </c>
      <c r="P691" s="1">
        <f>IF(AND(B691="Med B", COUNTIFS(A$2:A691, A691, B$2:B691, "Med B")=2), E691, 0)</f>
        <v>0</v>
      </c>
    </row>
    <row r="692" spans="1:17" ht="10" x14ac:dyDescent="0.25">
      <c r="A692" s="1">
        <v>48</v>
      </c>
      <c r="B692" s="24" t="s">
        <v>9</v>
      </c>
      <c r="C692" s="2">
        <v>41131</v>
      </c>
      <c r="D692" s="2" t="str">
        <f t="shared" si="86"/>
        <v>2012-08</v>
      </c>
      <c r="E692" s="23">
        <v>2900</v>
      </c>
      <c r="F692" s="23">
        <f t="shared" si="87"/>
        <v>0</v>
      </c>
      <c r="G692" s="23">
        <f>IF(AND(B692="Med B", COUNTIFS(A$2:A692, A692, B$2:B692, "Med A")=0), 1, 0)</f>
        <v>0</v>
      </c>
      <c r="H692" s="23" cm="1">
        <f t="array" ref="H692">IF(AND(A692=A691, E692=1), (C692-MIN(IF(A$2:A692=A692, IF(B$2:B692="Med A", C$2:C692), C692)))/7, 0)</f>
        <v>0</v>
      </c>
      <c r="I692" s="23">
        <f>IF(F692=1, SUMIFS(E$2:E692, A$2:A692, A692, B$2:B692, "Med A"), 0)</f>
        <v>0</v>
      </c>
      <c r="J692" s="23">
        <f t="shared" si="88"/>
        <v>0</v>
      </c>
      <c r="K692" s="23">
        <f t="shared" si="89"/>
        <v>2900</v>
      </c>
      <c r="L692" s="23">
        <f t="shared" si="90"/>
        <v>0</v>
      </c>
      <c r="M692" s="1">
        <f>IF(AND(B692="Med B", COUNTIFS(A$2:A692, A692, B$2:B692, "Med B")=1), 1, 0)</f>
        <v>0</v>
      </c>
      <c r="N692" s="1">
        <f t="shared" si="91"/>
        <v>0</v>
      </c>
      <c r="O692" s="1">
        <f>IF(B692="Med B", COUNTIFS(A$2:A692, A692, B$2:B692, "Med B"), 0)</f>
        <v>0</v>
      </c>
      <c r="P692" s="1">
        <f>IF(AND(B692="Med B", COUNTIFS(A$2:A692, A692, B$2:B692, "Med B")=2), E692, 0)</f>
        <v>0</v>
      </c>
    </row>
    <row r="693" spans="1:17" ht="10" x14ac:dyDescent="0.25">
      <c r="A693" s="1">
        <v>48</v>
      </c>
      <c r="B693" s="24" t="s">
        <v>9</v>
      </c>
      <c r="C693" s="2">
        <v>41134</v>
      </c>
      <c r="D693" s="2" t="str">
        <f t="shared" si="86"/>
        <v>2012-08</v>
      </c>
      <c r="E693" s="23">
        <v>2900</v>
      </c>
      <c r="F693" s="23">
        <f t="shared" si="87"/>
        <v>0</v>
      </c>
      <c r="G693" s="23">
        <f>IF(AND(B693="Med B", COUNTIFS(A$2:A693, A693, B$2:B693, "Med A")=0), 1, 0)</f>
        <v>0</v>
      </c>
      <c r="H693" s="23" cm="1">
        <f t="array" ref="H693">IF(AND(A693=A692, E693=1), (C693-MIN(IF(A$2:A693=A693, IF(B$2:B693="Med A", C$2:C693), C693)))/7, 0)</f>
        <v>0</v>
      </c>
      <c r="I693" s="23">
        <f>IF(F693=1, SUMIFS(E$2:E693, A$2:A693, A693, B$2:B693, "Med A"), 0)</f>
        <v>0</v>
      </c>
      <c r="J693" s="23">
        <f t="shared" si="88"/>
        <v>0</v>
      </c>
      <c r="K693" s="23">
        <f t="shared" si="89"/>
        <v>2900</v>
      </c>
      <c r="L693" s="23">
        <f t="shared" si="90"/>
        <v>0</v>
      </c>
      <c r="M693" s="1">
        <f>IF(AND(B693="Med B", COUNTIFS(A$2:A693, A693, B$2:B693, "Med B")=1), 1, 0)</f>
        <v>0</v>
      </c>
      <c r="N693" s="1">
        <f t="shared" si="91"/>
        <v>0</v>
      </c>
      <c r="O693" s="1">
        <f>IF(B693="Med B", COUNTIFS(A$2:A693, A693, B$2:B693, "Med B"), 0)</f>
        <v>0</v>
      </c>
      <c r="P693" s="1">
        <f>IF(AND(B693="Med B", COUNTIFS(A$2:A693, A693, B$2:B693, "Med B")=2), E693, 0)</f>
        <v>0</v>
      </c>
    </row>
    <row r="694" spans="1:17" ht="10" x14ac:dyDescent="0.25">
      <c r="A694" s="1">
        <v>48</v>
      </c>
      <c r="B694" s="24" t="s">
        <v>9</v>
      </c>
      <c r="C694" s="2">
        <v>41136</v>
      </c>
      <c r="D694" s="2" t="str">
        <f t="shared" si="86"/>
        <v>2012-08</v>
      </c>
      <c r="E694" s="23">
        <v>2900</v>
      </c>
      <c r="F694" s="23">
        <f t="shared" si="87"/>
        <v>0</v>
      </c>
      <c r="G694" s="23">
        <f>IF(AND(B694="Med B", COUNTIFS(A$2:A694, A694, B$2:B694, "Med A")=0), 1, 0)</f>
        <v>0</v>
      </c>
      <c r="H694" s="23" cm="1">
        <f t="array" ref="H694">IF(AND(A694=A693, E694=1), (C694-MIN(IF(A$2:A694=A694, IF(B$2:B694="Med A", C$2:C694), C694)))/7, 0)</f>
        <v>0</v>
      </c>
      <c r="I694" s="23">
        <f>IF(F694=1, SUMIFS(E$2:E694, A$2:A694, A694, B$2:B694, "Med A"), 0)</f>
        <v>0</v>
      </c>
      <c r="J694" s="23">
        <f t="shared" si="88"/>
        <v>0</v>
      </c>
      <c r="K694" s="23">
        <f t="shared" si="89"/>
        <v>2900</v>
      </c>
      <c r="L694" s="23">
        <f t="shared" si="90"/>
        <v>0</v>
      </c>
      <c r="M694" s="1">
        <f>IF(AND(B694="Med B", COUNTIFS(A$2:A694, A694, B$2:B694, "Med B")=1), 1, 0)</f>
        <v>0</v>
      </c>
      <c r="N694" s="1">
        <f t="shared" si="91"/>
        <v>0</v>
      </c>
      <c r="O694" s="1">
        <f>IF(B694="Med B", COUNTIFS(A$2:A694, A694, B$2:B694, "Med B"), 0)</f>
        <v>0</v>
      </c>
      <c r="P694" s="1">
        <f>IF(AND(B694="Med B", COUNTIFS(A$2:A694, A694, B$2:B694, "Med B")=2), E694, 0)</f>
        <v>0</v>
      </c>
    </row>
    <row r="695" spans="1:17" ht="12.5" x14ac:dyDescent="0.25">
      <c r="A695" s="1">
        <v>48</v>
      </c>
      <c r="B695" s="24" t="s">
        <v>9</v>
      </c>
      <c r="C695" s="2">
        <v>41155</v>
      </c>
      <c r="D695" s="2" t="str">
        <f t="shared" si="86"/>
        <v>2012-09</v>
      </c>
      <c r="E695" s="23">
        <v>2000</v>
      </c>
      <c r="F695" s="23">
        <f t="shared" si="87"/>
        <v>0</v>
      </c>
      <c r="G695" s="23">
        <f>IF(AND(B695="Med B", COUNTIFS(A$2:A695, A695, B$2:B695, "Med A")=0), 1, 0)</f>
        <v>0</v>
      </c>
      <c r="H695" s="23" cm="1">
        <f t="array" ref="H695">IF(AND(A695=A694, E695=1), (C695-MIN(IF(A$2:A695=A695, IF(B$2:B695="Med A", C$2:C695), C695)))/7, 0)</f>
        <v>0</v>
      </c>
      <c r="I695" s="23">
        <f>IF(F695=1, SUMIFS(E$2:E695, A$2:A695, A695, B$2:B695, "Med A"), 0)</f>
        <v>0</v>
      </c>
      <c r="J695" s="23">
        <f t="shared" si="88"/>
        <v>0</v>
      </c>
      <c r="K695" s="23">
        <f t="shared" si="89"/>
        <v>2000</v>
      </c>
      <c r="L695" s="23">
        <f t="shared" si="90"/>
        <v>0</v>
      </c>
      <c r="M695" s="1">
        <f>IF(AND(B695="Med B", COUNTIFS(A$2:A695, A695, B$2:B695, "Med B")=1), 1, 0)</f>
        <v>0</v>
      </c>
      <c r="N695" s="1">
        <f t="shared" si="91"/>
        <v>0</v>
      </c>
      <c r="O695" s="1">
        <f>IF(B695="Med B", COUNTIFS(A$2:A695, A695, B$2:B695, "Med B"), 0)</f>
        <v>0</v>
      </c>
      <c r="P695" s="1">
        <f>IF(AND(B695="Med B", COUNTIFS(A$2:A695, A695, B$2:B695, "Med B")=2), E695, 0)</f>
        <v>0</v>
      </c>
      <c r="Q695" t="str">
        <f t="shared" ref="Q695:Q698" si="93">IF(AND(F671=1, OR(MONTH(C671)=9, MONTH(C671)=10)), TEXT(C671, "yyyy-mm"), "")</f>
        <v/>
      </c>
    </row>
    <row r="696" spans="1:17" ht="12.5" x14ac:dyDescent="0.25">
      <c r="A696" s="1">
        <v>48</v>
      </c>
      <c r="B696" s="24" t="s">
        <v>9</v>
      </c>
      <c r="C696" s="2">
        <v>41157</v>
      </c>
      <c r="D696" s="2" t="str">
        <f t="shared" si="86"/>
        <v>2012-09</v>
      </c>
      <c r="E696" s="23">
        <v>2000</v>
      </c>
      <c r="F696" s="23">
        <f t="shared" si="87"/>
        <v>0</v>
      </c>
      <c r="G696" s="23">
        <f>IF(AND(B696="Med B", COUNTIFS(A$2:A696, A696, B$2:B696, "Med A")=0), 1, 0)</f>
        <v>0</v>
      </c>
      <c r="H696" s="23" cm="1">
        <f t="array" ref="H696">IF(AND(A696=A695, E696=1), (C696-MIN(IF(A$2:A696=A696, IF(B$2:B696="Med A", C$2:C696), C696)))/7, 0)</f>
        <v>0</v>
      </c>
      <c r="I696" s="23">
        <f>IF(F696=1, SUMIFS(E$2:E696, A$2:A696, A696, B$2:B696, "Med A"), 0)</f>
        <v>0</v>
      </c>
      <c r="J696" s="23">
        <f t="shared" si="88"/>
        <v>0</v>
      </c>
      <c r="K696" s="23">
        <f t="shared" si="89"/>
        <v>2000</v>
      </c>
      <c r="L696" s="23">
        <f t="shared" si="90"/>
        <v>0</v>
      </c>
      <c r="M696" s="1">
        <f>IF(AND(B696="Med B", COUNTIFS(A$2:A696, A696, B$2:B696, "Med B")=1), 1, 0)</f>
        <v>0</v>
      </c>
      <c r="N696" s="1">
        <f t="shared" si="91"/>
        <v>0</v>
      </c>
      <c r="O696" s="1">
        <f>IF(B696="Med B", COUNTIFS(A$2:A696, A696, B$2:B696, "Med B"), 0)</f>
        <v>0</v>
      </c>
      <c r="P696" s="1">
        <f>IF(AND(B696="Med B", COUNTIFS(A$2:A696, A696, B$2:B696, "Med B")=2), E696, 0)</f>
        <v>0</v>
      </c>
      <c r="Q696" t="str">
        <f t="shared" si="93"/>
        <v>2012-09</v>
      </c>
    </row>
    <row r="697" spans="1:17" ht="12.5" x14ac:dyDescent="0.25">
      <c r="A697" s="1">
        <v>48</v>
      </c>
      <c r="B697" s="24" t="s">
        <v>10</v>
      </c>
      <c r="C697" s="2">
        <v>41164</v>
      </c>
      <c r="D697" s="2" t="str">
        <f t="shared" si="86"/>
        <v>2012-09</v>
      </c>
      <c r="E697" s="23">
        <v>4</v>
      </c>
      <c r="F697" s="23">
        <f t="shared" si="87"/>
        <v>1</v>
      </c>
      <c r="G697" s="23">
        <f>IF(AND(B697="Med B", COUNTIFS(A$2:A697, A697, B$2:B697, "Med A")=0), 1, 0)</f>
        <v>0</v>
      </c>
      <c r="H697" s="23" cm="1">
        <f t="array" ref="H697">IF(AND(A697=A696, E697=1), (C697-MIN(IF(A$2:A697=A697, IF(B$2:B697="Med A", C$2:C697), C697)))/7, 0)</f>
        <v>0</v>
      </c>
      <c r="I697" s="23">
        <f>IF(F697=1, SUMIFS(E$2:E697, A$2:A697, A697, B$2:B697, "Med A"), 0)</f>
        <v>64400</v>
      </c>
      <c r="J697" s="23">
        <f t="shared" si="88"/>
        <v>0</v>
      </c>
      <c r="K697" s="23">
        <f t="shared" si="89"/>
        <v>0</v>
      </c>
      <c r="L697" s="23">
        <f t="shared" si="90"/>
        <v>4</v>
      </c>
      <c r="M697" s="1">
        <f>IF(AND(B697="Med B", COUNTIFS(A$2:A697, A697, B$2:B697, "Med B")=1), 1, 0)</f>
        <v>1</v>
      </c>
      <c r="N697" s="1">
        <f t="shared" si="91"/>
        <v>4</v>
      </c>
      <c r="O697" s="1">
        <f>IF(B697="Med B", COUNTIFS(A$2:A697, A697, B$2:B697, "Med B"), 0)</f>
        <v>1</v>
      </c>
      <c r="P697" s="1">
        <f>IF(AND(B697="Med B", COUNTIFS(A$2:A697, A697, B$2:B697, "Med B")=2), E697, 0)</f>
        <v>0</v>
      </c>
      <c r="Q697" t="str">
        <f t="shared" si="93"/>
        <v/>
      </c>
    </row>
    <row r="698" spans="1:17" ht="12.5" x14ac:dyDescent="0.25">
      <c r="A698" s="1">
        <v>48</v>
      </c>
      <c r="B698" s="24" t="s">
        <v>10</v>
      </c>
      <c r="C698" s="2">
        <v>41192</v>
      </c>
      <c r="D698" s="2" t="str">
        <f t="shared" si="86"/>
        <v>2012-10</v>
      </c>
      <c r="E698" s="23">
        <v>3</v>
      </c>
      <c r="F698" s="23">
        <f t="shared" si="87"/>
        <v>0</v>
      </c>
      <c r="G698" s="23">
        <f>IF(AND(B698="Med B", COUNTIFS(A$2:A698, A698, B$2:B698, "Med A")=0), 1, 0)</f>
        <v>0</v>
      </c>
      <c r="H698" s="23" cm="1">
        <f t="array" ref="H698">IF(AND(A698=A697, E698=1), (C698-MIN(IF(A$2:A698=A698, IF(B$2:B698="Med A", C$2:C698), C698)))/7, 0)</f>
        <v>0</v>
      </c>
      <c r="I698" s="23">
        <f>IF(F698=1, SUMIFS(E$2:E698, A$2:A698, A698, B$2:B698, "Med A"), 0)</f>
        <v>0</v>
      </c>
      <c r="J698" s="23">
        <f t="shared" si="88"/>
        <v>0</v>
      </c>
      <c r="K698" s="23">
        <f t="shared" si="89"/>
        <v>0</v>
      </c>
      <c r="L698" s="23">
        <f t="shared" si="90"/>
        <v>3</v>
      </c>
      <c r="M698" s="1">
        <f>IF(AND(B698="Med B", COUNTIFS(A$2:A698, A698, B$2:B698, "Med B")=1), 1, 0)</f>
        <v>0</v>
      </c>
      <c r="N698" s="1">
        <f t="shared" si="91"/>
        <v>0</v>
      </c>
      <c r="O698" s="1">
        <f>IF(B698="Med B", COUNTIFS(A$2:A698, A698, B$2:B698, "Med B"), 0)</f>
        <v>2</v>
      </c>
      <c r="P698" s="1">
        <f>IF(AND(B698="Med B", COUNTIFS(A$2:A698, A698, B$2:B698, "Med B")=2), E698, 0)</f>
        <v>3</v>
      </c>
      <c r="Q698" t="str">
        <f t="shared" si="93"/>
        <v/>
      </c>
    </row>
    <row r="699" spans="1:17" ht="10" x14ac:dyDescent="0.25">
      <c r="A699" s="1">
        <v>48</v>
      </c>
      <c r="B699" s="24" t="s">
        <v>10</v>
      </c>
      <c r="C699" s="2">
        <v>41227</v>
      </c>
      <c r="D699" s="2" t="str">
        <f t="shared" si="86"/>
        <v>2012-11</v>
      </c>
      <c r="E699" s="23">
        <v>5</v>
      </c>
      <c r="F699" s="23">
        <f t="shared" si="87"/>
        <v>0</v>
      </c>
      <c r="G699" s="23">
        <f>IF(AND(B699="Med B", COUNTIFS(A$2:A699, A699, B$2:B699, "Med A")=0), 1, 0)</f>
        <v>0</v>
      </c>
      <c r="H699" s="23" cm="1">
        <f t="array" ref="H699">IF(AND(A699=A698, E699=1), (C699-MIN(IF(A$2:A699=A699, IF(B$2:B699="Med A", C$2:C699), C699)))/7, 0)</f>
        <v>0</v>
      </c>
      <c r="I699" s="23">
        <f>IF(F699=1, SUMIFS(E$2:E699, A$2:A699, A699, B$2:B699, "Med A"), 0)</f>
        <v>0</v>
      </c>
      <c r="J699" s="23">
        <f t="shared" si="88"/>
        <v>12</v>
      </c>
      <c r="K699" s="23">
        <f t="shared" si="89"/>
        <v>0</v>
      </c>
      <c r="L699" s="23">
        <f t="shared" si="90"/>
        <v>5</v>
      </c>
      <c r="M699" s="1">
        <f>IF(AND(B699="Med B", COUNTIFS(A$2:A699, A699, B$2:B699, "Med B")=1), 1, 0)</f>
        <v>0</v>
      </c>
      <c r="N699" s="1">
        <f t="shared" si="91"/>
        <v>0</v>
      </c>
      <c r="O699" s="1">
        <f>IF(B699="Med B", COUNTIFS(A$2:A699, A699, B$2:B699, "Med B"), 0)</f>
        <v>3</v>
      </c>
      <c r="P699" s="1">
        <f>IF(AND(B699="Med B", COUNTIFS(A$2:A699, A699, B$2:B699, "Med B")=2), E699, 0)</f>
        <v>0</v>
      </c>
    </row>
    <row r="700" spans="1:17" ht="10" x14ac:dyDescent="0.25">
      <c r="A700" s="1">
        <v>49</v>
      </c>
      <c r="B700" s="24" t="s">
        <v>9</v>
      </c>
      <c r="C700" s="2">
        <v>41093</v>
      </c>
      <c r="D700" s="2" t="str">
        <f t="shared" si="86"/>
        <v>2012-07</v>
      </c>
      <c r="E700" s="23">
        <v>1700</v>
      </c>
      <c r="F700" s="23">
        <f t="shared" si="87"/>
        <v>0</v>
      </c>
      <c r="G700" s="23">
        <f>IF(AND(B700="Med B", COUNTIFS(A$2:A700, A700, B$2:B700, "Med A")=0), 1, 0)</f>
        <v>0</v>
      </c>
      <c r="H700" s="23" cm="1">
        <f t="array" ref="H700">IF(AND(A700=A699, E700=1), (C700-MIN(IF(A$2:A700=A700, IF(B$2:B700="Med A", C$2:C700), C700)))/7, 0)</f>
        <v>0</v>
      </c>
      <c r="I700" s="23">
        <f>IF(F700=1, SUMIFS(E$2:E700, A$2:A700, A700, B$2:B700, "Med A"), 0)</f>
        <v>0</v>
      </c>
      <c r="J700" s="23">
        <f t="shared" si="88"/>
        <v>0</v>
      </c>
      <c r="K700" s="23">
        <f t="shared" si="89"/>
        <v>1700</v>
      </c>
      <c r="L700" s="23">
        <f t="shared" si="90"/>
        <v>0</v>
      </c>
      <c r="M700" s="1">
        <f>IF(AND(B700="Med B", COUNTIFS(A$2:A700, A700, B$2:B700, "Med B")=1), 1, 0)</f>
        <v>0</v>
      </c>
      <c r="N700" s="1">
        <f t="shared" si="91"/>
        <v>0</v>
      </c>
      <c r="O700" s="1">
        <f>IF(B700="Med B", COUNTIFS(A$2:A700, A700, B$2:B700, "Med B"), 0)</f>
        <v>0</v>
      </c>
      <c r="P700" s="1">
        <f>IF(AND(B700="Med B", COUNTIFS(A$2:A700, A700, B$2:B700, "Med B")=2), E700, 0)</f>
        <v>0</v>
      </c>
    </row>
    <row r="701" spans="1:17" ht="10" x14ac:dyDescent="0.25">
      <c r="A701" s="1">
        <v>49</v>
      </c>
      <c r="B701" s="24" t="s">
        <v>9</v>
      </c>
      <c r="C701" s="2">
        <v>41095</v>
      </c>
      <c r="D701" s="2" t="str">
        <f t="shared" si="86"/>
        <v>2012-07</v>
      </c>
      <c r="E701" s="23">
        <v>1700</v>
      </c>
      <c r="F701" s="23">
        <f t="shared" si="87"/>
        <v>0</v>
      </c>
      <c r="G701" s="23">
        <f>IF(AND(B701="Med B", COUNTIFS(A$2:A701, A701, B$2:B701, "Med A")=0), 1, 0)</f>
        <v>0</v>
      </c>
      <c r="H701" s="23" cm="1">
        <f t="array" ref="H701">IF(AND(A701=A700, E701=1), (C701-MIN(IF(A$2:A701=A701, IF(B$2:B701="Med A", C$2:C701), C701)))/7, 0)</f>
        <v>0</v>
      </c>
      <c r="I701" s="23">
        <f>IF(F701=1, SUMIFS(E$2:E701, A$2:A701, A701, B$2:B701, "Med A"), 0)</f>
        <v>0</v>
      </c>
      <c r="J701" s="23">
        <f t="shared" si="88"/>
        <v>0</v>
      </c>
      <c r="K701" s="23">
        <f t="shared" si="89"/>
        <v>1700</v>
      </c>
      <c r="L701" s="23">
        <f t="shared" si="90"/>
        <v>0</v>
      </c>
      <c r="M701" s="1">
        <f>IF(AND(B701="Med B", COUNTIFS(A$2:A701, A701, B$2:B701, "Med B")=1), 1, 0)</f>
        <v>0</v>
      </c>
      <c r="N701" s="1">
        <f t="shared" si="91"/>
        <v>0</v>
      </c>
      <c r="O701" s="1">
        <f>IF(B701="Med B", COUNTIFS(A$2:A701, A701, B$2:B701, "Med B"), 0)</f>
        <v>0</v>
      </c>
      <c r="P701" s="1">
        <f>IF(AND(B701="Med B", COUNTIFS(A$2:A701, A701, B$2:B701, "Med B")=2), E701, 0)</f>
        <v>0</v>
      </c>
    </row>
    <row r="702" spans="1:17" ht="10" x14ac:dyDescent="0.25">
      <c r="A702" s="1">
        <v>49</v>
      </c>
      <c r="B702" s="24" t="s">
        <v>9</v>
      </c>
      <c r="C702" s="2">
        <v>41111</v>
      </c>
      <c r="D702" s="2" t="str">
        <f t="shared" si="86"/>
        <v>2012-07</v>
      </c>
      <c r="E702" s="23">
        <v>1700</v>
      </c>
      <c r="F702" s="23">
        <f t="shared" si="87"/>
        <v>0</v>
      </c>
      <c r="G702" s="23">
        <f>IF(AND(B702="Med B", COUNTIFS(A$2:A702, A702, B$2:B702, "Med A")=0), 1, 0)</f>
        <v>0</v>
      </c>
      <c r="H702" s="23" cm="1">
        <f t="array" ref="H702">IF(AND(A702=A701, E702=1), (C702-MIN(IF(A$2:A702=A702, IF(B$2:B702="Med A", C$2:C702), C702)))/7, 0)</f>
        <v>0</v>
      </c>
      <c r="I702" s="23">
        <f>IF(F702=1, SUMIFS(E$2:E702, A$2:A702, A702, B$2:B702, "Med A"), 0)</f>
        <v>0</v>
      </c>
      <c r="J702" s="23">
        <f t="shared" si="88"/>
        <v>0</v>
      </c>
      <c r="K702" s="23">
        <f t="shared" si="89"/>
        <v>1700</v>
      </c>
      <c r="L702" s="23">
        <f t="shared" si="90"/>
        <v>0</v>
      </c>
      <c r="M702" s="1">
        <f>IF(AND(B702="Med B", COUNTIFS(A$2:A702, A702, B$2:B702, "Med B")=1), 1, 0)</f>
        <v>0</v>
      </c>
      <c r="N702" s="1">
        <f t="shared" si="91"/>
        <v>0</v>
      </c>
      <c r="O702" s="1">
        <f>IF(B702="Med B", COUNTIFS(A$2:A702, A702, B$2:B702, "Med B"), 0)</f>
        <v>0</v>
      </c>
      <c r="P702" s="1">
        <f>IF(AND(B702="Med B", COUNTIFS(A$2:A702, A702, B$2:B702, "Med B")=2), E702, 0)</f>
        <v>0</v>
      </c>
    </row>
    <row r="703" spans="1:17" ht="10" x14ac:dyDescent="0.25">
      <c r="A703" s="1">
        <v>49</v>
      </c>
      <c r="B703" s="24" t="s">
        <v>9</v>
      </c>
      <c r="C703" s="2">
        <v>41114</v>
      </c>
      <c r="D703" s="2" t="str">
        <f t="shared" si="86"/>
        <v>2012-07</v>
      </c>
      <c r="E703" s="23">
        <v>1700</v>
      </c>
      <c r="F703" s="23">
        <f t="shared" si="87"/>
        <v>0</v>
      </c>
      <c r="G703" s="23">
        <f>IF(AND(B703="Med B", COUNTIFS(A$2:A703, A703, B$2:B703, "Med A")=0), 1, 0)</f>
        <v>0</v>
      </c>
      <c r="H703" s="23" cm="1">
        <f t="array" ref="H703">IF(AND(A703=A702, E703=1), (C703-MIN(IF(A$2:A703=A703, IF(B$2:B703="Med A", C$2:C703), C703)))/7, 0)</f>
        <v>0</v>
      </c>
      <c r="I703" s="23">
        <f>IF(F703=1, SUMIFS(E$2:E703, A$2:A703, A703, B$2:B703, "Med A"), 0)</f>
        <v>0</v>
      </c>
      <c r="J703" s="23">
        <f t="shared" si="88"/>
        <v>0</v>
      </c>
      <c r="K703" s="23">
        <f t="shared" si="89"/>
        <v>1700</v>
      </c>
      <c r="L703" s="23">
        <f t="shared" si="90"/>
        <v>0</v>
      </c>
      <c r="M703" s="1">
        <f>IF(AND(B703="Med B", COUNTIFS(A$2:A703, A703, B$2:B703, "Med B")=1), 1, 0)</f>
        <v>0</v>
      </c>
      <c r="N703" s="1">
        <f t="shared" si="91"/>
        <v>0</v>
      </c>
      <c r="O703" s="1">
        <f>IF(B703="Med B", COUNTIFS(A$2:A703, A703, B$2:B703, "Med B"), 0)</f>
        <v>0</v>
      </c>
      <c r="P703" s="1">
        <f>IF(AND(B703="Med B", COUNTIFS(A$2:A703, A703, B$2:B703, "Med B")=2), E703, 0)</f>
        <v>0</v>
      </c>
    </row>
    <row r="704" spans="1:17" ht="10" x14ac:dyDescent="0.25">
      <c r="A704" s="1">
        <v>49</v>
      </c>
      <c r="B704" s="24" t="s">
        <v>9</v>
      </c>
      <c r="C704" s="2">
        <v>41116</v>
      </c>
      <c r="D704" s="2" t="str">
        <f t="shared" si="86"/>
        <v>2012-07</v>
      </c>
      <c r="E704" s="23">
        <v>1700</v>
      </c>
      <c r="F704" s="23">
        <f t="shared" si="87"/>
        <v>0</v>
      </c>
      <c r="G704" s="23">
        <f>IF(AND(B704="Med B", COUNTIFS(A$2:A704, A704, B$2:B704, "Med A")=0), 1, 0)</f>
        <v>0</v>
      </c>
      <c r="H704" s="23" cm="1">
        <f t="array" ref="H704">IF(AND(A704=A703, E704=1), (C704-MIN(IF(A$2:A704=A704, IF(B$2:B704="Med A", C$2:C704), C704)))/7, 0)</f>
        <v>0</v>
      </c>
      <c r="I704" s="23">
        <f>IF(F704=1, SUMIFS(E$2:E704, A$2:A704, A704, B$2:B704, "Med A"), 0)</f>
        <v>0</v>
      </c>
      <c r="J704" s="23">
        <f t="shared" si="88"/>
        <v>0</v>
      </c>
      <c r="K704" s="23">
        <f t="shared" si="89"/>
        <v>1700</v>
      </c>
      <c r="L704" s="23">
        <f t="shared" si="90"/>
        <v>0</v>
      </c>
      <c r="M704" s="1">
        <f>IF(AND(B704="Med B", COUNTIFS(A$2:A704, A704, B$2:B704, "Med B")=1), 1, 0)</f>
        <v>0</v>
      </c>
      <c r="N704" s="1">
        <f t="shared" si="91"/>
        <v>0</v>
      </c>
      <c r="O704" s="1">
        <f>IF(B704="Med B", COUNTIFS(A$2:A704, A704, B$2:B704, "Med B"), 0)</f>
        <v>0</v>
      </c>
      <c r="P704" s="1">
        <f>IF(AND(B704="Med B", COUNTIFS(A$2:A704, A704, B$2:B704, "Med B")=2), E704, 0)</f>
        <v>0</v>
      </c>
    </row>
    <row r="705" spans="1:17" ht="10" x14ac:dyDescent="0.25">
      <c r="A705" s="1">
        <v>49</v>
      </c>
      <c r="B705" s="24" t="s">
        <v>9</v>
      </c>
      <c r="C705" s="2">
        <v>41118</v>
      </c>
      <c r="D705" s="2" t="str">
        <f t="shared" si="86"/>
        <v>2012-07</v>
      </c>
      <c r="E705" s="23">
        <v>1700</v>
      </c>
      <c r="F705" s="23">
        <f t="shared" si="87"/>
        <v>0</v>
      </c>
      <c r="G705" s="23">
        <f>IF(AND(B705="Med B", COUNTIFS(A$2:A705, A705, B$2:B705, "Med A")=0), 1, 0)</f>
        <v>0</v>
      </c>
      <c r="H705" s="23" cm="1">
        <f t="array" ref="H705">IF(AND(A705=A704, E705=1), (C705-MIN(IF(A$2:A705=A705, IF(B$2:B705="Med A", C$2:C705), C705)))/7, 0)</f>
        <v>0</v>
      </c>
      <c r="I705" s="23">
        <f>IF(F705=1, SUMIFS(E$2:E705, A$2:A705, A705, B$2:B705, "Med A"), 0)</f>
        <v>0</v>
      </c>
      <c r="J705" s="23">
        <f t="shared" si="88"/>
        <v>0</v>
      </c>
      <c r="K705" s="23">
        <f t="shared" si="89"/>
        <v>1700</v>
      </c>
      <c r="L705" s="23">
        <f t="shared" si="90"/>
        <v>0</v>
      </c>
      <c r="M705" s="1">
        <f>IF(AND(B705="Med B", COUNTIFS(A$2:A705, A705, B$2:B705, "Med B")=1), 1, 0)</f>
        <v>0</v>
      </c>
      <c r="N705" s="1">
        <f t="shared" si="91"/>
        <v>0</v>
      </c>
      <c r="O705" s="1">
        <f>IF(B705="Med B", COUNTIFS(A$2:A705, A705, B$2:B705, "Med B"), 0)</f>
        <v>0</v>
      </c>
      <c r="P705" s="1">
        <f>IF(AND(B705="Med B", COUNTIFS(A$2:A705, A705, B$2:B705, "Med B")=2), E705, 0)</f>
        <v>0</v>
      </c>
    </row>
    <row r="706" spans="1:17" ht="10" x14ac:dyDescent="0.25">
      <c r="A706" s="1">
        <v>49</v>
      </c>
      <c r="B706" s="24" t="s">
        <v>9</v>
      </c>
      <c r="C706" s="2">
        <v>41121</v>
      </c>
      <c r="D706" s="2" t="str">
        <f t="shared" si="86"/>
        <v>2012-07</v>
      </c>
      <c r="E706" s="23">
        <v>1700</v>
      </c>
      <c r="F706" s="23">
        <f t="shared" si="87"/>
        <v>0</v>
      </c>
      <c r="G706" s="23">
        <f>IF(AND(B706="Med B", COUNTIFS(A$2:A706, A706, B$2:B706, "Med A")=0), 1, 0)</f>
        <v>0</v>
      </c>
      <c r="H706" s="23" cm="1">
        <f t="array" ref="H706">IF(AND(A706=A705, E706=1), (C706-MIN(IF(A$2:A706=A706, IF(B$2:B706="Med A", C$2:C706), C706)))/7, 0)</f>
        <v>0</v>
      </c>
      <c r="I706" s="23">
        <f>IF(F706=1, SUMIFS(E$2:E706, A$2:A706, A706, B$2:B706, "Med A"), 0)</f>
        <v>0</v>
      </c>
      <c r="J706" s="23">
        <f t="shared" si="88"/>
        <v>0</v>
      </c>
      <c r="K706" s="23">
        <f t="shared" si="89"/>
        <v>1700</v>
      </c>
      <c r="L706" s="23">
        <f t="shared" si="90"/>
        <v>0</v>
      </c>
      <c r="M706" s="1">
        <f>IF(AND(B706="Med B", COUNTIFS(A$2:A706, A706, B$2:B706, "Med B")=1), 1, 0)</f>
        <v>0</v>
      </c>
      <c r="N706" s="1">
        <f t="shared" si="91"/>
        <v>0</v>
      </c>
      <c r="O706" s="1">
        <f>IF(B706="Med B", COUNTIFS(A$2:A706, A706, B$2:B706, "Med B"), 0)</f>
        <v>0</v>
      </c>
      <c r="P706" s="1">
        <f>IF(AND(B706="Med B", COUNTIFS(A$2:A706, A706, B$2:B706, "Med B")=2), E706, 0)</f>
        <v>0</v>
      </c>
    </row>
    <row r="707" spans="1:17" ht="10" x14ac:dyDescent="0.25">
      <c r="A707" s="1">
        <v>49</v>
      </c>
      <c r="B707" s="24" t="s">
        <v>9</v>
      </c>
      <c r="C707" s="2">
        <v>41123</v>
      </c>
      <c r="D707" s="2" t="str">
        <f t="shared" ref="D707:D770" si="94">TEXT(C707,"yyyy-mm")</f>
        <v>2012-08</v>
      </c>
      <c r="E707" s="23">
        <v>1700</v>
      </c>
      <c r="F707" s="23">
        <f t="shared" ref="F707:F770" si="95">IF(AND(A707=A706, B706="Med A", B707="Med B"), 1, 0)</f>
        <v>0</v>
      </c>
      <c r="G707" s="23">
        <f>IF(AND(B707="Med B", COUNTIFS(A$2:A707, A707, B$2:B707, "Med A")=0), 1, 0)</f>
        <v>0</v>
      </c>
      <c r="H707" s="23" cm="1">
        <f t="array" ref="H707">IF(AND(A707=A706, E707=1), (C707-MIN(IF(A$2:A707=A707, IF(B$2:B707="Med A", C$2:C707), C707)))/7, 0)</f>
        <v>0</v>
      </c>
      <c r="I707" s="23">
        <f>IF(F707=1, SUMIFS(E$2:E707, A$2:A707, A707, B$2:B707, "Med A"), 0)</f>
        <v>0</v>
      </c>
      <c r="J707" s="23">
        <f t="shared" ref="J707:J770" si="96">IF(AND(B707="Med B", OR(A708&lt;&gt;A707, ISBLANK(A708))), SUMIFS(E:E, A:A, A707, B:B, "Med B"), 0)</f>
        <v>0</v>
      </c>
      <c r="K707" s="23">
        <f t="shared" ref="K707:K770" si="97">IF(B707="Med A", E707, 0)</f>
        <v>1700</v>
      </c>
      <c r="L707" s="23">
        <f t="shared" ref="L707:L770" si="98">IF(B707="Med B", E707, 0)</f>
        <v>0</v>
      </c>
      <c r="M707" s="1">
        <f>IF(AND(B707="Med B", COUNTIFS(A$2:A707, A707, B$2:B707, "Med B")=1), 1, 0)</f>
        <v>0</v>
      </c>
      <c r="N707" s="1">
        <f t="shared" ref="N707:N770" si="99">IF(M707=1, E707, 0)</f>
        <v>0</v>
      </c>
      <c r="O707" s="1">
        <f>IF(B707="Med B", COUNTIFS(A$2:A707, A707, B$2:B707, "Med B"), 0)</f>
        <v>0</v>
      </c>
      <c r="P707" s="1">
        <f>IF(AND(B707="Med B", COUNTIFS(A$2:A707, A707, B$2:B707, "Med B")=2), E707, 0)</f>
        <v>0</v>
      </c>
    </row>
    <row r="708" spans="1:17" ht="10" x14ac:dyDescent="0.25">
      <c r="A708" s="1">
        <v>49</v>
      </c>
      <c r="B708" s="24" t="s">
        <v>9</v>
      </c>
      <c r="C708" s="2">
        <v>41125</v>
      </c>
      <c r="D708" s="2" t="str">
        <f t="shared" si="94"/>
        <v>2012-08</v>
      </c>
      <c r="E708" s="23">
        <v>1700</v>
      </c>
      <c r="F708" s="23">
        <f t="shared" si="95"/>
        <v>0</v>
      </c>
      <c r="G708" s="23">
        <f>IF(AND(B708="Med B", COUNTIFS(A$2:A708, A708, B$2:B708, "Med A")=0), 1, 0)</f>
        <v>0</v>
      </c>
      <c r="H708" s="23" cm="1">
        <f t="array" ref="H708">IF(AND(A708=A707, E708=1), (C708-MIN(IF(A$2:A708=A708, IF(B$2:B708="Med A", C$2:C708), C708)))/7, 0)</f>
        <v>0</v>
      </c>
      <c r="I708" s="23">
        <f>IF(F708=1, SUMIFS(E$2:E708, A$2:A708, A708, B$2:B708, "Med A"), 0)</f>
        <v>0</v>
      </c>
      <c r="J708" s="23">
        <f t="shared" si="96"/>
        <v>0</v>
      </c>
      <c r="K708" s="23">
        <f t="shared" si="97"/>
        <v>1700</v>
      </c>
      <c r="L708" s="23">
        <f t="shared" si="98"/>
        <v>0</v>
      </c>
      <c r="M708" s="1">
        <f>IF(AND(B708="Med B", COUNTIFS(A$2:A708, A708, B$2:B708, "Med B")=1), 1, 0)</f>
        <v>0</v>
      </c>
      <c r="N708" s="1">
        <f t="shared" si="99"/>
        <v>0</v>
      </c>
      <c r="O708" s="1">
        <f>IF(B708="Med B", COUNTIFS(A$2:A708, A708, B$2:B708, "Med B"), 0)</f>
        <v>0</v>
      </c>
      <c r="P708" s="1">
        <f>IF(AND(B708="Med B", COUNTIFS(A$2:A708, A708, B$2:B708, "Med B")=2), E708, 0)</f>
        <v>0</v>
      </c>
    </row>
    <row r="709" spans="1:17" ht="10" x14ac:dyDescent="0.25">
      <c r="A709" s="1">
        <v>49</v>
      </c>
      <c r="B709" s="24" t="s">
        <v>9</v>
      </c>
      <c r="C709" s="2">
        <v>41128</v>
      </c>
      <c r="D709" s="2" t="str">
        <f t="shared" si="94"/>
        <v>2012-08</v>
      </c>
      <c r="E709" s="23">
        <v>1700</v>
      </c>
      <c r="F709" s="23">
        <f t="shared" si="95"/>
        <v>0</v>
      </c>
      <c r="G709" s="23">
        <f>IF(AND(B709="Med B", COUNTIFS(A$2:A709, A709, B$2:B709, "Med A")=0), 1, 0)</f>
        <v>0</v>
      </c>
      <c r="H709" s="23" cm="1">
        <f t="array" ref="H709">IF(AND(A709=A708, E709=1), (C709-MIN(IF(A$2:A709=A709, IF(B$2:B709="Med A", C$2:C709), C709)))/7, 0)</f>
        <v>0</v>
      </c>
      <c r="I709" s="23">
        <f>IF(F709=1, SUMIFS(E$2:E709, A$2:A709, A709, B$2:B709, "Med A"), 0)</f>
        <v>0</v>
      </c>
      <c r="J709" s="23">
        <f t="shared" si="96"/>
        <v>0</v>
      </c>
      <c r="K709" s="23">
        <f t="shared" si="97"/>
        <v>1700</v>
      </c>
      <c r="L709" s="23">
        <f t="shared" si="98"/>
        <v>0</v>
      </c>
      <c r="M709" s="1">
        <f>IF(AND(B709="Med B", COUNTIFS(A$2:A709, A709, B$2:B709, "Med B")=1), 1, 0)</f>
        <v>0</v>
      </c>
      <c r="N709" s="1">
        <f t="shared" si="99"/>
        <v>0</v>
      </c>
      <c r="O709" s="1">
        <f>IF(B709="Med B", COUNTIFS(A$2:A709, A709, B$2:B709, "Med B"), 0)</f>
        <v>0</v>
      </c>
      <c r="P709" s="1">
        <f>IF(AND(B709="Med B", COUNTIFS(A$2:A709, A709, B$2:B709, "Med B")=2), E709, 0)</f>
        <v>0</v>
      </c>
    </row>
    <row r="710" spans="1:17" ht="10" x14ac:dyDescent="0.25">
      <c r="A710" s="1">
        <v>49</v>
      </c>
      <c r="B710" s="24" t="s">
        <v>9</v>
      </c>
      <c r="C710" s="2">
        <v>41130</v>
      </c>
      <c r="D710" s="2" t="str">
        <f t="shared" si="94"/>
        <v>2012-08</v>
      </c>
      <c r="E710" s="23">
        <v>1700</v>
      </c>
      <c r="F710" s="23">
        <f t="shared" si="95"/>
        <v>0</v>
      </c>
      <c r="G710" s="23">
        <f>IF(AND(B710="Med B", COUNTIFS(A$2:A710, A710, B$2:B710, "Med A")=0), 1, 0)</f>
        <v>0</v>
      </c>
      <c r="H710" s="23" cm="1">
        <f t="array" ref="H710">IF(AND(A710=A709, E710=1), (C710-MIN(IF(A$2:A710=A710, IF(B$2:B710="Med A", C$2:C710), C710)))/7, 0)</f>
        <v>0</v>
      </c>
      <c r="I710" s="23">
        <f>IF(F710=1, SUMIFS(E$2:E710, A$2:A710, A710, B$2:B710, "Med A"), 0)</f>
        <v>0</v>
      </c>
      <c r="J710" s="23">
        <f t="shared" si="96"/>
        <v>0</v>
      </c>
      <c r="K710" s="23">
        <f t="shared" si="97"/>
        <v>1700</v>
      </c>
      <c r="L710" s="23">
        <f t="shared" si="98"/>
        <v>0</v>
      </c>
      <c r="M710" s="1">
        <f>IF(AND(B710="Med B", COUNTIFS(A$2:A710, A710, B$2:B710, "Med B")=1), 1, 0)</f>
        <v>0</v>
      </c>
      <c r="N710" s="1">
        <f t="shared" si="99"/>
        <v>0</v>
      </c>
      <c r="O710" s="1">
        <f>IF(B710="Med B", COUNTIFS(A$2:A710, A710, B$2:B710, "Med B"), 0)</f>
        <v>0</v>
      </c>
      <c r="P710" s="1">
        <f>IF(AND(B710="Med B", COUNTIFS(A$2:A710, A710, B$2:B710, "Med B")=2), E710, 0)</f>
        <v>0</v>
      </c>
    </row>
    <row r="711" spans="1:17" ht="10" x14ac:dyDescent="0.25">
      <c r="A711" s="1">
        <v>49</v>
      </c>
      <c r="B711" s="24" t="s">
        <v>9</v>
      </c>
      <c r="C711" s="2">
        <v>41132</v>
      </c>
      <c r="D711" s="2" t="str">
        <f t="shared" si="94"/>
        <v>2012-08</v>
      </c>
      <c r="E711" s="23">
        <v>1700</v>
      </c>
      <c r="F711" s="23">
        <f t="shared" si="95"/>
        <v>0</v>
      </c>
      <c r="G711" s="23">
        <f>IF(AND(B711="Med B", COUNTIFS(A$2:A711, A711, B$2:B711, "Med A")=0), 1, 0)</f>
        <v>0</v>
      </c>
      <c r="H711" s="23" cm="1">
        <f t="array" ref="H711">IF(AND(A711=A710, E711=1), (C711-MIN(IF(A$2:A711=A711, IF(B$2:B711="Med A", C$2:C711), C711)))/7, 0)</f>
        <v>0</v>
      </c>
      <c r="I711" s="23">
        <f>IF(F711=1, SUMIFS(E$2:E711, A$2:A711, A711, B$2:B711, "Med A"), 0)</f>
        <v>0</v>
      </c>
      <c r="J711" s="23">
        <f t="shared" si="96"/>
        <v>0</v>
      </c>
      <c r="K711" s="23">
        <f t="shared" si="97"/>
        <v>1700</v>
      </c>
      <c r="L711" s="23">
        <f t="shared" si="98"/>
        <v>0</v>
      </c>
      <c r="M711" s="1">
        <f>IF(AND(B711="Med B", COUNTIFS(A$2:A711, A711, B$2:B711, "Med B")=1), 1, 0)</f>
        <v>0</v>
      </c>
      <c r="N711" s="1">
        <f t="shared" si="99"/>
        <v>0</v>
      </c>
      <c r="O711" s="1">
        <f>IF(B711="Med B", COUNTIFS(A$2:A711, A711, B$2:B711, "Med B"), 0)</f>
        <v>0</v>
      </c>
      <c r="P711" s="1">
        <f>IF(AND(B711="Med B", COUNTIFS(A$2:A711, A711, B$2:B711, "Med B")=2), E711, 0)</f>
        <v>0</v>
      </c>
    </row>
    <row r="712" spans="1:17" ht="10" x14ac:dyDescent="0.25">
      <c r="A712" s="1">
        <v>49</v>
      </c>
      <c r="B712" s="24" t="s">
        <v>9</v>
      </c>
      <c r="C712" s="2">
        <v>41135</v>
      </c>
      <c r="D712" s="2" t="str">
        <f t="shared" si="94"/>
        <v>2012-08</v>
      </c>
      <c r="E712" s="23">
        <v>1700</v>
      </c>
      <c r="F712" s="23">
        <f t="shared" si="95"/>
        <v>0</v>
      </c>
      <c r="G712" s="23">
        <f>IF(AND(B712="Med B", COUNTIFS(A$2:A712, A712, B$2:B712, "Med A")=0), 1, 0)</f>
        <v>0</v>
      </c>
      <c r="H712" s="23" cm="1">
        <f t="array" ref="H712">IF(AND(A712=A711, E712=1), (C712-MIN(IF(A$2:A712=A712, IF(B$2:B712="Med A", C$2:C712), C712)))/7, 0)</f>
        <v>0</v>
      </c>
      <c r="I712" s="23">
        <f>IF(F712=1, SUMIFS(E$2:E712, A$2:A712, A712, B$2:B712, "Med A"), 0)</f>
        <v>0</v>
      </c>
      <c r="J712" s="23">
        <f t="shared" si="96"/>
        <v>0</v>
      </c>
      <c r="K712" s="23">
        <f t="shared" si="97"/>
        <v>1700</v>
      </c>
      <c r="L712" s="23">
        <f t="shared" si="98"/>
        <v>0</v>
      </c>
      <c r="M712" s="1">
        <f>IF(AND(B712="Med B", COUNTIFS(A$2:A712, A712, B$2:B712, "Med B")=1), 1, 0)</f>
        <v>0</v>
      </c>
      <c r="N712" s="1">
        <f t="shared" si="99"/>
        <v>0</v>
      </c>
      <c r="O712" s="1">
        <f>IF(B712="Med B", COUNTIFS(A$2:A712, A712, B$2:B712, "Med B"), 0)</f>
        <v>0</v>
      </c>
      <c r="P712" s="1">
        <f>IF(AND(B712="Med B", COUNTIFS(A$2:A712, A712, B$2:B712, "Med B")=2), E712, 0)</f>
        <v>0</v>
      </c>
    </row>
    <row r="713" spans="1:17" ht="10" x14ac:dyDescent="0.25">
      <c r="A713" s="1">
        <v>49</v>
      </c>
      <c r="B713" s="24" t="s">
        <v>9</v>
      </c>
      <c r="C713" s="2">
        <v>41137</v>
      </c>
      <c r="D713" s="2" t="str">
        <f t="shared" si="94"/>
        <v>2012-08</v>
      </c>
      <c r="E713" s="23">
        <v>1700</v>
      </c>
      <c r="F713" s="23">
        <f t="shared" si="95"/>
        <v>0</v>
      </c>
      <c r="G713" s="23">
        <f>IF(AND(B713="Med B", COUNTIFS(A$2:A713, A713, B$2:B713, "Med A")=0), 1, 0)</f>
        <v>0</v>
      </c>
      <c r="H713" s="23" cm="1">
        <f t="array" ref="H713">IF(AND(A713=A712, E713=1), (C713-MIN(IF(A$2:A713=A713, IF(B$2:B713="Med A", C$2:C713), C713)))/7, 0)</f>
        <v>0</v>
      </c>
      <c r="I713" s="23">
        <f>IF(F713=1, SUMIFS(E$2:E713, A$2:A713, A713, B$2:B713, "Med A"), 0)</f>
        <v>0</v>
      </c>
      <c r="J713" s="23">
        <f t="shared" si="96"/>
        <v>0</v>
      </c>
      <c r="K713" s="23">
        <f t="shared" si="97"/>
        <v>1700</v>
      </c>
      <c r="L713" s="23">
        <f t="shared" si="98"/>
        <v>0</v>
      </c>
      <c r="M713" s="1">
        <f>IF(AND(B713="Med B", COUNTIFS(A$2:A713, A713, B$2:B713, "Med B")=1), 1, 0)</f>
        <v>0</v>
      </c>
      <c r="N713" s="1">
        <f t="shared" si="99"/>
        <v>0</v>
      </c>
      <c r="O713" s="1">
        <f>IF(B713="Med B", COUNTIFS(A$2:A713, A713, B$2:B713, "Med B"), 0)</f>
        <v>0</v>
      </c>
      <c r="P713" s="1">
        <f>IF(AND(B713="Med B", COUNTIFS(A$2:A713, A713, B$2:B713, "Med B")=2), E713, 0)</f>
        <v>0</v>
      </c>
    </row>
    <row r="714" spans="1:17" ht="10" x14ac:dyDescent="0.25">
      <c r="A714" s="1">
        <v>49</v>
      </c>
      <c r="B714" s="24" t="s">
        <v>9</v>
      </c>
      <c r="C714" s="2">
        <v>41142</v>
      </c>
      <c r="D714" s="2" t="str">
        <f t="shared" si="94"/>
        <v>2012-08</v>
      </c>
      <c r="E714" s="23">
        <v>1700</v>
      </c>
      <c r="F714" s="23">
        <f t="shared" si="95"/>
        <v>0</v>
      </c>
      <c r="G714" s="23">
        <f>IF(AND(B714="Med B", COUNTIFS(A$2:A714, A714, B$2:B714, "Med A")=0), 1, 0)</f>
        <v>0</v>
      </c>
      <c r="H714" s="23" cm="1">
        <f t="array" ref="H714">IF(AND(A714=A713, E714=1), (C714-MIN(IF(A$2:A714=A714, IF(B$2:B714="Med A", C$2:C714), C714)))/7, 0)</f>
        <v>0</v>
      </c>
      <c r="I714" s="23">
        <f>IF(F714=1, SUMIFS(E$2:E714, A$2:A714, A714, B$2:B714, "Med A"), 0)</f>
        <v>0</v>
      </c>
      <c r="J714" s="23">
        <f t="shared" si="96"/>
        <v>0</v>
      </c>
      <c r="K714" s="23">
        <f t="shared" si="97"/>
        <v>1700</v>
      </c>
      <c r="L714" s="23">
        <f t="shared" si="98"/>
        <v>0</v>
      </c>
      <c r="M714" s="1">
        <f>IF(AND(B714="Med B", COUNTIFS(A$2:A714, A714, B$2:B714, "Med B")=1), 1, 0)</f>
        <v>0</v>
      </c>
      <c r="N714" s="1">
        <f t="shared" si="99"/>
        <v>0</v>
      </c>
      <c r="O714" s="1">
        <f>IF(B714="Med B", COUNTIFS(A$2:A714, A714, B$2:B714, "Med B"), 0)</f>
        <v>0</v>
      </c>
      <c r="P714" s="1">
        <f>IF(AND(B714="Med B", COUNTIFS(A$2:A714, A714, B$2:B714, "Med B")=2), E714, 0)</f>
        <v>0</v>
      </c>
    </row>
    <row r="715" spans="1:17" ht="10" x14ac:dyDescent="0.25">
      <c r="A715" s="1">
        <v>49</v>
      </c>
      <c r="B715" s="24" t="s">
        <v>9</v>
      </c>
      <c r="C715" s="2">
        <v>41144</v>
      </c>
      <c r="D715" s="2" t="str">
        <f t="shared" si="94"/>
        <v>2012-08</v>
      </c>
      <c r="E715" s="23">
        <v>1700</v>
      </c>
      <c r="F715" s="23">
        <f t="shared" si="95"/>
        <v>0</v>
      </c>
      <c r="G715" s="23">
        <f>IF(AND(B715="Med B", COUNTIFS(A$2:A715, A715, B$2:B715, "Med A")=0), 1, 0)</f>
        <v>0</v>
      </c>
      <c r="H715" s="23" cm="1">
        <f t="array" ref="H715">IF(AND(A715=A714, E715=1), (C715-MIN(IF(A$2:A715=A715, IF(B$2:B715="Med A", C$2:C715), C715)))/7, 0)</f>
        <v>0</v>
      </c>
      <c r="I715" s="23">
        <f>IF(F715=1, SUMIFS(E$2:E715, A$2:A715, A715, B$2:B715, "Med A"), 0)</f>
        <v>0</v>
      </c>
      <c r="J715" s="23">
        <f t="shared" si="96"/>
        <v>0</v>
      </c>
      <c r="K715" s="23">
        <f t="shared" si="97"/>
        <v>1700</v>
      </c>
      <c r="L715" s="23">
        <f t="shared" si="98"/>
        <v>0</v>
      </c>
      <c r="M715" s="1">
        <f>IF(AND(B715="Med B", COUNTIFS(A$2:A715, A715, B$2:B715, "Med B")=1), 1, 0)</f>
        <v>0</v>
      </c>
      <c r="N715" s="1">
        <f t="shared" si="99"/>
        <v>0</v>
      </c>
      <c r="O715" s="1">
        <f>IF(B715="Med B", COUNTIFS(A$2:A715, A715, B$2:B715, "Med B"), 0)</f>
        <v>0</v>
      </c>
      <c r="P715" s="1">
        <f>IF(AND(B715="Med B", COUNTIFS(A$2:A715, A715, B$2:B715, "Med B")=2), E715, 0)</f>
        <v>0</v>
      </c>
    </row>
    <row r="716" spans="1:17" ht="10" x14ac:dyDescent="0.25">
      <c r="A716" s="1">
        <v>49</v>
      </c>
      <c r="B716" s="24" t="s">
        <v>9</v>
      </c>
      <c r="C716" s="2">
        <v>41146</v>
      </c>
      <c r="D716" s="2" t="str">
        <f t="shared" si="94"/>
        <v>2012-08</v>
      </c>
      <c r="E716" s="23">
        <v>1700</v>
      </c>
      <c r="F716" s="23">
        <f t="shared" si="95"/>
        <v>0</v>
      </c>
      <c r="G716" s="23">
        <f>IF(AND(B716="Med B", COUNTIFS(A$2:A716, A716, B$2:B716, "Med A")=0), 1, 0)</f>
        <v>0</v>
      </c>
      <c r="H716" s="23" cm="1">
        <f t="array" ref="H716">IF(AND(A716=A715, E716=1), (C716-MIN(IF(A$2:A716=A716, IF(B$2:B716="Med A", C$2:C716), C716)))/7, 0)</f>
        <v>0</v>
      </c>
      <c r="I716" s="23">
        <f>IF(F716=1, SUMIFS(E$2:E716, A$2:A716, A716, B$2:B716, "Med A"), 0)</f>
        <v>0</v>
      </c>
      <c r="J716" s="23">
        <f t="shared" si="96"/>
        <v>0</v>
      </c>
      <c r="K716" s="23">
        <f t="shared" si="97"/>
        <v>1700</v>
      </c>
      <c r="L716" s="23">
        <f t="shared" si="98"/>
        <v>0</v>
      </c>
      <c r="M716" s="1">
        <f>IF(AND(B716="Med B", COUNTIFS(A$2:A716, A716, B$2:B716, "Med B")=1), 1, 0)</f>
        <v>0</v>
      </c>
      <c r="N716" s="1">
        <f t="shared" si="99"/>
        <v>0</v>
      </c>
      <c r="O716" s="1">
        <f>IF(B716="Med B", COUNTIFS(A$2:A716, A716, B$2:B716, "Med B"), 0)</f>
        <v>0</v>
      </c>
      <c r="P716" s="1">
        <f>IF(AND(B716="Med B", COUNTIFS(A$2:A716, A716, B$2:B716, "Med B")=2), E716, 0)</f>
        <v>0</v>
      </c>
    </row>
    <row r="717" spans="1:17" ht="10" x14ac:dyDescent="0.25">
      <c r="A717" s="1">
        <v>49</v>
      </c>
      <c r="B717" s="24" t="s">
        <v>9</v>
      </c>
      <c r="C717" s="2">
        <v>41149</v>
      </c>
      <c r="D717" s="2" t="str">
        <f t="shared" si="94"/>
        <v>2012-08</v>
      </c>
      <c r="E717" s="23">
        <v>1700</v>
      </c>
      <c r="F717" s="23">
        <f t="shared" si="95"/>
        <v>0</v>
      </c>
      <c r="G717" s="23">
        <f>IF(AND(B717="Med B", COUNTIFS(A$2:A717, A717, B$2:B717, "Med A")=0), 1, 0)</f>
        <v>0</v>
      </c>
      <c r="H717" s="23" cm="1">
        <f t="array" ref="H717">IF(AND(A717=A716, E717=1), (C717-MIN(IF(A$2:A717=A717, IF(B$2:B717="Med A", C$2:C717), C717)))/7, 0)</f>
        <v>0</v>
      </c>
      <c r="I717" s="23">
        <f>IF(F717=1, SUMIFS(E$2:E717, A$2:A717, A717, B$2:B717, "Med A"), 0)</f>
        <v>0</v>
      </c>
      <c r="J717" s="23">
        <f t="shared" si="96"/>
        <v>0</v>
      </c>
      <c r="K717" s="23">
        <f t="shared" si="97"/>
        <v>1700</v>
      </c>
      <c r="L717" s="23">
        <f t="shared" si="98"/>
        <v>0</v>
      </c>
      <c r="M717" s="1">
        <f>IF(AND(B717="Med B", COUNTIFS(A$2:A717, A717, B$2:B717, "Med B")=1), 1, 0)</f>
        <v>0</v>
      </c>
      <c r="N717" s="1">
        <f t="shared" si="99"/>
        <v>0</v>
      </c>
      <c r="O717" s="1">
        <f>IF(B717="Med B", COUNTIFS(A$2:A717, A717, B$2:B717, "Med B"), 0)</f>
        <v>0</v>
      </c>
      <c r="P717" s="1">
        <f>IF(AND(B717="Med B", COUNTIFS(A$2:A717, A717, B$2:B717, "Med B")=2), E717, 0)</f>
        <v>0</v>
      </c>
    </row>
    <row r="718" spans="1:17" ht="10" x14ac:dyDescent="0.25">
      <c r="A718" s="1">
        <v>49</v>
      </c>
      <c r="B718" s="24" t="s">
        <v>9</v>
      </c>
      <c r="C718" s="2">
        <v>41151</v>
      </c>
      <c r="D718" s="2" t="str">
        <f t="shared" si="94"/>
        <v>2012-08</v>
      </c>
      <c r="E718" s="23">
        <v>1700</v>
      </c>
      <c r="F718" s="23">
        <f t="shared" si="95"/>
        <v>0</v>
      </c>
      <c r="G718" s="23">
        <f>IF(AND(B718="Med B", COUNTIFS(A$2:A718, A718, B$2:B718, "Med A")=0), 1, 0)</f>
        <v>0</v>
      </c>
      <c r="H718" s="23" cm="1">
        <f t="array" ref="H718">IF(AND(A718=A717, E718=1), (C718-MIN(IF(A$2:A718=A718, IF(B$2:B718="Med A", C$2:C718), C718)))/7, 0)</f>
        <v>0</v>
      </c>
      <c r="I718" s="23">
        <f>IF(F718=1, SUMIFS(E$2:E718, A$2:A718, A718, B$2:B718, "Med A"), 0)</f>
        <v>0</v>
      </c>
      <c r="J718" s="23">
        <f t="shared" si="96"/>
        <v>0</v>
      </c>
      <c r="K718" s="23">
        <f t="shared" si="97"/>
        <v>1700</v>
      </c>
      <c r="L718" s="23">
        <f t="shared" si="98"/>
        <v>0</v>
      </c>
      <c r="M718" s="1">
        <f>IF(AND(B718="Med B", COUNTIFS(A$2:A718, A718, B$2:B718, "Med B")=1), 1, 0)</f>
        <v>0</v>
      </c>
      <c r="N718" s="1">
        <f t="shared" si="99"/>
        <v>0</v>
      </c>
      <c r="O718" s="1">
        <f>IF(B718="Med B", COUNTIFS(A$2:A718, A718, B$2:B718, "Med B"), 0)</f>
        <v>0</v>
      </c>
      <c r="P718" s="1">
        <f>IF(AND(B718="Med B", COUNTIFS(A$2:A718, A718, B$2:B718, "Med B")=2), E718, 0)</f>
        <v>0</v>
      </c>
    </row>
    <row r="719" spans="1:17" ht="12.5" x14ac:dyDescent="0.25">
      <c r="A719" s="1">
        <v>49</v>
      </c>
      <c r="B719" s="24" t="s">
        <v>9</v>
      </c>
      <c r="C719" s="2">
        <v>41153</v>
      </c>
      <c r="D719" s="2" t="str">
        <f t="shared" si="94"/>
        <v>2012-09</v>
      </c>
      <c r="E719" s="23">
        <v>1700</v>
      </c>
      <c r="F719" s="23">
        <f t="shared" si="95"/>
        <v>0</v>
      </c>
      <c r="G719" s="23">
        <f>IF(AND(B719="Med B", COUNTIFS(A$2:A719, A719, B$2:B719, "Med A")=0), 1, 0)</f>
        <v>0</v>
      </c>
      <c r="H719" s="23" cm="1">
        <f t="array" ref="H719">IF(AND(A719=A718, E719=1), (C719-MIN(IF(A$2:A719=A719, IF(B$2:B719="Med A", C$2:C719), C719)))/7, 0)</f>
        <v>0</v>
      </c>
      <c r="I719" s="23">
        <f>IF(F719=1, SUMIFS(E$2:E719, A$2:A719, A719, B$2:B719, "Med A"), 0)</f>
        <v>0</v>
      </c>
      <c r="J719" s="23">
        <f t="shared" si="96"/>
        <v>0</v>
      </c>
      <c r="K719" s="23">
        <f t="shared" si="97"/>
        <v>1700</v>
      </c>
      <c r="L719" s="23">
        <f t="shared" si="98"/>
        <v>0</v>
      </c>
      <c r="M719" s="1">
        <f>IF(AND(B719="Med B", COUNTIFS(A$2:A719, A719, B$2:B719, "Med B")=1), 1, 0)</f>
        <v>0</v>
      </c>
      <c r="N719" s="1">
        <f t="shared" si="99"/>
        <v>0</v>
      </c>
      <c r="O719" s="1">
        <f>IF(B719="Med B", COUNTIFS(A$2:A719, A719, B$2:B719, "Med B"), 0)</f>
        <v>0</v>
      </c>
      <c r="P719" s="1">
        <f>IF(AND(B719="Med B", COUNTIFS(A$2:A719, A719, B$2:B719, "Med B")=2), E719, 0)</f>
        <v>0</v>
      </c>
      <c r="Q719" t="str">
        <f t="shared" ref="Q719:Q722" si="100">IF(AND(F695=1, OR(MONTH(C695)=9, MONTH(C695)=10)), TEXT(C695, "yyyy-mm"), "")</f>
        <v/>
      </c>
    </row>
    <row r="720" spans="1:17" ht="12.5" x14ac:dyDescent="0.25">
      <c r="A720" s="1">
        <v>49</v>
      </c>
      <c r="B720" s="24" t="s">
        <v>9</v>
      </c>
      <c r="C720" s="2">
        <v>41156</v>
      </c>
      <c r="D720" s="2" t="str">
        <f t="shared" si="94"/>
        <v>2012-09</v>
      </c>
      <c r="E720" s="23">
        <v>1700</v>
      </c>
      <c r="F720" s="23">
        <f t="shared" si="95"/>
        <v>0</v>
      </c>
      <c r="G720" s="23">
        <f>IF(AND(B720="Med B", COUNTIFS(A$2:A720, A720, B$2:B720, "Med A")=0), 1, 0)</f>
        <v>0</v>
      </c>
      <c r="H720" s="23" cm="1">
        <f t="array" ref="H720">IF(AND(A720=A719, E720=1), (C720-MIN(IF(A$2:A720=A720, IF(B$2:B720="Med A", C$2:C720), C720)))/7, 0)</f>
        <v>0</v>
      </c>
      <c r="I720" s="23">
        <f>IF(F720=1, SUMIFS(E$2:E720, A$2:A720, A720, B$2:B720, "Med A"), 0)</f>
        <v>0</v>
      </c>
      <c r="J720" s="23">
        <f t="shared" si="96"/>
        <v>0</v>
      </c>
      <c r="K720" s="23">
        <f t="shared" si="97"/>
        <v>1700</v>
      </c>
      <c r="L720" s="23">
        <f t="shared" si="98"/>
        <v>0</v>
      </c>
      <c r="M720" s="1">
        <f>IF(AND(B720="Med B", COUNTIFS(A$2:A720, A720, B$2:B720, "Med B")=1), 1, 0)</f>
        <v>0</v>
      </c>
      <c r="N720" s="1">
        <f t="shared" si="99"/>
        <v>0</v>
      </c>
      <c r="O720" s="1">
        <f>IF(B720="Med B", COUNTIFS(A$2:A720, A720, B$2:B720, "Med B"), 0)</f>
        <v>0</v>
      </c>
      <c r="P720" s="1">
        <f>IF(AND(B720="Med B", COUNTIFS(A$2:A720, A720, B$2:B720, "Med B")=2), E720, 0)</f>
        <v>0</v>
      </c>
      <c r="Q720" t="str">
        <f t="shared" si="100"/>
        <v/>
      </c>
    </row>
    <row r="721" spans="1:17" ht="12.5" x14ac:dyDescent="0.25">
      <c r="A721" s="1">
        <v>49</v>
      </c>
      <c r="B721" s="24" t="s">
        <v>9</v>
      </c>
      <c r="C721" s="2">
        <v>41158</v>
      </c>
      <c r="D721" s="2" t="str">
        <f t="shared" si="94"/>
        <v>2012-09</v>
      </c>
      <c r="E721" s="23">
        <v>1700</v>
      </c>
      <c r="F721" s="23">
        <f t="shared" si="95"/>
        <v>0</v>
      </c>
      <c r="G721" s="23">
        <f>IF(AND(B721="Med B", COUNTIFS(A$2:A721, A721, B$2:B721, "Med A")=0), 1, 0)</f>
        <v>0</v>
      </c>
      <c r="H721" s="23" cm="1">
        <f t="array" ref="H721">IF(AND(A721=A720, E721=1), (C721-MIN(IF(A$2:A721=A721, IF(B$2:B721="Med A", C$2:C721), C721)))/7, 0)</f>
        <v>0</v>
      </c>
      <c r="I721" s="23">
        <f>IF(F721=1, SUMIFS(E$2:E721, A$2:A721, A721, B$2:B721, "Med A"), 0)</f>
        <v>0</v>
      </c>
      <c r="J721" s="23">
        <f t="shared" si="96"/>
        <v>0</v>
      </c>
      <c r="K721" s="23">
        <f t="shared" si="97"/>
        <v>1700</v>
      </c>
      <c r="L721" s="23">
        <f t="shared" si="98"/>
        <v>0</v>
      </c>
      <c r="M721" s="1">
        <f>IF(AND(B721="Med B", COUNTIFS(A$2:A721, A721, B$2:B721, "Med B")=1), 1, 0)</f>
        <v>0</v>
      </c>
      <c r="N721" s="1">
        <f t="shared" si="99"/>
        <v>0</v>
      </c>
      <c r="O721" s="1">
        <f>IF(B721="Med B", COUNTIFS(A$2:A721, A721, B$2:B721, "Med B"), 0)</f>
        <v>0</v>
      </c>
      <c r="P721" s="1">
        <f>IF(AND(B721="Med B", COUNTIFS(A$2:A721, A721, B$2:B721, "Med B")=2), E721, 0)</f>
        <v>0</v>
      </c>
      <c r="Q721" t="str">
        <f t="shared" si="100"/>
        <v>2012-09</v>
      </c>
    </row>
    <row r="722" spans="1:17" ht="12.5" x14ac:dyDescent="0.25">
      <c r="A722" s="1">
        <v>49</v>
      </c>
      <c r="B722" s="24" t="s">
        <v>10</v>
      </c>
      <c r="C722" s="2">
        <v>41165</v>
      </c>
      <c r="D722" s="2" t="str">
        <f t="shared" si="94"/>
        <v>2012-09</v>
      </c>
      <c r="E722" s="23">
        <v>4</v>
      </c>
      <c r="F722" s="23">
        <f t="shared" si="95"/>
        <v>1</v>
      </c>
      <c r="G722" s="23">
        <f>IF(AND(B722="Med B", COUNTIFS(A$2:A722, A722, B$2:B722, "Med A")=0), 1, 0)</f>
        <v>0</v>
      </c>
      <c r="H722" s="23" cm="1">
        <f t="array" ref="H722">IF(AND(A722=A721, E722=1), (C722-MIN(IF(A$2:A722=A722, IF(B$2:B722="Med A", C$2:C722), C722)))/7, 0)</f>
        <v>0</v>
      </c>
      <c r="I722" s="23">
        <f>IF(F722=1, SUMIFS(E$2:E722, A$2:A722, A722, B$2:B722, "Med A"), 0)</f>
        <v>37400</v>
      </c>
      <c r="J722" s="23">
        <f t="shared" si="96"/>
        <v>4</v>
      </c>
      <c r="K722" s="23">
        <f t="shared" si="97"/>
        <v>0</v>
      </c>
      <c r="L722" s="23">
        <f t="shared" si="98"/>
        <v>4</v>
      </c>
      <c r="M722" s="1">
        <f>IF(AND(B722="Med B", COUNTIFS(A$2:A722, A722, B$2:B722, "Med B")=1), 1, 0)</f>
        <v>1</v>
      </c>
      <c r="N722" s="1">
        <f t="shared" si="99"/>
        <v>4</v>
      </c>
      <c r="O722" s="1">
        <f>IF(B722="Med B", COUNTIFS(A$2:A722, A722, B$2:B722, "Med B"), 0)</f>
        <v>1</v>
      </c>
      <c r="P722" s="1">
        <f>IF(AND(B722="Med B", COUNTIFS(A$2:A722, A722, B$2:B722, "Med B")=2), E722, 0)</f>
        <v>0</v>
      </c>
      <c r="Q722" t="str">
        <f t="shared" si="100"/>
        <v/>
      </c>
    </row>
    <row r="723" spans="1:17" ht="10" x14ac:dyDescent="0.25">
      <c r="A723" s="1">
        <v>50</v>
      </c>
      <c r="B723" s="24" t="s">
        <v>9</v>
      </c>
      <c r="C723" s="2">
        <v>41093</v>
      </c>
      <c r="D723" s="2" t="str">
        <f t="shared" si="94"/>
        <v>2012-07</v>
      </c>
      <c r="E723" s="23">
        <v>8000</v>
      </c>
      <c r="F723" s="23">
        <f t="shared" si="95"/>
        <v>0</v>
      </c>
      <c r="G723" s="23">
        <f>IF(AND(B723="Med B", COUNTIFS(A$2:A723, A723, B$2:B723, "Med A")=0), 1, 0)</f>
        <v>0</v>
      </c>
      <c r="H723" s="23" cm="1">
        <f t="array" ref="H723">IF(AND(A723=A722, E723=1), (C723-MIN(IF(A$2:A723=A723, IF(B$2:B723="Med A", C$2:C723), C723)))/7, 0)</f>
        <v>0</v>
      </c>
      <c r="I723" s="23">
        <f>IF(F723=1, SUMIFS(E$2:E723, A$2:A723, A723, B$2:B723, "Med A"), 0)</f>
        <v>0</v>
      </c>
      <c r="J723" s="23">
        <f t="shared" si="96"/>
        <v>0</v>
      </c>
      <c r="K723" s="23">
        <f t="shared" si="97"/>
        <v>8000</v>
      </c>
      <c r="L723" s="23">
        <f t="shared" si="98"/>
        <v>0</v>
      </c>
      <c r="M723" s="1">
        <f>IF(AND(B723="Med B", COUNTIFS(A$2:A723, A723, B$2:B723, "Med B")=1), 1, 0)</f>
        <v>0</v>
      </c>
      <c r="N723" s="1">
        <f t="shared" si="99"/>
        <v>0</v>
      </c>
      <c r="O723" s="1">
        <f>IF(B723="Med B", COUNTIFS(A$2:A723, A723, B$2:B723, "Med B"), 0)</f>
        <v>0</v>
      </c>
      <c r="P723" s="1">
        <f>IF(AND(B723="Med B", COUNTIFS(A$2:A723, A723, B$2:B723, "Med B")=2), E723, 0)</f>
        <v>0</v>
      </c>
    </row>
    <row r="724" spans="1:17" ht="10" x14ac:dyDescent="0.25">
      <c r="A724" s="1">
        <v>50</v>
      </c>
      <c r="B724" s="24" t="s">
        <v>9</v>
      </c>
      <c r="C724" s="2">
        <v>41095</v>
      </c>
      <c r="D724" s="2" t="str">
        <f t="shared" si="94"/>
        <v>2012-07</v>
      </c>
      <c r="E724" s="23">
        <v>8000</v>
      </c>
      <c r="F724" s="23">
        <f t="shared" si="95"/>
        <v>0</v>
      </c>
      <c r="G724" s="23">
        <f>IF(AND(B724="Med B", COUNTIFS(A$2:A724, A724, B$2:B724, "Med A")=0), 1, 0)</f>
        <v>0</v>
      </c>
      <c r="H724" s="23" cm="1">
        <f t="array" ref="H724">IF(AND(A724=A723, E724=1), (C724-MIN(IF(A$2:A724=A724, IF(B$2:B724="Med A", C$2:C724), C724)))/7, 0)</f>
        <v>0</v>
      </c>
      <c r="I724" s="23">
        <f>IF(F724=1, SUMIFS(E$2:E724, A$2:A724, A724, B$2:B724, "Med A"), 0)</f>
        <v>0</v>
      </c>
      <c r="J724" s="23">
        <f t="shared" si="96"/>
        <v>0</v>
      </c>
      <c r="K724" s="23">
        <f t="shared" si="97"/>
        <v>8000</v>
      </c>
      <c r="L724" s="23">
        <f t="shared" si="98"/>
        <v>0</v>
      </c>
      <c r="M724" s="1">
        <f>IF(AND(B724="Med B", COUNTIFS(A$2:A724, A724, B$2:B724, "Med B")=1), 1, 0)</f>
        <v>0</v>
      </c>
      <c r="N724" s="1">
        <f t="shared" si="99"/>
        <v>0</v>
      </c>
      <c r="O724" s="1">
        <f>IF(B724="Med B", COUNTIFS(A$2:A724, A724, B$2:B724, "Med B"), 0)</f>
        <v>0</v>
      </c>
      <c r="P724" s="1">
        <f>IF(AND(B724="Med B", COUNTIFS(A$2:A724, A724, B$2:B724, "Med B")=2), E724, 0)</f>
        <v>0</v>
      </c>
    </row>
    <row r="725" spans="1:17" ht="10" x14ac:dyDescent="0.25">
      <c r="A725" s="1">
        <v>50</v>
      </c>
      <c r="B725" s="24" t="s">
        <v>9</v>
      </c>
      <c r="C725" s="2">
        <v>41097</v>
      </c>
      <c r="D725" s="2" t="str">
        <f t="shared" si="94"/>
        <v>2012-07</v>
      </c>
      <c r="E725" s="23">
        <v>8000</v>
      </c>
      <c r="F725" s="23">
        <f t="shared" si="95"/>
        <v>0</v>
      </c>
      <c r="G725" s="23">
        <f>IF(AND(B725="Med B", COUNTIFS(A$2:A725, A725, B$2:B725, "Med A")=0), 1, 0)</f>
        <v>0</v>
      </c>
      <c r="H725" s="23" cm="1">
        <f t="array" ref="H725">IF(AND(A725=A724, E725=1), (C725-MIN(IF(A$2:A725=A725, IF(B$2:B725="Med A", C$2:C725), C725)))/7, 0)</f>
        <v>0</v>
      </c>
      <c r="I725" s="23">
        <f>IF(F725=1, SUMIFS(E$2:E725, A$2:A725, A725, B$2:B725, "Med A"), 0)</f>
        <v>0</v>
      </c>
      <c r="J725" s="23">
        <f t="shared" si="96"/>
        <v>0</v>
      </c>
      <c r="K725" s="23">
        <f t="shared" si="97"/>
        <v>8000</v>
      </c>
      <c r="L725" s="23">
        <f t="shared" si="98"/>
        <v>0</v>
      </c>
      <c r="M725" s="1">
        <f>IF(AND(B725="Med B", COUNTIFS(A$2:A725, A725, B$2:B725, "Med B")=1), 1, 0)</f>
        <v>0</v>
      </c>
      <c r="N725" s="1">
        <f t="shared" si="99"/>
        <v>0</v>
      </c>
      <c r="O725" s="1">
        <f>IF(B725="Med B", COUNTIFS(A$2:A725, A725, B$2:B725, "Med B"), 0)</f>
        <v>0</v>
      </c>
      <c r="P725" s="1">
        <f>IF(AND(B725="Med B", COUNTIFS(A$2:A725, A725, B$2:B725, "Med B")=2), E725, 0)</f>
        <v>0</v>
      </c>
    </row>
    <row r="726" spans="1:17" ht="10" x14ac:dyDescent="0.25">
      <c r="A726" s="1">
        <v>50</v>
      </c>
      <c r="B726" s="24" t="s">
        <v>9</v>
      </c>
      <c r="C726" s="2">
        <v>41100</v>
      </c>
      <c r="D726" s="2" t="str">
        <f t="shared" si="94"/>
        <v>2012-07</v>
      </c>
      <c r="E726" s="23">
        <v>8000</v>
      </c>
      <c r="F726" s="23">
        <f t="shared" si="95"/>
        <v>0</v>
      </c>
      <c r="G726" s="23">
        <f>IF(AND(B726="Med B", COUNTIFS(A$2:A726, A726, B$2:B726, "Med A")=0), 1, 0)</f>
        <v>0</v>
      </c>
      <c r="H726" s="23" cm="1">
        <f t="array" ref="H726">IF(AND(A726=A725, E726=1), (C726-MIN(IF(A$2:A726=A726, IF(B$2:B726="Med A", C$2:C726), C726)))/7, 0)</f>
        <v>0</v>
      </c>
      <c r="I726" s="23">
        <f>IF(F726=1, SUMIFS(E$2:E726, A$2:A726, A726, B$2:B726, "Med A"), 0)</f>
        <v>0</v>
      </c>
      <c r="J726" s="23">
        <f t="shared" si="96"/>
        <v>0</v>
      </c>
      <c r="K726" s="23">
        <f t="shared" si="97"/>
        <v>8000</v>
      </c>
      <c r="L726" s="23">
        <f t="shared" si="98"/>
        <v>0</v>
      </c>
      <c r="M726" s="1">
        <f>IF(AND(B726="Med B", COUNTIFS(A$2:A726, A726, B$2:B726, "Med B")=1), 1, 0)</f>
        <v>0</v>
      </c>
      <c r="N726" s="1">
        <f t="shared" si="99"/>
        <v>0</v>
      </c>
      <c r="O726" s="1">
        <f>IF(B726="Med B", COUNTIFS(A$2:A726, A726, B$2:B726, "Med B"), 0)</f>
        <v>0</v>
      </c>
      <c r="P726" s="1">
        <f>IF(AND(B726="Med B", COUNTIFS(A$2:A726, A726, B$2:B726, "Med B")=2), E726, 0)</f>
        <v>0</v>
      </c>
    </row>
    <row r="727" spans="1:17" ht="10" x14ac:dyDescent="0.25">
      <c r="A727" s="1">
        <v>50</v>
      </c>
      <c r="B727" s="24" t="s">
        <v>9</v>
      </c>
      <c r="C727" s="2">
        <v>41102</v>
      </c>
      <c r="D727" s="2" t="str">
        <f t="shared" si="94"/>
        <v>2012-07</v>
      </c>
      <c r="E727" s="23">
        <v>8000</v>
      </c>
      <c r="F727" s="23">
        <f t="shared" si="95"/>
        <v>0</v>
      </c>
      <c r="G727" s="23">
        <f>IF(AND(B727="Med B", COUNTIFS(A$2:A727, A727, B$2:B727, "Med A")=0), 1, 0)</f>
        <v>0</v>
      </c>
      <c r="H727" s="23" cm="1">
        <f t="array" ref="H727">IF(AND(A727=A726, E727=1), (C727-MIN(IF(A$2:A727=A727, IF(B$2:B727="Med A", C$2:C727), C727)))/7, 0)</f>
        <v>0</v>
      </c>
      <c r="I727" s="23">
        <f>IF(F727=1, SUMIFS(E$2:E727, A$2:A727, A727, B$2:B727, "Med A"), 0)</f>
        <v>0</v>
      </c>
      <c r="J727" s="23">
        <f t="shared" si="96"/>
        <v>0</v>
      </c>
      <c r="K727" s="23">
        <f t="shared" si="97"/>
        <v>8000</v>
      </c>
      <c r="L727" s="23">
        <f t="shared" si="98"/>
        <v>0</v>
      </c>
      <c r="M727" s="1">
        <f>IF(AND(B727="Med B", COUNTIFS(A$2:A727, A727, B$2:B727, "Med B")=1), 1, 0)</f>
        <v>0</v>
      </c>
      <c r="N727" s="1">
        <f t="shared" si="99"/>
        <v>0</v>
      </c>
      <c r="O727" s="1">
        <f>IF(B727="Med B", COUNTIFS(A$2:A727, A727, B$2:B727, "Med B"), 0)</f>
        <v>0</v>
      </c>
      <c r="P727" s="1">
        <f>IF(AND(B727="Med B", COUNTIFS(A$2:A727, A727, B$2:B727, "Med B")=2), E727, 0)</f>
        <v>0</v>
      </c>
    </row>
    <row r="728" spans="1:17" ht="10" x14ac:dyDescent="0.25">
      <c r="A728" s="1">
        <v>50</v>
      </c>
      <c r="B728" s="24" t="s">
        <v>9</v>
      </c>
      <c r="C728" s="2">
        <v>41104</v>
      </c>
      <c r="D728" s="2" t="str">
        <f t="shared" si="94"/>
        <v>2012-07</v>
      </c>
      <c r="E728" s="23">
        <v>8000</v>
      </c>
      <c r="F728" s="23">
        <f t="shared" si="95"/>
        <v>0</v>
      </c>
      <c r="G728" s="23">
        <f>IF(AND(B728="Med B", COUNTIFS(A$2:A728, A728, B$2:B728, "Med A")=0), 1, 0)</f>
        <v>0</v>
      </c>
      <c r="H728" s="23" cm="1">
        <f t="array" ref="H728">IF(AND(A728=A727, E728=1), (C728-MIN(IF(A$2:A728=A728, IF(B$2:B728="Med A", C$2:C728), C728)))/7, 0)</f>
        <v>0</v>
      </c>
      <c r="I728" s="23">
        <f>IF(F728=1, SUMIFS(E$2:E728, A$2:A728, A728, B$2:B728, "Med A"), 0)</f>
        <v>0</v>
      </c>
      <c r="J728" s="23">
        <f t="shared" si="96"/>
        <v>0</v>
      </c>
      <c r="K728" s="23">
        <f t="shared" si="97"/>
        <v>8000</v>
      </c>
      <c r="L728" s="23">
        <f t="shared" si="98"/>
        <v>0</v>
      </c>
      <c r="M728" s="1">
        <f>IF(AND(B728="Med B", COUNTIFS(A$2:A728, A728, B$2:B728, "Med B")=1), 1, 0)</f>
        <v>0</v>
      </c>
      <c r="N728" s="1">
        <f t="shared" si="99"/>
        <v>0</v>
      </c>
      <c r="O728" s="1">
        <f>IF(B728="Med B", COUNTIFS(A$2:A728, A728, B$2:B728, "Med B"), 0)</f>
        <v>0</v>
      </c>
      <c r="P728" s="1">
        <f>IF(AND(B728="Med B", COUNTIFS(A$2:A728, A728, B$2:B728, "Med B")=2), E728, 0)</f>
        <v>0</v>
      </c>
    </row>
    <row r="729" spans="1:17" ht="10" x14ac:dyDescent="0.25">
      <c r="A729" s="1">
        <v>50</v>
      </c>
      <c r="B729" s="24" t="s">
        <v>9</v>
      </c>
      <c r="C729" s="2">
        <v>41107</v>
      </c>
      <c r="D729" s="2" t="str">
        <f t="shared" si="94"/>
        <v>2012-07</v>
      </c>
      <c r="E729" s="23">
        <v>8000</v>
      </c>
      <c r="F729" s="23">
        <f t="shared" si="95"/>
        <v>0</v>
      </c>
      <c r="G729" s="23">
        <f>IF(AND(B729="Med B", COUNTIFS(A$2:A729, A729, B$2:B729, "Med A")=0), 1, 0)</f>
        <v>0</v>
      </c>
      <c r="H729" s="23" cm="1">
        <f t="array" ref="H729">IF(AND(A729=A728, E729=1), (C729-MIN(IF(A$2:A729=A729, IF(B$2:B729="Med A", C$2:C729), C729)))/7, 0)</f>
        <v>0</v>
      </c>
      <c r="I729" s="23">
        <f>IF(F729=1, SUMIFS(E$2:E729, A$2:A729, A729, B$2:B729, "Med A"), 0)</f>
        <v>0</v>
      </c>
      <c r="J729" s="23">
        <f t="shared" si="96"/>
        <v>0</v>
      </c>
      <c r="K729" s="23">
        <f t="shared" si="97"/>
        <v>8000</v>
      </c>
      <c r="L729" s="23">
        <f t="shared" si="98"/>
        <v>0</v>
      </c>
      <c r="M729" s="1">
        <f>IF(AND(B729="Med B", COUNTIFS(A$2:A729, A729, B$2:B729, "Med B")=1), 1, 0)</f>
        <v>0</v>
      </c>
      <c r="N729" s="1">
        <f t="shared" si="99"/>
        <v>0</v>
      </c>
      <c r="O729" s="1">
        <f>IF(B729="Med B", COUNTIFS(A$2:A729, A729, B$2:B729, "Med B"), 0)</f>
        <v>0</v>
      </c>
      <c r="P729" s="1">
        <f>IF(AND(B729="Med B", COUNTIFS(A$2:A729, A729, B$2:B729, "Med B")=2), E729, 0)</f>
        <v>0</v>
      </c>
    </row>
    <row r="730" spans="1:17" ht="10" x14ac:dyDescent="0.25">
      <c r="A730" s="1">
        <v>50</v>
      </c>
      <c r="B730" s="24" t="s">
        <v>9</v>
      </c>
      <c r="C730" s="2">
        <v>41109</v>
      </c>
      <c r="D730" s="2" t="str">
        <f t="shared" si="94"/>
        <v>2012-07</v>
      </c>
      <c r="E730" s="23">
        <v>8000</v>
      </c>
      <c r="F730" s="23">
        <f t="shared" si="95"/>
        <v>0</v>
      </c>
      <c r="G730" s="23">
        <f>IF(AND(B730="Med B", COUNTIFS(A$2:A730, A730, B$2:B730, "Med A")=0), 1, 0)</f>
        <v>0</v>
      </c>
      <c r="H730" s="23" cm="1">
        <f t="array" ref="H730">IF(AND(A730=A729, E730=1), (C730-MIN(IF(A$2:A730=A730, IF(B$2:B730="Med A", C$2:C730), C730)))/7, 0)</f>
        <v>0</v>
      </c>
      <c r="I730" s="23">
        <f>IF(F730=1, SUMIFS(E$2:E730, A$2:A730, A730, B$2:B730, "Med A"), 0)</f>
        <v>0</v>
      </c>
      <c r="J730" s="23">
        <f t="shared" si="96"/>
        <v>0</v>
      </c>
      <c r="K730" s="23">
        <f t="shared" si="97"/>
        <v>8000</v>
      </c>
      <c r="L730" s="23">
        <f t="shared" si="98"/>
        <v>0</v>
      </c>
      <c r="M730" s="1">
        <f>IF(AND(B730="Med B", COUNTIFS(A$2:A730, A730, B$2:B730, "Med B")=1), 1, 0)</f>
        <v>0</v>
      </c>
      <c r="N730" s="1">
        <f t="shared" si="99"/>
        <v>0</v>
      </c>
      <c r="O730" s="1">
        <f>IF(B730="Med B", COUNTIFS(A$2:A730, A730, B$2:B730, "Med B"), 0)</f>
        <v>0</v>
      </c>
      <c r="P730" s="1">
        <f>IF(AND(B730="Med B", COUNTIFS(A$2:A730, A730, B$2:B730, "Med B")=2), E730, 0)</f>
        <v>0</v>
      </c>
    </row>
    <row r="731" spans="1:17" ht="10" x14ac:dyDescent="0.25">
      <c r="A731" s="1">
        <v>50</v>
      </c>
      <c r="B731" s="24" t="s">
        <v>9</v>
      </c>
      <c r="C731" s="2">
        <v>41118</v>
      </c>
      <c r="D731" s="2" t="str">
        <f t="shared" si="94"/>
        <v>2012-07</v>
      </c>
      <c r="E731" s="23">
        <v>7200</v>
      </c>
      <c r="F731" s="23">
        <f t="shared" si="95"/>
        <v>0</v>
      </c>
      <c r="G731" s="23">
        <f>IF(AND(B731="Med B", COUNTIFS(A$2:A731, A731, B$2:B731, "Med A")=0), 1, 0)</f>
        <v>0</v>
      </c>
      <c r="H731" s="23" cm="1">
        <f t="array" ref="H731">IF(AND(A731=A730, E731=1), (C731-MIN(IF(A$2:A731=A731, IF(B$2:B731="Med A", C$2:C731), C731)))/7, 0)</f>
        <v>0</v>
      </c>
      <c r="I731" s="23">
        <f>IF(F731=1, SUMIFS(E$2:E731, A$2:A731, A731, B$2:B731, "Med A"), 0)</f>
        <v>0</v>
      </c>
      <c r="J731" s="23">
        <f t="shared" si="96"/>
        <v>0</v>
      </c>
      <c r="K731" s="23">
        <f t="shared" si="97"/>
        <v>7200</v>
      </c>
      <c r="L731" s="23">
        <f t="shared" si="98"/>
        <v>0</v>
      </c>
      <c r="M731" s="1">
        <f>IF(AND(B731="Med B", COUNTIFS(A$2:A731, A731, B$2:B731, "Med B")=1), 1, 0)</f>
        <v>0</v>
      </c>
      <c r="N731" s="1">
        <f t="shared" si="99"/>
        <v>0</v>
      </c>
      <c r="O731" s="1">
        <f>IF(B731="Med B", COUNTIFS(A$2:A731, A731, B$2:B731, "Med B"), 0)</f>
        <v>0</v>
      </c>
      <c r="P731" s="1">
        <f>IF(AND(B731="Med B", COUNTIFS(A$2:A731, A731, B$2:B731, "Med B")=2), E731, 0)</f>
        <v>0</v>
      </c>
    </row>
    <row r="732" spans="1:17" ht="10" x14ac:dyDescent="0.25">
      <c r="A732" s="1">
        <v>50</v>
      </c>
      <c r="B732" s="24" t="s">
        <v>9</v>
      </c>
      <c r="C732" s="2">
        <v>41121</v>
      </c>
      <c r="D732" s="2" t="str">
        <f t="shared" si="94"/>
        <v>2012-07</v>
      </c>
      <c r="E732" s="23">
        <v>7200</v>
      </c>
      <c r="F732" s="23">
        <f t="shared" si="95"/>
        <v>0</v>
      </c>
      <c r="G732" s="23">
        <f>IF(AND(B732="Med B", COUNTIFS(A$2:A732, A732, B$2:B732, "Med A")=0), 1, 0)</f>
        <v>0</v>
      </c>
      <c r="H732" s="23" cm="1">
        <f t="array" ref="H732">IF(AND(A732=A731, E732=1), (C732-MIN(IF(A$2:A732=A732, IF(B$2:B732="Med A", C$2:C732), C732)))/7, 0)</f>
        <v>0</v>
      </c>
      <c r="I732" s="23">
        <f>IF(F732=1, SUMIFS(E$2:E732, A$2:A732, A732, B$2:B732, "Med A"), 0)</f>
        <v>0</v>
      </c>
      <c r="J732" s="23">
        <f t="shared" si="96"/>
        <v>0</v>
      </c>
      <c r="K732" s="23">
        <f t="shared" si="97"/>
        <v>7200</v>
      </c>
      <c r="L732" s="23">
        <f t="shared" si="98"/>
        <v>0</v>
      </c>
      <c r="M732" s="1">
        <f>IF(AND(B732="Med B", COUNTIFS(A$2:A732, A732, B$2:B732, "Med B")=1), 1, 0)</f>
        <v>0</v>
      </c>
      <c r="N732" s="1">
        <f t="shared" si="99"/>
        <v>0</v>
      </c>
      <c r="O732" s="1">
        <f>IF(B732="Med B", COUNTIFS(A$2:A732, A732, B$2:B732, "Med B"), 0)</f>
        <v>0</v>
      </c>
      <c r="P732" s="1">
        <f>IF(AND(B732="Med B", COUNTIFS(A$2:A732, A732, B$2:B732, "Med B")=2), E732, 0)</f>
        <v>0</v>
      </c>
    </row>
    <row r="733" spans="1:17" ht="10" x14ac:dyDescent="0.25">
      <c r="A733" s="1">
        <v>50</v>
      </c>
      <c r="B733" s="24" t="s">
        <v>9</v>
      </c>
      <c r="C733" s="2">
        <v>41123</v>
      </c>
      <c r="D733" s="2" t="str">
        <f t="shared" si="94"/>
        <v>2012-08</v>
      </c>
      <c r="E733" s="23">
        <v>7200</v>
      </c>
      <c r="F733" s="23">
        <f t="shared" si="95"/>
        <v>0</v>
      </c>
      <c r="G733" s="23">
        <f>IF(AND(B733="Med B", COUNTIFS(A$2:A733, A733, B$2:B733, "Med A")=0), 1, 0)</f>
        <v>0</v>
      </c>
      <c r="H733" s="23" cm="1">
        <f t="array" ref="H733">IF(AND(A733=A732, E733=1), (C733-MIN(IF(A$2:A733=A733, IF(B$2:B733="Med A", C$2:C733), C733)))/7, 0)</f>
        <v>0</v>
      </c>
      <c r="I733" s="23">
        <f>IF(F733=1, SUMIFS(E$2:E733, A$2:A733, A733, B$2:B733, "Med A"), 0)</f>
        <v>0</v>
      </c>
      <c r="J733" s="23">
        <f t="shared" si="96"/>
        <v>0</v>
      </c>
      <c r="K733" s="23">
        <f t="shared" si="97"/>
        <v>7200</v>
      </c>
      <c r="L733" s="23">
        <f t="shared" si="98"/>
        <v>0</v>
      </c>
      <c r="M733" s="1">
        <f>IF(AND(B733="Med B", COUNTIFS(A$2:A733, A733, B$2:B733, "Med B")=1), 1, 0)</f>
        <v>0</v>
      </c>
      <c r="N733" s="1">
        <f t="shared" si="99"/>
        <v>0</v>
      </c>
      <c r="O733" s="1">
        <f>IF(B733="Med B", COUNTIFS(A$2:A733, A733, B$2:B733, "Med B"), 0)</f>
        <v>0</v>
      </c>
      <c r="P733" s="1">
        <f>IF(AND(B733="Med B", COUNTIFS(A$2:A733, A733, B$2:B733, "Med B")=2), E733, 0)</f>
        <v>0</v>
      </c>
    </row>
    <row r="734" spans="1:17" ht="10" x14ac:dyDescent="0.25">
      <c r="A734" s="1">
        <v>50</v>
      </c>
      <c r="B734" s="24" t="s">
        <v>9</v>
      </c>
      <c r="C734" s="2">
        <v>41125</v>
      </c>
      <c r="D734" s="2" t="str">
        <f t="shared" si="94"/>
        <v>2012-08</v>
      </c>
      <c r="E734" s="23">
        <v>7200</v>
      </c>
      <c r="F734" s="23">
        <f t="shared" si="95"/>
        <v>0</v>
      </c>
      <c r="G734" s="23">
        <f>IF(AND(B734="Med B", COUNTIFS(A$2:A734, A734, B$2:B734, "Med A")=0), 1, 0)</f>
        <v>0</v>
      </c>
      <c r="H734" s="23" cm="1">
        <f t="array" ref="H734">IF(AND(A734=A733, E734=1), (C734-MIN(IF(A$2:A734=A734, IF(B$2:B734="Med A", C$2:C734), C734)))/7, 0)</f>
        <v>0</v>
      </c>
      <c r="I734" s="23">
        <f>IF(F734=1, SUMIFS(E$2:E734, A$2:A734, A734, B$2:B734, "Med A"), 0)</f>
        <v>0</v>
      </c>
      <c r="J734" s="23">
        <f t="shared" si="96"/>
        <v>0</v>
      </c>
      <c r="K734" s="23">
        <f t="shared" si="97"/>
        <v>7200</v>
      </c>
      <c r="L734" s="23">
        <f t="shared" si="98"/>
        <v>0</v>
      </c>
      <c r="M734" s="1">
        <f>IF(AND(B734="Med B", COUNTIFS(A$2:A734, A734, B$2:B734, "Med B")=1), 1, 0)</f>
        <v>0</v>
      </c>
      <c r="N734" s="1">
        <f t="shared" si="99"/>
        <v>0</v>
      </c>
      <c r="O734" s="1">
        <f>IF(B734="Med B", COUNTIFS(A$2:A734, A734, B$2:B734, "Med B"), 0)</f>
        <v>0</v>
      </c>
      <c r="P734" s="1">
        <f>IF(AND(B734="Med B", COUNTIFS(A$2:A734, A734, B$2:B734, "Med B")=2), E734, 0)</f>
        <v>0</v>
      </c>
    </row>
    <row r="735" spans="1:17" ht="10" x14ac:dyDescent="0.25">
      <c r="A735" s="1">
        <v>50</v>
      </c>
      <c r="B735" s="24" t="s">
        <v>9</v>
      </c>
      <c r="C735" s="2">
        <v>41128</v>
      </c>
      <c r="D735" s="2" t="str">
        <f t="shared" si="94"/>
        <v>2012-08</v>
      </c>
      <c r="E735" s="23">
        <v>7200</v>
      </c>
      <c r="F735" s="23">
        <f t="shared" si="95"/>
        <v>0</v>
      </c>
      <c r="G735" s="23">
        <f>IF(AND(B735="Med B", COUNTIFS(A$2:A735, A735, B$2:B735, "Med A")=0), 1, 0)</f>
        <v>0</v>
      </c>
      <c r="H735" s="23" cm="1">
        <f t="array" ref="H735">IF(AND(A735=A734, E735=1), (C735-MIN(IF(A$2:A735=A735, IF(B$2:B735="Med A", C$2:C735), C735)))/7, 0)</f>
        <v>0</v>
      </c>
      <c r="I735" s="23">
        <f>IF(F735=1, SUMIFS(E$2:E735, A$2:A735, A735, B$2:B735, "Med A"), 0)</f>
        <v>0</v>
      </c>
      <c r="J735" s="23">
        <f t="shared" si="96"/>
        <v>0</v>
      </c>
      <c r="K735" s="23">
        <f t="shared" si="97"/>
        <v>7200</v>
      </c>
      <c r="L735" s="23">
        <f t="shared" si="98"/>
        <v>0</v>
      </c>
      <c r="M735" s="1">
        <f>IF(AND(B735="Med B", COUNTIFS(A$2:A735, A735, B$2:B735, "Med B")=1), 1, 0)</f>
        <v>0</v>
      </c>
      <c r="N735" s="1">
        <f t="shared" si="99"/>
        <v>0</v>
      </c>
      <c r="O735" s="1">
        <f>IF(B735="Med B", COUNTIFS(A$2:A735, A735, B$2:B735, "Med B"), 0)</f>
        <v>0</v>
      </c>
      <c r="P735" s="1">
        <f>IF(AND(B735="Med B", COUNTIFS(A$2:A735, A735, B$2:B735, "Med B")=2), E735, 0)</f>
        <v>0</v>
      </c>
    </row>
    <row r="736" spans="1:17" ht="10" x14ac:dyDescent="0.25">
      <c r="A736" s="1">
        <v>50</v>
      </c>
      <c r="B736" s="24" t="s">
        <v>9</v>
      </c>
      <c r="C736" s="2">
        <v>41130</v>
      </c>
      <c r="D736" s="2" t="str">
        <f t="shared" si="94"/>
        <v>2012-08</v>
      </c>
      <c r="E736" s="23">
        <v>7200</v>
      </c>
      <c r="F736" s="23">
        <f t="shared" si="95"/>
        <v>0</v>
      </c>
      <c r="G736" s="23">
        <f>IF(AND(B736="Med B", COUNTIFS(A$2:A736, A736, B$2:B736, "Med A")=0), 1, 0)</f>
        <v>0</v>
      </c>
      <c r="H736" s="23" cm="1">
        <f t="array" ref="H736">IF(AND(A736=A735, E736=1), (C736-MIN(IF(A$2:A736=A736, IF(B$2:B736="Med A", C$2:C736), C736)))/7, 0)</f>
        <v>0</v>
      </c>
      <c r="I736" s="23">
        <f>IF(F736=1, SUMIFS(E$2:E736, A$2:A736, A736, B$2:B736, "Med A"), 0)</f>
        <v>0</v>
      </c>
      <c r="J736" s="23">
        <f t="shared" si="96"/>
        <v>0</v>
      </c>
      <c r="K736" s="23">
        <f t="shared" si="97"/>
        <v>7200</v>
      </c>
      <c r="L736" s="23">
        <f t="shared" si="98"/>
        <v>0</v>
      </c>
      <c r="M736" s="1">
        <f>IF(AND(B736="Med B", COUNTIFS(A$2:A736, A736, B$2:B736, "Med B")=1), 1, 0)</f>
        <v>0</v>
      </c>
      <c r="N736" s="1">
        <f t="shared" si="99"/>
        <v>0</v>
      </c>
      <c r="O736" s="1">
        <f>IF(B736="Med B", COUNTIFS(A$2:A736, A736, B$2:B736, "Med B"), 0)</f>
        <v>0</v>
      </c>
      <c r="P736" s="1">
        <f>IF(AND(B736="Med B", COUNTIFS(A$2:A736, A736, B$2:B736, "Med B")=2), E736, 0)</f>
        <v>0</v>
      </c>
    </row>
    <row r="737" spans="1:17" ht="10" x14ac:dyDescent="0.25">
      <c r="A737" s="1">
        <v>50</v>
      </c>
      <c r="B737" s="24" t="s">
        <v>9</v>
      </c>
      <c r="C737" s="2">
        <v>41132</v>
      </c>
      <c r="D737" s="2" t="str">
        <f t="shared" si="94"/>
        <v>2012-08</v>
      </c>
      <c r="E737" s="23">
        <v>7200</v>
      </c>
      <c r="F737" s="23">
        <f t="shared" si="95"/>
        <v>0</v>
      </c>
      <c r="G737" s="23">
        <f>IF(AND(B737="Med B", COUNTIFS(A$2:A737, A737, B$2:B737, "Med A")=0), 1, 0)</f>
        <v>0</v>
      </c>
      <c r="H737" s="23" cm="1">
        <f t="array" ref="H737">IF(AND(A737=A736, E737=1), (C737-MIN(IF(A$2:A737=A737, IF(B$2:B737="Med A", C$2:C737), C737)))/7, 0)</f>
        <v>0</v>
      </c>
      <c r="I737" s="23">
        <f>IF(F737=1, SUMIFS(E$2:E737, A$2:A737, A737, B$2:B737, "Med A"), 0)</f>
        <v>0</v>
      </c>
      <c r="J737" s="23">
        <f t="shared" si="96"/>
        <v>0</v>
      </c>
      <c r="K737" s="23">
        <f t="shared" si="97"/>
        <v>7200</v>
      </c>
      <c r="L737" s="23">
        <f t="shared" si="98"/>
        <v>0</v>
      </c>
      <c r="M737" s="1">
        <f>IF(AND(B737="Med B", COUNTIFS(A$2:A737, A737, B$2:B737, "Med B")=1), 1, 0)</f>
        <v>0</v>
      </c>
      <c r="N737" s="1">
        <f t="shared" si="99"/>
        <v>0</v>
      </c>
      <c r="O737" s="1">
        <f>IF(B737="Med B", COUNTIFS(A$2:A737, A737, B$2:B737, "Med B"), 0)</f>
        <v>0</v>
      </c>
      <c r="P737" s="1">
        <f>IF(AND(B737="Med B", COUNTIFS(A$2:A737, A737, B$2:B737, "Med B")=2), E737, 0)</f>
        <v>0</v>
      </c>
    </row>
    <row r="738" spans="1:17" ht="10" x14ac:dyDescent="0.25">
      <c r="A738" s="1">
        <v>50</v>
      </c>
      <c r="B738" s="24" t="s">
        <v>9</v>
      </c>
      <c r="C738" s="2">
        <v>41135</v>
      </c>
      <c r="D738" s="2" t="str">
        <f t="shared" si="94"/>
        <v>2012-08</v>
      </c>
      <c r="E738" s="23">
        <v>7200</v>
      </c>
      <c r="F738" s="23">
        <f t="shared" si="95"/>
        <v>0</v>
      </c>
      <c r="G738" s="23">
        <f>IF(AND(B738="Med B", COUNTIFS(A$2:A738, A738, B$2:B738, "Med A")=0), 1, 0)</f>
        <v>0</v>
      </c>
      <c r="H738" s="23" cm="1">
        <f t="array" ref="H738">IF(AND(A738=A737, E738=1), (C738-MIN(IF(A$2:A738=A738, IF(B$2:B738="Med A", C$2:C738), C738)))/7, 0)</f>
        <v>0</v>
      </c>
      <c r="I738" s="23">
        <f>IF(F738=1, SUMIFS(E$2:E738, A$2:A738, A738, B$2:B738, "Med A"), 0)</f>
        <v>0</v>
      </c>
      <c r="J738" s="23">
        <f t="shared" si="96"/>
        <v>0</v>
      </c>
      <c r="K738" s="23">
        <f t="shared" si="97"/>
        <v>7200</v>
      </c>
      <c r="L738" s="23">
        <f t="shared" si="98"/>
        <v>0</v>
      </c>
      <c r="M738" s="1">
        <f>IF(AND(B738="Med B", COUNTIFS(A$2:A738, A738, B$2:B738, "Med B")=1), 1, 0)</f>
        <v>0</v>
      </c>
      <c r="N738" s="1">
        <f t="shared" si="99"/>
        <v>0</v>
      </c>
      <c r="O738" s="1">
        <f>IF(B738="Med B", COUNTIFS(A$2:A738, A738, B$2:B738, "Med B"), 0)</f>
        <v>0</v>
      </c>
      <c r="P738" s="1">
        <f>IF(AND(B738="Med B", COUNTIFS(A$2:A738, A738, B$2:B738, "Med B")=2), E738, 0)</f>
        <v>0</v>
      </c>
    </row>
    <row r="739" spans="1:17" ht="10" x14ac:dyDescent="0.25">
      <c r="A739" s="1">
        <v>50</v>
      </c>
      <c r="B739" s="24" t="s">
        <v>9</v>
      </c>
      <c r="C739" s="2">
        <v>41137</v>
      </c>
      <c r="D739" s="2" t="str">
        <f t="shared" si="94"/>
        <v>2012-08</v>
      </c>
      <c r="E739" s="23">
        <v>7200</v>
      </c>
      <c r="F739" s="23">
        <f t="shared" si="95"/>
        <v>0</v>
      </c>
      <c r="G739" s="23">
        <f>IF(AND(B739="Med B", COUNTIFS(A$2:A739, A739, B$2:B739, "Med A")=0), 1, 0)</f>
        <v>0</v>
      </c>
      <c r="H739" s="23" cm="1">
        <f t="array" ref="H739">IF(AND(A739=A738, E739=1), (C739-MIN(IF(A$2:A739=A739, IF(B$2:B739="Med A", C$2:C739), C739)))/7, 0)</f>
        <v>0</v>
      </c>
      <c r="I739" s="23">
        <f>IF(F739=1, SUMIFS(E$2:E739, A$2:A739, A739, B$2:B739, "Med A"), 0)</f>
        <v>0</v>
      </c>
      <c r="J739" s="23">
        <f t="shared" si="96"/>
        <v>0</v>
      </c>
      <c r="K739" s="23">
        <f t="shared" si="97"/>
        <v>7200</v>
      </c>
      <c r="L739" s="23">
        <f t="shared" si="98"/>
        <v>0</v>
      </c>
      <c r="M739" s="1">
        <f>IF(AND(B739="Med B", COUNTIFS(A$2:A739, A739, B$2:B739, "Med B")=1), 1, 0)</f>
        <v>0</v>
      </c>
      <c r="N739" s="1">
        <f t="shared" si="99"/>
        <v>0</v>
      </c>
      <c r="O739" s="1">
        <f>IF(B739="Med B", COUNTIFS(A$2:A739, A739, B$2:B739, "Med B"), 0)</f>
        <v>0</v>
      </c>
      <c r="P739" s="1">
        <f>IF(AND(B739="Med B", COUNTIFS(A$2:A739, A739, B$2:B739, "Med B")=2), E739, 0)</f>
        <v>0</v>
      </c>
    </row>
    <row r="740" spans="1:17" ht="10" x14ac:dyDescent="0.25">
      <c r="A740" s="1">
        <v>50</v>
      </c>
      <c r="B740" s="24" t="s">
        <v>9</v>
      </c>
      <c r="C740" s="2">
        <v>41139</v>
      </c>
      <c r="D740" s="2" t="str">
        <f t="shared" si="94"/>
        <v>2012-08</v>
      </c>
      <c r="E740" s="23">
        <v>7200</v>
      </c>
      <c r="F740" s="23">
        <f t="shared" si="95"/>
        <v>0</v>
      </c>
      <c r="G740" s="23">
        <f>IF(AND(B740="Med B", COUNTIFS(A$2:A740, A740, B$2:B740, "Med A")=0), 1, 0)</f>
        <v>0</v>
      </c>
      <c r="H740" s="23" cm="1">
        <f t="array" ref="H740">IF(AND(A740=A739, E740=1), (C740-MIN(IF(A$2:A740=A740, IF(B$2:B740="Med A", C$2:C740), C740)))/7, 0)</f>
        <v>0</v>
      </c>
      <c r="I740" s="23">
        <f>IF(F740=1, SUMIFS(E$2:E740, A$2:A740, A740, B$2:B740, "Med A"), 0)</f>
        <v>0</v>
      </c>
      <c r="J740" s="23">
        <f t="shared" si="96"/>
        <v>0</v>
      </c>
      <c r="K740" s="23">
        <f t="shared" si="97"/>
        <v>7200</v>
      </c>
      <c r="L740" s="23">
        <f t="shared" si="98"/>
        <v>0</v>
      </c>
      <c r="M740" s="1">
        <f>IF(AND(B740="Med B", COUNTIFS(A$2:A740, A740, B$2:B740, "Med B")=1), 1, 0)</f>
        <v>0</v>
      </c>
      <c r="N740" s="1">
        <f t="shared" si="99"/>
        <v>0</v>
      </c>
      <c r="O740" s="1">
        <f>IF(B740="Med B", COUNTIFS(A$2:A740, A740, B$2:B740, "Med B"), 0)</f>
        <v>0</v>
      </c>
      <c r="P740" s="1">
        <f>IF(AND(B740="Med B", COUNTIFS(A$2:A740, A740, B$2:B740, "Med B")=2), E740, 0)</f>
        <v>0</v>
      </c>
    </row>
    <row r="741" spans="1:17" ht="10" x14ac:dyDescent="0.25">
      <c r="A741" s="1">
        <v>50</v>
      </c>
      <c r="B741" s="24" t="s">
        <v>9</v>
      </c>
      <c r="C741" s="2">
        <v>41142</v>
      </c>
      <c r="D741" s="2" t="str">
        <f t="shared" si="94"/>
        <v>2012-08</v>
      </c>
      <c r="E741" s="23">
        <v>7200</v>
      </c>
      <c r="F741" s="23">
        <f t="shared" si="95"/>
        <v>0</v>
      </c>
      <c r="G741" s="23">
        <f>IF(AND(B741="Med B", COUNTIFS(A$2:A741, A741, B$2:B741, "Med A")=0), 1, 0)</f>
        <v>0</v>
      </c>
      <c r="H741" s="23" cm="1">
        <f t="array" ref="H741">IF(AND(A741=A740, E741=1), (C741-MIN(IF(A$2:A741=A741, IF(B$2:B741="Med A", C$2:C741), C741)))/7, 0)</f>
        <v>0</v>
      </c>
      <c r="I741" s="23">
        <f>IF(F741=1, SUMIFS(E$2:E741, A$2:A741, A741, B$2:B741, "Med A"), 0)</f>
        <v>0</v>
      </c>
      <c r="J741" s="23">
        <f t="shared" si="96"/>
        <v>0</v>
      </c>
      <c r="K741" s="23">
        <f t="shared" si="97"/>
        <v>7200</v>
      </c>
      <c r="L741" s="23">
        <f t="shared" si="98"/>
        <v>0</v>
      </c>
      <c r="M741" s="1">
        <f>IF(AND(B741="Med B", COUNTIFS(A$2:A741, A741, B$2:B741, "Med B")=1), 1, 0)</f>
        <v>0</v>
      </c>
      <c r="N741" s="1">
        <f t="shared" si="99"/>
        <v>0</v>
      </c>
      <c r="O741" s="1">
        <f>IF(B741="Med B", COUNTIFS(A$2:A741, A741, B$2:B741, "Med B"), 0)</f>
        <v>0</v>
      </c>
      <c r="P741" s="1">
        <f>IF(AND(B741="Med B", COUNTIFS(A$2:A741, A741, B$2:B741, "Med B")=2), E741, 0)</f>
        <v>0</v>
      </c>
    </row>
    <row r="742" spans="1:17" ht="10" x14ac:dyDescent="0.25">
      <c r="A742" s="1">
        <v>50</v>
      </c>
      <c r="B742" s="24" t="s">
        <v>9</v>
      </c>
      <c r="C742" s="2">
        <v>41144</v>
      </c>
      <c r="D742" s="2" t="str">
        <f t="shared" si="94"/>
        <v>2012-08</v>
      </c>
      <c r="E742" s="23">
        <v>7200</v>
      </c>
      <c r="F742" s="23">
        <f t="shared" si="95"/>
        <v>0</v>
      </c>
      <c r="G742" s="23">
        <f>IF(AND(B742="Med B", COUNTIFS(A$2:A742, A742, B$2:B742, "Med A")=0), 1, 0)</f>
        <v>0</v>
      </c>
      <c r="H742" s="23" cm="1">
        <f t="array" ref="H742">IF(AND(A742=A741, E742=1), (C742-MIN(IF(A$2:A742=A742, IF(B$2:B742="Med A", C$2:C742), C742)))/7, 0)</f>
        <v>0</v>
      </c>
      <c r="I742" s="23">
        <f>IF(F742=1, SUMIFS(E$2:E742, A$2:A742, A742, B$2:B742, "Med A"), 0)</f>
        <v>0</v>
      </c>
      <c r="J742" s="23">
        <f t="shared" si="96"/>
        <v>0</v>
      </c>
      <c r="K742" s="23">
        <f t="shared" si="97"/>
        <v>7200</v>
      </c>
      <c r="L742" s="23">
        <f t="shared" si="98"/>
        <v>0</v>
      </c>
      <c r="M742" s="1">
        <f>IF(AND(B742="Med B", COUNTIFS(A$2:A742, A742, B$2:B742, "Med B")=1), 1, 0)</f>
        <v>0</v>
      </c>
      <c r="N742" s="1">
        <f t="shared" si="99"/>
        <v>0</v>
      </c>
      <c r="O742" s="1">
        <f>IF(B742="Med B", COUNTIFS(A$2:A742, A742, B$2:B742, "Med B"), 0)</f>
        <v>0</v>
      </c>
      <c r="P742" s="1">
        <f>IF(AND(B742="Med B", COUNTIFS(A$2:A742, A742, B$2:B742, "Med B")=2), E742, 0)</f>
        <v>0</v>
      </c>
    </row>
    <row r="743" spans="1:17" ht="10" x14ac:dyDescent="0.25">
      <c r="A743" s="1">
        <v>50</v>
      </c>
      <c r="B743" s="24" t="s">
        <v>9</v>
      </c>
      <c r="C743" s="2">
        <v>41146</v>
      </c>
      <c r="D743" s="2" t="str">
        <f t="shared" si="94"/>
        <v>2012-08</v>
      </c>
      <c r="E743" s="23">
        <v>7200</v>
      </c>
      <c r="F743" s="23">
        <f t="shared" si="95"/>
        <v>0</v>
      </c>
      <c r="G743" s="23">
        <f>IF(AND(B743="Med B", COUNTIFS(A$2:A743, A743, B$2:B743, "Med A")=0), 1, 0)</f>
        <v>0</v>
      </c>
      <c r="H743" s="23" cm="1">
        <f t="array" ref="H743">IF(AND(A743=A742, E743=1), (C743-MIN(IF(A$2:A743=A743, IF(B$2:B743="Med A", C$2:C743), C743)))/7, 0)</f>
        <v>0</v>
      </c>
      <c r="I743" s="23">
        <f>IF(F743=1, SUMIFS(E$2:E743, A$2:A743, A743, B$2:B743, "Med A"), 0)</f>
        <v>0</v>
      </c>
      <c r="J743" s="23">
        <f t="shared" si="96"/>
        <v>0</v>
      </c>
      <c r="K743" s="23">
        <f t="shared" si="97"/>
        <v>7200</v>
      </c>
      <c r="L743" s="23">
        <f t="shared" si="98"/>
        <v>0</v>
      </c>
      <c r="M743" s="1">
        <f>IF(AND(B743="Med B", COUNTIFS(A$2:A743, A743, B$2:B743, "Med B")=1), 1, 0)</f>
        <v>0</v>
      </c>
      <c r="N743" s="1">
        <f t="shared" si="99"/>
        <v>0</v>
      </c>
      <c r="O743" s="1">
        <f>IF(B743="Med B", COUNTIFS(A$2:A743, A743, B$2:B743, "Med B"), 0)</f>
        <v>0</v>
      </c>
      <c r="P743" s="1">
        <f>IF(AND(B743="Med B", COUNTIFS(A$2:A743, A743, B$2:B743, "Med B")=2), E743, 0)</f>
        <v>0</v>
      </c>
    </row>
    <row r="744" spans="1:17" ht="10" x14ac:dyDescent="0.25">
      <c r="A744" s="1">
        <v>50</v>
      </c>
      <c r="B744" s="24" t="s">
        <v>9</v>
      </c>
      <c r="C744" s="2">
        <v>41149</v>
      </c>
      <c r="D744" s="2" t="str">
        <f t="shared" si="94"/>
        <v>2012-08</v>
      </c>
      <c r="E744" s="23">
        <v>7200</v>
      </c>
      <c r="F744" s="23">
        <f t="shared" si="95"/>
        <v>0</v>
      </c>
      <c r="G744" s="23">
        <f>IF(AND(B744="Med B", COUNTIFS(A$2:A744, A744, B$2:B744, "Med A")=0), 1, 0)</f>
        <v>0</v>
      </c>
      <c r="H744" s="23" cm="1">
        <f t="array" ref="H744">IF(AND(A744=A743, E744=1), (C744-MIN(IF(A$2:A744=A744, IF(B$2:B744="Med A", C$2:C744), C744)))/7, 0)</f>
        <v>0</v>
      </c>
      <c r="I744" s="23">
        <f>IF(F744=1, SUMIFS(E$2:E744, A$2:A744, A744, B$2:B744, "Med A"), 0)</f>
        <v>0</v>
      </c>
      <c r="J744" s="23">
        <f t="shared" si="96"/>
        <v>0</v>
      </c>
      <c r="K744" s="23">
        <f t="shared" si="97"/>
        <v>7200</v>
      </c>
      <c r="L744" s="23">
        <f t="shared" si="98"/>
        <v>0</v>
      </c>
      <c r="M744" s="1">
        <f>IF(AND(B744="Med B", COUNTIFS(A$2:A744, A744, B$2:B744, "Med B")=1), 1, 0)</f>
        <v>0</v>
      </c>
      <c r="N744" s="1">
        <f t="shared" si="99"/>
        <v>0</v>
      </c>
      <c r="O744" s="1">
        <f>IF(B744="Med B", COUNTIFS(A$2:A744, A744, B$2:B744, "Med B"), 0)</f>
        <v>0</v>
      </c>
      <c r="P744" s="1">
        <f>IF(AND(B744="Med B", COUNTIFS(A$2:A744, A744, B$2:B744, "Med B")=2), E744, 0)</f>
        <v>0</v>
      </c>
    </row>
    <row r="745" spans="1:17" ht="10" x14ac:dyDescent="0.25">
      <c r="A745" s="1">
        <v>50</v>
      </c>
      <c r="B745" s="24" t="s">
        <v>9</v>
      </c>
      <c r="C745" s="2">
        <v>41151</v>
      </c>
      <c r="D745" s="2" t="str">
        <f t="shared" si="94"/>
        <v>2012-08</v>
      </c>
      <c r="E745" s="23">
        <v>7200</v>
      </c>
      <c r="F745" s="23">
        <f t="shared" si="95"/>
        <v>0</v>
      </c>
      <c r="G745" s="23">
        <f>IF(AND(B745="Med B", COUNTIFS(A$2:A745, A745, B$2:B745, "Med A")=0), 1, 0)</f>
        <v>0</v>
      </c>
      <c r="H745" s="23" cm="1">
        <f t="array" ref="H745">IF(AND(A745=A744, E745=1), (C745-MIN(IF(A$2:A745=A745, IF(B$2:B745="Med A", C$2:C745), C745)))/7, 0)</f>
        <v>0</v>
      </c>
      <c r="I745" s="23">
        <f>IF(F745=1, SUMIFS(E$2:E745, A$2:A745, A745, B$2:B745, "Med A"), 0)</f>
        <v>0</v>
      </c>
      <c r="J745" s="23">
        <f t="shared" si="96"/>
        <v>0</v>
      </c>
      <c r="K745" s="23">
        <f t="shared" si="97"/>
        <v>7200</v>
      </c>
      <c r="L745" s="23">
        <f t="shared" si="98"/>
        <v>0</v>
      </c>
      <c r="M745" s="1">
        <f>IF(AND(B745="Med B", COUNTIFS(A$2:A745, A745, B$2:B745, "Med B")=1), 1, 0)</f>
        <v>0</v>
      </c>
      <c r="N745" s="1">
        <f t="shared" si="99"/>
        <v>0</v>
      </c>
      <c r="O745" s="1">
        <f>IF(B745="Med B", COUNTIFS(A$2:A745, A745, B$2:B745, "Med B"), 0)</f>
        <v>0</v>
      </c>
      <c r="P745" s="1">
        <f>IF(AND(B745="Med B", COUNTIFS(A$2:A745, A745, B$2:B745, "Med B")=2), E745, 0)</f>
        <v>0</v>
      </c>
    </row>
    <row r="746" spans="1:17" ht="12.5" x14ac:dyDescent="0.25">
      <c r="A746" s="1">
        <v>50</v>
      </c>
      <c r="B746" s="24" t="s">
        <v>9</v>
      </c>
      <c r="C746" s="2">
        <v>41153</v>
      </c>
      <c r="D746" s="2" t="str">
        <f t="shared" si="94"/>
        <v>2012-09</v>
      </c>
      <c r="E746" s="23">
        <v>7200</v>
      </c>
      <c r="F746" s="23">
        <f t="shared" si="95"/>
        <v>0</v>
      </c>
      <c r="G746" s="23">
        <f>IF(AND(B746="Med B", COUNTIFS(A$2:A746, A746, B$2:B746, "Med A")=0), 1, 0)</f>
        <v>0</v>
      </c>
      <c r="H746" s="23" cm="1">
        <f t="array" ref="H746">IF(AND(A746=A745, E746=1), (C746-MIN(IF(A$2:A746=A746, IF(B$2:B746="Med A", C$2:C746), C746)))/7, 0)</f>
        <v>0</v>
      </c>
      <c r="I746" s="23">
        <f>IF(F746=1, SUMIFS(E$2:E746, A$2:A746, A746, B$2:B746, "Med A"), 0)</f>
        <v>0</v>
      </c>
      <c r="J746" s="23">
        <f t="shared" si="96"/>
        <v>0</v>
      </c>
      <c r="K746" s="23">
        <f t="shared" si="97"/>
        <v>7200</v>
      </c>
      <c r="L746" s="23">
        <f t="shared" si="98"/>
        <v>0</v>
      </c>
      <c r="M746" s="1">
        <f>IF(AND(B746="Med B", COUNTIFS(A$2:A746, A746, B$2:B746, "Med B")=1), 1, 0)</f>
        <v>0</v>
      </c>
      <c r="N746" s="1">
        <f t="shared" si="99"/>
        <v>0</v>
      </c>
      <c r="O746" s="1">
        <f>IF(B746="Med B", COUNTIFS(A$2:A746, A746, B$2:B746, "Med B"), 0)</f>
        <v>0</v>
      </c>
      <c r="P746" s="1">
        <f>IF(AND(B746="Med B", COUNTIFS(A$2:A746, A746, B$2:B746, "Med B")=2), E746, 0)</f>
        <v>0</v>
      </c>
      <c r="Q746" t="str">
        <f t="shared" ref="Q746:Q748" si="101">IF(AND(F722=1, OR(MONTH(C722)=9, MONTH(C722)=10)), TEXT(C722, "yyyy-mm"), "")</f>
        <v>2012-09</v>
      </c>
    </row>
    <row r="747" spans="1:17" ht="12.5" x14ac:dyDescent="0.25">
      <c r="A747" s="1">
        <v>50</v>
      </c>
      <c r="B747" s="24" t="s">
        <v>9</v>
      </c>
      <c r="C747" s="2">
        <v>41156</v>
      </c>
      <c r="D747" s="2" t="str">
        <f t="shared" si="94"/>
        <v>2012-09</v>
      </c>
      <c r="E747" s="23">
        <v>7200</v>
      </c>
      <c r="F747" s="23">
        <f t="shared" si="95"/>
        <v>0</v>
      </c>
      <c r="G747" s="23">
        <f>IF(AND(B747="Med B", COUNTIFS(A$2:A747, A747, B$2:B747, "Med A")=0), 1, 0)</f>
        <v>0</v>
      </c>
      <c r="H747" s="23" cm="1">
        <f t="array" ref="H747">IF(AND(A747=A746, E747=1), (C747-MIN(IF(A$2:A747=A747, IF(B$2:B747="Med A", C$2:C747), C747)))/7, 0)</f>
        <v>0</v>
      </c>
      <c r="I747" s="23">
        <f>IF(F747=1, SUMIFS(E$2:E747, A$2:A747, A747, B$2:B747, "Med A"), 0)</f>
        <v>0</v>
      </c>
      <c r="J747" s="23">
        <f t="shared" si="96"/>
        <v>0</v>
      </c>
      <c r="K747" s="23">
        <f t="shared" si="97"/>
        <v>7200</v>
      </c>
      <c r="L747" s="23">
        <f t="shared" si="98"/>
        <v>0</v>
      </c>
      <c r="M747" s="1">
        <f>IF(AND(B747="Med B", COUNTIFS(A$2:A747, A747, B$2:B747, "Med B")=1), 1, 0)</f>
        <v>0</v>
      </c>
      <c r="N747" s="1">
        <f t="shared" si="99"/>
        <v>0</v>
      </c>
      <c r="O747" s="1">
        <f>IF(B747="Med B", COUNTIFS(A$2:A747, A747, B$2:B747, "Med B"), 0)</f>
        <v>0</v>
      </c>
      <c r="P747" s="1">
        <f>IF(AND(B747="Med B", COUNTIFS(A$2:A747, A747, B$2:B747, "Med B")=2), E747, 0)</f>
        <v>0</v>
      </c>
      <c r="Q747" t="str">
        <f t="shared" si="101"/>
        <v/>
      </c>
    </row>
    <row r="748" spans="1:17" ht="12.5" x14ac:dyDescent="0.25">
      <c r="A748" s="1">
        <v>50</v>
      </c>
      <c r="B748" s="24" t="s">
        <v>9</v>
      </c>
      <c r="C748" s="2">
        <v>41158</v>
      </c>
      <c r="D748" s="2" t="str">
        <f t="shared" si="94"/>
        <v>2012-09</v>
      </c>
      <c r="E748" s="23">
        <v>6500</v>
      </c>
      <c r="F748" s="23">
        <f t="shared" si="95"/>
        <v>0</v>
      </c>
      <c r="G748" s="23">
        <f>IF(AND(B748="Med B", COUNTIFS(A$2:A748, A748, B$2:B748, "Med A")=0), 1, 0)</f>
        <v>0</v>
      </c>
      <c r="H748" s="23" cm="1">
        <f t="array" ref="H748">IF(AND(A748=A747, E748=1), (C748-MIN(IF(A$2:A748=A748, IF(B$2:B748="Med A", C$2:C748), C748)))/7, 0)</f>
        <v>0</v>
      </c>
      <c r="I748" s="23">
        <f>IF(F748=1, SUMIFS(E$2:E748, A$2:A748, A748, B$2:B748, "Med A"), 0)</f>
        <v>0</v>
      </c>
      <c r="J748" s="23">
        <f t="shared" si="96"/>
        <v>0</v>
      </c>
      <c r="K748" s="23">
        <f t="shared" si="97"/>
        <v>6500</v>
      </c>
      <c r="L748" s="23">
        <f t="shared" si="98"/>
        <v>0</v>
      </c>
      <c r="M748" s="1">
        <f>IF(AND(B748="Med B", COUNTIFS(A$2:A748, A748, B$2:B748, "Med B")=1), 1, 0)</f>
        <v>0</v>
      </c>
      <c r="N748" s="1">
        <f t="shared" si="99"/>
        <v>0</v>
      </c>
      <c r="O748" s="1">
        <f>IF(B748="Med B", COUNTIFS(A$2:A748, A748, B$2:B748, "Med B"), 0)</f>
        <v>0</v>
      </c>
      <c r="P748" s="1">
        <f>IF(AND(B748="Med B", COUNTIFS(A$2:A748, A748, B$2:B748, "Med B")=2), E748, 0)</f>
        <v>0</v>
      </c>
      <c r="Q748" t="str">
        <f t="shared" si="101"/>
        <v/>
      </c>
    </row>
    <row r="749" spans="1:17" ht="10" x14ac:dyDescent="0.25">
      <c r="A749" s="1">
        <v>51</v>
      </c>
      <c r="B749" s="24" t="s">
        <v>9</v>
      </c>
      <c r="C749" s="2">
        <v>41093</v>
      </c>
      <c r="D749" s="2" t="str">
        <f t="shared" si="94"/>
        <v>2012-07</v>
      </c>
      <c r="E749" s="23">
        <v>5000</v>
      </c>
      <c r="F749" s="23">
        <f t="shared" si="95"/>
        <v>0</v>
      </c>
      <c r="G749" s="23">
        <f>IF(AND(B749="Med B", COUNTIFS(A$2:A749, A749, B$2:B749, "Med A")=0), 1, 0)</f>
        <v>0</v>
      </c>
      <c r="H749" s="23" cm="1">
        <f t="array" ref="H749">IF(AND(A749=A748, E749=1), (C749-MIN(IF(A$2:A749=A749, IF(B$2:B749="Med A", C$2:C749), C749)))/7, 0)</f>
        <v>0</v>
      </c>
      <c r="I749" s="23">
        <f>IF(F749=1, SUMIFS(E$2:E749, A$2:A749, A749, B$2:B749, "Med A"), 0)</f>
        <v>0</v>
      </c>
      <c r="J749" s="23">
        <f t="shared" si="96"/>
        <v>0</v>
      </c>
      <c r="K749" s="23">
        <f t="shared" si="97"/>
        <v>5000</v>
      </c>
      <c r="L749" s="23">
        <f t="shared" si="98"/>
        <v>0</v>
      </c>
      <c r="M749" s="1">
        <f>IF(AND(B749="Med B", COUNTIFS(A$2:A749, A749, B$2:B749, "Med B")=1), 1, 0)</f>
        <v>0</v>
      </c>
      <c r="N749" s="1">
        <f t="shared" si="99"/>
        <v>0</v>
      </c>
      <c r="O749" s="1">
        <f>IF(B749="Med B", COUNTIFS(A$2:A749, A749, B$2:B749, "Med B"), 0)</f>
        <v>0</v>
      </c>
      <c r="P749" s="1">
        <f>IF(AND(B749="Med B", COUNTIFS(A$2:A749, A749, B$2:B749, "Med B")=2), E749, 0)</f>
        <v>0</v>
      </c>
    </row>
    <row r="750" spans="1:17" ht="10" x14ac:dyDescent="0.25">
      <c r="A750" s="1">
        <v>52</v>
      </c>
      <c r="B750" s="24" t="s">
        <v>9</v>
      </c>
      <c r="C750" s="2">
        <v>41125</v>
      </c>
      <c r="D750" s="2" t="str">
        <f t="shared" si="94"/>
        <v>2012-08</v>
      </c>
      <c r="E750" s="23">
        <v>4200</v>
      </c>
      <c r="F750" s="23">
        <f t="shared" si="95"/>
        <v>0</v>
      </c>
      <c r="G750" s="23">
        <f>IF(AND(B750="Med B", COUNTIFS(A$2:A750, A750, B$2:B750, "Med A")=0), 1, 0)</f>
        <v>0</v>
      </c>
      <c r="H750" s="23" cm="1">
        <f t="array" ref="H750">IF(AND(A750=A749, E750=1), (C750-MIN(IF(A$2:A750=A750, IF(B$2:B750="Med A", C$2:C750), C750)))/7, 0)</f>
        <v>0</v>
      </c>
      <c r="I750" s="23">
        <f>IF(F750=1, SUMIFS(E$2:E750, A$2:A750, A750, B$2:B750, "Med A"), 0)</f>
        <v>0</v>
      </c>
      <c r="J750" s="23">
        <f t="shared" si="96"/>
        <v>0</v>
      </c>
      <c r="K750" s="23">
        <f t="shared" si="97"/>
        <v>4200</v>
      </c>
      <c r="L750" s="23">
        <f t="shared" si="98"/>
        <v>0</v>
      </c>
      <c r="M750" s="1">
        <f>IF(AND(B750="Med B", COUNTIFS(A$2:A750, A750, B$2:B750, "Med B")=1), 1, 0)</f>
        <v>0</v>
      </c>
      <c r="N750" s="1">
        <f t="shared" si="99"/>
        <v>0</v>
      </c>
      <c r="O750" s="1">
        <f>IF(B750="Med B", COUNTIFS(A$2:A750, A750, B$2:B750, "Med B"), 0)</f>
        <v>0</v>
      </c>
      <c r="P750" s="1">
        <f>IF(AND(B750="Med B", COUNTIFS(A$2:A750, A750, B$2:B750, "Med B")=2), E750, 0)</f>
        <v>0</v>
      </c>
    </row>
    <row r="751" spans="1:17" ht="10" x14ac:dyDescent="0.25">
      <c r="A751" s="1">
        <v>52</v>
      </c>
      <c r="B751" s="24" t="s">
        <v>9</v>
      </c>
      <c r="C751" s="2">
        <v>41128</v>
      </c>
      <c r="D751" s="2" t="str">
        <f t="shared" si="94"/>
        <v>2012-08</v>
      </c>
      <c r="E751" s="23">
        <v>4200</v>
      </c>
      <c r="F751" s="23">
        <f t="shared" si="95"/>
        <v>0</v>
      </c>
      <c r="G751" s="23">
        <f>IF(AND(B751="Med B", COUNTIFS(A$2:A751, A751, B$2:B751, "Med A")=0), 1, 0)</f>
        <v>0</v>
      </c>
      <c r="H751" s="23" cm="1">
        <f t="array" ref="H751">IF(AND(A751=A750, E751=1), (C751-MIN(IF(A$2:A751=A751, IF(B$2:B751="Med A", C$2:C751), C751)))/7, 0)</f>
        <v>0</v>
      </c>
      <c r="I751" s="23">
        <f>IF(F751=1, SUMIFS(E$2:E751, A$2:A751, A751, B$2:B751, "Med A"), 0)</f>
        <v>0</v>
      </c>
      <c r="J751" s="23">
        <f t="shared" si="96"/>
        <v>0</v>
      </c>
      <c r="K751" s="23">
        <f t="shared" si="97"/>
        <v>4200</v>
      </c>
      <c r="L751" s="23">
        <f t="shared" si="98"/>
        <v>0</v>
      </c>
      <c r="M751" s="1">
        <f>IF(AND(B751="Med B", COUNTIFS(A$2:A751, A751, B$2:B751, "Med B")=1), 1, 0)</f>
        <v>0</v>
      </c>
      <c r="N751" s="1">
        <f t="shared" si="99"/>
        <v>0</v>
      </c>
      <c r="O751" s="1">
        <f>IF(B751="Med B", COUNTIFS(A$2:A751, A751, B$2:B751, "Med B"), 0)</f>
        <v>0</v>
      </c>
      <c r="P751" s="1">
        <f>IF(AND(B751="Med B", COUNTIFS(A$2:A751, A751, B$2:B751, "Med B")=2), E751, 0)</f>
        <v>0</v>
      </c>
    </row>
    <row r="752" spans="1:17" ht="10" x14ac:dyDescent="0.25">
      <c r="A752" s="1">
        <v>52</v>
      </c>
      <c r="B752" s="24" t="s">
        <v>9</v>
      </c>
      <c r="C752" s="2">
        <v>41130</v>
      </c>
      <c r="D752" s="2" t="str">
        <f t="shared" si="94"/>
        <v>2012-08</v>
      </c>
      <c r="E752" s="23">
        <v>4200</v>
      </c>
      <c r="F752" s="23">
        <f t="shared" si="95"/>
        <v>0</v>
      </c>
      <c r="G752" s="23">
        <f>IF(AND(B752="Med B", COUNTIFS(A$2:A752, A752, B$2:B752, "Med A")=0), 1, 0)</f>
        <v>0</v>
      </c>
      <c r="H752" s="23" cm="1">
        <f t="array" ref="H752">IF(AND(A752=A751, E752=1), (C752-MIN(IF(A$2:A752=A752, IF(B$2:B752="Med A", C$2:C752), C752)))/7, 0)</f>
        <v>0</v>
      </c>
      <c r="I752" s="23">
        <f>IF(F752=1, SUMIFS(E$2:E752, A$2:A752, A752, B$2:B752, "Med A"), 0)</f>
        <v>0</v>
      </c>
      <c r="J752" s="23">
        <f t="shared" si="96"/>
        <v>0</v>
      </c>
      <c r="K752" s="23">
        <f t="shared" si="97"/>
        <v>4200</v>
      </c>
      <c r="L752" s="23">
        <f t="shared" si="98"/>
        <v>0</v>
      </c>
      <c r="M752" s="1">
        <f>IF(AND(B752="Med B", COUNTIFS(A$2:A752, A752, B$2:B752, "Med B")=1), 1, 0)</f>
        <v>0</v>
      </c>
      <c r="N752" s="1">
        <f t="shared" si="99"/>
        <v>0</v>
      </c>
      <c r="O752" s="1">
        <f>IF(B752="Med B", COUNTIFS(A$2:A752, A752, B$2:B752, "Med B"), 0)</f>
        <v>0</v>
      </c>
      <c r="P752" s="1">
        <f>IF(AND(B752="Med B", COUNTIFS(A$2:A752, A752, B$2:B752, "Med B")=2), E752, 0)</f>
        <v>0</v>
      </c>
    </row>
    <row r="753" spans="1:17" ht="10" x14ac:dyDescent="0.25">
      <c r="A753" s="1">
        <v>52</v>
      </c>
      <c r="B753" s="24" t="s">
        <v>9</v>
      </c>
      <c r="C753" s="2">
        <v>41132</v>
      </c>
      <c r="D753" s="2" t="str">
        <f t="shared" si="94"/>
        <v>2012-08</v>
      </c>
      <c r="E753" s="23">
        <v>4200</v>
      </c>
      <c r="F753" s="23">
        <f t="shared" si="95"/>
        <v>0</v>
      </c>
      <c r="G753" s="23">
        <f>IF(AND(B753="Med B", COUNTIFS(A$2:A753, A753, B$2:B753, "Med A")=0), 1, 0)</f>
        <v>0</v>
      </c>
      <c r="H753" s="23" cm="1">
        <f t="array" ref="H753">IF(AND(A753=A752, E753=1), (C753-MIN(IF(A$2:A753=A753, IF(B$2:B753="Med A", C$2:C753), C753)))/7, 0)</f>
        <v>0</v>
      </c>
      <c r="I753" s="23">
        <f>IF(F753=1, SUMIFS(E$2:E753, A$2:A753, A753, B$2:B753, "Med A"), 0)</f>
        <v>0</v>
      </c>
      <c r="J753" s="23">
        <f t="shared" si="96"/>
        <v>0</v>
      </c>
      <c r="K753" s="23">
        <f t="shared" si="97"/>
        <v>4200</v>
      </c>
      <c r="L753" s="23">
        <f t="shared" si="98"/>
        <v>0</v>
      </c>
      <c r="M753" s="1">
        <f>IF(AND(B753="Med B", COUNTIFS(A$2:A753, A753, B$2:B753, "Med B")=1), 1, 0)</f>
        <v>0</v>
      </c>
      <c r="N753" s="1">
        <f t="shared" si="99"/>
        <v>0</v>
      </c>
      <c r="O753" s="1">
        <f>IF(B753="Med B", COUNTIFS(A$2:A753, A753, B$2:B753, "Med B"), 0)</f>
        <v>0</v>
      </c>
      <c r="P753" s="1">
        <f>IF(AND(B753="Med B", COUNTIFS(A$2:A753, A753, B$2:B753, "Med B")=2), E753, 0)</f>
        <v>0</v>
      </c>
    </row>
    <row r="754" spans="1:17" ht="10" x14ac:dyDescent="0.25">
      <c r="A754" s="1">
        <v>52</v>
      </c>
      <c r="B754" s="24" t="s">
        <v>9</v>
      </c>
      <c r="C754" s="2">
        <v>41135</v>
      </c>
      <c r="D754" s="2" t="str">
        <f t="shared" si="94"/>
        <v>2012-08</v>
      </c>
      <c r="E754" s="23">
        <v>4200</v>
      </c>
      <c r="F754" s="23">
        <f t="shared" si="95"/>
        <v>0</v>
      </c>
      <c r="G754" s="23">
        <f>IF(AND(B754="Med B", COUNTIFS(A$2:A754, A754, B$2:B754, "Med A")=0), 1, 0)</f>
        <v>0</v>
      </c>
      <c r="H754" s="23" cm="1">
        <f t="array" ref="H754">IF(AND(A754=A753, E754=1), (C754-MIN(IF(A$2:A754=A754, IF(B$2:B754="Med A", C$2:C754), C754)))/7, 0)</f>
        <v>0</v>
      </c>
      <c r="I754" s="23">
        <f>IF(F754=1, SUMIFS(E$2:E754, A$2:A754, A754, B$2:B754, "Med A"), 0)</f>
        <v>0</v>
      </c>
      <c r="J754" s="23">
        <f t="shared" si="96"/>
        <v>0</v>
      </c>
      <c r="K754" s="23">
        <f t="shared" si="97"/>
        <v>4200</v>
      </c>
      <c r="L754" s="23">
        <f t="shared" si="98"/>
        <v>0</v>
      </c>
      <c r="M754" s="1">
        <f>IF(AND(B754="Med B", COUNTIFS(A$2:A754, A754, B$2:B754, "Med B")=1), 1, 0)</f>
        <v>0</v>
      </c>
      <c r="N754" s="1">
        <f t="shared" si="99"/>
        <v>0</v>
      </c>
      <c r="O754" s="1">
        <f>IF(B754="Med B", COUNTIFS(A$2:A754, A754, B$2:B754, "Med B"), 0)</f>
        <v>0</v>
      </c>
      <c r="P754" s="1">
        <f>IF(AND(B754="Med B", COUNTIFS(A$2:A754, A754, B$2:B754, "Med B")=2), E754, 0)</f>
        <v>0</v>
      </c>
    </row>
    <row r="755" spans="1:17" ht="10" x14ac:dyDescent="0.25">
      <c r="A755" s="1">
        <v>52</v>
      </c>
      <c r="B755" s="24" t="s">
        <v>9</v>
      </c>
      <c r="C755" s="2">
        <v>41137</v>
      </c>
      <c r="D755" s="2" t="str">
        <f t="shared" si="94"/>
        <v>2012-08</v>
      </c>
      <c r="E755" s="23">
        <v>4200</v>
      </c>
      <c r="F755" s="23">
        <f t="shared" si="95"/>
        <v>0</v>
      </c>
      <c r="G755" s="23">
        <f>IF(AND(B755="Med B", COUNTIFS(A$2:A755, A755, B$2:B755, "Med A")=0), 1, 0)</f>
        <v>0</v>
      </c>
      <c r="H755" s="23" cm="1">
        <f t="array" ref="H755">IF(AND(A755=A754, E755=1), (C755-MIN(IF(A$2:A755=A755, IF(B$2:B755="Med A", C$2:C755), C755)))/7, 0)</f>
        <v>0</v>
      </c>
      <c r="I755" s="23">
        <f>IF(F755=1, SUMIFS(E$2:E755, A$2:A755, A755, B$2:B755, "Med A"), 0)</f>
        <v>0</v>
      </c>
      <c r="J755" s="23">
        <f t="shared" si="96"/>
        <v>0</v>
      </c>
      <c r="K755" s="23">
        <f t="shared" si="97"/>
        <v>4200</v>
      </c>
      <c r="L755" s="23">
        <f t="shared" si="98"/>
        <v>0</v>
      </c>
      <c r="M755" s="1">
        <f>IF(AND(B755="Med B", COUNTIFS(A$2:A755, A755, B$2:B755, "Med B")=1), 1, 0)</f>
        <v>0</v>
      </c>
      <c r="N755" s="1">
        <f t="shared" si="99"/>
        <v>0</v>
      </c>
      <c r="O755" s="1">
        <f>IF(B755="Med B", COUNTIFS(A$2:A755, A755, B$2:B755, "Med B"), 0)</f>
        <v>0</v>
      </c>
      <c r="P755" s="1">
        <f>IF(AND(B755="Med B", COUNTIFS(A$2:A755, A755, B$2:B755, "Med B")=2), E755, 0)</f>
        <v>0</v>
      </c>
    </row>
    <row r="756" spans="1:17" ht="10" x14ac:dyDescent="0.25">
      <c r="A756" s="1">
        <v>52</v>
      </c>
      <c r="B756" s="24" t="s">
        <v>9</v>
      </c>
      <c r="C756" s="2">
        <v>41139</v>
      </c>
      <c r="D756" s="2" t="str">
        <f t="shared" si="94"/>
        <v>2012-08</v>
      </c>
      <c r="E756" s="23">
        <v>4600</v>
      </c>
      <c r="F756" s="23">
        <f t="shared" si="95"/>
        <v>0</v>
      </c>
      <c r="G756" s="23">
        <f>IF(AND(B756="Med B", COUNTIFS(A$2:A756, A756, B$2:B756, "Med A")=0), 1, 0)</f>
        <v>0</v>
      </c>
      <c r="H756" s="23" cm="1">
        <f t="array" ref="H756">IF(AND(A756=A755, E756=1), (C756-MIN(IF(A$2:A756=A756, IF(B$2:B756="Med A", C$2:C756), C756)))/7, 0)</f>
        <v>0</v>
      </c>
      <c r="I756" s="23">
        <f>IF(F756=1, SUMIFS(E$2:E756, A$2:A756, A756, B$2:B756, "Med A"), 0)</f>
        <v>0</v>
      </c>
      <c r="J756" s="23">
        <f t="shared" si="96"/>
        <v>0</v>
      </c>
      <c r="K756" s="23">
        <f t="shared" si="97"/>
        <v>4600</v>
      </c>
      <c r="L756" s="23">
        <f t="shared" si="98"/>
        <v>0</v>
      </c>
      <c r="M756" s="1">
        <f>IF(AND(B756="Med B", COUNTIFS(A$2:A756, A756, B$2:B756, "Med B")=1), 1, 0)</f>
        <v>0</v>
      </c>
      <c r="N756" s="1">
        <f t="shared" si="99"/>
        <v>0</v>
      </c>
      <c r="O756" s="1">
        <f>IF(B756="Med B", COUNTIFS(A$2:A756, A756, B$2:B756, "Med B"), 0)</f>
        <v>0</v>
      </c>
      <c r="P756" s="1">
        <f>IF(AND(B756="Med B", COUNTIFS(A$2:A756, A756, B$2:B756, "Med B")=2), E756, 0)</f>
        <v>0</v>
      </c>
    </row>
    <row r="757" spans="1:17" ht="10" x14ac:dyDescent="0.25">
      <c r="A757" s="1">
        <v>52</v>
      </c>
      <c r="B757" s="24" t="s">
        <v>9</v>
      </c>
      <c r="C757" s="2">
        <v>41142</v>
      </c>
      <c r="D757" s="2" t="str">
        <f t="shared" si="94"/>
        <v>2012-08</v>
      </c>
      <c r="E757" s="23">
        <v>4600</v>
      </c>
      <c r="F757" s="23">
        <f t="shared" si="95"/>
        <v>0</v>
      </c>
      <c r="G757" s="23">
        <f>IF(AND(B757="Med B", COUNTIFS(A$2:A757, A757, B$2:B757, "Med A")=0), 1, 0)</f>
        <v>0</v>
      </c>
      <c r="H757" s="23" cm="1">
        <f t="array" ref="H757">IF(AND(A757=A756, E757=1), (C757-MIN(IF(A$2:A757=A757, IF(B$2:B757="Med A", C$2:C757), C757)))/7, 0)</f>
        <v>0</v>
      </c>
      <c r="I757" s="23">
        <f>IF(F757=1, SUMIFS(E$2:E757, A$2:A757, A757, B$2:B757, "Med A"), 0)</f>
        <v>0</v>
      </c>
      <c r="J757" s="23">
        <f t="shared" si="96"/>
        <v>0</v>
      </c>
      <c r="K757" s="23">
        <f t="shared" si="97"/>
        <v>4600</v>
      </c>
      <c r="L757" s="23">
        <f t="shared" si="98"/>
        <v>0</v>
      </c>
      <c r="M757" s="1">
        <f>IF(AND(B757="Med B", COUNTIFS(A$2:A757, A757, B$2:B757, "Med B")=1), 1, 0)</f>
        <v>0</v>
      </c>
      <c r="N757" s="1">
        <f t="shared" si="99"/>
        <v>0</v>
      </c>
      <c r="O757" s="1">
        <f>IF(B757="Med B", COUNTIFS(A$2:A757, A757, B$2:B757, "Med B"), 0)</f>
        <v>0</v>
      </c>
      <c r="P757" s="1">
        <f>IF(AND(B757="Med B", COUNTIFS(A$2:A757, A757, B$2:B757, "Med B")=2), E757, 0)</f>
        <v>0</v>
      </c>
    </row>
    <row r="758" spans="1:17" ht="10" x14ac:dyDescent="0.25">
      <c r="A758" s="1">
        <v>52</v>
      </c>
      <c r="B758" s="24" t="s">
        <v>9</v>
      </c>
      <c r="C758" s="2">
        <v>41144</v>
      </c>
      <c r="D758" s="2" t="str">
        <f t="shared" si="94"/>
        <v>2012-08</v>
      </c>
      <c r="E758" s="23">
        <v>4600</v>
      </c>
      <c r="F758" s="23">
        <f t="shared" si="95"/>
        <v>0</v>
      </c>
      <c r="G758" s="23">
        <f>IF(AND(B758="Med B", COUNTIFS(A$2:A758, A758, B$2:B758, "Med A")=0), 1, 0)</f>
        <v>0</v>
      </c>
      <c r="H758" s="23" cm="1">
        <f t="array" ref="H758">IF(AND(A758=A757, E758=1), (C758-MIN(IF(A$2:A758=A758, IF(B$2:B758="Med A", C$2:C758), C758)))/7, 0)</f>
        <v>0</v>
      </c>
      <c r="I758" s="23">
        <f>IF(F758=1, SUMIFS(E$2:E758, A$2:A758, A758, B$2:B758, "Med A"), 0)</f>
        <v>0</v>
      </c>
      <c r="J758" s="23">
        <f t="shared" si="96"/>
        <v>0</v>
      </c>
      <c r="K758" s="23">
        <f t="shared" si="97"/>
        <v>4600</v>
      </c>
      <c r="L758" s="23">
        <f t="shared" si="98"/>
        <v>0</v>
      </c>
      <c r="M758" s="1">
        <f>IF(AND(B758="Med B", COUNTIFS(A$2:A758, A758, B$2:B758, "Med B")=1), 1, 0)</f>
        <v>0</v>
      </c>
      <c r="N758" s="1">
        <f t="shared" si="99"/>
        <v>0</v>
      </c>
      <c r="O758" s="1">
        <f>IF(B758="Med B", COUNTIFS(A$2:A758, A758, B$2:B758, "Med B"), 0)</f>
        <v>0</v>
      </c>
      <c r="P758" s="1">
        <f>IF(AND(B758="Med B", COUNTIFS(A$2:A758, A758, B$2:B758, "Med B")=2), E758, 0)</f>
        <v>0</v>
      </c>
    </row>
    <row r="759" spans="1:17" ht="10" x14ac:dyDescent="0.25">
      <c r="A759" s="1">
        <v>52</v>
      </c>
      <c r="B759" s="24" t="s">
        <v>9</v>
      </c>
      <c r="C759" s="2">
        <v>41146</v>
      </c>
      <c r="D759" s="2" t="str">
        <f t="shared" si="94"/>
        <v>2012-08</v>
      </c>
      <c r="E759" s="23">
        <v>4600</v>
      </c>
      <c r="F759" s="23">
        <f t="shared" si="95"/>
        <v>0</v>
      </c>
      <c r="G759" s="23">
        <f>IF(AND(B759="Med B", COUNTIFS(A$2:A759, A759, B$2:B759, "Med A")=0), 1, 0)</f>
        <v>0</v>
      </c>
      <c r="H759" s="23" cm="1">
        <f t="array" ref="H759">IF(AND(A759=A758, E759=1), (C759-MIN(IF(A$2:A759=A759, IF(B$2:B759="Med A", C$2:C759), C759)))/7, 0)</f>
        <v>0</v>
      </c>
      <c r="I759" s="23">
        <f>IF(F759=1, SUMIFS(E$2:E759, A$2:A759, A759, B$2:B759, "Med A"), 0)</f>
        <v>0</v>
      </c>
      <c r="J759" s="23">
        <f t="shared" si="96"/>
        <v>0</v>
      </c>
      <c r="K759" s="23">
        <f t="shared" si="97"/>
        <v>4600</v>
      </c>
      <c r="L759" s="23">
        <f t="shared" si="98"/>
        <v>0</v>
      </c>
      <c r="M759" s="1">
        <f>IF(AND(B759="Med B", COUNTIFS(A$2:A759, A759, B$2:B759, "Med B")=1), 1, 0)</f>
        <v>0</v>
      </c>
      <c r="N759" s="1">
        <f t="shared" si="99"/>
        <v>0</v>
      </c>
      <c r="O759" s="1">
        <f>IF(B759="Med B", COUNTIFS(A$2:A759, A759, B$2:B759, "Med B"), 0)</f>
        <v>0</v>
      </c>
      <c r="P759" s="1">
        <f>IF(AND(B759="Med B", COUNTIFS(A$2:A759, A759, B$2:B759, "Med B")=2), E759, 0)</f>
        <v>0</v>
      </c>
    </row>
    <row r="760" spans="1:17" ht="10" x14ac:dyDescent="0.25">
      <c r="A760" s="1">
        <v>52</v>
      </c>
      <c r="B760" s="24" t="s">
        <v>9</v>
      </c>
      <c r="C760" s="2">
        <v>41149</v>
      </c>
      <c r="D760" s="2" t="str">
        <f t="shared" si="94"/>
        <v>2012-08</v>
      </c>
      <c r="E760" s="23">
        <v>4600</v>
      </c>
      <c r="F760" s="23">
        <f t="shared" si="95"/>
        <v>0</v>
      </c>
      <c r="G760" s="23">
        <f>IF(AND(B760="Med B", COUNTIFS(A$2:A760, A760, B$2:B760, "Med A")=0), 1, 0)</f>
        <v>0</v>
      </c>
      <c r="H760" s="23" cm="1">
        <f t="array" ref="H760">IF(AND(A760=A759, E760=1), (C760-MIN(IF(A$2:A760=A760, IF(B$2:B760="Med A", C$2:C760), C760)))/7, 0)</f>
        <v>0</v>
      </c>
      <c r="I760" s="23">
        <f>IF(F760=1, SUMIFS(E$2:E760, A$2:A760, A760, B$2:B760, "Med A"), 0)</f>
        <v>0</v>
      </c>
      <c r="J760" s="23">
        <f t="shared" si="96"/>
        <v>0</v>
      </c>
      <c r="K760" s="23">
        <f t="shared" si="97"/>
        <v>4600</v>
      </c>
      <c r="L760" s="23">
        <f t="shared" si="98"/>
        <v>0</v>
      </c>
      <c r="M760" s="1">
        <f>IF(AND(B760="Med B", COUNTIFS(A$2:A760, A760, B$2:B760, "Med B")=1), 1, 0)</f>
        <v>0</v>
      </c>
      <c r="N760" s="1">
        <f t="shared" si="99"/>
        <v>0</v>
      </c>
      <c r="O760" s="1">
        <f>IF(B760="Med B", COUNTIFS(A$2:A760, A760, B$2:B760, "Med B"), 0)</f>
        <v>0</v>
      </c>
      <c r="P760" s="1">
        <f>IF(AND(B760="Med B", COUNTIFS(A$2:A760, A760, B$2:B760, "Med B")=2), E760, 0)</f>
        <v>0</v>
      </c>
    </row>
    <row r="761" spans="1:17" ht="10" x14ac:dyDescent="0.25">
      <c r="A761" s="1">
        <v>52</v>
      </c>
      <c r="B761" s="24" t="s">
        <v>9</v>
      </c>
      <c r="C761" s="2">
        <v>41151</v>
      </c>
      <c r="D761" s="2" t="str">
        <f t="shared" si="94"/>
        <v>2012-08</v>
      </c>
      <c r="E761" s="23">
        <v>4600</v>
      </c>
      <c r="F761" s="23">
        <f t="shared" si="95"/>
        <v>0</v>
      </c>
      <c r="G761" s="23">
        <f>IF(AND(B761="Med B", COUNTIFS(A$2:A761, A761, B$2:B761, "Med A")=0), 1, 0)</f>
        <v>0</v>
      </c>
      <c r="H761" s="23" cm="1">
        <f t="array" ref="H761">IF(AND(A761=A760, E761=1), (C761-MIN(IF(A$2:A761=A761, IF(B$2:B761="Med A", C$2:C761), C761)))/7, 0)</f>
        <v>0</v>
      </c>
      <c r="I761" s="23">
        <f>IF(F761=1, SUMIFS(E$2:E761, A$2:A761, A761, B$2:B761, "Med A"), 0)</f>
        <v>0</v>
      </c>
      <c r="J761" s="23">
        <f t="shared" si="96"/>
        <v>0</v>
      </c>
      <c r="K761" s="23">
        <f t="shared" si="97"/>
        <v>4600</v>
      </c>
      <c r="L761" s="23">
        <f t="shared" si="98"/>
        <v>0</v>
      </c>
      <c r="M761" s="1">
        <f>IF(AND(B761="Med B", COUNTIFS(A$2:A761, A761, B$2:B761, "Med B")=1), 1, 0)</f>
        <v>0</v>
      </c>
      <c r="N761" s="1">
        <f t="shared" si="99"/>
        <v>0</v>
      </c>
      <c r="O761" s="1">
        <f>IF(B761="Med B", COUNTIFS(A$2:A761, A761, B$2:B761, "Med B"), 0)</f>
        <v>0</v>
      </c>
      <c r="P761" s="1">
        <f>IF(AND(B761="Med B", COUNTIFS(A$2:A761, A761, B$2:B761, "Med B")=2), E761, 0)</f>
        <v>0</v>
      </c>
    </row>
    <row r="762" spans="1:17" ht="12.5" x14ac:dyDescent="0.25">
      <c r="A762" s="1">
        <v>52</v>
      </c>
      <c r="B762" s="24" t="s">
        <v>9</v>
      </c>
      <c r="C762" s="2">
        <v>41156</v>
      </c>
      <c r="D762" s="2" t="str">
        <f t="shared" si="94"/>
        <v>2012-09</v>
      </c>
      <c r="E762" s="23">
        <v>4600</v>
      </c>
      <c r="F762" s="23">
        <f t="shared" si="95"/>
        <v>0</v>
      </c>
      <c r="G762" s="23">
        <f>IF(AND(B762="Med B", COUNTIFS(A$2:A762, A762, B$2:B762, "Med A")=0), 1, 0)</f>
        <v>0</v>
      </c>
      <c r="H762" s="23" cm="1">
        <f t="array" ref="H762">IF(AND(A762=A761, E762=1), (C762-MIN(IF(A$2:A762=A762, IF(B$2:B762="Med A", C$2:C762), C762)))/7, 0)</f>
        <v>0</v>
      </c>
      <c r="I762" s="23">
        <f>IF(F762=1, SUMIFS(E$2:E762, A$2:A762, A762, B$2:B762, "Med A"), 0)</f>
        <v>0</v>
      </c>
      <c r="J762" s="23">
        <f t="shared" si="96"/>
        <v>0</v>
      </c>
      <c r="K762" s="23">
        <f t="shared" si="97"/>
        <v>4600</v>
      </c>
      <c r="L762" s="23">
        <f t="shared" si="98"/>
        <v>0</v>
      </c>
      <c r="M762" s="1">
        <f>IF(AND(B762="Med B", COUNTIFS(A$2:A762, A762, B$2:B762, "Med B")=1), 1, 0)</f>
        <v>0</v>
      </c>
      <c r="N762" s="1">
        <f t="shared" si="99"/>
        <v>0</v>
      </c>
      <c r="O762" s="1">
        <f>IF(B762="Med B", COUNTIFS(A$2:A762, A762, B$2:B762, "Med B"), 0)</f>
        <v>0</v>
      </c>
      <c r="P762" s="1">
        <f>IF(AND(B762="Med B", COUNTIFS(A$2:A762, A762, B$2:B762, "Med B")=2), E762, 0)</f>
        <v>0</v>
      </c>
      <c r="Q762" t="str">
        <f t="shared" ref="Q762:Q765" si="102">IF(AND(F738=1, OR(MONTH(C738)=9, MONTH(C738)=10)), TEXT(C738, "yyyy-mm"), "")</f>
        <v/>
      </c>
    </row>
    <row r="763" spans="1:17" ht="12.5" x14ac:dyDescent="0.25">
      <c r="A763" s="1">
        <v>52</v>
      </c>
      <c r="B763" s="24" t="s">
        <v>9</v>
      </c>
      <c r="C763" s="2">
        <v>41158</v>
      </c>
      <c r="D763" s="2" t="str">
        <f t="shared" si="94"/>
        <v>2012-09</v>
      </c>
      <c r="E763" s="23">
        <v>4600</v>
      </c>
      <c r="F763" s="23">
        <f t="shared" si="95"/>
        <v>0</v>
      </c>
      <c r="G763" s="23">
        <f>IF(AND(B763="Med B", COUNTIFS(A$2:A763, A763, B$2:B763, "Med A")=0), 1, 0)</f>
        <v>0</v>
      </c>
      <c r="H763" s="23" cm="1">
        <f t="array" ref="H763">IF(AND(A763=A762, E763=1), (C763-MIN(IF(A$2:A763=A763, IF(B$2:B763="Med A", C$2:C763), C763)))/7, 0)</f>
        <v>0</v>
      </c>
      <c r="I763" s="23">
        <f>IF(F763=1, SUMIFS(E$2:E763, A$2:A763, A763, B$2:B763, "Med A"), 0)</f>
        <v>0</v>
      </c>
      <c r="J763" s="23">
        <f t="shared" si="96"/>
        <v>0</v>
      </c>
      <c r="K763" s="23">
        <f t="shared" si="97"/>
        <v>4600</v>
      </c>
      <c r="L763" s="23">
        <f t="shared" si="98"/>
        <v>0</v>
      </c>
      <c r="M763" s="1">
        <f>IF(AND(B763="Med B", COUNTIFS(A$2:A763, A763, B$2:B763, "Med B")=1), 1, 0)</f>
        <v>0</v>
      </c>
      <c r="N763" s="1">
        <f t="shared" si="99"/>
        <v>0</v>
      </c>
      <c r="O763" s="1">
        <f>IF(B763="Med B", COUNTIFS(A$2:A763, A763, B$2:B763, "Med B"), 0)</f>
        <v>0</v>
      </c>
      <c r="P763" s="1">
        <f>IF(AND(B763="Med B", COUNTIFS(A$2:A763, A763, B$2:B763, "Med B")=2), E763, 0)</f>
        <v>0</v>
      </c>
      <c r="Q763" t="str">
        <f t="shared" si="102"/>
        <v/>
      </c>
    </row>
    <row r="764" spans="1:17" ht="12.5" x14ac:dyDescent="0.25">
      <c r="A764" s="1">
        <v>52</v>
      </c>
      <c r="B764" s="24" t="s">
        <v>10</v>
      </c>
      <c r="C764" s="2">
        <v>41165</v>
      </c>
      <c r="D764" s="2" t="str">
        <f t="shared" si="94"/>
        <v>2012-09</v>
      </c>
      <c r="E764" s="23">
        <v>8</v>
      </c>
      <c r="F764" s="23">
        <f t="shared" si="95"/>
        <v>1</v>
      </c>
      <c r="G764" s="23">
        <f>IF(AND(B764="Med B", COUNTIFS(A$2:A764, A764, B$2:B764, "Med A")=0), 1, 0)</f>
        <v>0</v>
      </c>
      <c r="H764" s="23" cm="1">
        <f t="array" ref="H764">IF(AND(A764=A763, E764=1), (C764-MIN(IF(A$2:A764=A764, IF(B$2:B764="Med A", C$2:C764), C764)))/7, 0)</f>
        <v>0</v>
      </c>
      <c r="I764" s="23">
        <f>IF(F764=1, SUMIFS(E$2:E764, A$2:A764, A764, B$2:B764, "Med A"), 0)</f>
        <v>62000</v>
      </c>
      <c r="J764" s="23">
        <f t="shared" si="96"/>
        <v>0</v>
      </c>
      <c r="K764" s="23">
        <f t="shared" si="97"/>
        <v>0</v>
      </c>
      <c r="L764" s="23">
        <f t="shared" si="98"/>
        <v>8</v>
      </c>
      <c r="M764" s="1">
        <f>IF(AND(B764="Med B", COUNTIFS(A$2:A764, A764, B$2:B764, "Med B")=1), 1, 0)</f>
        <v>1</v>
      </c>
      <c r="N764" s="1">
        <f t="shared" si="99"/>
        <v>8</v>
      </c>
      <c r="O764" s="1">
        <f>IF(B764="Med B", COUNTIFS(A$2:A764, A764, B$2:B764, "Med B"), 0)</f>
        <v>1</v>
      </c>
      <c r="P764" s="1">
        <f>IF(AND(B764="Med B", COUNTIFS(A$2:A764, A764, B$2:B764, "Med B")=2), E764, 0)</f>
        <v>0</v>
      </c>
      <c r="Q764" t="str">
        <f t="shared" si="102"/>
        <v/>
      </c>
    </row>
    <row r="765" spans="1:17" ht="12.5" x14ac:dyDescent="0.25">
      <c r="A765" s="1">
        <v>52</v>
      </c>
      <c r="B765" s="24" t="s">
        <v>10</v>
      </c>
      <c r="C765" s="2">
        <v>41193</v>
      </c>
      <c r="D765" s="2" t="str">
        <f t="shared" si="94"/>
        <v>2012-10</v>
      </c>
      <c r="E765" s="23">
        <v>8</v>
      </c>
      <c r="F765" s="23">
        <f t="shared" si="95"/>
        <v>0</v>
      </c>
      <c r="G765" s="23">
        <f>IF(AND(B765="Med B", COUNTIFS(A$2:A765, A765, B$2:B765, "Med A")=0), 1, 0)</f>
        <v>0</v>
      </c>
      <c r="H765" s="23" cm="1">
        <f t="array" ref="H765">IF(AND(A765=A764, E765=1), (C765-MIN(IF(A$2:A765=A765, IF(B$2:B765="Med A", C$2:C765), C765)))/7, 0)</f>
        <v>0</v>
      </c>
      <c r="I765" s="23">
        <f>IF(F765=1, SUMIFS(E$2:E765, A$2:A765, A765, B$2:B765, "Med A"), 0)</f>
        <v>0</v>
      </c>
      <c r="J765" s="23">
        <f t="shared" si="96"/>
        <v>0</v>
      </c>
      <c r="K765" s="23">
        <f t="shared" si="97"/>
        <v>0</v>
      </c>
      <c r="L765" s="23">
        <f t="shared" si="98"/>
        <v>8</v>
      </c>
      <c r="M765" s="1">
        <f>IF(AND(B765="Med B", COUNTIFS(A$2:A765, A765, B$2:B765, "Med B")=1), 1, 0)</f>
        <v>0</v>
      </c>
      <c r="N765" s="1">
        <f t="shared" si="99"/>
        <v>0</v>
      </c>
      <c r="O765" s="1">
        <f>IF(B765="Med B", COUNTIFS(A$2:A765, A765, B$2:B765, "Med B"), 0)</f>
        <v>2</v>
      </c>
      <c r="P765" s="1">
        <f>IF(AND(B765="Med B", COUNTIFS(A$2:A765, A765, B$2:B765, "Med B")=2), E765, 0)</f>
        <v>8</v>
      </c>
      <c r="Q765" t="str">
        <f t="shared" si="102"/>
        <v/>
      </c>
    </row>
    <row r="766" spans="1:17" ht="10" x14ac:dyDescent="0.25">
      <c r="A766" s="1">
        <v>52</v>
      </c>
      <c r="B766" s="24" t="s">
        <v>10</v>
      </c>
      <c r="C766" s="2">
        <v>41230</v>
      </c>
      <c r="D766" s="2" t="str">
        <f t="shared" si="94"/>
        <v>2012-11</v>
      </c>
      <c r="E766" s="23">
        <v>8</v>
      </c>
      <c r="F766" s="23">
        <f t="shared" si="95"/>
        <v>0</v>
      </c>
      <c r="G766" s="23">
        <f>IF(AND(B766="Med B", COUNTIFS(A$2:A766, A766, B$2:B766, "Med A")=0), 1, 0)</f>
        <v>0</v>
      </c>
      <c r="H766" s="23" cm="1">
        <f t="array" ref="H766">IF(AND(A766=A765, E766=1), (C766-MIN(IF(A$2:A766=A766, IF(B$2:B766="Med A", C$2:C766), C766)))/7, 0)</f>
        <v>0</v>
      </c>
      <c r="I766" s="23">
        <f>IF(F766=1, SUMIFS(E$2:E766, A$2:A766, A766, B$2:B766, "Med A"), 0)</f>
        <v>0</v>
      </c>
      <c r="J766" s="23">
        <f t="shared" si="96"/>
        <v>24</v>
      </c>
      <c r="K766" s="23">
        <f t="shared" si="97"/>
        <v>0</v>
      </c>
      <c r="L766" s="23">
        <f t="shared" si="98"/>
        <v>8</v>
      </c>
      <c r="M766" s="1">
        <f>IF(AND(B766="Med B", COUNTIFS(A$2:A766, A766, B$2:B766, "Med B")=1), 1, 0)</f>
        <v>0</v>
      </c>
      <c r="N766" s="1">
        <f t="shared" si="99"/>
        <v>0</v>
      </c>
      <c r="O766" s="1">
        <f>IF(B766="Med B", COUNTIFS(A$2:A766, A766, B$2:B766, "Med B"), 0)</f>
        <v>3</v>
      </c>
      <c r="P766" s="1">
        <f>IF(AND(B766="Med B", COUNTIFS(A$2:A766, A766, B$2:B766, "Med B")=2), E766, 0)</f>
        <v>0</v>
      </c>
    </row>
    <row r="767" spans="1:17" ht="10" x14ac:dyDescent="0.25">
      <c r="A767" s="1">
        <v>53</v>
      </c>
      <c r="B767" s="24" t="s">
        <v>9</v>
      </c>
      <c r="C767" s="2">
        <v>41093</v>
      </c>
      <c r="D767" s="2" t="str">
        <f t="shared" si="94"/>
        <v>2012-07</v>
      </c>
      <c r="E767" s="23">
        <v>2200</v>
      </c>
      <c r="F767" s="23">
        <f t="shared" si="95"/>
        <v>0</v>
      </c>
      <c r="G767" s="23">
        <f>IF(AND(B767="Med B", COUNTIFS(A$2:A767, A767, B$2:B767, "Med A")=0), 1, 0)</f>
        <v>0</v>
      </c>
      <c r="H767" s="23" cm="1">
        <f t="array" ref="H767">IF(AND(A767=A766, E767=1), (C767-MIN(IF(A$2:A767=A767, IF(B$2:B767="Med A", C$2:C767), C767)))/7, 0)</f>
        <v>0</v>
      </c>
      <c r="I767" s="23">
        <f>IF(F767=1, SUMIFS(E$2:E767, A$2:A767, A767, B$2:B767, "Med A"), 0)</f>
        <v>0</v>
      </c>
      <c r="J767" s="23">
        <f t="shared" si="96"/>
        <v>0</v>
      </c>
      <c r="K767" s="23">
        <f t="shared" si="97"/>
        <v>2200</v>
      </c>
      <c r="L767" s="23">
        <f t="shared" si="98"/>
        <v>0</v>
      </c>
      <c r="M767" s="1">
        <f>IF(AND(B767="Med B", COUNTIFS(A$2:A767, A767, B$2:B767, "Med B")=1), 1, 0)</f>
        <v>0</v>
      </c>
      <c r="N767" s="1">
        <f t="shared" si="99"/>
        <v>0</v>
      </c>
      <c r="O767" s="1">
        <f>IF(B767="Med B", COUNTIFS(A$2:A767, A767, B$2:B767, "Med B"), 0)</f>
        <v>0</v>
      </c>
      <c r="P767" s="1">
        <f>IF(AND(B767="Med B", COUNTIFS(A$2:A767, A767, B$2:B767, "Med B")=2), E767, 0)</f>
        <v>0</v>
      </c>
    </row>
    <row r="768" spans="1:17" ht="10" x14ac:dyDescent="0.25">
      <c r="A768" s="1">
        <v>53</v>
      </c>
      <c r="B768" s="24" t="s">
        <v>9</v>
      </c>
      <c r="C768" s="2">
        <v>41095</v>
      </c>
      <c r="D768" s="2" t="str">
        <f t="shared" si="94"/>
        <v>2012-07</v>
      </c>
      <c r="E768" s="23">
        <v>2200</v>
      </c>
      <c r="F768" s="23">
        <f t="shared" si="95"/>
        <v>0</v>
      </c>
      <c r="G768" s="23">
        <f>IF(AND(B768="Med B", COUNTIFS(A$2:A768, A768, B$2:B768, "Med A")=0), 1, 0)</f>
        <v>0</v>
      </c>
      <c r="H768" s="23" cm="1">
        <f t="array" ref="H768">IF(AND(A768=A767, E768=1), (C768-MIN(IF(A$2:A768=A768, IF(B$2:B768="Med A", C$2:C768), C768)))/7, 0)</f>
        <v>0</v>
      </c>
      <c r="I768" s="23">
        <f>IF(F768=1, SUMIFS(E$2:E768, A$2:A768, A768, B$2:B768, "Med A"), 0)</f>
        <v>0</v>
      </c>
      <c r="J768" s="23">
        <f t="shared" si="96"/>
        <v>0</v>
      </c>
      <c r="K768" s="23">
        <f t="shared" si="97"/>
        <v>2200</v>
      </c>
      <c r="L768" s="23">
        <f t="shared" si="98"/>
        <v>0</v>
      </c>
      <c r="M768" s="1">
        <f>IF(AND(B768="Med B", COUNTIFS(A$2:A768, A768, B$2:B768, "Med B")=1), 1, 0)</f>
        <v>0</v>
      </c>
      <c r="N768" s="1">
        <f t="shared" si="99"/>
        <v>0</v>
      </c>
      <c r="O768" s="1">
        <f>IF(B768="Med B", COUNTIFS(A$2:A768, A768, B$2:B768, "Med B"), 0)</f>
        <v>0</v>
      </c>
      <c r="P768" s="1">
        <f>IF(AND(B768="Med B", COUNTIFS(A$2:A768, A768, B$2:B768, "Med B")=2), E768, 0)</f>
        <v>0</v>
      </c>
    </row>
    <row r="769" spans="1:17" ht="10" x14ac:dyDescent="0.25">
      <c r="A769" s="1">
        <v>53</v>
      </c>
      <c r="B769" s="24" t="s">
        <v>9</v>
      </c>
      <c r="C769" s="2">
        <v>41097</v>
      </c>
      <c r="D769" s="2" t="str">
        <f t="shared" si="94"/>
        <v>2012-07</v>
      </c>
      <c r="E769" s="23">
        <v>2200</v>
      </c>
      <c r="F769" s="23">
        <f t="shared" si="95"/>
        <v>0</v>
      </c>
      <c r="G769" s="23">
        <f>IF(AND(B769="Med B", COUNTIFS(A$2:A769, A769, B$2:B769, "Med A")=0), 1, 0)</f>
        <v>0</v>
      </c>
      <c r="H769" s="23" cm="1">
        <f t="array" ref="H769">IF(AND(A769=A768, E769=1), (C769-MIN(IF(A$2:A769=A769, IF(B$2:B769="Med A", C$2:C769), C769)))/7, 0)</f>
        <v>0</v>
      </c>
      <c r="I769" s="23">
        <f>IF(F769=1, SUMIFS(E$2:E769, A$2:A769, A769, B$2:B769, "Med A"), 0)</f>
        <v>0</v>
      </c>
      <c r="J769" s="23">
        <f t="shared" si="96"/>
        <v>0</v>
      </c>
      <c r="K769" s="23">
        <f t="shared" si="97"/>
        <v>2200</v>
      </c>
      <c r="L769" s="23">
        <f t="shared" si="98"/>
        <v>0</v>
      </c>
      <c r="M769" s="1">
        <f>IF(AND(B769="Med B", COUNTIFS(A$2:A769, A769, B$2:B769, "Med B")=1), 1, 0)</f>
        <v>0</v>
      </c>
      <c r="N769" s="1">
        <f t="shared" si="99"/>
        <v>0</v>
      </c>
      <c r="O769" s="1">
        <f>IF(B769="Med B", COUNTIFS(A$2:A769, A769, B$2:B769, "Med B"), 0)</f>
        <v>0</v>
      </c>
      <c r="P769" s="1">
        <f>IF(AND(B769="Med B", COUNTIFS(A$2:A769, A769, B$2:B769, "Med B")=2), E769, 0)</f>
        <v>0</v>
      </c>
    </row>
    <row r="770" spans="1:17" ht="10" x14ac:dyDescent="0.25">
      <c r="A770" s="1">
        <v>53</v>
      </c>
      <c r="B770" s="24" t="s">
        <v>9</v>
      </c>
      <c r="C770" s="2">
        <v>41149</v>
      </c>
      <c r="D770" s="2" t="str">
        <f t="shared" si="94"/>
        <v>2012-08</v>
      </c>
      <c r="E770" s="23">
        <v>1800</v>
      </c>
      <c r="F770" s="23">
        <f t="shared" si="95"/>
        <v>0</v>
      </c>
      <c r="G770" s="23">
        <f>IF(AND(B770="Med B", COUNTIFS(A$2:A770, A770, B$2:B770, "Med A")=0), 1, 0)</f>
        <v>0</v>
      </c>
      <c r="H770" s="23" cm="1">
        <f t="array" ref="H770">IF(AND(A770=A769, E770=1), (C770-MIN(IF(A$2:A770=A770, IF(B$2:B770="Med A", C$2:C770), C770)))/7, 0)</f>
        <v>0</v>
      </c>
      <c r="I770" s="23">
        <f>IF(F770=1, SUMIFS(E$2:E770, A$2:A770, A770, B$2:B770, "Med A"), 0)</f>
        <v>0</v>
      </c>
      <c r="J770" s="23">
        <f t="shared" si="96"/>
        <v>0</v>
      </c>
      <c r="K770" s="23">
        <f t="shared" si="97"/>
        <v>1800</v>
      </c>
      <c r="L770" s="23">
        <f t="shared" si="98"/>
        <v>0</v>
      </c>
      <c r="M770" s="1">
        <f>IF(AND(B770="Med B", COUNTIFS(A$2:A770, A770, B$2:B770, "Med B")=1), 1, 0)</f>
        <v>0</v>
      </c>
      <c r="N770" s="1">
        <f t="shared" si="99"/>
        <v>0</v>
      </c>
      <c r="O770" s="1">
        <f>IF(B770="Med B", COUNTIFS(A$2:A770, A770, B$2:B770, "Med B"), 0)</f>
        <v>0</v>
      </c>
      <c r="P770" s="1">
        <f>IF(AND(B770="Med B", COUNTIFS(A$2:A770, A770, B$2:B770, "Med B")=2), E770, 0)</f>
        <v>0</v>
      </c>
    </row>
    <row r="771" spans="1:17" ht="10" x14ac:dyDescent="0.25">
      <c r="A771" s="1">
        <v>53</v>
      </c>
      <c r="B771" s="24" t="s">
        <v>9</v>
      </c>
      <c r="C771" s="2">
        <v>41151</v>
      </c>
      <c r="D771" s="2" t="str">
        <f t="shared" ref="D771:D834" si="103">TEXT(C771,"yyyy-mm")</f>
        <v>2012-08</v>
      </c>
      <c r="E771" s="23">
        <v>1800</v>
      </c>
      <c r="F771" s="23">
        <f t="shared" ref="F771:F834" si="104">IF(AND(A771=A770, B770="Med A", B771="Med B"), 1, 0)</f>
        <v>0</v>
      </c>
      <c r="G771" s="23">
        <f>IF(AND(B771="Med B", COUNTIFS(A$2:A771, A771, B$2:B771, "Med A")=0), 1, 0)</f>
        <v>0</v>
      </c>
      <c r="H771" s="23" cm="1">
        <f t="array" ref="H771">IF(AND(A771=A770, E771=1), (C771-MIN(IF(A$2:A771=A771, IF(B$2:B771="Med A", C$2:C771), C771)))/7, 0)</f>
        <v>0</v>
      </c>
      <c r="I771" s="23">
        <f>IF(F771=1, SUMIFS(E$2:E771, A$2:A771, A771, B$2:B771, "Med A"), 0)</f>
        <v>0</v>
      </c>
      <c r="J771" s="23">
        <f t="shared" ref="J771:J834" si="105">IF(AND(B771="Med B", OR(A772&lt;&gt;A771, ISBLANK(A772))), SUMIFS(E:E, A:A, A771, B:B, "Med B"), 0)</f>
        <v>0</v>
      </c>
      <c r="K771" s="23">
        <f t="shared" ref="K771:K834" si="106">IF(B771="Med A", E771, 0)</f>
        <v>1800</v>
      </c>
      <c r="L771" s="23">
        <f t="shared" ref="L771:L834" si="107">IF(B771="Med B", E771, 0)</f>
        <v>0</v>
      </c>
      <c r="M771" s="1">
        <f>IF(AND(B771="Med B", COUNTIFS(A$2:A771, A771, B$2:B771, "Med B")=1), 1, 0)</f>
        <v>0</v>
      </c>
      <c r="N771" s="1">
        <f t="shared" ref="N771:N834" si="108">IF(M771=1, E771, 0)</f>
        <v>0</v>
      </c>
      <c r="O771" s="1">
        <f>IF(B771="Med B", COUNTIFS(A$2:A771, A771, B$2:B771, "Med B"), 0)</f>
        <v>0</v>
      </c>
      <c r="P771" s="1">
        <f>IF(AND(B771="Med B", COUNTIFS(A$2:A771, A771, B$2:B771, "Med B")=2), E771, 0)</f>
        <v>0</v>
      </c>
    </row>
    <row r="772" spans="1:17" ht="12.5" x14ac:dyDescent="0.25">
      <c r="A772" s="1">
        <v>53</v>
      </c>
      <c r="B772" s="24" t="s">
        <v>9</v>
      </c>
      <c r="C772" s="2">
        <v>41153</v>
      </c>
      <c r="D772" s="2" t="str">
        <f t="shared" si="103"/>
        <v>2012-09</v>
      </c>
      <c r="E772" s="23">
        <v>1800</v>
      </c>
      <c r="F772" s="23">
        <f t="shared" si="104"/>
        <v>0</v>
      </c>
      <c r="G772" s="23">
        <f>IF(AND(B772="Med B", COUNTIFS(A$2:A772, A772, B$2:B772, "Med A")=0), 1, 0)</f>
        <v>0</v>
      </c>
      <c r="H772" s="23" cm="1">
        <f t="array" ref="H772">IF(AND(A772=A771, E772=1), (C772-MIN(IF(A$2:A772=A772, IF(B$2:B772="Med A", C$2:C772), C772)))/7, 0)</f>
        <v>0</v>
      </c>
      <c r="I772" s="23">
        <f>IF(F772=1, SUMIFS(E$2:E772, A$2:A772, A772, B$2:B772, "Med A"), 0)</f>
        <v>0</v>
      </c>
      <c r="J772" s="23">
        <f t="shared" si="105"/>
        <v>0</v>
      </c>
      <c r="K772" s="23">
        <f t="shared" si="106"/>
        <v>1800</v>
      </c>
      <c r="L772" s="23">
        <f t="shared" si="107"/>
        <v>0</v>
      </c>
      <c r="M772" s="1">
        <f>IF(AND(B772="Med B", COUNTIFS(A$2:A772, A772, B$2:B772, "Med B")=1), 1, 0)</f>
        <v>0</v>
      </c>
      <c r="N772" s="1">
        <f t="shared" si="108"/>
        <v>0</v>
      </c>
      <c r="O772" s="1">
        <f>IF(B772="Med B", COUNTIFS(A$2:A772, A772, B$2:B772, "Med B"), 0)</f>
        <v>0</v>
      </c>
      <c r="P772" s="1">
        <f>IF(AND(B772="Med B", COUNTIFS(A$2:A772, A772, B$2:B772, "Med B")=2), E772, 0)</f>
        <v>0</v>
      </c>
      <c r="Q772" t="str">
        <f t="shared" ref="Q772:Q776" si="109">IF(AND(F748=1, OR(MONTH(C748)=9, MONTH(C748)=10)), TEXT(C748, "yyyy-mm"), "")</f>
        <v/>
      </c>
    </row>
    <row r="773" spans="1:17" ht="12.5" x14ac:dyDescent="0.25">
      <c r="A773" s="1">
        <v>53</v>
      </c>
      <c r="B773" s="24" t="s">
        <v>9</v>
      </c>
      <c r="C773" s="2">
        <v>41156</v>
      </c>
      <c r="D773" s="2" t="str">
        <f t="shared" si="103"/>
        <v>2012-09</v>
      </c>
      <c r="E773" s="23">
        <v>1800</v>
      </c>
      <c r="F773" s="23">
        <f t="shared" si="104"/>
        <v>0</v>
      </c>
      <c r="G773" s="23">
        <f>IF(AND(B773="Med B", COUNTIFS(A$2:A773, A773, B$2:B773, "Med A")=0), 1, 0)</f>
        <v>0</v>
      </c>
      <c r="H773" s="23" cm="1">
        <f t="array" ref="H773">IF(AND(A773=A772, E773=1), (C773-MIN(IF(A$2:A773=A773, IF(B$2:B773="Med A", C$2:C773), C773)))/7, 0)</f>
        <v>0</v>
      </c>
      <c r="I773" s="23">
        <f>IF(F773=1, SUMIFS(E$2:E773, A$2:A773, A773, B$2:B773, "Med A"), 0)</f>
        <v>0</v>
      </c>
      <c r="J773" s="23">
        <f t="shared" si="105"/>
        <v>0</v>
      </c>
      <c r="K773" s="23">
        <f t="shared" si="106"/>
        <v>1800</v>
      </c>
      <c r="L773" s="23">
        <f t="shared" si="107"/>
        <v>0</v>
      </c>
      <c r="M773" s="1">
        <f>IF(AND(B773="Med B", COUNTIFS(A$2:A773, A773, B$2:B773, "Med B")=1), 1, 0)</f>
        <v>0</v>
      </c>
      <c r="N773" s="1">
        <f t="shared" si="108"/>
        <v>0</v>
      </c>
      <c r="O773" s="1">
        <f>IF(B773="Med B", COUNTIFS(A$2:A773, A773, B$2:B773, "Med B"), 0)</f>
        <v>0</v>
      </c>
      <c r="P773" s="1">
        <f>IF(AND(B773="Med B", COUNTIFS(A$2:A773, A773, B$2:B773, "Med B")=2), E773, 0)</f>
        <v>0</v>
      </c>
      <c r="Q773" t="str">
        <f t="shared" si="109"/>
        <v/>
      </c>
    </row>
    <row r="774" spans="1:17" ht="12.5" x14ac:dyDescent="0.25">
      <c r="A774" s="1">
        <v>53</v>
      </c>
      <c r="B774" s="24" t="s">
        <v>9</v>
      </c>
      <c r="C774" s="2">
        <v>41158</v>
      </c>
      <c r="D774" s="2" t="str">
        <f t="shared" si="103"/>
        <v>2012-09</v>
      </c>
      <c r="E774" s="23">
        <v>1800</v>
      </c>
      <c r="F774" s="23">
        <f t="shared" si="104"/>
        <v>0</v>
      </c>
      <c r="G774" s="23">
        <f>IF(AND(B774="Med B", COUNTIFS(A$2:A774, A774, B$2:B774, "Med A")=0), 1, 0)</f>
        <v>0</v>
      </c>
      <c r="H774" s="23" cm="1">
        <f t="array" ref="H774">IF(AND(A774=A773, E774=1), (C774-MIN(IF(A$2:A774=A774, IF(B$2:B774="Med A", C$2:C774), C774)))/7, 0)</f>
        <v>0</v>
      </c>
      <c r="I774" s="23">
        <f>IF(F774=1, SUMIFS(E$2:E774, A$2:A774, A774, B$2:B774, "Med A"), 0)</f>
        <v>0</v>
      </c>
      <c r="J774" s="23">
        <f t="shared" si="105"/>
        <v>0</v>
      </c>
      <c r="K774" s="23">
        <f t="shared" si="106"/>
        <v>1800</v>
      </c>
      <c r="L774" s="23">
        <f t="shared" si="107"/>
        <v>0</v>
      </c>
      <c r="M774" s="1">
        <f>IF(AND(B774="Med B", COUNTIFS(A$2:A774, A774, B$2:B774, "Med B")=1), 1, 0)</f>
        <v>0</v>
      </c>
      <c r="N774" s="1">
        <f t="shared" si="108"/>
        <v>0</v>
      </c>
      <c r="O774" s="1">
        <f>IF(B774="Med B", COUNTIFS(A$2:A774, A774, B$2:B774, "Med B"), 0)</f>
        <v>0</v>
      </c>
      <c r="P774" s="1">
        <f>IF(AND(B774="Med B", COUNTIFS(A$2:A774, A774, B$2:B774, "Med B")=2), E774, 0)</f>
        <v>0</v>
      </c>
      <c r="Q774" t="str">
        <f t="shared" si="109"/>
        <v/>
      </c>
    </row>
    <row r="775" spans="1:17" ht="12.5" x14ac:dyDescent="0.25">
      <c r="A775" s="1">
        <v>53</v>
      </c>
      <c r="B775" s="24" t="s">
        <v>10</v>
      </c>
      <c r="C775" s="2">
        <v>41165</v>
      </c>
      <c r="D775" s="2" t="str">
        <f t="shared" si="103"/>
        <v>2012-09</v>
      </c>
      <c r="E775" s="23">
        <v>4</v>
      </c>
      <c r="F775" s="23">
        <f t="shared" si="104"/>
        <v>1</v>
      </c>
      <c r="G775" s="23">
        <f>IF(AND(B775="Med B", COUNTIFS(A$2:A775, A775, B$2:B775, "Med A")=0), 1, 0)</f>
        <v>0</v>
      </c>
      <c r="H775" s="23" cm="1">
        <f t="array" ref="H775">IF(AND(A775=A774, E775=1), (C775-MIN(IF(A$2:A775=A775, IF(B$2:B775="Med A", C$2:C775), C775)))/7, 0)</f>
        <v>0</v>
      </c>
      <c r="I775" s="23">
        <f>IF(F775=1, SUMIFS(E$2:E775, A$2:A775, A775, B$2:B775, "Med A"), 0)</f>
        <v>15600</v>
      </c>
      <c r="J775" s="23">
        <f t="shared" si="105"/>
        <v>0</v>
      </c>
      <c r="K775" s="23">
        <f t="shared" si="106"/>
        <v>0</v>
      </c>
      <c r="L775" s="23">
        <f t="shared" si="107"/>
        <v>4</v>
      </c>
      <c r="M775" s="1">
        <f>IF(AND(B775="Med B", COUNTIFS(A$2:A775, A775, B$2:B775, "Med B")=1), 1, 0)</f>
        <v>1</v>
      </c>
      <c r="N775" s="1">
        <f t="shared" si="108"/>
        <v>4</v>
      </c>
      <c r="O775" s="1">
        <f>IF(B775="Med B", COUNTIFS(A$2:A775, A775, B$2:B775, "Med B"), 0)</f>
        <v>1</v>
      </c>
      <c r="P775" s="1">
        <f>IF(AND(B775="Med B", COUNTIFS(A$2:A775, A775, B$2:B775, "Med B")=2), E775, 0)</f>
        <v>0</v>
      </c>
      <c r="Q775" t="str">
        <f t="shared" si="109"/>
        <v/>
      </c>
    </row>
    <row r="776" spans="1:17" ht="12.5" x14ac:dyDescent="0.25">
      <c r="A776" s="1">
        <v>53</v>
      </c>
      <c r="B776" s="24" t="s">
        <v>10</v>
      </c>
      <c r="C776" s="2">
        <v>41193</v>
      </c>
      <c r="D776" s="2" t="str">
        <f t="shared" si="103"/>
        <v>2012-10</v>
      </c>
      <c r="E776" s="23">
        <v>4</v>
      </c>
      <c r="F776" s="23">
        <f t="shared" si="104"/>
        <v>0</v>
      </c>
      <c r="G776" s="23">
        <f>IF(AND(B776="Med B", COUNTIFS(A$2:A776, A776, B$2:B776, "Med A")=0), 1, 0)</f>
        <v>0</v>
      </c>
      <c r="H776" s="23" cm="1">
        <f t="array" ref="H776">IF(AND(A776=A775, E776=1), (C776-MIN(IF(A$2:A776=A776, IF(B$2:B776="Med A", C$2:C776), C776)))/7, 0)</f>
        <v>0</v>
      </c>
      <c r="I776" s="23">
        <f>IF(F776=1, SUMIFS(E$2:E776, A$2:A776, A776, B$2:B776, "Med A"), 0)</f>
        <v>0</v>
      </c>
      <c r="J776" s="23">
        <f t="shared" si="105"/>
        <v>0</v>
      </c>
      <c r="K776" s="23">
        <f t="shared" si="106"/>
        <v>0</v>
      </c>
      <c r="L776" s="23">
        <f t="shared" si="107"/>
        <v>4</v>
      </c>
      <c r="M776" s="1">
        <f>IF(AND(B776="Med B", COUNTIFS(A$2:A776, A776, B$2:B776, "Med B")=1), 1, 0)</f>
        <v>0</v>
      </c>
      <c r="N776" s="1">
        <f t="shared" si="108"/>
        <v>0</v>
      </c>
      <c r="O776" s="1">
        <f>IF(B776="Med B", COUNTIFS(A$2:A776, A776, B$2:B776, "Med B"), 0)</f>
        <v>2</v>
      </c>
      <c r="P776" s="1">
        <f>IF(AND(B776="Med B", COUNTIFS(A$2:A776, A776, B$2:B776, "Med B")=2), E776, 0)</f>
        <v>4</v>
      </c>
      <c r="Q776" t="str">
        <f t="shared" si="109"/>
        <v/>
      </c>
    </row>
    <row r="777" spans="1:17" ht="10" x14ac:dyDescent="0.25">
      <c r="A777" s="1">
        <v>53</v>
      </c>
      <c r="B777" s="24" t="s">
        <v>10</v>
      </c>
      <c r="C777" s="2">
        <v>41228</v>
      </c>
      <c r="D777" s="2" t="str">
        <f t="shared" si="103"/>
        <v>2012-11</v>
      </c>
      <c r="E777" s="23">
        <v>3</v>
      </c>
      <c r="F777" s="23">
        <f t="shared" si="104"/>
        <v>0</v>
      </c>
      <c r="G777" s="23">
        <f>IF(AND(B777="Med B", COUNTIFS(A$2:A777, A777, B$2:B777, "Med A")=0), 1, 0)</f>
        <v>0</v>
      </c>
      <c r="H777" s="23" cm="1">
        <f t="array" ref="H777">IF(AND(A777=A776, E777=1), (C777-MIN(IF(A$2:A777=A777, IF(B$2:B777="Med A", C$2:C777), C777)))/7, 0)</f>
        <v>0</v>
      </c>
      <c r="I777" s="23">
        <f>IF(F777=1, SUMIFS(E$2:E777, A$2:A777, A777, B$2:B777, "Med A"), 0)</f>
        <v>0</v>
      </c>
      <c r="J777" s="23">
        <f t="shared" si="105"/>
        <v>11</v>
      </c>
      <c r="K777" s="23">
        <f t="shared" si="106"/>
        <v>0</v>
      </c>
      <c r="L777" s="23">
        <f t="shared" si="107"/>
        <v>3</v>
      </c>
      <c r="M777" s="1">
        <f>IF(AND(B777="Med B", COUNTIFS(A$2:A777, A777, B$2:B777, "Med B")=1), 1, 0)</f>
        <v>0</v>
      </c>
      <c r="N777" s="1">
        <f t="shared" si="108"/>
        <v>0</v>
      </c>
      <c r="O777" s="1">
        <f>IF(B777="Med B", COUNTIFS(A$2:A777, A777, B$2:B777, "Med B"), 0)</f>
        <v>3</v>
      </c>
      <c r="P777" s="1">
        <f>IF(AND(B777="Med B", COUNTIFS(A$2:A777, A777, B$2:B777, "Med B")=2), E777, 0)</f>
        <v>0</v>
      </c>
    </row>
    <row r="778" spans="1:17" ht="10" x14ac:dyDescent="0.25">
      <c r="A778" s="1">
        <v>54</v>
      </c>
      <c r="B778" s="24" t="s">
        <v>9</v>
      </c>
      <c r="C778" s="2">
        <v>41092</v>
      </c>
      <c r="D778" s="2" t="str">
        <f t="shared" si="103"/>
        <v>2012-07</v>
      </c>
      <c r="E778" s="23">
        <v>4500</v>
      </c>
      <c r="F778" s="23">
        <f t="shared" si="104"/>
        <v>0</v>
      </c>
      <c r="G778" s="23">
        <f>IF(AND(B778="Med B", COUNTIFS(A$2:A778, A778, B$2:B778, "Med A")=0), 1, 0)</f>
        <v>0</v>
      </c>
      <c r="H778" s="23" cm="1">
        <f t="array" ref="H778">IF(AND(A778=A777, E778=1), (C778-MIN(IF(A$2:A778=A778, IF(B$2:B778="Med A", C$2:C778), C778)))/7, 0)</f>
        <v>0</v>
      </c>
      <c r="I778" s="23">
        <f>IF(F778=1, SUMIFS(E$2:E778, A$2:A778, A778, B$2:B778, "Med A"), 0)</f>
        <v>0</v>
      </c>
      <c r="J778" s="23">
        <f t="shared" si="105"/>
        <v>0</v>
      </c>
      <c r="K778" s="23">
        <f t="shared" si="106"/>
        <v>4500</v>
      </c>
      <c r="L778" s="23">
        <f t="shared" si="107"/>
        <v>0</v>
      </c>
      <c r="M778" s="1">
        <f>IF(AND(B778="Med B", COUNTIFS(A$2:A778, A778, B$2:B778, "Med B")=1), 1, 0)</f>
        <v>0</v>
      </c>
      <c r="N778" s="1">
        <f t="shared" si="108"/>
        <v>0</v>
      </c>
      <c r="O778" s="1">
        <f>IF(B778="Med B", COUNTIFS(A$2:A778, A778, B$2:B778, "Med B"), 0)</f>
        <v>0</v>
      </c>
      <c r="P778" s="1">
        <f>IF(AND(B778="Med B", COUNTIFS(A$2:A778, A778, B$2:B778, "Med B")=2), E778, 0)</f>
        <v>0</v>
      </c>
    </row>
    <row r="779" spans="1:17" ht="10" x14ac:dyDescent="0.25">
      <c r="A779" s="1">
        <v>54</v>
      </c>
      <c r="B779" s="24" t="s">
        <v>9</v>
      </c>
      <c r="C779" s="2">
        <v>41094</v>
      </c>
      <c r="D779" s="2" t="str">
        <f t="shared" si="103"/>
        <v>2012-07</v>
      </c>
      <c r="E779" s="23">
        <v>4500</v>
      </c>
      <c r="F779" s="23">
        <f t="shared" si="104"/>
        <v>0</v>
      </c>
      <c r="G779" s="23">
        <f>IF(AND(B779="Med B", COUNTIFS(A$2:A779, A779, B$2:B779, "Med A")=0), 1, 0)</f>
        <v>0</v>
      </c>
      <c r="H779" s="23" cm="1">
        <f t="array" ref="H779">IF(AND(A779=A778, E779=1), (C779-MIN(IF(A$2:A779=A779, IF(B$2:B779="Med A", C$2:C779), C779)))/7, 0)</f>
        <v>0</v>
      </c>
      <c r="I779" s="23">
        <f>IF(F779=1, SUMIFS(E$2:E779, A$2:A779, A779, B$2:B779, "Med A"), 0)</f>
        <v>0</v>
      </c>
      <c r="J779" s="23">
        <f t="shared" si="105"/>
        <v>0</v>
      </c>
      <c r="K779" s="23">
        <f t="shared" si="106"/>
        <v>4500</v>
      </c>
      <c r="L779" s="23">
        <f t="shared" si="107"/>
        <v>0</v>
      </c>
      <c r="M779" s="1">
        <f>IF(AND(B779="Med B", COUNTIFS(A$2:A779, A779, B$2:B779, "Med B")=1), 1, 0)</f>
        <v>0</v>
      </c>
      <c r="N779" s="1">
        <f t="shared" si="108"/>
        <v>0</v>
      </c>
      <c r="O779" s="1">
        <f>IF(B779="Med B", COUNTIFS(A$2:A779, A779, B$2:B779, "Med B"), 0)</f>
        <v>0</v>
      </c>
      <c r="P779" s="1">
        <f>IF(AND(B779="Med B", COUNTIFS(A$2:A779, A779, B$2:B779, "Med B")=2), E779, 0)</f>
        <v>0</v>
      </c>
    </row>
    <row r="780" spans="1:17" ht="10" x14ac:dyDescent="0.25">
      <c r="A780" s="1">
        <v>54</v>
      </c>
      <c r="B780" s="24" t="s">
        <v>9</v>
      </c>
      <c r="C780" s="2">
        <v>41096</v>
      </c>
      <c r="D780" s="2" t="str">
        <f t="shared" si="103"/>
        <v>2012-07</v>
      </c>
      <c r="E780" s="23">
        <v>4700</v>
      </c>
      <c r="F780" s="23">
        <f t="shared" si="104"/>
        <v>0</v>
      </c>
      <c r="G780" s="23">
        <f>IF(AND(B780="Med B", COUNTIFS(A$2:A780, A780, B$2:B780, "Med A")=0), 1, 0)</f>
        <v>0</v>
      </c>
      <c r="H780" s="23" cm="1">
        <f t="array" ref="H780">IF(AND(A780=A779, E780=1), (C780-MIN(IF(A$2:A780=A780, IF(B$2:B780="Med A", C$2:C780), C780)))/7, 0)</f>
        <v>0</v>
      </c>
      <c r="I780" s="23">
        <f>IF(F780=1, SUMIFS(E$2:E780, A$2:A780, A780, B$2:B780, "Med A"), 0)</f>
        <v>0</v>
      </c>
      <c r="J780" s="23">
        <f t="shared" si="105"/>
        <v>0</v>
      </c>
      <c r="K780" s="23">
        <f t="shared" si="106"/>
        <v>4700</v>
      </c>
      <c r="L780" s="23">
        <f t="shared" si="107"/>
        <v>0</v>
      </c>
      <c r="M780" s="1">
        <f>IF(AND(B780="Med B", COUNTIFS(A$2:A780, A780, B$2:B780, "Med B")=1), 1, 0)</f>
        <v>0</v>
      </c>
      <c r="N780" s="1">
        <f t="shared" si="108"/>
        <v>0</v>
      </c>
      <c r="O780" s="1">
        <f>IF(B780="Med B", COUNTIFS(A$2:A780, A780, B$2:B780, "Med B"), 0)</f>
        <v>0</v>
      </c>
      <c r="P780" s="1">
        <f>IF(AND(B780="Med B", COUNTIFS(A$2:A780, A780, B$2:B780, "Med B")=2), E780, 0)</f>
        <v>0</v>
      </c>
    </row>
    <row r="781" spans="1:17" ht="10" x14ac:dyDescent="0.25">
      <c r="A781" s="1">
        <v>54</v>
      </c>
      <c r="B781" s="24" t="s">
        <v>9</v>
      </c>
      <c r="C781" s="2">
        <v>41099</v>
      </c>
      <c r="D781" s="2" t="str">
        <f t="shared" si="103"/>
        <v>2012-07</v>
      </c>
      <c r="E781" s="23">
        <v>4700</v>
      </c>
      <c r="F781" s="23">
        <f t="shared" si="104"/>
        <v>0</v>
      </c>
      <c r="G781" s="23">
        <f>IF(AND(B781="Med B", COUNTIFS(A$2:A781, A781, B$2:B781, "Med A")=0), 1, 0)</f>
        <v>0</v>
      </c>
      <c r="H781" s="23" cm="1">
        <f t="array" ref="H781">IF(AND(A781=A780, E781=1), (C781-MIN(IF(A$2:A781=A781, IF(B$2:B781="Med A", C$2:C781), C781)))/7, 0)</f>
        <v>0</v>
      </c>
      <c r="I781" s="23">
        <f>IF(F781=1, SUMIFS(E$2:E781, A$2:A781, A781, B$2:B781, "Med A"), 0)</f>
        <v>0</v>
      </c>
      <c r="J781" s="23">
        <f t="shared" si="105"/>
        <v>0</v>
      </c>
      <c r="K781" s="23">
        <f t="shared" si="106"/>
        <v>4700</v>
      </c>
      <c r="L781" s="23">
        <f t="shared" si="107"/>
        <v>0</v>
      </c>
      <c r="M781" s="1">
        <f>IF(AND(B781="Med B", COUNTIFS(A$2:A781, A781, B$2:B781, "Med B")=1), 1, 0)</f>
        <v>0</v>
      </c>
      <c r="N781" s="1">
        <f t="shared" si="108"/>
        <v>0</v>
      </c>
      <c r="O781" s="1">
        <f>IF(B781="Med B", COUNTIFS(A$2:A781, A781, B$2:B781, "Med B"), 0)</f>
        <v>0</v>
      </c>
      <c r="P781" s="1">
        <f>IF(AND(B781="Med B", COUNTIFS(A$2:A781, A781, B$2:B781, "Med B")=2), E781, 0)</f>
        <v>0</v>
      </c>
    </row>
    <row r="782" spans="1:17" ht="10" x14ac:dyDescent="0.25">
      <c r="A782" s="1">
        <v>54</v>
      </c>
      <c r="B782" s="24" t="s">
        <v>9</v>
      </c>
      <c r="C782" s="2">
        <v>41101</v>
      </c>
      <c r="D782" s="2" t="str">
        <f t="shared" si="103"/>
        <v>2012-07</v>
      </c>
      <c r="E782" s="23">
        <v>4700</v>
      </c>
      <c r="F782" s="23">
        <f t="shared" si="104"/>
        <v>0</v>
      </c>
      <c r="G782" s="23">
        <f>IF(AND(B782="Med B", COUNTIFS(A$2:A782, A782, B$2:B782, "Med A")=0), 1, 0)</f>
        <v>0</v>
      </c>
      <c r="H782" s="23" cm="1">
        <f t="array" ref="H782">IF(AND(A782=A781, E782=1), (C782-MIN(IF(A$2:A782=A782, IF(B$2:B782="Med A", C$2:C782), C782)))/7, 0)</f>
        <v>0</v>
      </c>
      <c r="I782" s="23">
        <f>IF(F782=1, SUMIFS(E$2:E782, A$2:A782, A782, B$2:B782, "Med A"), 0)</f>
        <v>0</v>
      </c>
      <c r="J782" s="23">
        <f t="shared" si="105"/>
        <v>0</v>
      </c>
      <c r="K782" s="23">
        <f t="shared" si="106"/>
        <v>4700</v>
      </c>
      <c r="L782" s="23">
        <f t="shared" si="107"/>
        <v>0</v>
      </c>
      <c r="M782" s="1">
        <f>IF(AND(B782="Med B", COUNTIFS(A$2:A782, A782, B$2:B782, "Med B")=1), 1, 0)</f>
        <v>0</v>
      </c>
      <c r="N782" s="1">
        <f t="shared" si="108"/>
        <v>0</v>
      </c>
      <c r="O782" s="1">
        <f>IF(B782="Med B", COUNTIFS(A$2:A782, A782, B$2:B782, "Med B"), 0)</f>
        <v>0</v>
      </c>
      <c r="P782" s="1">
        <f>IF(AND(B782="Med B", COUNTIFS(A$2:A782, A782, B$2:B782, "Med B")=2), E782, 0)</f>
        <v>0</v>
      </c>
    </row>
    <row r="783" spans="1:17" ht="10" x14ac:dyDescent="0.25">
      <c r="A783" s="1">
        <v>54</v>
      </c>
      <c r="B783" s="24" t="s">
        <v>9</v>
      </c>
      <c r="C783" s="2">
        <v>41103</v>
      </c>
      <c r="D783" s="2" t="str">
        <f t="shared" si="103"/>
        <v>2012-07</v>
      </c>
      <c r="E783" s="23">
        <v>4700</v>
      </c>
      <c r="F783" s="23">
        <f t="shared" si="104"/>
        <v>0</v>
      </c>
      <c r="G783" s="23">
        <f>IF(AND(B783="Med B", COUNTIFS(A$2:A783, A783, B$2:B783, "Med A")=0), 1, 0)</f>
        <v>0</v>
      </c>
      <c r="H783" s="23" cm="1">
        <f t="array" ref="H783">IF(AND(A783=A782, E783=1), (C783-MIN(IF(A$2:A783=A783, IF(B$2:B783="Med A", C$2:C783), C783)))/7, 0)</f>
        <v>0</v>
      </c>
      <c r="I783" s="23">
        <f>IF(F783=1, SUMIFS(E$2:E783, A$2:A783, A783, B$2:B783, "Med A"), 0)</f>
        <v>0</v>
      </c>
      <c r="J783" s="23">
        <f t="shared" si="105"/>
        <v>0</v>
      </c>
      <c r="K783" s="23">
        <f t="shared" si="106"/>
        <v>4700</v>
      </c>
      <c r="L783" s="23">
        <f t="shared" si="107"/>
        <v>0</v>
      </c>
      <c r="M783" s="1">
        <f>IF(AND(B783="Med B", COUNTIFS(A$2:A783, A783, B$2:B783, "Med B")=1), 1, 0)</f>
        <v>0</v>
      </c>
      <c r="N783" s="1">
        <f t="shared" si="108"/>
        <v>0</v>
      </c>
      <c r="O783" s="1">
        <f>IF(B783="Med B", COUNTIFS(A$2:A783, A783, B$2:B783, "Med B"), 0)</f>
        <v>0</v>
      </c>
      <c r="P783" s="1">
        <f>IF(AND(B783="Med B", COUNTIFS(A$2:A783, A783, B$2:B783, "Med B")=2), E783, 0)</f>
        <v>0</v>
      </c>
    </row>
    <row r="784" spans="1:17" ht="10" x14ac:dyDescent="0.25">
      <c r="A784" s="1">
        <v>54</v>
      </c>
      <c r="B784" s="24" t="s">
        <v>9</v>
      </c>
      <c r="C784" s="2">
        <v>41106</v>
      </c>
      <c r="D784" s="2" t="str">
        <f t="shared" si="103"/>
        <v>2012-07</v>
      </c>
      <c r="E784" s="23">
        <v>4700</v>
      </c>
      <c r="F784" s="23">
        <f t="shared" si="104"/>
        <v>0</v>
      </c>
      <c r="G784" s="23">
        <f>IF(AND(B784="Med B", COUNTIFS(A$2:A784, A784, B$2:B784, "Med A")=0), 1, 0)</f>
        <v>0</v>
      </c>
      <c r="H784" s="23" cm="1">
        <f t="array" ref="H784">IF(AND(A784=A783, E784=1), (C784-MIN(IF(A$2:A784=A784, IF(B$2:B784="Med A", C$2:C784), C784)))/7, 0)</f>
        <v>0</v>
      </c>
      <c r="I784" s="23">
        <f>IF(F784=1, SUMIFS(E$2:E784, A$2:A784, A784, B$2:B784, "Med A"), 0)</f>
        <v>0</v>
      </c>
      <c r="J784" s="23">
        <f t="shared" si="105"/>
        <v>0</v>
      </c>
      <c r="K784" s="23">
        <f t="shared" si="106"/>
        <v>4700</v>
      </c>
      <c r="L784" s="23">
        <f t="shared" si="107"/>
        <v>0</v>
      </c>
      <c r="M784" s="1">
        <f>IF(AND(B784="Med B", COUNTIFS(A$2:A784, A784, B$2:B784, "Med B")=1), 1, 0)</f>
        <v>0</v>
      </c>
      <c r="N784" s="1">
        <f t="shared" si="108"/>
        <v>0</v>
      </c>
      <c r="O784" s="1">
        <f>IF(B784="Med B", COUNTIFS(A$2:A784, A784, B$2:B784, "Med B"), 0)</f>
        <v>0</v>
      </c>
      <c r="P784" s="1">
        <f>IF(AND(B784="Med B", COUNTIFS(A$2:A784, A784, B$2:B784, "Med B")=2), E784, 0)</f>
        <v>0</v>
      </c>
    </row>
    <row r="785" spans="1:16" ht="10" x14ac:dyDescent="0.25">
      <c r="A785" s="1">
        <v>54</v>
      </c>
      <c r="B785" s="24" t="s">
        <v>9</v>
      </c>
      <c r="C785" s="2">
        <v>41108</v>
      </c>
      <c r="D785" s="2" t="str">
        <f t="shared" si="103"/>
        <v>2012-07</v>
      </c>
      <c r="E785" s="23">
        <v>4700</v>
      </c>
      <c r="F785" s="23">
        <f t="shared" si="104"/>
        <v>0</v>
      </c>
      <c r="G785" s="23">
        <f>IF(AND(B785="Med B", COUNTIFS(A$2:A785, A785, B$2:B785, "Med A")=0), 1, 0)</f>
        <v>0</v>
      </c>
      <c r="H785" s="23" cm="1">
        <f t="array" ref="H785">IF(AND(A785=A784, E785=1), (C785-MIN(IF(A$2:A785=A785, IF(B$2:B785="Med A", C$2:C785), C785)))/7, 0)</f>
        <v>0</v>
      </c>
      <c r="I785" s="23">
        <f>IF(F785=1, SUMIFS(E$2:E785, A$2:A785, A785, B$2:B785, "Med A"), 0)</f>
        <v>0</v>
      </c>
      <c r="J785" s="23">
        <f t="shared" si="105"/>
        <v>0</v>
      </c>
      <c r="K785" s="23">
        <f t="shared" si="106"/>
        <v>4700</v>
      </c>
      <c r="L785" s="23">
        <f t="shared" si="107"/>
        <v>0</v>
      </c>
      <c r="M785" s="1">
        <f>IF(AND(B785="Med B", COUNTIFS(A$2:A785, A785, B$2:B785, "Med B")=1), 1, 0)</f>
        <v>0</v>
      </c>
      <c r="N785" s="1">
        <f t="shared" si="108"/>
        <v>0</v>
      </c>
      <c r="O785" s="1">
        <f>IF(B785="Med B", COUNTIFS(A$2:A785, A785, B$2:B785, "Med B"), 0)</f>
        <v>0</v>
      </c>
      <c r="P785" s="1">
        <f>IF(AND(B785="Med B", COUNTIFS(A$2:A785, A785, B$2:B785, "Med B")=2), E785, 0)</f>
        <v>0</v>
      </c>
    </row>
    <row r="786" spans="1:16" ht="10" x14ac:dyDescent="0.25">
      <c r="A786" s="1">
        <v>54</v>
      </c>
      <c r="B786" s="24" t="s">
        <v>9</v>
      </c>
      <c r="C786" s="2">
        <v>41113</v>
      </c>
      <c r="D786" s="2" t="str">
        <f t="shared" si="103"/>
        <v>2012-07</v>
      </c>
      <c r="E786" s="23">
        <v>5200</v>
      </c>
      <c r="F786" s="23">
        <f t="shared" si="104"/>
        <v>0</v>
      </c>
      <c r="G786" s="23">
        <f>IF(AND(B786="Med B", COUNTIFS(A$2:A786, A786, B$2:B786, "Med A")=0), 1, 0)</f>
        <v>0</v>
      </c>
      <c r="H786" s="23" cm="1">
        <f t="array" ref="H786">IF(AND(A786=A785, E786=1), (C786-MIN(IF(A$2:A786=A786, IF(B$2:B786="Med A", C$2:C786), C786)))/7, 0)</f>
        <v>0</v>
      </c>
      <c r="I786" s="23">
        <f>IF(F786=1, SUMIFS(E$2:E786, A$2:A786, A786, B$2:B786, "Med A"), 0)</f>
        <v>0</v>
      </c>
      <c r="J786" s="23">
        <f t="shared" si="105"/>
        <v>0</v>
      </c>
      <c r="K786" s="23">
        <f t="shared" si="106"/>
        <v>5200</v>
      </c>
      <c r="L786" s="23">
        <f t="shared" si="107"/>
        <v>0</v>
      </c>
      <c r="M786" s="1">
        <f>IF(AND(B786="Med B", COUNTIFS(A$2:A786, A786, B$2:B786, "Med B")=1), 1, 0)</f>
        <v>0</v>
      </c>
      <c r="N786" s="1">
        <f t="shared" si="108"/>
        <v>0</v>
      </c>
      <c r="O786" s="1">
        <f>IF(B786="Med B", COUNTIFS(A$2:A786, A786, B$2:B786, "Med B"), 0)</f>
        <v>0</v>
      </c>
      <c r="P786" s="1">
        <f>IF(AND(B786="Med B", COUNTIFS(A$2:A786, A786, B$2:B786, "Med B")=2), E786, 0)</f>
        <v>0</v>
      </c>
    </row>
    <row r="787" spans="1:16" ht="10" x14ac:dyDescent="0.25">
      <c r="A787" s="1">
        <v>54</v>
      </c>
      <c r="B787" s="24" t="s">
        <v>9</v>
      </c>
      <c r="C787" s="2">
        <v>41116</v>
      </c>
      <c r="D787" s="2" t="str">
        <f t="shared" si="103"/>
        <v>2012-07</v>
      </c>
      <c r="E787" s="23">
        <v>5200</v>
      </c>
      <c r="F787" s="23">
        <f t="shared" si="104"/>
        <v>0</v>
      </c>
      <c r="G787" s="23">
        <f>IF(AND(B787="Med B", COUNTIFS(A$2:A787, A787, B$2:B787, "Med A")=0), 1, 0)</f>
        <v>0</v>
      </c>
      <c r="H787" s="23" cm="1">
        <f t="array" ref="H787">IF(AND(A787=A786, E787=1), (C787-MIN(IF(A$2:A787=A787, IF(B$2:B787="Med A", C$2:C787), C787)))/7, 0)</f>
        <v>0</v>
      </c>
      <c r="I787" s="23">
        <f>IF(F787=1, SUMIFS(E$2:E787, A$2:A787, A787, B$2:B787, "Med A"), 0)</f>
        <v>0</v>
      </c>
      <c r="J787" s="23">
        <f t="shared" si="105"/>
        <v>0</v>
      </c>
      <c r="K787" s="23">
        <f t="shared" si="106"/>
        <v>5200</v>
      </c>
      <c r="L787" s="23">
        <f t="shared" si="107"/>
        <v>0</v>
      </c>
      <c r="M787" s="1">
        <f>IF(AND(B787="Med B", COUNTIFS(A$2:A787, A787, B$2:B787, "Med B")=1), 1, 0)</f>
        <v>0</v>
      </c>
      <c r="N787" s="1">
        <f t="shared" si="108"/>
        <v>0</v>
      </c>
      <c r="O787" s="1">
        <f>IF(B787="Med B", COUNTIFS(A$2:A787, A787, B$2:B787, "Med B"), 0)</f>
        <v>0</v>
      </c>
      <c r="P787" s="1">
        <f>IF(AND(B787="Med B", COUNTIFS(A$2:A787, A787, B$2:B787, "Med B")=2), E787, 0)</f>
        <v>0</v>
      </c>
    </row>
    <row r="788" spans="1:16" ht="10" x14ac:dyDescent="0.25">
      <c r="A788" s="1">
        <v>54</v>
      </c>
      <c r="B788" s="24" t="s">
        <v>9</v>
      </c>
      <c r="C788" s="2">
        <v>41117</v>
      </c>
      <c r="D788" s="2" t="str">
        <f t="shared" si="103"/>
        <v>2012-07</v>
      </c>
      <c r="E788" s="23">
        <v>5200</v>
      </c>
      <c r="F788" s="23">
        <f t="shared" si="104"/>
        <v>0</v>
      </c>
      <c r="G788" s="23">
        <f>IF(AND(B788="Med B", COUNTIFS(A$2:A788, A788, B$2:B788, "Med A")=0), 1, 0)</f>
        <v>0</v>
      </c>
      <c r="H788" s="23" cm="1">
        <f t="array" ref="H788">IF(AND(A788=A787, E788=1), (C788-MIN(IF(A$2:A788=A788, IF(B$2:B788="Med A", C$2:C788), C788)))/7, 0)</f>
        <v>0</v>
      </c>
      <c r="I788" s="23">
        <f>IF(F788=1, SUMIFS(E$2:E788, A$2:A788, A788, B$2:B788, "Med A"), 0)</f>
        <v>0</v>
      </c>
      <c r="J788" s="23">
        <f t="shared" si="105"/>
        <v>0</v>
      </c>
      <c r="K788" s="23">
        <f t="shared" si="106"/>
        <v>5200</v>
      </c>
      <c r="L788" s="23">
        <f t="shared" si="107"/>
        <v>0</v>
      </c>
      <c r="M788" s="1">
        <f>IF(AND(B788="Med B", COUNTIFS(A$2:A788, A788, B$2:B788, "Med B")=1), 1, 0)</f>
        <v>0</v>
      </c>
      <c r="N788" s="1">
        <f t="shared" si="108"/>
        <v>0</v>
      </c>
      <c r="O788" s="1">
        <f>IF(B788="Med B", COUNTIFS(A$2:A788, A788, B$2:B788, "Med B"), 0)</f>
        <v>0</v>
      </c>
      <c r="P788" s="1">
        <f>IF(AND(B788="Med B", COUNTIFS(A$2:A788, A788, B$2:B788, "Med B")=2), E788, 0)</f>
        <v>0</v>
      </c>
    </row>
    <row r="789" spans="1:16" ht="10" x14ac:dyDescent="0.25">
      <c r="A789" s="1">
        <v>54</v>
      </c>
      <c r="B789" s="24" t="s">
        <v>9</v>
      </c>
      <c r="C789" s="2">
        <v>41120</v>
      </c>
      <c r="D789" s="2" t="str">
        <f t="shared" si="103"/>
        <v>2012-07</v>
      </c>
      <c r="E789" s="23">
        <v>5200</v>
      </c>
      <c r="F789" s="23">
        <f t="shared" si="104"/>
        <v>0</v>
      </c>
      <c r="G789" s="23">
        <f>IF(AND(B789="Med B", COUNTIFS(A$2:A789, A789, B$2:B789, "Med A")=0), 1, 0)</f>
        <v>0</v>
      </c>
      <c r="H789" s="23" cm="1">
        <f t="array" ref="H789">IF(AND(A789=A788, E789=1), (C789-MIN(IF(A$2:A789=A789, IF(B$2:B789="Med A", C$2:C789), C789)))/7, 0)</f>
        <v>0</v>
      </c>
      <c r="I789" s="23">
        <f>IF(F789=1, SUMIFS(E$2:E789, A$2:A789, A789, B$2:B789, "Med A"), 0)</f>
        <v>0</v>
      </c>
      <c r="J789" s="23">
        <f t="shared" si="105"/>
        <v>0</v>
      </c>
      <c r="K789" s="23">
        <f t="shared" si="106"/>
        <v>5200</v>
      </c>
      <c r="L789" s="23">
        <f t="shared" si="107"/>
        <v>0</v>
      </c>
      <c r="M789" s="1">
        <f>IF(AND(B789="Med B", COUNTIFS(A$2:A789, A789, B$2:B789, "Med B")=1), 1, 0)</f>
        <v>0</v>
      </c>
      <c r="N789" s="1">
        <f t="shared" si="108"/>
        <v>0</v>
      </c>
      <c r="O789" s="1">
        <f>IF(B789="Med B", COUNTIFS(A$2:A789, A789, B$2:B789, "Med B"), 0)</f>
        <v>0</v>
      </c>
      <c r="P789" s="1">
        <f>IF(AND(B789="Med B", COUNTIFS(A$2:A789, A789, B$2:B789, "Med B")=2), E789, 0)</f>
        <v>0</v>
      </c>
    </row>
    <row r="790" spans="1:16" ht="10" x14ac:dyDescent="0.25">
      <c r="A790" s="1">
        <v>54</v>
      </c>
      <c r="B790" s="24" t="s">
        <v>9</v>
      </c>
      <c r="C790" s="2">
        <v>41122</v>
      </c>
      <c r="D790" s="2" t="str">
        <f t="shared" si="103"/>
        <v>2012-08</v>
      </c>
      <c r="E790" s="23">
        <v>5200</v>
      </c>
      <c r="F790" s="23">
        <f t="shared" si="104"/>
        <v>0</v>
      </c>
      <c r="G790" s="23">
        <f>IF(AND(B790="Med B", COUNTIFS(A$2:A790, A790, B$2:B790, "Med A")=0), 1, 0)</f>
        <v>0</v>
      </c>
      <c r="H790" s="23" cm="1">
        <f t="array" ref="H790">IF(AND(A790=A789, E790=1), (C790-MIN(IF(A$2:A790=A790, IF(B$2:B790="Med A", C$2:C790), C790)))/7, 0)</f>
        <v>0</v>
      </c>
      <c r="I790" s="23">
        <f>IF(F790=1, SUMIFS(E$2:E790, A$2:A790, A790, B$2:B790, "Med A"), 0)</f>
        <v>0</v>
      </c>
      <c r="J790" s="23">
        <f t="shared" si="105"/>
        <v>0</v>
      </c>
      <c r="K790" s="23">
        <f t="shared" si="106"/>
        <v>5200</v>
      </c>
      <c r="L790" s="23">
        <f t="shared" si="107"/>
        <v>0</v>
      </c>
      <c r="M790" s="1">
        <f>IF(AND(B790="Med B", COUNTIFS(A$2:A790, A790, B$2:B790, "Med B")=1), 1, 0)</f>
        <v>0</v>
      </c>
      <c r="N790" s="1">
        <f t="shared" si="108"/>
        <v>0</v>
      </c>
      <c r="O790" s="1">
        <f>IF(B790="Med B", COUNTIFS(A$2:A790, A790, B$2:B790, "Med B"), 0)</f>
        <v>0</v>
      </c>
      <c r="P790" s="1">
        <f>IF(AND(B790="Med B", COUNTIFS(A$2:A790, A790, B$2:B790, "Med B")=2), E790, 0)</f>
        <v>0</v>
      </c>
    </row>
    <row r="791" spans="1:16" ht="10" x14ac:dyDescent="0.25">
      <c r="A791" s="1">
        <v>54</v>
      </c>
      <c r="B791" s="24" t="s">
        <v>9</v>
      </c>
      <c r="C791" s="2">
        <v>41124</v>
      </c>
      <c r="D791" s="2" t="str">
        <f t="shared" si="103"/>
        <v>2012-08</v>
      </c>
      <c r="E791" s="23">
        <v>5200</v>
      </c>
      <c r="F791" s="23">
        <f t="shared" si="104"/>
        <v>0</v>
      </c>
      <c r="G791" s="23">
        <f>IF(AND(B791="Med B", COUNTIFS(A$2:A791, A791, B$2:B791, "Med A")=0), 1, 0)</f>
        <v>0</v>
      </c>
      <c r="H791" s="23" cm="1">
        <f t="array" ref="H791">IF(AND(A791=A790, E791=1), (C791-MIN(IF(A$2:A791=A791, IF(B$2:B791="Med A", C$2:C791), C791)))/7, 0)</f>
        <v>0</v>
      </c>
      <c r="I791" s="23">
        <f>IF(F791=1, SUMIFS(E$2:E791, A$2:A791, A791, B$2:B791, "Med A"), 0)</f>
        <v>0</v>
      </c>
      <c r="J791" s="23">
        <f t="shared" si="105"/>
        <v>0</v>
      </c>
      <c r="K791" s="23">
        <f t="shared" si="106"/>
        <v>5200</v>
      </c>
      <c r="L791" s="23">
        <f t="shared" si="107"/>
        <v>0</v>
      </c>
      <c r="M791" s="1">
        <f>IF(AND(B791="Med B", COUNTIFS(A$2:A791, A791, B$2:B791, "Med B")=1), 1, 0)</f>
        <v>0</v>
      </c>
      <c r="N791" s="1">
        <f t="shared" si="108"/>
        <v>0</v>
      </c>
      <c r="O791" s="1">
        <f>IF(B791="Med B", COUNTIFS(A$2:A791, A791, B$2:B791, "Med B"), 0)</f>
        <v>0</v>
      </c>
      <c r="P791" s="1">
        <f>IF(AND(B791="Med B", COUNTIFS(A$2:A791, A791, B$2:B791, "Med B")=2), E791, 0)</f>
        <v>0</v>
      </c>
    </row>
    <row r="792" spans="1:16" ht="10" x14ac:dyDescent="0.25">
      <c r="A792" s="1">
        <v>54</v>
      </c>
      <c r="B792" s="24" t="s">
        <v>9</v>
      </c>
      <c r="C792" s="2">
        <v>41127</v>
      </c>
      <c r="D792" s="2" t="str">
        <f t="shared" si="103"/>
        <v>2012-08</v>
      </c>
      <c r="E792" s="23">
        <v>6300</v>
      </c>
      <c r="F792" s="23">
        <f t="shared" si="104"/>
        <v>0</v>
      </c>
      <c r="G792" s="23">
        <f>IF(AND(B792="Med B", COUNTIFS(A$2:A792, A792, B$2:B792, "Med A")=0), 1, 0)</f>
        <v>0</v>
      </c>
      <c r="H792" s="23" cm="1">
        <f t="array" ref="H792">IF(AND(A792=A791, E792=1), (C792-MIN(IF(A$2:A792=A792, IF(B$2:B792="Med A", C$2:C792), C792)))/7, 0)</f>
        <v>0</v>
      </c>
      <c r="I792" s="23">
        <f>IF(F792=1, SUMIFS(E$2:E792, A$2:A792, A792, B$2:B792, "Med A"), 0)</f>
        <v>0</v>
      </c>
      <c r="J792" s="23">
        <f t="shared" si="105"/>
        <v>0</v>
      </c>
      <c r="K792" s="23">
        <f t="shared" si="106"/>
        <v>6300</v>
      </c>
      <c r="L792" s="23">
        <f t="shared" si="107"/>
        <v>0</v>
      </c>
      <c r="M792" s="1">
        <f>IF(AND(B792="Med B", COUNTIFS(A$2:A792, A792, B$2:B792, "Med B")=1), 1, 0)</f>
        <v>0</v>
      </c>
      <c r="N792" s="1">
        <f t="shared" si="108"/>
        <v>0</v>
      </c>
      <c r="O792" s="1">
        <f>IF(B792="Med B", COUNTIFS(A$2:A792, A792, B$2:B792, "Med B"), 0)</f>
        <v>0</v>
      </c>
      <c r="P792" s="1">
        <f>IF(AND(B792="Med B", COUNTIFS(A$2:A792, A792, B$2:B792, "Med B")=2), E792, 0)</f>
        <v>0</v>
      </c>
    </row>
    <row r="793" spans="1:16" ht="10" x14ac:dyDescent="0.25">
      <c r="A793" s="1">
        <v>54</v>
      </c>
      <c r="B793" s="24" t="s">
        <v>9</v>
      </c>
      <c r="C793" s="2">
        <v>41129</v>
      </c>
      <c r="D793" s="2" t="str">
        <f t="shared" si="103"/>
        <v>2012-08</v>
      </c>
      <c r="E793" s="23">
        <v>6300</v>
      </c>
      <c r="F793" s="23">
        <f t="shared" si="104"/>
        <v>0</v>
      </c>
      <c r="G793" s="23">
        <f>IF(AND(B793="Med B", COUNTIFS(A$2:A793, A793, B$2:B793, "Med A")=0), 1, 0)</f>
        <v>0</v>
      </c>
      <c r="H793" s="23" cm="1">
        <f t="array" ref="H793">IF(AND(A793=A792, E793=1), (C793-MIN(IF(A$2:A793=A793, IF(B$2:B793="Med A", C$2:C793), C793)))/7, 0)</f>
        <v>0</v>
      </c>
      <c r="I793" s="23">
        <f>IF(F793=1, SUMIFS(E$2:E793, A$2:A793, A793, B$2:B793, "Med A"), 0)</f>
        <v>0</v>
      </c>
      <c r="J793" s="23">
        <f t="shared" si="105"/>
        <v>0</v>
      </c>
      <c r="K793" s="23">
        <f t="shared" si="106"/>
        <v>6300</v>
      </c>
      <c r="L793" s="23">
        <f t="shared" si="107"/>
        <v>0</v>
      </c>
      <c r="M793" s="1">
        <f>IF(AND(B793="Med B", COUNTIFS(A$2:A793, A793, B$2:B793, "Med B")=1), 1, 0)</f>
        <v>0</v>
      </c>
      <c r="N793" s="1">
        <f t="shared" si="108"/>
        <v>0</v>
      </c>
      <c r="O793" s="1">
        <f>IF(B793="Med B", COUNTIFS(A$2:A793, A793, B$2:B793, "Med B"), 0)</f>
        <v>0</v>
      </c>
      <c r="P793" s="1">
        <f>IF(AND(B793="Med B", COUNTIFS(A$2:A793, A793, B$2:B793, "Med B")=2), E793, 0)</f>
        <v>0</v>
      </c>
    </row>
    <row r="794" spans="1:16" ht="10" x14ac:dyDescent="0.25">
      <c r="A794" s="1">
        <v>54</v>
      </c>
      <c r="B794" s="24" t="s">
        <v>9</v>
      </c>
      <c r="C794" s="2">
        <v>41131</v>
      </c>
      <c r="D794" s="2" t="str">
        <f t="shared" si="103"/>
        <v>2012-08</v>
      </c>
      <c r="E794" s="23">
        <v>6300</v>
      </c>
      <c r="F794" s="23">
        <f t="shared" si="104"/>
        <v>0</v>
      </c>
      <c r="G794" s="23">
        <f>IF(AND(B794="Med B", COUNTIFS(A$2:A794, A794, B$2:B794, "Med A")=0), 1, 0)</f>
        <v>0</v>
      </c>
      <c r="H794" s="23" cm="1">
        <f t="array" ref="H794">IF(AND(A794=A793, E794=1), (C794-MIN(IF(A$2:A794=A794, IF(B$2:B794="Med A", C$2:C794), C794)))/7, 0)</f>
        <v>0</v>
      </c>
      <c r="I794" s="23">
        <f>IF(F794=1, SUMIFS(E$2:E794, A$2:A794, A794, B$2:B794, "Med A"), 0)</f>
        <v>0</v>
      </c>
      <c r="J794" s="23">
        <f t="shared" si="105"/>
        <v>0</v>
      </c>
      <c r="K794" s="23">
        <f t="shared" si="106"/>
        <v>6300</v>
      </c>
      <c r="L794" s="23">
        <f t="shared" si="107"/>
        <v>0</v>
      </c>
      <c r="M794" s="1">
        <f>IF(AND(B794="Med B", COUNTIFS(A$2:A794, A794, B$2:B794, "Med B")=1), 1, 0)</f>
        <v>0</v>
      </c>
      <c r="N794" s="1">
        <f t="shared" si="108"/>
        <v>0</v>
      </c>
      <c r="O794" s="1">
        <f>IF(B794="Med B", COUNTIFS(A$2:A794, A794, B$2:B794, "Med B"), 0)</f>
        <v>0</v>
      </c>
      <c r="P794" s="1">
        <f>IF(AND(B794="Med B", COUNTIFS(A$2:A794, A794, B$2:B794, "Med B")=2), E794, 0)</f>
        <v>0</v>
      </c>
    </row>
    <row r="795" spans="1:16" ht="10" x14ac:dyDescent="0.25">
      <c r="A795" s="1">
        <v>54</v>
      </c>
      <c r="B795" s="24" t="s">
        <v>9</v>
      </c>
      <c r="C795" s="2">
        <v>41134</v>
      </c>
      <c r="D795" s="2" t="str">
        <f t="shared" si="103"/>
        <v>2012-08</v>
      </c>
      <c r="E795" s="23">
        <v>6300</v>
      </c>
      <c r="F795" s="23">
        <f t="shared" si="104"/>
        <v>0</v>
      </c>
      <c r="G795" s="23">
        <f>IF(AND(B795="Med B", COUNTIFS(A$2:A795, A795, B$2:B795, "Med A")=0), 1, 0)</f>
        <v>0</v>
      </c>
      <c r="H795" s="23" cm="1">
        <f t="array" ref="H795">IF(AND(A795=A794, E795=1), (C795-MIN(IF(A$2:A795=A795, IF(B$2:B795="Med A", C$2:C795), C795)))/7, 0)</f>
        <v>0</v>
      </c>
      <c r="I795" s="23">
        <f>IF(F795=1, SUMIFS(E$2:E795, A$2:A795, A795, B$2:B795, "Med A"), 0)</f>
        <v>0</v>
      </c>
      <c r="J795" s="23">
        <f t="shared" si="105"/>
        <v>0</v>
      </c>
      <c r="K795" s="23">
        <f t="shared" si="106"/>
        <v>6300</v>
      </c>
      <c r="L795" s="23">
        <f t="shared" si="107"/>
        <v>0</v>
      </c>
      <c r="M795" s="1">
        <f>IF(AND(B795="Med B", COUNTIFS(A$2:A795, A795, B$2:B795, "Med B")=1), 1, 0)</f>
        <v>0</v>
      </c>
      <c r="N795" s="1">
        <f t="shared" si="108"/>
        <v>0</v>
      </c>
      <c r="O795" s="1">
        <f>IF(B795="Med B", COUNTIFS(A$2:A795, A795, B$2:B795, "Med B"), 0)</f>
        <v>0</v>
      </c>
      <c r="P795" s="1">
        <f>IF(AND(B795="Med B", COUNTIFS(A$2:A795, A795, B$2:B795, "Med B")=2), E795, 0)</f>
        <v>0</v>
      </c>
    </row>
    <row r="796" spans="1:16" ht="10" x14ac:dyDescent="0.25">
      <c r="A796" s="1">
        <v>54</v>
      </c>
      <c r="B796" s="24" t="s">
        <v>9</v>
      </c>
      <c r="C796" s="2">
        <v>41136</v>
      </c>
      <c r="D796" s="2" t="str">
        <f t="shared" si="103"/>
        <v>2012-08</v>
      </c>
      <c r="E796" s="23">
        <v>6300</v>
      </c>
      <c r="F796" s="23">
        <f t="shared" si="104"/>
        <v>0</v>
      </c>
      <c r="G796" s="23">
        <f>IF(AND(B796="Med B", COUNTIFS(A$2:A796, A796, B$2:B796, "Med A")=0), 1, 0)</f>
        <v>0</v>
      </c>
      <c r="H796" s="23" cm="1">
        <f t="array" ref="H796">IF(AND(A796=A795, E796=1), (C796-MIN(IF(A$2:A796=A796, IF(B$2:B796="Med A", C$2:C796), C796)))/7, 0)</f>
        <v>0</v>
      </c>
      <c r="I796" s="23">
        <f>IF(F796=1, SUMIFS(E$2:E796, A$2:A796, A796, B$2:B796, "Med A"), 0)</f>
        <v>0</v>
      </c>
      <c r="J796" s="23">
        <f t="shared" si="105"/>
        <v>0</v>
      </c>
      <c r="K796" s="23">
        <f t="shared" si="106"/>
        <v>6300</v>
      </c>
      <c r="L796" s="23">
        <f t="shared" si="107"/>
        <v>0</v>
      </c>
      <c r="M796" s="1">
        <f>IF(AND(B796="Med B", COUNTIFS(A$2:A796, A796, B$2:B796, "Med B")=1), 1, 0)</f>
        <v>0</v>
      </c>
      <c r="N796" s="1">
        <f t="shared" si="108"/>
        <v>0</v>
      </c>
      <c r="O796" s="1">
        <f>IF(B796="Med B", COUNTIFS(A$2:A796, A796, B$2:B796, "Med B"), 0)</f>
        <v>0</v>
      </c>
      <c r="P796" s="1">
        <f>IF(AND(B796="Med B", COUNTIFS(A$2:A796, A796, B$2:B796, "Med B")=2), E796, 0)</f>
        <v>0</v>
      </c>
    </row>
    <row r="797" spans="1:16" ht="10" x14ac:dyDescent="0.25">
      <c r="A797" s="1">
        <v>54</v>
      </c>
      <c r="B797" s="24" t="s">
        <v>9</v>
      </c>
      <c r="C797" s="2">
        <v>41138</v>
      </c>
      <c r="D797" s="2" t="str">
        <f t="shared" si="103"/>
        <v>2012-08</v>
      </c>
      <c r="E797" s="23">
        <v>7000</v>
      </c>
      <c r="F797" s="23">
        <f t="shared" si="104"/>
        <v>0</v>
      </c>
      <c r="G797" s="23">
        <f>IF(AND(B797="Med B", COUNTIFS(A$2:A797, A797, B$2:B797, "Med A")=0), 1, 0)</f>
        <v>0</v>
      </c>
      <c r="H797" s="23" cm="1">
        <f t="array" ref="H797">IF(AND(A797=A796, E797=1), (C797-MIN(IF(A$2:A797=A797, IF(B$2:B797="Med A", C$2:C797), C797)))/7, 0)</f>
        <v>0</v>
      </c>
      <c r="I797" s="23">
        <f>IF(F797=1, SUMIFS(E$2:E797, A$2:A797, A797, B$2:B797, "Med A"), 0)</f>
        <v>0</v>
      </c>
      <c r="J797" s="23">
        <f t="shared" si="105"/>
        <v>0</v>
      </c>
      <c r="K797" s="23">
        <f t="shared" si="106"/>
        <v>7000</v>
      </c>
      <c r="L797" s="23">
        <f t="shared" si="107"/>
        <v>0</v>
      </c>
      <c r="M797" s="1">
        <f>IF(AND(B797="Med B", COUNTIFS(A$2:A797, A797, B$2:B797, "Med B")=1), 1, 0)</f>
        <v>0</v>
      </c>
      <c r="N797" s="1">
        <f t="shared" si="108"/>
        <v>0</v>
      </c>
      <c r="O797" s="1">
        <f>IF(B797="Med B", COUNTIFS(A$2:A797, A797, B$2:B797, "Med B"), 0)</f>
        <v>0</v>
      </c>
      <c r="P797" s="1">
        <f>IF(AND(B797="Med B", COUNTIFS(A$2:A797, A797, B$2:B797, "Med B")=2), E797, 0)</f>
        <v>0</v>
      </c>
    </row>
    <row r="798" spans="1:16" ht="10" x14ac:dyDescent="0.25">
      <c r="A798" s="1">
        <v>54</v>
      </c>
      <c r="B798" s="24" t="s">
        <v>9</v>
      </c>
      <c r="C798" s="2">
        <v>41141</v>
      </c>
      <c r="D798" s="2" t="str">
        <f t="shared" si="103"/>
        <v>2012-08</v>
      </c>
      <c r="E798" s="23">
        <v>7000</v>
      </c>
      <c r="F798" s="23">
        <f t="shared" si="104"/>
        <v>0</v>
      </c>
      <c r="G798" s="23">
        <f>IF(AND(B798="Med B", COUNTIFS(A$2:A798, A798, B$2:B798, "Med A")=0), 1, 0)</f>
        <v>0</v>
      </c>
      <c r="H798" s="23" cm="1">
        <f t="array" ref="H798">IF(AND(A798=A797, E798=1), (C798-MIN(IF(A$2:A798=A798, IF(B$2:B798="Med A", C$2:C798), C798)))/7, 0)</f>
        <v>0</v>
      </c>
      <c r="I798" s="23">
        <f>IF(F798=1, SUMIFS(E$2:E798, A$2:A798, A798, B$2:B798, "Med A"), 0)</f>
        <v>0</v>
      </c>
      <c r="J798" s="23">
        <f t="shared" si="105"/>
        <v>0</v>
      </c>
      <c r="K798" s="23">
        <f t="shared" si="106"/>
        <v>7000</v>
      </c>
      <c r="L798" s="23">
        <f t="shared" si="107"/>
        <v>0</v>
      </c>
      <c r="M798" s="1">
        <f>IF(AND(B798="Med B", COUNTIFS(A$2:A798, A798, B$2:B798, "Med B")=1), 1, 0)</f>
        <v>0</v>
      </c>
      <c r="N798" s="1">
        <f t="shared" si="108"/>
        <v>0</v>
      </c>
      <c r="O798" s="1">
        <f>IF(B798="Med B", COUNTIFS(A$2:A798, A798, B$2:B798, "Med B"), 0)</f>
        <v>0</v>
      </c>
      <c r="P798" s="1">
        <f>IF(AND(B798="Med B", COUNTIFS(A$2:A798, A798, B$2:B798, "Med B")=2), E798, 0)</f>
        <v>0</v>
      </c>
    </row>
    <row r="799" spans="1:16" ht="10" x14ac:dyDescent="0.25">
      <c r="A799" s="1">
        <v>54</v>
      </c>
      <c r="B799" s="24" t="s">
        <v>9</v>
      </c>
      <c r="C799" s="2">
        <v>41143</v>
      </c>
      <c r="D799" s="2" t="str">
        <f t="shared" si="103"/>
        <v>2012-08</v>
      </c>
      <c r="E799" s="23">
        <v>7000</v>
      </c>
      <c r="F799" s="23">
        <f t="shared" si="104"/>
        <v>0</v>
      </c>
      <c r="G799" s="23">
        <f>IF(AND(B799="Med B", COUNTIFS(A$2:A799, A799, B$2:B799, "Med A")=0), 1, 0)</f>
        <v>0</v>
      </c>
      <c r="H799" s="23" cm="1">
        <f t="array" ref="H799">IF(AND(A799=A798, E799=1), (C799-MIN(IF(A$2:A799=A799, IF(B$2:B799="Med A", C$2:C799), C799)))/7, 0)</f>
        <v>0</v>
      </c>
      <c r="I799" s="23">
        <f>IF(F799=1, SUMIFS(E$2:E799, A$2:A799, A799, B$2:B799, "Med A"), 0)</f>
        <v>0</v>
      </c>
      <c r="J799" s="23">
        <f t="shared" si="105"/>
        <v>0</v>
      </c>
      <c r="K799" s="23">
        <f t="shared" si="106"/>
        <v>7000</v>
      </c>
      <c r="L799" s="23">
        <f t="shared" si="107"/>
        <v>0</v>
      </c>
      <c r="M799" s="1">
        <f>IF(AND(B799="Med B", COUNTIFS(A$2:A799, A799, B$2:B799, "Med B")=1), 1, 0)</f>
        <v>0</v>
      </c>
      <c r="N799" s="1">
        <f t="shared" si="108"/>
        <v>0</v>
      </c>
      <c r="O799" s="1">
        <f>IF(B799="Med B", COUNTIFS(A$2:A799, A799, B$2:B799, "Med B"), 0)</f>
        <v>0</v>
      </c>
      <c r="P799" s="1">
        <f>IF(AND(B799="Med B", COUNTIFS(A$2:A799, A799, B$2:B799, "Med B")=2), E799, 0)</f>
        <v>0</v>
      </c>
    </row>
    <row r="800" spans="1:16" ht="10" x14ac:dyDescent="0.25">
      <c r="A800" s="1">
        <v>54</v>
      </c>
      <c r="B800" s="24" t="s">
        <v>9</v>
      </c>
      <c r="C800" s="2">
        <v>41145</v>
      </c>
      <c r="D800" s="2" t="str">
        <f t="shared" si="103"/>
        <v>2012-08</v>
      </c>
      <c r="E800" s="23">
        <v>7000</v>
      </c>
      <c r="F800" s="23">
        <f t="shared" si="104"/>
        <v>0</v>
      </c>
      <c r="G800" s="23">
        <f>IF(AND(B800="Med B", COUNTIFS(A$2:A800, A800, B$2:B800, "Med A")=0), 1, 0)</f>
        <v>0</v>
      </c>
      <c r="H800" s="23" cm="1">
        <f t="array" ref="H800">IF(AND(A800=A799, E800=1), (C800-MIN(IF(A$2:A800=A800, IF(B$2:B800="Med A", C$2:C800), C800)))/7, 0)</f>
        <v>0</v>
      </c>
      <c r="I800" s="23">
        <f>IF(F800=1, SUMIFS(E$2:E800, A$2:A800, A800, B$2:B800, "Med A"), 0)</f>
        <v>0</v>
      </c>
      <c r="J800" s="23">
        <f t="shared" si="105"/>
        <v>0</v>
      </c>
      <c r="K800" s="23">
        <f t="shared" si="106"/>
        <v>7000</v>
      </c>
      <c r="L800" s="23">
        <f t="shared" si="107"/>
        <v>0</v>
      </c>
      <c r="M800" s="1">
        <f>IF(AND(B800="Med B", COUNTIFS(A$2:A800, A800, B$2:B800, "Med B")=1), 1, 0)</f>
        <v>0</v>
      </c>
      <c r="N800" s="1">
        <f t="shared" si="108"/>
        <v>0</v>
      </c>
      <c r="O800" s="1">
        <f>IF(B800="Med B", COUNTIFS(A$2:A800, A800, B$2:B800, "Med B"), 0)</f>
        <v>0</v>
      </c>
      <c r="P800" s="1">
        <f>IF(AND(B800="Med B", COUNTIFS(A$2:A800, A800, B$2:B800, "Med B")=2), E800, 0)</f>
        <v>0</v>
      </c>
    </row>
    <row r="801" spans="1:17" ht="10" x14ac:dyDescent="0.25">
      <c r="A801" s="1">
        <v>54</v>
      </c>
      <c r="B801" s="24" t="s">
        <v>9</v>
      </c>
      <c r="C801" s="2">
        <v>41148</v>
      </c>
      <c r="D801" s="2" t="str">
        <f t="shared" si="103"/>
        <v>2012-08</v>
      </c>
      <c r="E801" s="23">
        <v>7000</v>
      </c>
      <c r="F801" s="23">
        <f t="shared" si="104"/>
        <v>0</v>
      </c>
      <c r="G801" s="23">
        <f>IF(AND(B801="Med B", COUNTIFS(A$2:A801, A801, B$2:B801, "Med A")=0), 1, 0)</f>
        <v>0</v>
      </c>
      <c r="H801" s="23" cm="1">
        <f t="array" ref="H801">IF(AND(A801=A800, E801=1), (C801-MIN(IF(A$2:A801=A801, IF(B$2:B801="Med A", C$2:C801), C801)))/7, 0)</f>
        <v>0</v>
      </c>
      <c r="I801" s="23">
        <f>IF(F801=1, SUMIFS(E$2:E801, A$2:A801, A801, B$2:B801, "Med A"), 0)</f>
        <v>0</v>
      </c>
      <c r="J801" s="23">
        <f t="shared" si="105"/>
        <v>0</v>
      </c>
      <c r="K801" s="23">
        <f t="shared" si="106"/>
        <v>7000</v>
      </c>
      <c r="L801" s="23">
        <f t="shared" si="107"/>
        <v>0</v>
      </c>
      <c r="M801" s="1">
        <f>IF(AND(B801="Med B", COUNTIFS(A$2:A801, A801, B$2:B801, "Med B")=1), 1, 0)</f>
        <v>0</v>
      </c>
      <c r="N801" s="1">
        <f t="shared" si="108"/>
        <v>0</v>
      </c>
      <c r="O801" s="1">
        <f>IF(B801="Med B", COUNTIFS(A$2:A801, A801, B$2:B801, "Med B"), 0)</f>
        <v>0</v>
      </c>
      <c r="P801" s="1">
        <f>IF(AND(B801="Med B", COUNTIFS(A$2:A801, A801, B$2:B801, "Med B")=2), E801, 0)</f>
        <v>0</v>
      </c>
    </row>
    <row r="802" spans="1:17" ht="10" x14ac:dyDescent="0.25">
      <c r="A802" s="1">
        <v>54</v>
      </c>
      <c r="B802" s="24" t="s">
        <v>9</v>
      </c>
      <c r="C802" s="2">
        <v>41150</v>
      </c>
      <c r="D802" s="2" t="str">
        <f t="shared" si="103"/>
        <v>2012-08</v>
      </c>
      <c r="E802" s="23">
        <v>7000</v>
      </c>
      <c r="F802" s="23">
        <f t="shared" si="104"/>
        <v>0</v>
      </c>
      <c r="G802" s="23">
        <f>IF(AND(B802="Med B", COUNTIFS(A$2:A802, A802, B$2:B802, "Med A")=0), 1, 0)</f>
        <v>0</v>
      </c>
      <c r="H802" s="23" cm="1">
        <f t="array" ref="H802">IF(AND(A802=A801, E802=1), (C802-MIN(IF(A$2:A802=A802, IF(B$2:B802="Med A", C$2:C802), C802)))/7, 0)</f>
        <v>0</v>
      </c>
      <c r="I802" s="23">
        <f>IF(F802=1, SUMIFS(E$2:E802, A$2:A802, A802, B$2:B802, "Med A"), 0)</f>
        <v>0</v>
      </c>
      <c r="J802" s="23">
        <f t="shared" si="105"/>
        <v>0</v>
      </c>
      <c r="K802" s="23">
        <f t="shared" si="106"/>
        <v>7000</v>
      </c>
      <c r="L802" s="23">
        <f t="shared" si="107"/>
        <v>0</v>
      </c>
      <c r="M802" s="1">
        <f>IF(AND(B802="Med B", COUNTIFS(A$2:A802, A802, B$2:B802, "Med B")=1), 1, 0)</f>
        <v>0</v>
      </c>
      <c r="N802" s="1">
        <f t="shared" si="108"/>
        <v>0</v>
      </c>
      <c r="O802" s="1">
        <f>IF(B802="Med B", COUNTIFS(A$2:A802, A802, B$2:B802, "Med B"), 0)</f>
        <v>0</v>
      </c>
      <c r="P802" s="1">
        <f>IF(AND(B802="Med B", COUNTIFS(A$2:A802, A802, B$2:B802, "Med B")=2), E802, 0)</f>
        <v>0</v>
      </c>
    </row>
    <row r="803" spans="1:17" ht="10" x14ac:dyDescent="0.25">
      <c r="A803" s="1">
        <v>54</v>
      </c>
      <c r="B803" s="24" t="s">
        <v>9</v>
      </c>
      <c r="C803" s="2">
        <v>41152</v>
      </c>
      <c r="D803" s="2" t="str">
        <f t="shared" si="103"/>
        <v>2012-08</v>
      </c>
      <c r="E803" s="23">
        <v>7000</v>
      </c>
      <c r="F803" s="23">
        <f t="shared" si="104"/>
        <v>0</v>
      </c>
      <c r="G803" s="23">
        <f>IF(AND(B803="Med B", COUNTIFS(A$2:A803, A803, B$2:B803, "Med A")=0), 1, 0)</f>
        <v>0</v>
      </c>
      <c r="H803" s="23" cm="1">
        <f t="array" ref="H803">IF(AND(A803=A802, E803=1), (C803-MIN(IF(A$2:A803=A803, IF(B$2:B803="Med A", C$2:C803), C803)))/7, 0)</f>
        <v>0</v>
      </c>
      <c r="I803" s="23">
        <f>IF(F803=1, SUMIFS(E$2:E803, A$2:A803, A803, B$2:B803, "Med A"), 0)</f>
        <v>0</v>
      </c>
      <c r="J803" s="23">
        <f t="shared" si="105"/>
        <v>0</v>
      </c>
      <c r="K803" s="23">
        <f t="shared" si="106"/>
        <v>7000</v>
      </c>
      <c r="L803" s="23">
        <f t="shared" si="107"/>
        <v>0</v>
      </c>
      <c r="M803" s="1">
        <f>IF(AND(B803="Med B", COUNTIFS(A$2:A803, A803, B$2:B803, "Med B")=1), 1, 0)</f>
        <v>0</v>
      </c>
      <c r="N803" s="1">
        <f t="shared" si="108"/>
        <v>0</v>
      </c>
      <c r="O803" s="1">
        <f>IF(B803="Med B", COUNTIFS(A$2:A803, A803, B$2:B803, "Med B"), 0)</f>
        <v>0</v>
      </c>
      <c r="P803" s="1">
        <f>IF(AND(B803="Med B", COUNTIFS(A$2:A803, A803, B$2:B803, "Med B")=2), E803, 0)</f>
        <v>0</v>
      </c>
    </row>
    <row r="804" spans="1:17" ht="12.5" x14ac:dyDescent="0.25">
      <c r="A804" s="1">
        <v>54</v>
      </c>
      <c r="B804" s="24" t="s">
        <v>9</v>
      </c>
      <c r="C804" s="2">
        <v>41155</v>
      </c>
      <c r="D804" s="2" t="str">
        <f t="shared" si="103"/>
        <v>2012-09</v>
      </c>
      <c r="E804" s="23">
        <v>7000</v>
      </c>
      <c r="F804" s="23">
        <f t="shared" si="104"/>
        <v>0</v>
      </c>
      <c r="G804" s="23">
        <f>IF(AND(B804="Med B", COUNTIFS(A$2:A804, A804, B$2:B804, "Med A")=0), 1, 0)</f>
        <v>0</v>
      </c>
      <c r="H804" s="23" cm="1">
        <f t="array" ref="H804">IF(AND(A804=A803, E804=1), (C804-MIN(IF(A$2:A804=A804, IF(B$2:B804="Med A", C$2:C804), C804)))/7, 0)</f>
        <v>0</v>
      </c>
      <c r="I804" s="23">
        <f>IF(F804=1, SUMIFS(E$2:E804, A$2:A804, A804, B$2:B804, "Med A"), 0)</f>
        <v>0</v>
      </c>
      <c r="J804" s="23">
        <f t="shared" si="105"/>
        <v>0</v>
      </c>
      <c r="K804" s="23">
        <f t="shared" si="106"/>
        <v>7000</v>
      </c>
      <c r="L804" s="23">
        <f t="shared" si="107"/>
        <v>0</v>
      </c>
      <c r="M804" s="1">
        <f>IF(AND(B804="Med B", COUNTIFS(A$2:A804, A804, B$2:B804, "Med B")=1), 1, 0)</f>
        <v>0</v>
      </c>
      <c r="N804" s="1">
        <f t="shared" si="108"/>
        <v>0</v>
      </c>
      <c r="O804" s="1">
        <f>IF(B804="Med B", COUNTIFS(A$2:A804, A804, B$2:B804, "Med B"), 0)</f>
        <v>0</v>
      </c>
      <c r="P804" s="1">
        <f>IF(AND(B804="Med B", COUNTIFS(A$2:A804, A804, B$2:B804, "Med B")=2), E804, 0)</f>
        <v>0</v>
      </c>
      <c r="Q804" t="str">
        <f t="shared" ref="Q804:Q806" si="110">IF(AND(F780=1, OR(MONTH(C780)=9, MONTH(C780)=10)), TEXT(C780, "yyyy-mm"), "")</f>
        <v/>
      </c>
    </row>
    <row r="805" spans="1:17" ht="12.5" x14ac:dyDescent="0.25">
      <c r="A805" s="1">
        <v>54</v>
      </c>
      <c r="B805" s="24" t="s">
        <v>10</v>
      </c>
      <c r="C805" s="2">
        <v>41164</v>
      </c>
      <c r="D805" s="2" t="str">
        <f t="shared" si="103"/>
        <v>2012-09</v>
      </c>
      <c r="E805" s="23">
        <v>10</v>
      </c>
      <c r="F805" s="23">
        <f t="shared" si="104"/>
        <v>1</v>
      </c>
      <c r="G805" s="23">
        <f>IF(AND(B805="Med B", COUNTIFS(A$2:A805, A805, B$2:B805, "Med A")=0), 1, 0)</f>
        <v>0</v>
      </c>
      <c r="H805" s="23" cm="1">
        <f t="array" ref="H805">IF(AND(A805=A804, E805=1), (C805-MIN(IF(A$2:A805=A805, IF(B$2:B805="Med A", C$2:C805), C805)))/7, 0)</f>
        <v>0</v>
      </c>
      <c r="I805" s="23">
        <f>IF(F805=1, SUMIFS(E$2:E805, A$2:A805, A805, B$2:B805, "Med A"), 0)</f>
        <v>155900</v>
      </c>
      <c r="J805" s="23">
        <f t="shared" si="105"/>
        <v>0</v>
      </c>
      <c r="K805" s="23">
        <f t="shared" si="106"/>
        <v>0</v>
      </c>
      <c r="L805" s="23">
        <f t="shared" si="107"/>
        <v>10</v>
      </c>
      <c r="M805" s="1">
        <f>IF(AND(B805="Med B", COUNTIFS(A$2:A805, A805, B$2:B805, "Med B")=1), 1, 0)</f>
        <v>1</v>
      </c>
      <c r="N805" s="1">
        <f t="shared" si="108"/>
        <v>10</v>
      </c>
      <c r="O805" s="1">
        <f>IF(B805="Med B", COUNTIFS(A$2:A805, A805, B$2:B805, "Med B"), 0)</f>
        <v>1</v>
      </c>
      <c r="P805" s="1">
        <f>IF(AND(B805="Med B", COUNTIFS(A$2:A805, A805, B$2:B805, "Med B")=2), E805, 0)</f>
        <v>0</v>
      </c>
      <c r="Q805" t="str">
        <f t="shared" si="110"/>
        <v/>
      </c>
    </row>
    <row r="806" spans="1:17" ht="12.5" x14ac:dyDescent="0.25">
      <c r="A806" s="1">
        <v>54</v>
      </c>
      <c r="B806" s="24" t="s">
        <v>10</v>
      </c>
      <c r="C806" s="2">
        <v>41192</v>
      </c>
      <c r="D806" s="2" t="str">
        <f t="shared" si="103"/>
        <v>2012-10</v>
      </c>
      <c r="E806" s="23">
        <v>10</v>
      </c>
      <c r="F806" s="23">
        <f t="shared" si="104"/>
        <v>0</v>
      </c>
      <c r="G806" s="23">
        <f>IF(AND(B806="Med B", COUNTIFS(A$2:A806, A806, B$2:B806, "Med A")=0), 1, 0)</f>
        <v>0</v>
      </c>
      <c r="H806" s="23" cm="1">
        <f t="array" ref="H806">IF(AND(A806=A805, E806=1), (C806-MIN(IF(A$2:A806=A806, IF(B$2:B806="Med A", C$2:C806), C806)))/7, 0)</f>
        <v>0</v>
      </c>
      <c r="I806" s="23">
        <f>IF(F806=1, SUMIFS(E$2:E806, A$2:A806, A806, B$2:B806, "Med A"), 0)</f>
        <v>0</v>
      </c>
      <c r="J806" s="23">
        <f t="shared" si="105"/>
        <v>0</v>
      </c>
      <c r="K806" s="23">
        <f t="shared" si="106"/>
        <v>0</v>
      </c>
      <c r="L806" s="23">
        <f t="shared" si="107"/>
        <v>10</v>
      </c>
      <c r="M806" s="1">
        <f>IF(AND(B806="Med B", COUNTIFS(A$2:A806, A806, B$2:B806, "Med B")=1), 1, 0)</f>
        <v>0</v>
      </c>
      <c r="N806" s="1">
        <f t="shared" si="108"/>
        <v>0</v>
      </c>
      <c r="O806" s="1">
        <f>IF(B806="Med B", COUNTIFS(A$2:A806, A806, B$2:B806, "Med B"), 0)</f>
        <v>2</v>
      </c>
      <c r="P806" s="1">
        <f>IF(AND(B806="Med B", COUNTIFS(A$2:A806, A806, B$2:B806, "Med B")=2), E806, 0)</f>
        <v>10</v>
      </c>
      <c r="Q806" t="str">
        <f t="shared" si="110"/>
        <v/>
      </c>
    </row>
    <row r="807" spans="1:17" ht="10" x14ac:dyDescent="0.25">
      <c r="A807" s="1">
        <v>54</v>
      </c>
      <c r="B807" s="24" t="s">
        <v>10</v>
      </c>
      <c r="C807" s="2">
        <v>41227</v>
      </c>
      <c r="D807" s="2" t="str">
        <f t="shared" si="103"/>
        <v>2012-11</v>
      </c>
      <c r="E807" s="23">
        <v>10</v>
      </c>
      <c r="F807" s="23">
        <f t="shared" si="104"/>
        <v>0</v>
      </c>
      <c r="G807" s="23">
        <f>IF(AND(B807="Med B", COUNTIFS(A$2:A807, A807, B$2:B807, "Med A")=0), 1, 0)</f>
        <v>0</v>
      </c>
      <c r="H807" s="23" cm="1">
        <f t="array" ref="H807">IF(AND(A807=A806, E807=1), (C807-MIN(IF(A$2:A807=A807, IF(B$2:B807="Med A", C$2:C807), C807)))/7, 0)</f>
        <v>0</v>
      </c>
      <c r="I807" s="23">
        <f>IF(F807=1, SUMIFS(E$2:E807, A$2:A807, A807, B$2:B807, "Med A"), 0)</f>
        <v>0</v>
      </c>
      <c r="J807" s="23">
        <f t="shared" si="105"/>
        <v>30</v>
      </c>
      <c r="K807" s="23">
        <f t="shared" si="106"/>
        <v>0</v>
      </c>
      <c r="L807" s="23">
        <f t="shared" si="107"/>
        <v>10</v>
      </c>
      <c r="M807" s="1">
        <f>IF(AND(B807="Med B", COUNTIFS(A$2:A807, A807, B$2:B807, "Med B")=1), 1, 0)</f>
        <v>0</v>
      </c>
      <c r="N807" s="1">
        <f t="shared" si="108"/>
        <v>0</v>
      </c>
      <c r="O807" s="1">
        <f>IF(B807="Med B", COUNTIFS(A$2:A807, A807, B$2:B807, "Med B"), 0)</f>
        <v>3</v>
      </c>
      <c r="P807" s="1">
        <f>IF(AND(B807="Med B", COUNTIFS(A$2:A807, A807, B$2:B807, "Med B")=2), E807, 0)</f>
        <v>0</v>
      </c>
    </row>
    <row r="808" spans="1:17" ht="10" x14ac:dyDescent="0.25">
      <c r="A808" s="1">
        <v>55</v>
      </c>
      <c r="B808" s="24" t="s">
        <v>9</v>
      </c>
      <c r="C808" s="2">
        <v>41094</v>
      </c>
      <c r="D808" s="2" t="str">
        <f t="shared" si="103"/>
        <v>2012-07</v>
      </c>
      <c r="E808" s="23">
        <v>5700</v>
      </c>
      <c r="F808" s="23">
        <f t="shared" si="104"/>
        <v>0</v>
      </c>
      <c r="G808" s="23">
        <f>IF(AND(B808="Med B", COUNTIFS(A$2:A808, A808, B$2:B808, "Med A")=0), 1, 0)</f>
        <v>0</v>
      </c>
      <c r="H808" s="23" cm="1">
        <f t="array" ref="H808">IF(AND(A808=A807, E808=1), (C808-MIN(IF(A$2:A808=A808, IF(B$2:B808="Med A", C$2:C808), C808)))/7, 0)</f>
        <v>0</v>
      </c>
      <c r="I808" s="23">
        <f>IF(F808=1, SUMIFS(E$2:E808, A$2:A808, A808, B$2:B808, "Med A"), 0)</f>
        <v>0</v>
      </c>
      <c r="J808" s="23">
        <f t="shared" si="105"/>
        <v>0</v>
      </c>
      <c r="K808" s="23">
        <f t="shared" si="106"/>
        <v>5700</v>
      </c>
      <c r="L808" s="23">
        <f t="shared" si="107"/>
        <v>0</v>
      </c>
      <c r="M808" s="1">
        <f>IF(AND(B808="Med B", COUNTIFS(A$2:A808, A808, B$2:B808, "Med B")=1), 1, 0)</f>
        <v>0</v>
      </c>
      <c r="N808" s="1">
        <f t="shared" si="108"/>
        <v>0</v>
      </c>
      <c r="O808" s="1">
        <f>IF(B808="Med B", COUNTIFS(A$2:A808, A808, B$2:B808, "Med B"), 0)</f>
        <v>0</v>
      </c>
      <c r="P808" s="1">
        <f>IF(AND(B808="Med B", COUNTIFS(A$2:A808, A808, B$2:B808, "Med B")=2), E808, 0)</f>
        <v>0</v>
      </c>
    </row>
    <row r="809" spans="1:17" ht="10" x14ac:dyDescent="0.25">
      <c r="A809" s="1">
        <v>55</v>
      </c>
      <c r="B809" s="24" t="s">
        <v>9</v>
      </c>
      <c r="C809" s="2">
        <v>41096</v>
      </c>
      <c r="D809" s="2" t="str">
        <f t="shared" si="103"/>
        <v>2012-07</v>
      </c>
      <c r="E809" s="23">
        <v>6300</v>
      </c>
      <c r="F809" s="23">
        <f t="shared" si="104"/>
        <v>0</v>
      </c>
      <c r="G809" s="23">
        <f>IF(AND(B809="Med B", COUNTIFS(A$2:A809, A809, B$2:B809, "Med A")=0), 1, 0)</f>
        <v>0</v>
      </c>
      <c r="H809" s="23" cm="1">
        <f t="array" ref="H809">IF(AND(A809=A808, E809=1), (C809-MIN(IF(A$2:A809=A809, IF(B$2:B809="Med A", C$2:C809), C809)))/7, 0)</f>
        <v>0</v>
      </c>
      <c r="I809" s="23">
        <f>IF(F809=1, SUMIFS(E$2:E809, A$2:A809, A809, B$2:B809, "Med A"), 0)</f>
        <v>0</v>
      </c>
      <c r="J809" s="23">
        <f t="shared" si="105"/>
        <v>0</v>
      </c>
      <c r="K809" s="23">
        <f t="shared" si="106"/>
        <v>6300</v>
      </c>
      <c r="L809" s="23">
        <f t="shared" si="107"/>
        <v>0</v>
      </c>
      <c r="M809" s="1">
        <f>IF(AND(B809="Med B", COUNTIFS(A$2:A809, A809, B$2:B809, "Med B")=1), 1, 0)</f>
        <v>0</v>
      </c>
      <c r="N809" s="1">
        <f t="shared" si="108"/>
        <v>0</v>
      </c>
      <c r="O809" s="1">
        <f>IF(B809="Med B", COUNTIFS(A$2:A809, A809, B$2:B809, "Med B"), 0)</f>
        <v>0</v>
      </c>
      <c r="P809" s="1">
        <f>IF(AND(B809="Med B", COUNTIFS(A$2:A809, A809, B$2:B809, "Med B")=2), E809, 0)</f>
        <v>0</v>
      </c>
    </row>
    <row r="810" spans="1:17" ht="10" x14ac:dyDescent="0.25">
      <c r="A810" s="1">
        <v>55</v>
      </c>
      <c r="B810" s="24" t="s">
        <v>9</v>
      </c>
      <c r="C810" s="2">
        <v>41099</v>
      </c>
      <c r="D810" s="2" t="str">
        <f t="shared" si="103"/>
        <v>2012-07</v>
      </c>
      <c r="E810" s="23">
        <v>6300</v>
      </c>
      <c r="F810" s="23">
        <f t="shared" si="104"/>
        <v>0</v>
      </c>
      <c r="G810" s="23">
        <f>IF(AND(B810="Med B", COUNTIFS(A$2:A810, A810, B$2:B810, "Med A")=0), 1, 0)</f>
        <v>0</v>
      </c>
      <c r="H810" s="23" cm="1">
        <f t="array" ref="H810">IF(AND(A810=A809, E810=1), (C810-MIN(IF(A$2:A810=A810, IF(B$2:B810="Med A", C$2:C810), C810)))/7, 0)</f>
        <v>0</v>
      </c>
      <c r="I810" s="23">
        <f>IF(F810=1, SUMIFS(E$2:E810, A$2:A810, A810, B$2:B810, "Med A"), 0)</f>
        <v>0</v>
      </c>
      <c r="J810" s="23">
        <f t="shared" si="105"/>
        <v>0</v>
      </c>
      <c r="K810" s="23">
        <f t="shared" si="106"/>
        <v>6300</v>
      </c>
      <c r="L810" s="23">
        <f t="shared" si="107"/>
        <v>0</v>
      </c>
      <c r="M810" s="1">
        <f>IF(AND(B810="Med B", COUNTIFS(A$2:A810, A810, B$2:B810, "Med B")=1), 1, 0)</f>
        <v>0</v>
      </c>
      <c r="N810" s="1">
        <f t="shared" si="108"/>
        <v>0</v>
      </c>
      <c r="O810" s="1">
        <f>IF(B810="Med B", COUNTIFS(A$2:A810, A810, B$2:B810, "Med B"), 0)</f>
        <v>0</v>
      </c>
      <c r="P810" s="1">
        <f>IF(AND(B810="Med B", COUNTIFS(A$2:A810, A810, B$2:B810, "Med B")=2), E810, 0)</f>
        <v>0</v>
      </c>
    </row>
    <row r="811" spans="1:17" ht="10" x14ac:dyDescent="0.25">
      <c r="A811" s="1">
        <v>55</v>
      </c>
      <c r="B811" s="24" t="s">
        <v>9</v>
      </c>
      <c r="C811" s="2">
        <v>41101</v>
      </c>
      <c r="D811" s="2" t="str">
        <f t="shared" si="103"/>
        <v>2012-07</v>
      </c>
      <c r="E811" s="23">
        <v>6300</v>
      </c>
      <c r="F811" s="23">
        <f t="shared" si="104"/>
        <v>0</v>
      </c>
      <c r="G811" s="23">
        <f>IF(AND(B811="Med B", COUNTIFS(A$2:A811, A811, B$2:B811, "Med A")=0), 1, 0)</f>
        <v>0</v>
      </c>
      <c r="H811" s="23" cm="1">
        <f t="array" ref="H811">IF(AND(A811=A810, E811=1), (C811-MIN(IF(A$2:A811=A811, IF(B$2:B811="Med A", C$2:C811), C811)))/7, 0)</f>
        <v>0</v>
      </c>
      <c r="I811" s="23">
        <f>IF(F811=1, SUMIFS(E$2:E811, A$2:A811, A811, B$2:B811, "Med A"), 0)</f>
        <v>0</v>
      </c>
      <c r="J811" s="23">
        <f t="shared" si="105"/>
        <v>0</v>
      </c>
      <c r="K811" s="23">
        <f t="shared" si="106"/>
        <v>6300</v>
      </c>
      <c r="L811" s="23">
        <f t="shared" si="107"/>
        <v>0</v>
      </c>
      <c r="M811" s="1">
        <f>IF(AND(B811="Med B", COUNTIFS(A$2:A811, A811, B$2:B811, "Med B")=1), 1, 0)</f>
        <v>0</v>
      </c>
      <c r="N811" s="1">
        <f t="shared" si="108"/>
        <v>0</v>
      </c>
      <c r="O811" s="1">
        <f>IF(B811="Med B", COUNTIFS(A$2:A811, A811, B$2:B811, "Med B"), 0)</f>
        <v>0</v>
      </c>
      <c r="P811" s="1">
        <f>IF(AND(B811="Med B", COUNTIFS(A$2:A811, A811, B$2:B811, "Med B")=2), E811, 0)</f>
        <v>0</v>
      </c>
    </row>
    <row r="812" spans="1:17" ht="10" x14ac:dyDescent="0.25">
      <c r="A812" s="1">
        <v>55</v>
      </c>
      <c r="B812" s="24" t="s">
        <v>9</v>
      </c>
      <c r="C812" s="2">
        <v>41103</v>
      </c>
      <c r="D812" s="2" t="str">
        <f t="shared" si="103"/>
        <v>2012-07</v>
      </c>
      <c r="E812" s="23">
        <v>6300</v>
      </c>
      <c r="F812" s="23">
        <f t="shared" si="104"/>
        <v>0</v>
      </c>
      <c r="G812" s="23">
        <f>IF(AND(B812="Med B", COUNTIFS(A$2:A812, A812, B$2:B812, "Med A")=0), 1, 0)</f>
        <v>0</v>
      </c>
      <c r="H812" s="23" cm="1">
        <f t="array" ref="H812">IF(AND(A812=A811, E812=1), (C812-MIN(IF(A$2:A812=A812, IF(B$2:B812="Med A", C$2:C812), C812)))/7, 0)</f>
        <v>0</v>
      </c>
      <c r="I812" s="23">
        <f>IF(F812=1, SUMIFS(E$2:E812, A$2:A812, A812, B$2:B812, "Med A"), 0)</f>
        <v>0</v>
      </c>
      <c r="J812" s="23">
        <f t="shared" si="105"/>
        <v>0</v>
      </c>
      <c r="K812" s="23">
        <f t="shared" si="106"/>
        <v>6300</v>
      </c>
      <c r="L812" s="23">
        <f t="shared" si="107"/>
        <v>0</v>
      </c>
      <c r="M812" s="1">
        <f>IF(AND(B812="Med B", COUNTIFS(A$2:A812, A812, B$2:B812, "Med B")=1), 1, 0)</f>
        <v>0</v>
      </c>
      <c r="N812" s="1">
        <f t="shared" si="108"/>
        <v>0</v>
      </c>
      <c r="O812" s="1">
        <f>IF(B812="Med B", COUNTIFS(A$2:A812, A812, B$2:B812, "Med B"), 0)</f>
        <v>0</v>
      </c>
      <c r="P812" s="1">
        <f>IF(AND(B812="Med B", COUNTIFS(A$2:A812, A812, B$2:B812, "Med B")=2), E812, 0)</f>
        <v>0</v>
      </c>
    </row>
    <row r="813" spans="1:17" ht="10" x14ac:dyDescent="0.25">
      <c r="A813" s="1">
        <v>55</v>
      </c>
      <c r="B813" s="24" t="s">
        <v>9</v>
      </c>
      <c r="C813" s="2">
        <v>41106</v>
      </c>
      <c r="D813" s="2" t="str">
        <f t="shared" si="103"/>
        <v>2012-07</v>
      </c>
      <c r="E813" s="23">
        <v>6300</v>
      </c>
      <c r="F813" s="23">
        <f t="shared" si="104"/>
        <v>0</v>
      </c>
      <c r="G813" s="23">
        <f>IF(AND(B813="Med B", COUNTIFS(A$2:A813, A813, B$2:B813, "Med A")=0), 1, 0)</f>
        <v>0</v>
      </c>
      <c r="H813" s="23" cm="1">
        <f t="array" ref="H813">IF(AND(A813=A812, E813=1), (C813-MIN(IF(A$2:A813=A813, IF(B$2:B813="Med A", C$2:C813), C813)))/7, 0)</f>
        <v>0</v>
      </c>
      <c r="I813" s="23">
        <f>IF(F813=1, SUMIFS(E$2:E813, A$2:A813, A813, B$2:B813, "Med A"), 0)</f>
        <v>0</v>
      </c>
      <c r="J813" s="23">
        <f t="shared" si="105"/>
        <v>0</v>
      </c>
      <c r="K813" s="23">
        <f t="shared" si="106"/>
        <v>6300</v>
      </c>
      <c r="L813" s="23">
        <f t="shared" si="107"/>
        <v>0</v>
      </c>
      <c r="M813" s="1">
        <f>IF(AND(B813="Med B", COUNTIFS(A$2:A813, A813, B$2:B813, "Med B")=1), 1, 0)</f>
        <v>0</v>
      </c>
      <c r="N813" s="1">
        <f t="shared" si="108"/>
        <v>0</v>
      </c>
      <c r="O813" s="1">
        <f>IF(B813="Med B", COUNTIFS(A$2:A813, A813, B$2:B813, "Med B"), 0)</f>
        <v>0</v>
      </c>
      <c r="P813" s="1">
        <f>IF(AND(B813="Med B", COUNTIFS(A$2:A813, A813, B$2:B813, "Med B")=2), E813, 0)</f>
        <v>0</v>
      </c>
    </row>
    <row r="814" spans="1:17" ht="10" x14ac:dyDescent="0.25">
      <c r="A814" s="1">
        <v>55</v>
      </c>
      <c r="B814" s="24" t="s">
        <v>9</v>
      </c>
      <c r="C814" s="2">
        <v>41108</v>
      </c>
      <c r="D814" s="2" t="str">
        <f t="shared" si="103"/>
        <v>2012-07</v>
      </c>
      <c r="E814" s="23">
        <v>6300</v>
      </c>
      <c r="F814" s="23">
        <f t="shared" si="104"/>
        <v>0</v>
      </c>
      <c r="G814" s="23">
        <f>IF(AND(B814="Med B", COUNTIFS(A$2:A814, A814, B$2:B814, "Med A")=0), 1, 0)</f>
        <v>0</v>
      </c>
      <c r="H814" s="23" cm="1">
        <f t="array" ref="H814">IF(AND(A814=A813, E814=1), (C814-MIN(IF(A$2:A814=A814, IF(B$2:B814="Med A", C$2:C814), C814)))/7, 0)</f>
        <v>0</v>
      </c>
      <c r="I814" s="23">
        <f>IF(F814=1, SUMIFS(E$2:E814, A$2:A814, A814, B$2:B814, "Med A"), 0)</f>
        <v>0</v>
      </c>
      <c r="J814" s="23">
        <f t="shared" si="105"/>
        <v>0</v>
      </c>
      <c r="K814" s="23">
        <f t="shared" si="106"/>
        <v>6300</v>
      </c>
      <c r="L814" s="23">
        <f t="shared" si="107"/>
        <v>0</v>
      </c>
      <c r="M814" s="1">
        <f>IF(AND(B814="Med B", COUNTIFS(A$2:A814, A814, B$2:B814, "Med B")=1), 1, 0)</f>
        <v>0</v>
      </c>
      <c r="N814" s="1">
        <f t="shared" si="108"/>
        <v>0</v>
      </c>
      <c r="O814" s="1">
        <f>IF(B814="Med B", COUNTIFS(A$2:A814, A814, B$2:B814, "Med B"), 0)</f>
        <v>0</v>
      </c>
      <c r="P814" s="1">
        <f>IF(AND(B814="Med B", COUNTIFS(A$2:A814, A814, B$2:B814, "Med B")=2), E814, 0)</f>
        <v>0</v>
      </c>
    </row>
    <row r="815" spans="1:17" ht="10" x14ac:dyDescent="0.25">
      <c r="A815" s="1">
        <v>55</v>
      </c>
      <c r="B815" s="24" t="s">
        <v>9</v>
      </c>
      <c r="C815" s="2">
        <v>41110</v>
      </c>
      <c r="D815" s="2" t="str">
        <f t="shared" si="103"/>
        <v>2012-07</v>
      </c>
      <c r="E815" s="23">
        <v>6300</v>
      </c>
      <c r="F815" s="23">
        <f t="shared" si="104"/>
        <v>0</v>
      </c>
      <c r="G815" s="23">
        <f>IF(AND(B815="Med B", COUNTIFS(A$2:A815, A815, B$2:B815, "Med A")=0), 1, 0)</f>
        <v>0</v>
      </c>
      <c r="H815" s="23" cm="1">
        <f t="array" ref="H815">IF(AND(A815=A814, E815=1), (C815-MIN(IF(A$2:A815=A815, IF(B$2:B815="Med A", C$2:C815), C815)))/7, 0)</f>
        <v>0</v>
      </c>
      <c r="I815" s="23">
        <f>IF(F815=1, SUMIFS(E$2:E815, A$2:A815, A815, B$2:B815, "Med A"), 0)</f>
        <v>0</v>
      </c>
      <c r="J815" s="23">
        <f t="shared" si="105"/>
        <v>0</v>
      </c>
      <c r="K815" s="23">
        <f t="shared" si="106"/>
        <v>6300</v>
      </c>
      <c r="L815" s="23">
        <f t="shared" si="107"/>
        <v>0</v>
      </c>
      <c r="M815" s="1">
        <f>IF(AND(B815="Med B", COUNTIFS(A$2:A815, A815, B$2:B815, "Med B")=1), 1, 0)</f>
        <v>0</v>
      </c>
      <c r="N815" s="1">
        <f t="shared" si="108"/>
        <v>0</v>
      </c>
      <c r="O815" s="1">
        <f>IF(B815="Med B", COUNTIFS(A$2:A815, A815, B$2:B815, "Med B"), 0)</f>
        <v>0</v>
      </c>
      <c r="P815" s="1">
        <f>IF(AND(B815="Med B", COUNTIFS(A$2:A815, A815, B$2:B815, "Med B")=2), E815, 0)</f>
        <v>0</v>
      </c>
    </row>
    <row r="816" spans="1:17" ht="10" x14ac:dyDescent="0.25">
      <c r="A816" s="1">
        <v>55</v>
      </c>
      <c r="B816" s="24" t="s">
        <v>9</v>
      </c>
      <c r="C816" s="2">
        <v>41113</v>
      </c>
      <c r="D816" s="2" t="str">
        <f t="shared" si="103"/>
        <v>2012-07</v>
      </c>
      <c r="E816" s="23">
        <v>6300</v>
      </c>
      <c r="F816" s="23">
        <f t="shared" si="104"/>
        <v>0</v>
      </c>
      <c r="G816" s="23">
        <f>IF(AND(B816="Med B", COUNTIFS(A$2:A816, A816, B$2:B816, "Med A")=0), 1, 0)</f>
        <v>0</v>
      </c>
      <c r="H816" s="23" cm="1">
        <f t="array" ref="H816">IF(AND(A816=A815, E816=1), (C816-MIN(IF(A$2:A816=A816, IF(B$2:B816="Med A", C$2:C816), C816)))/7, 0)</f>
        <v>0</v>
      </c>
      <c r="I816" s="23">
        <f>IF(F816=1, SUMIFS(E$2:E816, A$2:A816, A816, B$2:B816, "Med A"), 0)</f>
        <v>0</v>
      </c>
      <c r="J816" s="23">
        <f t="shared" si="105"/>
        <v>0</v>
      </c>
      <c r="K816" s="23">
        <f t="shared" si="106"/>
        <v>6300</v>
      </c>
      <c r="L816" s="23">
        <f t="shared" si="107"/>
        <v>0</v>
      </c>
      <c r="M816" s="1">
        <f>IF(AND(B816="Med B", COUNTIFS(A$2:A816, A816, B$2:B816, "Med B")=1), 1, 0)</f>
        <v>0</v>
      </c>
      <c r="N816" s="1">
        <f t="shared" si="108"/>
        <v>0</v>
      </c>
      <c r="O816" s="1">
        <f>IF(B816="Med B", COUNTIFS(A$2:A816, A816, B$2:B816, "Med B"), 0)</f>
        <v>0</v>
      </c>
      <c r="P816" s="1">
        <f>IF(AND(B816="Med B", COUNTIFS(A$2:A816, A816, B$2:B816, "Med B")=2), E816, 0)</f>
        <v>0</v>
      </c>
    </row>
    <row r="817" spans="1:17" ht="10" x14ac:dyDescent="0.25">
      <c r="A817" s="1">
        <v>55</v>
      </c>
      <c r="B817" s="24" t="s">
        <v>9</v>
      </c>
      <c r="C817" s="2">
        <v>41115</v>
      </c>
      <c r="D817" s="2" t="str">
        <f t="shared" si="103"/>
        <v>2012-07</v>
      </c>
      <c r="E817" s="23">
        <v>6900</v>
      </c>
      <c r="F817" s="23">
        <f t="shared" si="104"/>
        <v>0</v>
      </c>
      <c r="G817" s="23">
        <f>IF(AND(B817="Med B", COUNTIFS(A$2:A817, A817, B$2:B817, "Med A")=0), 1, 0)</f>
        <v>0</v>
      </c>
      <c r="H817" s="23" cm="1">
        <f t="array" ref="H817">IF(AND(A817=A816, E817=1), (C817-MIN(IF(A$2:A817=A817, IF(B$2:B817="Med A", C$2:C817), C817)))/7, 0)</f>
        <v>0</v>
      </c>
      <c r="I817" s="23">
        <f>IF(F817=1, SUMIFS(E$2:E817, A$2:A817, A817, B$2:B817, "Med A"), 0)</f>
        <v>0</v>
      </c>
      <c r="J817" s="23">
        <f t="shared" si="105"/>
        <v>0</v>
      </c>
      <c r="K817" s="23">
        <f t="shared" si="106"/>
        <v>6900</v>
      </c>
      <c r="L817" s="23">
        <f t="shared" si="107"/>
        <v>0</v>
      </c>
      <c r="M817" s="1">
        <f>IF(AND(B817="Med B", COUNTIFS(A$2:A817, A817, B$2:B817, "Med B")=1), 1, 0)</f>
        <v>0</v>
      </c>
      <c r="N817" s="1">
        <f t="shared" si="108"/>
        <v>0</v>
      </c>
      <c r="O817" s="1">
        <f>IF(B817="Med B", COUNTIFS(A$2:A817, A817, B$2:B817, "Med B"), 0)</f>
        <v>0</v>
      </c>
      <c r="P817" s="1">
        <f>IF(AND(B817="Med B", COUNTIFS(A$2:A817, A817, B$2:B817, "Med B")=2), E817, 0)</f>
        <v>0</v>
      </c>
    </row>
    <row r="818" spans="1:17" ht="10" x14ac:dyDescent="0.25">
      <c r="A818" s="1">
        <v>55</v>
      </c>
      <c r="B818" s="24" t="s">
        <v>9</v>
      </c>
      <c r="C818" s="2">
        <v>41117</v>
      </c>
      <c r="D818" s="2" t="str">
        <f t="shared" si="103"/>
        <v>2012-07</v>
      </c>
      <c r="E818" s="23">
        <v>6900</v>
      </c>
      <c r="F818" s="23">
        <f t="shared" si="104"/>
        <v>0</v>
      </c>
      <c r="G818" s="23">
        <f>IF(AND(B818="Med B", COUNTIFS(A$2:A818, A818, B$2:B818, "Med A")=0), 1, 0)</f>
        <v>0</v>
      </c>
      <c r="H818" s="23" cm="1">
        <f t="array" ref="H818">IF(AND(A818=A817, E818=1), (C818-MIN(IF(A$2:A818=A818, IF(B$2:B818="Med A", C$2:C818), C818)))/7, 0)</f>
        <v>0</v>
      </c>
      <c r="I818" s="23">
        <f>IF(F818=1, SUMIFS(E$2:E818, A$2:A818, A818, B$2:B818, "Med A"), 0)</f>
        <v>0</v>
      </c>
      <c r="J818" s="23">
        <f t="shared" si="105"/>
        <v>0</v>
      </c>
      <c r="K818" s="23">
        <f t="shared" si="106"/>
        <v>6900</v>
      </c>
      <c r="L818" s="23">
        <f t="shared" si="107"/>
        <v>0</v>
      </c>
      <c r="M818" s="1">
        <f>IF(AND(B818="Med B", COUNTIFS(A$2:A818, A818, B$2:B818, "Med B")=1), 1, 0)</f>
        <v>0</v>
      </c>
      <c r="N818" s="1">
        <f t="shared" si="108"/>
        <v>0</v>
      </c>
      <c r="O818" s="1">
        <f>IF(B818="Med B", COUNTIFS(A$2:A818, A818, B$2:B818, "Med B"), 0)</f>
        <v>0</v>
      </c>
      <c r="P818" s="1">
        <f>IF(AND(B818="Med B", COUNTIFS(A$2:A818, A818, B$2:B818, "Med B")=2), E818, 0)</f>
        <v>0</v>
      </c>
    </row>
    <row r="819" spans="1:17" ht="10" x14ac:dyDescent="0.25">
      <c r="A819" s="1">
        <v>55</v>
      </c>
      <c r="B819" s="24" t="s">
        <v>9</v>
      </c>
      <c r="C819" s="2">
        <v>41122</v>
      </c>
      <c r="D819" s="2" t="str">
        <f t="shared" si="103"/>
        <v>2012-08</v>
      </c>
      <c r="E819" s="23">
        <v>6900</v>
      </c>
      <c r="F819" s="23">
        <f t="shared" si="104"/>
        <v>0</v>
      </c>
      <c r="G819" s="23">
        <f>IF(AND(B819="Med B", COUNTIFS(A$2:A819, A819, B$2:B819, "Med A")=0), 1, 0)</f>
        <v>0</v>
      </c>
      <c r="H819" s="23" cm="1">
        <f t="array" ref="H819">IF(AND(A819=A818, E819=1), (C819-MIN(IF(A$2:A819=A819, IF(B$2:B819="Med A", C$2:C819), C819)))/7, 0)</f>
        <v>0</v>
      </c>
      <c r="I819" s="23">
        <f>IF(F819=1, SUMIFS(E$2:E819, A$2:A819, A819, B$2:B819, "Med A"), 0)</f>
        <v>0</v>
      </c>
      <c r="J819" s="23">
        <f t="shared" si="105"/>
        <v>0</v>
      </c>
      <c r="K819" s="23">
        <f t="shared" si="106"/>
        <v>6900</v>
      </c>
      <c r="L819" s="23">
        <f t="shared" si="107"/>
        <v>0</v>
      </c>
      <c r="M819" s="1">
        <f>IF(AND(B819="Med B", COUNTIFS(A$2:A819, A819, B$2:B819, "Med B")=1), 1, 0)</f>
        <v>0</v>
      </c>
      <c r="N819" s="1">
        <f t="shared" si="108"/>
        <v>0</v>
      </c>
      <c r="O819" s="1">
        <f>IF(B819="Med B", COUNTIFS(A$2:A819, A819, B$2:B819, "Med B"), 0)</f>
        <v>0</v>
      </c>
      <c r="P819" s="1">
        <f>IF(AND(B819="Med B", COUNTIFS(A$2:A819, A819, B$2:B819, "Med B")=2), E819, 0)</f>
        <v>0</v>
      </c>
    </row>
    <row r="820" spans="1:17" ht="10" x14ac:dyDescent="0.25">
      <c r="A820" s="1">
        <v>55</v>
      </c>
      <c r="B820" s="24" t="s">
        <v>9</v>
      </c>
      <c r="C820" s="2">
        <v>41131</v>
      </c>
      <c r="D820" s="2" t="str">
        <f t="shared" si="103"/>
        <v>2012-08</v>
      </c>
      <c r="E820" s="23">
        <v>6900</v>
      </c>
      <c r="F820" s="23">
        <f t="shared" si="104"/>
        <v>0</v>
      </c>
      <c r="G820" s="23">
        <f>IF(AND(B820="Med B", COUNTIFS(A$2:A820, A820, B$2:B820, "Med A")=0), 1, 0)</f>
        <v>0</v>
      </c>
      <c r="H820" s="23" cm="1">
        <f t="array" ref="H820">IF(AND(A820=A819, E820=1), (C820-MIN(IF(A$2:A820=A820, IF(B$2:B820="Med A", C$2:C820), C820)))/7, 0)</f>
        <v>0</v>
      </c>
      <c r="I820" s="23">
        <f>IF(F820=1, SUMIFS(E$2:E820, A$2:A820, A820, B$2:B820, "Med A"), 0)</f>
        <v>0</v>
      </c>
      <c r="J820" s="23">
        <f t="shared" si="105"/>
        <v>0</v>
      </c>
      <c r="K820" s="23">
        <f t="shared" si="106"/>
        <v>6900</v>
      </c>
      <c r="L820" s="23">
        <f t="shared" si="107"/>
        <v>0</v>
      </c>
      <c r="M820" s="1">
        <f>IF(AND(B820="Med B", COUNTIFS(A$2:A820, A820, B$2:B820, "Med B")=1), 1, 0)</f>
        <v>0</v>
      </c>
      <c r="N820" s="1">
        <f t="shared" si="108"/>
        <v>0</v>
      </c>
      <c r="O820" s="1">
        <f>IF(B820="Med B", COUNTIFS(A$2:A820, A820, B$2:B820, "Med B"), 0)</f>
        <v>0</v>
      </c>
      <c r="P820" s="1">
        <f>IF(AND(B820="Med B", COUNTIFS(A$2:A820, A820, B$2:B820, "Med B")=2), E820, 0)</f>
        <v>0</v>
      </c>
    </row>
    <row r="821" spans="1:17" ht="10" x14ac:dyDescent="0.25">
      <c r="A821" s="1">
        <v>55</v>
      </c>
      <c r="B821" s="24" t="s">
        <v>9</v>
      </c>
      <c r="C821" s="2">
        <v>41136</v>
      </c>
      <c r="D821" s="2" t="str">
        <f t="shared" si="103"/>
        <v>2012-08</v>
      </c>
      <c r="E821" s="23">
        <v>6900</v>
      </c>
      <c r="F821" s="23">
        <f t="shared" si="104"/>
        <v>0</v>
      </c>
      <c r="G821" s="23">
        <f>IF(AND(B821="Med B", COUNTIFS(A$2:A821, A821, B$2:B821, "Med A")=0), 1, 0)</f>
        <v>0</v>
      </c>
      <c r="H821" s="23" cm="1">
        <f t="array" ref="H821">IF(AND(A821=A820, E821=1), (C821-MIN(IF(A$2:A821=A821, IF(B$2:B821="Med A", C$2:C821), C821)))/7, 0)</f>
        <v>0</v>
      </c>
      <c r="I821" s="23">
        <f>IF(F821=1, SUMIFS(E$2:E821, A$2:A821, A821, B$2:B821, "Med A"), 0)</f>
        <v>0</v>
      </c>
      <c r="J821" s="23">
        <f t="shared" si="105"/>
        <v>0</v>
      </c>
      <c r="K821" s="23">
        <f t="shared" si="106"/>
        <v>6900</v>
      </c>
      <c r="L821" s="23">
        <f t="shared" si="107"/>
        <v>0</v>
      </c>
      <c r="M821" s="1">
        <f>IF(AND(B821="Med B", COUNTIFS(A$2:A821, A821, B$2:B821, "Med B")=1), 1, 0)</f>
        <v>0</v>
      </c>
      <c r="N821" s="1">
        <f t="shared" si="108"/>
        <v>0</v>
      </c>
      <c r="O821" s="1">
        <f>IF(B821="Med B", COUNTIFS(A$2:A821, A821, B$2:B821, "Med B"), 0)</f>
        <v>0</v>
      </c>
      <c r="P821" s="1">
        <f>IF(AND(B821="Med B", COUNTIFS(A$2:A821, A821, B$2:B821, "Med B")=2), E821, 0)</f>
        <v>0</v>
      </c>
    </row>
    <row r="822" spans="1:17" ht="10" x14ac:dyDescent="0.25">
      <c r="A822" s="1">
        <v>55</v>
      </c>
      <c r="B822" s="24" t="s">
        <v>9</v>
      </c>
      <c r="C822" s="2">
        <v>41141</v>
      </c>
      <c r="D822" s="2" t="str">
        <f t="shared" si="103"/>
        <v>2012-08</v>
      </c>
      <c r="E822" s="23">
        <v>9000</v>
      </c>
      <c r="F822" s="23">
        <f t="shared" si="104"/>
        <v>0</v>
      </c>
      <c r="G822" s="23">
        <f>IF(AND(B822="Med B", COUNTIFS(A$2:A822, A822, B$2:B822, "Med A")=0), 1, 0)</f>
        <v>0</v>
      </c>
      <c r="H822" s="23" cm="1">
        <f t="array" ref="H822">IF(AND(A822=A821, E822=1), (C822-MIN(IF(A$2:A822=A822, IF(B$2:B822="Med A", C$2:C822), C822)))/7, 0)</f>
        <v>0</v>
      </c>
      <c r="I822" s="23">
        <f>IF(F822=1, SUMIFS(E$2:E822, A$2:A822, A822, B$2:B822, "Med A"), 0)</f>
        <v>0</v>
      </c>
      <c r="J822" s="23">
        <f t="shared" si="105"/>
        <v>0</v>
      </c>
      <c r="K822" s="23">
        <f t="shared" si="106"/>
        <v>9000</v>
      </c>
      <c r="L822" s="23">
        <f t="shared" si="107"/>
        <v>0</v>
      </c>
      <c r="M822" s="1">
        <f>IF(AND(B822="Med B", COUNTIFS(A$2:A822, A822, B$2:B822, "Med B")=1), 1, 0)</f>
        <v>0</v>
      </c>
      <c r="N822" s="1">
        <f t="shared" si="108"/>
        <v>0</v>
      </c>
      <c r="O822" s="1">
        <f>IF(B822="Med B", COUNTIFS(A$2:A822, A822, B$2:B822, "Med B"), 0)</f>
        <v>0</v>
      </c>
      <c r="P822" s="1">
        <f>IF(AND(B822="Med B", COUNTIFS(A$2:A822, A822, B$2:B822, "Med B")=2), E822, 0)</f>
        <v>0</v>
      </c>
    </row>
    <row r="823" spans="1:17" ht="12.5" x14ac:dyDescent="0.25">
      <c r="A823" s="1">
        <v>56</v>
      </c>
      <c r="B823" s="24" t="s">
        <v>10</v>
      </c>
      <c r="C823" s="2">
        <v>41179</v>
      </c>
      <c r="D823" s="2" t="str">
        <f t="shared" si="103"/>
        <v>2012-09</v>
      </c>
      <c r="E823" s="23">
        <v>2</v>
      </c>
      <c r="F823" s="23">
        <f t="shared" si="104"/>
        <v>0</v>
      </c>
      <c r="G823" s="23">
        <f>IF(AND(B823="Med B", COUNTIFS(A$2:A823, A823, B$2:B823, "Med A")=0), 1, 0)</f>
        <v>1</v>
      </c>
      <c r="H823" s="23" cm="1">
        <f t="array" ref="H823">IF(AND(A823=A822, E823=1), (C823-MIN(IF(A$2:A823=A823, IF(B$2:B823="Med A", C$2:C823), C823)))/7, 0)</f>
        <v>0</v>
      </c>
      <c r="I823" s="23">
        <f>IF(F823=1, SUMIFS(E$2:E823, A$2:A823, A823, B$2:B823, "Med A"), 0)</f>
        <v>0</v>
      </c>
      <c r="J823" s="23">
        <f t="shared" si="105"/>
        <v>0</v>
      </c>
      <c r="K823" s="23">
        <f t="shared" si="106"/>
        <v>0</v>
      </c>
      <c r="L823" s="23">
        <f t="shared" si="107"/>
        <v>2</v>
      </c>
      <c r="M823" s="1">
        <f>IF(AND(B823="Med B", COUNTIFS(A$2:A823, A823, B$2:B823, "Med B")=1), 1, 0)</f>
        <v>1</v>
      </c>
      <c r="N823" s="1">
        <f t="shared" si="108"/>
        <v>2</v>
      </c>
      <c r="O823" s="1">
        <f>IF(B823="Med B", COUNTIFS(A$2:A823, A823, B$2:B823, "Med B"), 0)</f>
        <v>1</v>
      </c>
      <c r="P823" s="1">
        <f>IF(AND(B823="Med B", COUNTIFS(A$2:A823, A823, B$2:B823, "Med B")=2), E823, 0)</f>
        <v>0</v>
      </c>
      <c r="Q823" t="str">
        <f t="shared" ref="Q823:Q824" si="111">IF(AND(F799=1, OR(MONTH(C799)=9, MONTH(C799)=10)), TEXT(C799, "yyyy-mm"), "")</f>
        <v/>
      </c>
    </row>
    <row r="824" spans="1:17" ht="12.5" x14ac:dyDescent="0.25">
      <c r="A824" s="1">
        <v>56</v>
      </c>
      <c r="B824" s="24" t="s">
        <v>10</v>
      </c>
      <c r="C824" s="2">
        <v>41193</v>
      </c>
      <c r="D824" s="2" t="str">
        <f t="shared" si="103"/>
        <v>2012-10</v>
      </c>
      <c r="E824" s="23">
        <v>3</v>
      </c>
      <c r="F824" s="23">
        <f t="shared" si="104"/>
        <v>0</v>
      </c>
      <c r="G824" s="23">
        <f>IF(AND(B824="Med B", COUNTIFS(A$2:A824, A824, B$2:B824, "Med A")=0), 1, 0)</f>
        <v>1</v>
      </c>
      <c r="H824" s="23" cm="1">
        <f t="array" ref="H824">IF(AND(A824=A823, E824=1), (C824-MIN(IF(A$2:A824=A824, IF(B$2:B824="Med A", C$2:C824), C824)))/7, 0)</f>
        <v>0</v>
      </c>
      <c r="I824" s="23">
        <f>IF(F824=1, SUMIFS(E$2:E824, A$2:A824, A824, B$2:B824, "Med A"), 0)</f>
        <v>0</v>
      </c>
      <c r="J824" s="23">
        <f t="shared" si="105"/>
        <v>0</v>
      </c>
      <c r="K824" s="23">
        <f t="shared" si="106"/>
        <v>0</v>
      </c>
      <c r="L824" s="23">
        <f t="shared" si="107"/>
        <v>3</v>
      </c>
      <c r="M824" s="1">
        <f>IF(AND(B824="Med B", COUNTIFS(A$2:A824, A824, B$2:B824, "Med B")=1), 1, 0)</f>
        <v>0</v>
      </c>
      <c r="N824" s="1">
        <f t="shared" si="108"/>
        <v>0</v>
      </c>
      <c r="O824" s="1">
        <f>IF(B824="Med B", COUNTIFS(A$2:A824, A824, B$2:B824, "Med B"), 0)</f>
        <v>2</v>
      </c>
      <c r="P824" s="1">
        <f>IF(AND(B824="Med B", COUNTIFS(A$2:A824, A824, B$2:B824, "Med B")=2), E824, 0)</f>
        <v>3</v>
      </c>
      <c r="Q824" t="str">
        <f t="shared" si="111"/>
        <v/>
      </c>
    </row>
    <row r="825" spans="1:17" ht="10" x14ac:dyDescent="0.25">
      <c r="A825" s="1">
        <v>56</v>
      </c>
      <c r="B825" s="24" t="s">
        <v>10</v>
      </c>
      <c r="C825" s="2">
        <v>41228</v>
      </c>
      <c r="D825" s="2" t="str">
        <f t="shared" si="103"/>
        <v>2012-11</v>
      </c>
      <c r="E825" s="23">
        <v>3</v>
      </c>
      <c r="F825" s="23">
        <f t="shared" si="104"/>
        <v>0</v>
      </c>
      <c r="G825" s="23">
        <f>IF(AND(B825="Med B", COUNTIFS(A$2:A825, A825, B$2:B825, "Med A")=0), 1, 0)</f>
        <v>1</v>
      </c>
      <c r="H825" s="23" cm="1">
        <f t="array" ref="H825">IF(AND(A825=A824, E825=1), (C825-MIN(IF(A$2:A825=A825, IF(B$2:B825="Med A", C$2:C825), C825)))/7, 0)</f>
        <v>0</v>
      </c>
      <c r="I825" s="23">
        <f>IF(F825=1, SUMIFS(E$2:E825, A$2:A825, A825, B$2:B825, "Med A"), 0)</f>
        <v>0</v>
      </c>
      <c r="J825" s="23">
        <f t="shared" si="105"/>
        <v>8</v>
      </c>
      <c r="K825" s="23">
        <f t="shared" si="106"/>
        <v>0</v>
      </c>
      <c r="L825" s="23">
        <f t="shared" si="107"/>
        <v>3</v>
      </c>
      <c r="M825" s="1">
        <f>IF(AND(B825="Med B", COUNTIFS(A$2:A825, A825, B$2:B825, "Med B")=1), 1, 0)</f>
        <v>0</v>
      </c>
      <c r="N825" s="1">
        <f t="shared" si="108"/>
        <v>0</v>
      </c>
      <c r="O825" s="1">
        <f>IF(B825="Med B", COUNTIFS(A$2:A825, A825, B$2:B825, "Med B"), 0)</f>
        <v>3</v>
      </c>
      <c r="P825" s="1">
        <f>IF(AND(B825="Med B", COUNTIFS(A$2:A825, A825, B$2:B825, "Med B")=2), E825, 0)</f>
        <v>0</v>
      </c>
    </row>
    <row r="826" spans="1:17" ht="10" x14ac:dyDescent="0.25">
      <c r="A826" s="1">
        <v>57</v>
      </c>
      <c r="B826" s="24" t="s">
        <v>9</v>
      </c>
      <c r="C826" s="2">
        <v>41092</v>
      </c>
      <c r="D826" s="2" t="str">
        <f t="shared" si="103"/>
        <v>2012-07</v>
      </c>
      <c r="E826" s="23">
        <v>18000</v>
      </c>
      <c r="F826" s="23">
        <f t="shared" si="104"/>
        <v>0</v>
      </c>
      <c r="G826" s="23">
        <f>IF(AND(B826="Med B", COUNTIFS(A$2:A826, A826, B$2:B826, "Med A")=0), 1, 0)</f>
        <v>0</v>
      </c>
      <c r="H826" s="23" cm="1">
        <f t="array" ref="H826">IF(AND(A826=A825, E826=1), (C826-MIN(IF(A$2:A826=A826, IF(B$2:B826="Med A", C$2:C826), C826)))/7, 0)</f>
        <v>0</v>
      </c>
      <c r="I826" s="23">
        <f>IF(F826=1, SUMIFS(E$2:E826, A$2:A826, A826, B$2:B826, "Med A"), 0)</f>
        <v>0</v>
      </c>
      <c r="J826" s="23">
        <f t="shared" si="105"/>
        <v>0</v>
      </c>
      <c r="K826" s="23">
        <f t="shared" si="106"/>
        <v>18000</v>
      </c>
      <c r="L826" s="23">
        <f t="shared" si="107"/>
        <v>0</v>
      </c>
      <c r="M826" s="1">
        <f>IF(AND(B826="Med B", COUNTIFS(A$2:A826, A826, B$2:B826, "Med B")=1), 1, 0)</f>
        <v>0</v>
      </c>
      <c r="N826" s="1">
        <f t="shared" si="108"/>
        <v>0</v>
      </c>
      <c r="O826" s="1">
        <f>IF(B826="Med B", COUNTIFS(A$2:A826, A826, B$2:B826, "Med B"), 0)</f>
        <v>0</v>
      </c>
      <c r="P826" s="1">
        <f>IF(AND(B826="Med B", COUNTIFS(A$2:A826, A826, B$2:B826, "Med B")=2), E826, 0)</f>
        <v>0</v>
      </c>
    </row>
    <row r="827" spans="1:17" ht="10" x14ac:dyDescent="0.25">
      <c r="A827" s="1">
        <v>57</v>
      </c>
      <c r="B827" s="24" t="s">
        <v>9</v>
      </c>
      <c r="C827" s="2">
        <v>41096</v>
      </c>
      <c r="D827" s="2" t="str">
        <f t="shared" si="103"/>
        <v>2012-07</v>
      </c>
      <c r="E827" s="23">
        <v>18000</v>
      </c>
      <c r="F827" s="23">
        <f t="shared" si="104"/>
        <v>0</v>
      </c>
      <c r="G827" s="23">
        <f>IF(AND(B827="Med B", COUNTIFS(A$2:A827, A827, B$2:B827, "Med A")=0), 1, 0)</f>
        <v>0</v>
      </c>
      <c r="H827" s="23" cm="1">
        <f t="array" ref="H827">IF(AND(A827=A826, E827=1), (C827-MIN(IF(A$2:A827=A827, IF(B$2:B827="Med A", C$2:C827), C827)))/7, 0)</f>
        <v>0</v>
      </c>
      <c r="I827" s="23">
        <f>IF(F827=1, SUMIFS(E$2:E827, A$2:A827, A827, B$2:B827, "Med A"), 0)</f>
        <v>0</v>
      </c>
      <c r="J827" s="23">
        <f t="shared" si="105"/>
        <v>0</v>
      </c>
      <c r="K827" s="23">
        <f t="shared" si="106"/>
        <v>18000</v>
      </c>
      <c r="L827" s="23">
        <f t="shared" si="107"/>
        <v>0</v>
      </c>
      <c r="M827" s="1">
        <f>IF(AND(B827="Med B", COUNTIFS(A$2:A827, A827, B$2:B827, "Med B")=1), 1, 0)</f>
        <v>0</v>
      </c>
      <c r="N827" s="1">
        <f t="shared" si="108"/>
        <v>0</v>
      </c>
      <c r="O827" s="1">
        <f>IF(B827="Med B", COUNTIFS(A$2:A827, A827, B$2:B827, "Med B"), 0)</f>
        <v>0</v>
      </c>
      <c r="P827" s="1">
        <f>IF(AND(B827="Med B", COUNTIFS(A$2:A827, A827, B$2:B827, "Med B")=2), E827, 0)</f>
        <v>0</v>
      </c>
    </row>
    <row r="828" spans="1:17" ht="10" x14ac:dyDescent="0.25">
      <c r="A828" s="1">
        <v>57</v>
      </c>
      <c r="B828" s="24" t="s">
        <v>9</v>
      </c>
      <c r="C828" s="2">
        <v>41099</v>
      </c>
      <c r="D828" s="2" t="str">
        <f t="shared" si="103"/>
        <v>2012-07</v>
      </c>
      <c r="E828" s="23">
        <v>18000</v>
      </c>
      <c r="F828" s="23">
        <f t="shared" si="104"/>
        <v>0</v>
      </c>
      <c r="G828" s="23">
        <f>IF(AND(B828="Med B", COUNTIFS(A$2:A828, A828, B$2:B828, "Med A")=0), 1, 0)</f>
        <v>0</v>
      </c>
      <c r="H828" s="23" cm="1">
        <f t="array" ref="H828">IF(AND(A828=A827, E828=1), (C828-MIN(IF(A$2:A828=A828, IF(B$2:B828="Med A", C$2:C828), C828)))/7, 0)</f>
        <v>0</v>
      </c>
      <c r="I828" s="23">
        <f>IF(F828=1, SUMIFS(E$2:E828, A$2:A828, A828, B$2:B828, "Med A"), 0)</f>
        <v>0</v>
      </c>
      <c r="J828" s="23">
        <f t="shared" si="105"/>
        <v>0</v>
      </c>
      <c r="K828" s="23">
        <f t="shared" si="106"/>
        <v>18000</v>
      </c>
      <c r="L828" s="23">
        <f t="shared" si="107"/>
        <v>0</v>
      </c>
      <c r="M828" s="1">
        <f>IF(AND(B828="Med B", COUNTIFS(A$2:A828, A828, B$2:B828, "Med B")=1), 1, 0)</f>
        <v>0</v>
      </c>
      <c r="N828" s="1">
        <f t="shared" si="108"/>
        <v>0</v>
      </c>
      <c r="O828" s="1">
        <f>IF(B828="Med B", COUNTIFS(A$2:A828, A828, B$2:B828, "Med B"), 0)</f>
        <v>0</v>
      </c>
      <c r="P828" s="1">
        <f>IF(AND(B828="Med B", COUNTIFS(A$2:A828, A828, B$2:B828, "Med B")=2), E828, 0)</f>
        <v>0</v>
      </c>
    </row>
    <row r="829" spans="1:17" ht="10" x14ac:dyDescent="0.25">
      <c r="A829" s="1">
        <v>57</v>
      </c>
      <c r="B829" s="24" t="s">
        <v>9</v>
      </c>
      <c r="C829" s="2">
        <v>41101</v>
      </c>
      <c r="D829" s="2" t="str">
        <f t="shared" si="103"/>
        <v>2012-07</v>
      </c>
      <c r="E829" s="23">
        <v>18000</v>
      </c>
      <c r="F829" s="23">
        <f t="shared" si="104"/>
        <v>0</v>
      </c>
      <c r="G829" s="23">
        <f>IF(AND(B829="Med B", COUNTIFS(A$2:A829, A829, B$2:B829, "Med A")=0), 1, 0)</f>
        <v>0</v>
      </c>
      <c r="H829" s="23" cm="1">
        <f t="array" ref="H829">IF(AND(A829=A828, E829=1), (C829-MIN(IF(A$2:A829=A829, IF(B$2:B829="Med A", C$2:C829), C829)))/7, 0)</f>
        <v>0</v>
      </c>
      <c r="I829" s="23">
        <f>IF(F829=1, SUMIFS(E$2:E829, A$2:A829, A829, B$2:B829, "Med A"), 0)</f>
        <v>0</v>
      </c>
      <c r="J829" s="23">
        <f t="shared" si="105"/>
        <v>0</v>
      </c>
      <c r="K829" s="23">
        <f t="shared" si="106"/>
        <v>18000</v>
      </c>
      <c r="L829" s="23">
        <f t="shared" si="107"/>
        <v>0</v>
      </c>
      <c r="M829" s="1">
        <f>IF(AND(B829="Med B", COUNTIFS(A$2:A829, A829, B$2:B829, "Med B")=1), 1, 0)</f>
        <v>0</v>
      </c>
      <c r="N829" s="1">
        <f t="shared" si="108"/>
        <v>0</v>
      </c>
      <c r="O829" s="1">
        <f>IF(B829="Med B", COUNTIFS(A$2:A829, A829, B$2:B829, "Med B"), 0)</f>
        <v>0</v>
      </c>
      <c r="P829" s="1">
        <f>IF(AND(B829="Med B", COUNTIFS(A$2:A829, A829, B$2:B829, "Med B")=2), E829, 0)</f>
        <v>0</v>
      </c>
    </row>
    <row r="830" spans="1:17" ht="10" x14ac:dyDescent="0.25">
      <c r="A830" s="1">
        <v>57</v>
      </c>
      <c r="B830" s="24" t="s">
        <v>9</v>
      </c>
      <c r="C830" s="2">
        <v>41106</v>
      </c>
      <c r="D830" s="2" t="str">
        <f t="shared" si="103"/>
        <v>2012-07</v>
      </c>
      <c r="E830" s="23">
        <v>18000</v>
      </c>
      <c r="F830" s="23">
        <f t="shared" si="104"/>
        <v>0</v>
      </c>
      <c r="G830" s="23">
        <f>IF(AND(B830="Med B", COUNTIFS(A$2:A830, A830, B$2:B830, "Med A")=0), 1, 0)</f>
        <v>0</v>
      </c>
      <c r="H830" s="23" cm="1">
        <f t="array" ref="H830">IF(AND(A830=A829, E830=1), (C830-MIN(IF(A$2:A830=A830, IF(B$2:B830="Med A", C$2:C830), C830)))/7, 0)</f>
        <v>0</v>
      </c>
      <c r="I830" s="23">
        <f>IF(F830=1, SUMIFS(E$2:E830, A$2:A830, A830, B$2:B830, "Med A"), 0)</f>
        <v>0</v>
      </c>
      <c r="J830" s="23">
        <f t="shared" si="105"/>
        <v>0</v>
      </c>
      <c r="K830" s="23">
        <f t="shared" si="106"/>
        <v>18000</v>
      </c>
      <c r="L830" s="23">
        <f t="shared" si="107"/>
        <v>0</v>
      </c>
      <c r="M830" s="1">
        <f>IF(AND(B830="Med B", COUNTIFS(A$2:A830, A830, B$2:B830, "Med B")=1), 1, 0)</f>
        <v>0</v>
      </c>
      <c r="N830" s="1">
        <f t="shared" si="108"/>
        <v>0</v>
      </c>
      <c r="O830" s="1">
        <f>IF(B830="Med B", COUNTIFS(A$2:A830, A830, B$2:B830, "Med B"), 0)</f>
        <v>0</v>
      </c>
      <c r="P830" s="1">
        <f>IF(AND(B830="Med B", COUNTIFS(A$2:A830, A830, B$2:B830, "Med B")=2), E830, 0)</f>
        <v>0</v>
      </c>
    </row>
    <row r="831" spans="1:17" ht="10" x14ac:dyDescent="0.25">
      <c r="A831" s="1">
        <v>57</v>
      </c>
      <c r="B831" s="24" t="s">
        <v>9</v>
      </c>
      <c r="C831" s="2">
        <v>41108</v>
      </c>
      <c r="D831" s="2" t="str">
        <f t="shared" si="103"/>
        <v>2012-07</v>
      </c>
      <c r="E831" s="23">
        <v>18000</v>
      </c>
      <c r="F831" s="23">
        <f t="shared" si="104"/>
        <v>0</v>
      </c>
      <c r="G831" s="23">
        <f>IF(AND(B831="Med B", COUNTIFS(A$2:A831, A831, B$2:B831, "Med A")=0), 1, 0)</f>
        <v>0</v>
      </c>
      <c r="H831" s="23" cm="1">
        <f t="array" ref="H831">IF(AND(A831=A830, E831=1), (C831-MIN(IF(A$2:A831=A831, IF(B$2:B831="Med A", C$2:C831), C831)))/7, 0)</f>
        <v>0</v>
      </c>
      <c r="I831" s="23">
        <f>IF(F831=1, SUMIFS(E$2:E831, A$2:A831, A831, B$2:B831, "Med A"), 0)</f>
        <v>0</v>
      </c>
      <c r="J831" s="23">
        <f t="shared" si="105"/>
        <v>0</v>
      </c>
      <c r="K831" s="23">
        <f t="shared" si="106"/>
        <v>18000</v>
      </c>
      <c r="L831" s="23">
        <f t="shared" si="107"/>
        <v>0</v>
      </c>
      <c r="M831" s="1">
        <f>IF(AND(B831="Med B", COUNTIFS(A$2:A831, A831, B$2:B831, "Med B")=1), 1, 0)</f>
        <v>0</v>
      </c>
      <c r="N831" s="1">
        <f t="shared" si="108"/>
        <v>0</v>
      </c>
      <c r="O831" s="1">
        <f>IF(B831="Med B", COUNTIFS(A$2:A831, A831, B$2:B831, "Med B"), 0)</f>
        <v>0</v>
      </c>
      <c r="P831" s="1">
        <f>IF(AND(B831="Med B", COUNTIFS(A$2:A831, A831, B$2:B831, "Med B")=2), E831, 0)</f>
        <v>0</v>
      </c>
    </row>
    <row r="832" spans="1:17" ht="10" x14ac:dyDescent="0.25">
      <c r="A832" s="1">
        <v>57</v>
      </c>
      <c r="B832" s="24" t="s">
        <v>9</v>
      </c>
      <c r="C832" s="2">
        <v>41110</v>
      </c>
      <c r="D832" s="2" t="str">
        <f t="shared" si="103"/>
        <v>2012-07</v>
      </c>
      <c r="E832" s="23">
        <v>18000</v>
      </c>
      <c r="F832" s="23">
        <f t="shared" si="104"/>
        <v>0</v>
      </c>
      <c r="G832" s="23">
        <f>IF(AND(B832="Med B", COUNTIFS(A$2:A832, A832, B$2:B832, "Med A")=0), 1, 0)</f>
        <v>0</v>
      </c>
      <c r="H832" s="23" cm="1">
        <f t="array" ref="H832">IF(AND(A832=A831, E832=1), (C832-MIN(IF(A$2:A832=A832, IF(B$2:B832="Med A", C$2:C832), C832)))/7, 0)</f>
        <v>0</v>
      </c>
      <c r="I832" s="23">
        <f>IF(F832=1, SUMIFS(E$2:E832, A$2:A832, A832, B$2:B832, "Med A"), 0)</f>
        <v>0</v>
      </c>
      <c r="J832" s="23">
        <f t="shared" si="105"/>
        <v>0</v>
      </c>
      <c r="K832" s="23">
        <f t="shared" si="106"/>
        <v>18000</v>
      </c>
      <c r="L832" s="23">
        <f t="shared" si="107"/>
        <v>0</v>
      </c>
      <c r="M832" s="1">
        <f>IF(AND(B832="Med B", COUNTIFS(A$2:A832, A832, B$2:B832, "Med B")=1), 1, 0)</f>
        <v>0</v>
      </c>
      <c r="N832" s="1">
        <f t="shared" si="108"/>
        <v>0</v>
      </c>
      <c r="O832" s="1">
        <f>IF(B832="Med B", COUNTIFS(A$2:A832, A832, B$2:B832, "Med B"), 0)</f>
        <v>0</v>
      </c>
      <c r="P832" s="1">
        <f>IF(AND(B832="Med B", COUNTIFS(A$2:A832, A832, B$2:B832, "Med B")=2), E832, 0)</f>
        <v>0</v>
      </c>
    </row>
    <row r="833" spans="1:17" ht="10" x14ac:dyDescent="0.25">
      <c r="A833" s="1">
        <v>57</v>
      </c>
      <c r="B833" s="24" t="s">
        <v>9</v>
      </c>
      <c r="C833" s="2">
        <v>41113</v>
      </c>
      <c r="D833" s="2" t="str">
        <f t="shared" si="103"/>
        <v>2012-07</v>
      </c>
      <c r="E833" s="23">
        <v>18000</v>
      </c>
      <c r="F833" s="23">
        <f t="shared" si="104"/>
        <v>0</v>
      </c>
      <c r="G833" s="23">
        <f>IF(AND(B833="Med B", COUNTIFS(A$2:A833, A833, B$2:B833, "Med A")=0), 1, 0)</f>
        <v>0</v>
      </c>
      <c r="H833" s="23" cm="1">
        <f t="array" ref="H833">IF(AND(A833=A832, E833=1), (C833-MIN(IF(A$2:A833=A833, IF(B$2:B833="Med A", C$2:C833), C833)))/7, 0)</f>
        <v>0</v>
      </c>
      <c r="I833" s="23">
        <f>IF(F833=1, SUMIFS(E$2:E833, A$2:A833, A833, B$2:B833, "Med A"), 0)</f>
        <v>0</v>
      </c>
      <c r="J833" s="23">
        <f t="shared" si="105"/>
        <v>0</v>
      </c>
      <c r="K833" s="23">
        <f t="shared" si="106"/>
        <v>18000</v>
      </c>
      <c r="L833" s="23">
        <f t="shared" si="107"/>
        <v>0</v>
      </c>
      <c r="M833" s="1">
        <f>IF(AND(B833="Med B", COUNTIFS(A$2:A833, A833, B$2:B833, "Med B")=1), 1, 0)</f>
        <v>0</v>
      </c>
      <c r="N833" s="1">
        <f t="shared" si="108"/>
        <v>0</v>
      </c>
      <c r="O833" s="1">
        <f>IF(B833="Med B", COUNTIFS(A$2:A833, A833, B$2:B833, "Med B"), 0)</f>
        <v>0</v>
      </c>
      <c r="P833" s="1">
        <f>IF(AND(B833="Med B", COUNTIFS(A$2:A833, A833, B$2:B833, "Med B")=2), E833, 0)</f>
        <v>0</v>
      </c>
    </row>
    <row r="834" spans="1:17" ht="10" x14ac:dyDescent="0.25">
      <c r="A834" s="1">
        <v>57</v>
      </c>
      <c r="B834" s="24" t="s">
        <v>9</v>
      </c>
      <c r="C834" s="2">
        <v>41115</v>
      </c>
      <c r="D834" s="2" t="str">
        <f t="shared" si="103"/>
        <v>2012-07</v>
      </c>
      <c r="E834" s="23">
        <v>18000</v>
      </c>
      <c r="F834" s="23">
        <f t="shared" si="104"/>
        <v>0</v>
      </c>
      <c r="G834" s="23">
        <f>IF(AND(B834="Med B", COUNTIFS(A$2:A834, A834, B$2:B834, "Med A")=0), 1, 0)</f>
        <v>0</v>
      </c>
      <c r="H834" s="23" cm="1">
        <f t="array" ref="H834">IF(AND(A834=A833, E834=1), (C834-MIN(IF(A$2:A834=A834, IF(B$2:B834="Med A", C$2:C834), C834)))/7, 0)</f>
        <v>0</v>
      </c>
      <c r="I834" s="23">
        <f>IF(F834=1, SUMIFS(E$2:E834, A$2:A834, A834, B$2:B834, "Med A"), 0)</f>
        <v>0</v>
      </c>
      <c r="J834" s="23">
        <f t="shared" si="105"/>
        <v>0</v>
      </c>
      <c r="K834" s="23">
        <f t="shared" si="106"/>
        <v>18000</v>
      </c>
      <c r="L834" s="23">
        <f t="shared" si="107"/>
        <v>0</v>
      </c>
      <c r="M834" s="1">
        <f>IF(AND(B834="Med B", COUNTIFS(A$2:A834, A834, B$2:B834, "Med B")=1), 1, 0)</f>
        <v>0</v>
      </c>
      <c r="N834" s="1">
        <f t="shared" si="108"/>
        <v>0</v>
      </c>
      <c r="O834" s="1">
        <f>IF(B834="Med B", COUNTIFS(A$2:A834, A834, B$2:B834, "Med B"), 0)</f>
        <v>0</v>
      </c>
      <c r="P834" s="1">
        <f>IF(AND(B834="Med B", COUNTIFS(A$2:A834, A834, B$2:B834, "Med B")=2), E834, 0)</f>
        <v>0</v>
      </c>
    </row>
    <row r="835" spans="1:17" ht="10" x14ac:dyDescent="0.25">
      <c r="A835" s="1">
        <v>57</v>
      </c>
      <c r="B835" s="24" t="s">
        <v>9</v>
      </c>
      <c r="C835" s="2">
        <v>41117</v>
      </c>
      <c r="D835" s="2" t="str">
        <f t="shared" ref="D835:D898" si="112">TEXT(C835,"yyyy-mm")</f>
        <v>2012-07</v>
      </c>
      <c r="E835" s="23">
        <v>18000</v>
      </c>
      <c r="F835" s="23">
        <f t="shared" ref="F835:F898" si="113">IF(AND(A835=A834, B834="Med A", B835="Med B"), 1, 0)</f>
        <v>0</v>
      </c>
      <c r="G835" s="23">
        <f>IF(AND(B835="Med B", COUNTIFS(A$2:A835, A835, B$2:B835, "Med A")=0), 1, 0)</f>
        <v>0</v>
      </c>
      <c r="H835" s="23" cm="1">
        <f t="array" ref="H835">IF(AND(A835=A834, E835=1), (C835-MIN(IF(A$2:A835=A835, IF(B$2:B835="Med A", C$2:C835), C835)))/7, 0)</f>
        <v>0</v>
      </c>
      <c r="I835" s="23">
        <f>IF(F835=1, SUMIFS(E$2:E835, A$2:A835, A835, B$2:B835, "Med A"), 0)</f>
        <v>0</v>
      </c>
      <c r="J835" s="23">
        <f t="shared" ref="J835:J898" si="114">IF(AND(B835="Med B", OR(A836&lt;&gt;A835, ISBLANK(A836))), SUMIFS(E:E, A:A, A835, B:B, "Med B"), 0)</f>
        <v>0</v>
      </c>
      <c r="K835" s="23">
        <f t="shared" ref="K835:K898" si="115">IF(B835="Med A", E835, 0)</f>
        <v>18000</v>
      </c>
      <c r="L835" s="23">
        <f t="shared" ref="L835:L898" si="116">IF(B835="Med B", E835, 0)</f>
        <v>0</v>
      </c>
      <c r="M835" s="1">
        <f>IF(AND(B835="Med B", COUNTIFS(A$2:A835, A835, B$2:B835, "Med B")=1), 1, 0)</f>
        <v>0</v>
      </c>
      <c r="N835" s="1">
        <f t="shared" ref="N835:N898" si="117">IF(M835=1, E835, 0)</f>
        <v>0</v>
      </c>
      <c r="O835" s="1">
        <f>IF(B835="Med B", COUNTIFS(A$2:A835, A835, B$2:B835, "Med B"), 0)</f>
        <v>0</v>
      </c>
      <c r="P835" s="1">
        <f>IF(AND(B835="Med B", COUNTIFS(A$2:A835, A835, B$2:B835, "Med B")=2), E835, 0)</f>
        <v>0</v>
      </c>
    </row>
    <row r="836" spans="1:17" ht="10" x14ac:dyDescent="0.25">
      <c r="A836" s="1">
        <v>57</v>
      </c>
      <c r="B836" s="24" t="s">
        <v>9</v>
      </c>
      <c r="C836" s="2">
        <v>41120</v>
      </c>
      <c r="D836" s="2" t="str">
        <f t="shared" si="112"/>
        <v>2012-07</v>
      </c>
      <c r="E836" s="23">
        <v>18000</v>
      </c>
      <c r="F836" s="23">
        <f t="shared" si="113"/>
        <v>0</v>
      </c>
      <c r="G836" s="23">
        <f>IF(AND(B836="Med B", COUNTIFS(A$2:A836, A836, B$2:B836, "Med A")=0), 1, 0)</f>
        <v>0</v>
      </c>
      <c r="H836" s="23" cm="1">
        <f t="array" ref="H836">IF(AND(A836=A835, E836=1), (C836-MIN(IF(A$2:A836=A836, IF(B$2:B836="Med A", C$2:C836), C836)))/7, 0)</f>
        <v>0</v>
      </c>
      <c r="I836" s="23">
        <f>IF(F836=1, SUMIFS(E$2:E836, A$2:A836, A836, B$2:B836, "Med A"), 0)</f>
        <v>0</v>
      </c>
      <c r="J836" s="23">
        <f t="shared" si="114"/>
        <v>0</v>
      </c>
      <c r="K836" s="23">
        <f t="shared" si="115"/>
        <v>18000</v>
      </c>
      <c r="L836" s="23">
        <f t="shared" si="116"/>
        <v>0</v>
      </c>
      <c r="M836" s="1">
        <f>IF(AND(B836="Med B", COUNTIFS(A$2:A836, A836, B$2:B836, "Med B")=1), 1, 0)</f>
        <v>0</v>
      </c>
      <c r="N836" s="1">
        <f t="shared" si="117"/>
        <v>0</v>
      </c>
      <c r="O836" s="1">
        <f>IF(B836="Med B", COUNTIFS(A$2:A836, A836, B$2:B836, "Med B"), 0)</f>
        <v>0</v>
      </c>
      <c r="P836" s="1">
        <f>IF(AND(B836="Med B", COUNTIFS(A$2:A836, A836, B$2:B836, "Med B")=2), E836, 0)</f>
        <v>0</v>
      </c>
    </row>
    <row r="837" spans="1:17" ht="10" x14ac:dyDescent="0.25">
      <c r="A837" s="1">
        <v>57</v>
      </c>
      <c r="B837" s="24" t="s">
        <v>9</v>
      </c>
      <c r="C837" s="2">
        <v>41122</v>
      </c>
      <c r="D837" s="2" t="str">
        <f t="shared" si="112"/>
        <v>2012-08</v>
      </c>
      <c r="E837" s="23">
        <v>18000</v>
      </c>
      <c r="F837" s="23">
        <f t="shared" si="113"/>
        <v>0</v>
      </c>
      <c r="G837" s="23">
        <f>IF(AND(B837="Med B", COUNTIFS(A$2:A837, A837, B$2:B837, "Med A")=0), 1, 0)</f>
        <v>0</v>
      </c>
      <c r="H837" s="23" cm="1">
        <f t="array" ref="H837">IF(AND(A837=A836, E837=1), (C837-MIN(IF(A$2:A837=A837, IF(B$2:B837="Med A", C$2:C837), C837)))/7, 0)</f>
        <v>0</v>
      </c>
      <c r="I837" s="23">
        <f>IF(F837=1, SUMIFS(E$2:E837, A$2:A837, A837, B$2:B837, "Med A"), 0)</f>
        <v>0</v>
      </c>
      <c r="J837" s="23">
        <f t="shared" si="114"/>
        <v>0</v>
      </c>
      <c r="K837" s="23">
        <f t="shared" si="115"/>
        <v>18000</v>
      </c>
      <c r="L837" s="23">
        <f t="shared" si="116"/>
        <v>0</v>
      </c>
      <c r="M837" s="1">
        <f>IF(AND(B837="Med B", COUNTIFS(A$2:A837, A837, B$2:B837, "Med B")=1), 1, 0)</f>
        <v>0</v>
      </c>
      <c r="N837" s="1">
        <f t="shared" si="117"/>
        <v>0</v>
      </c>
      <c r="O837" s="1">
        <f>IF(B837="Med B", COUNTIFS(A$2:A837, A837, B$2:B837, "Med B"), 0)</f>
        <v>0</v>
      </c>
      <c r="P837" s="1">
        <f>IF(AND(B837="Med B", COUNTIFS(A$2:A837, A837, B$2:B837, "Med B")=2), E837, 0)</f>
        <v>0</v>
      </c>
    </row>
    <row r="838" spans="1:17" ht="12.5" x14ac:dyDescent="0.25">
      <c r="A838" s="1">
        <v>57</v>
      </c>
      <c r="B838" s="24" t="s">
        <v>10</v>
      </c>
      <c r="C838" s="2">
        <v>41164</v>
      </c>
      <c r="D838" s="2" t="str">
        <f t="shared" si="112"/>
        <v>2012-09</v>
      </c>
      <c r="E838" s="23">
        <v>16</v>
      </c>
      <c r="F838" s="23">
        <f t="shared" si="113"/>
        <v>1</v>
      </c>
      <c r="G838" s="23">
        <f>IF(AND(B838="Med B", COUNTIFS(A$2:A838, A838, B$2:B838, "Med A")=0), 1, 0)</f>
        <v>0</v>
      </c>
      <c r="H838" s="23" cm="1">
        <f t="array" ref="H838">IF(AND(A838=A837, E838=1), (C838-MIN(IF(A$2:A838=A838, IF(B$2:B838="Med A", C$2:C838), C838)))/7, 0)</f>
        <v>0</v>
      </c>
      <c r="I838" s="23">
        <f>IF(F838=1, SUMIFS(E$2:E838, A$2:A838, A838, B$2:B838, "Med A"), 0)</f>
        <v>216000</v>
      </c>
      <c r="J838" s="23">
        <f t="shared" si="114"/>
        <v>0</v>
      </c>
      <c r="K838" s="23">
        <f t="shared" si="115"/>
        <v>0</v>
      </c>
      <c r="L838" s="23">
        <f t="shared" si="116"/>
        <v>16</v>
      </c>
      <c r="M838" s="1">
        <f>IF(AND(B838="Med B", COUNTIFS(A$2:A838, A838, B$2:B838, "Med B")=1), 1, 0)</f>
        <v>1</v>
      </c>
      <c r="N838" s="1">
        <f t="shared" si="117"/>
        <v>16</v>
      </c>
      <c r="O838" s="1">
        <f>IF(B838="Med B", COUNTIFS(A$2:A838, A838, B$2:B838, "Med B"), 0)</f>
        <v>1</v>
      </c>
      <c r="P838" s="1">
        <f>IF(AND(B838="Med B", COUNTIFS(A$2:A838, A838, B$2:B838, "Med B")=2), E838, 0)</f>
        <v>0</v>
      </c>
      <c r="Q838" t="str">
        <f t="shared" ref="Q838:Q839" si="118">IF(AND(F814=1, OR(MONTH(C814)=9, MONTH(C814)=10)), TEXT(C814, "yyyy-mm"), "")</f>
        <v/>
      </c>
    </row>
    <row r="839" spans="1:17" ht="12.5" x14ac:dyDescent="0.25">
      <c r="A839" s="1">
        <v>57</v>
      </c>
      <c r="B839" s="24" t="s">
        <v>10</v>
      </c>
      <c r="C839" s="2">
        <v>41192</v>
      </c>
      <c r="D839" s="2" t="str">
        <f t="shared" si="112"/>
        <v>2012-10</v>
      </c>
      <c r="E839" s="23">
        <v>13</v>
      </c>
      <c r="F839" s="23">
        <f t="shared" si="113"/>
        <v>0</v>
      </c>
      <c r="G839" s="23">
        <f>IF(AND(B839="Med B", COUNTIFS(A$2:A839, A839, B$2:B839, "Med A")=0), 1, 0)</f>
        <v>0</v>
      </c>
      <c r="H839" s="23" cm="1">
        <f t="array" ref="H839">IF(AND(A839=A838, E839=1), (C839-MIN(IF(A$2:A839=A839, IF(B$2:B839="Med A", C$2:C839), C839)))/7, 0)</f>
        <v>0</v>
      </c>
      <c r="I839" s="23">
        <f>IF(F839=1, SUMIFS(E$2:E839, A$2:A839, A839, B$2:B839, "Med A"), 0)</f>
        <v>0</v>
      </c>
      <c r="J839" s="23">
        <f t="shared" si="114"/>
        <v>0</v>
      </c>
      <c r="K839" s="23">
        <f t="shared" si="115"/>
        <v>0</v>
      </c>
      <c r="L839" s="23">
        <f t="shared" si="116"/>
        <v>13</v>
      </c>
      <c r="M839" s="1">
        <f>IF(AND(B839="Med B", COUNTIFS(A$2:A839, A839, B$2:B839, "Med B")=1), 1, 0)</f>
        <v>0</v>
      </c>
      <c r="N839" s="1">
        <f t="shared" si="117"/>
        <v>0</v>
      </c>
      <c r="O839" s="1">
        <f>IF(B839="Med B", COUNTIFS(A$2:A839, A839, B$2:B839, "Med B"), 0)</f>
        <v>2</v>
      </c>
      <c r="P839" s="1">
        <f>IF(AND(B839="Med B", COUNTIFS(A$2:A839, A839, B$2:B839, "Med B")=2), E839, 0)</f>
        <v>13</v>
      </c>
      <c r="Q839" t="str">
        <f t="shared" si="118"/>
        <v/>
      </c>
    </row>
    <row r="840" spans="1:17" ht="10" x14ac:dyDescent="0.25">
      <c r="A840" s="1">
        <v>57</v>
      </c>
      <c r="B840" s="24" t="s">
        <v>10</v>
      </c>
      <c r="C840" s="2">
        <v>41227</v>
      </c>
      <c r="D840" s="2" t="str">
        <f t="shared" si="112"/>
        <v>2012-11</v>
      </c>
      <c r="E840" s="23">
        <v>13</v>
      </c>
      <c r="F840" s="23">
        <f t="shared" si="113"/>
        <v>0</v>
      </c>
      <c r="G840" s="23">
        <f>IF(AND(B840="Med B", COUNTIFS(A$2:A840, A840, B$2:B840, "Med A")=0), 1, 0)</f>
        <v>0</v>
      </c>
      <c r="H840" s="23" cm="1">
        <f t="array" ref="H840">IF(AND(A840=A839, E840=1), (C840-MIN(IF(A$2:A840=A840, IF(B$2:B840="Med A", C$2:C840), C840)))/7, 0)</f>
        <v>0</v>
      </c>
      <c r="I840" s="23">
        <f>IF(F840=1, SUMIFS(E$2:E840, A$2:A840, A840, B$2:B840, "Med A"), 0)</f>
        <v>0</v>
      </c>
      <c r="J840" s="23">
        <f t="shared" si="114"/>
        <v>42</v>
      </c>
      <c r="K840" s="23">
        <f t="shared" si="115"/>
        <v>0</v>
      </c>
      <c r="L840" s="23">
        <f t="shared" si="116"/>
        <v>13</v>
      </c>
      <c r="M840" s="1">
        <f>IF(AND(B840="Med B", COUNTIFS(A$2:A840, A840, B$2:B840, "Med B")=1), 1, 0)</f>
        <v>0</v>
      </c>
      <c r="N840" s="1">
        <f t="shared" si="117"/>
        <v>0</v>
      </c>
      <c r="O840" s="1">
        <f>IF(B840="Med B", COUNTIFS(A$2:A840, A840, B$2:B840, "Med B"), 0)</f>
        <v>3</v>
      </c>
      <c r="P840" s="1">
        <f>IF(AND(B840="Med B", COUNTIFS(A$2:A840, A840, B$2:B840, "Med B")=2), E840, 0)</f>
        <v>0</v>
      </c>
    </row>
    <row r="841" spans="1:17" ht="10" x14ac:dyDescent="0.25">
      <c r="A841" s="1">
        <v>58</v>
      </c>
      <c r="B841" s="24" t="s">
        <v>9</v>
      </c>
      <c r="C841" s="2">
        <v>41246</v>
      </c>
      <c r="D841" s="2" t="str">
        <f t="shared" si="112"/>
        <v>2012-12</v>
      </c>
      <c r="E841" s="23">
        <v>800</v>
      </c>
      <c r="F841" s="23">
        <f t="shared" si="113"/>
        <v>0</v>
      </c>
      <c r="G841" s="23">
        <f>IF(AND(B841="Med B", COUNTIFS(A$2:A841, A841, B$2:B841, "Med A")=0), 1, 0)</f>
        <v>0</v>
      </c>
      <c r="H841" s="23" cm="1">
        <f t="array" ref="H841">IF(AND(A841=A840, E841=1), (C841-MIN(IF(A$2:A841=A841, IF(B$2:B841="Med A", C$2:C841), C841)))/7, 0)</f>
        <v>0</v>
      </c>
      <c r="I841" s="23">
        <f>IF(F841=1, SUMIFS(E$2:E841, A$2:A841, A841, B$2:B841, "Med A"), 0)</f>
        <v>0</v>
      </c>
      <c r="J841" s="23">
        <f t="shared" si="114"/>
        <v>0</v>
      </c>
      <c r="K841" s="23">
        <f t="shared" si="115"/>
        <v>800</v>
      </c>
      <c r="L841" s="23">
        <f t="shared" si="116"/>
        <v>0</v>
      </c>
      <c r="M841" s="1">
        <f>IF(AND(B841="Med B", COUNTIFS(A$2:A841, A841, B$2:B841, "Med B")=1), 1, 0)</f>
        <v>0</v>
      </c>
      <c r="N841" s="1">
        <f t="shared" si="117"/>
        <v>0</v>
      </c>
      <c r="O841" s="1">
        <f>IF(B841="Med B", COUNTIFS(A$2:A841, A841, B$2:B841, "Med B"), 0)</f>
        <v>0</v>
      </c>
      <c r="P841" s="1">
        <f>IF(AND(B841="Med B", COUNTIFS(A$2:A841, A841, B$2:B841, "Med B")=2), E841, 0)</f>
        <v>0</v>
      </c>
    </row>
    <row r="842" spans="1:17" ht="10" x14ac:dyDescent="0.25">
      <c r="A842" s="1">
        <v>59</v>
      </c>
      <c r="B842" s="24" t="s">
        <v>9</v>
      </c>
      <c r="C842" s="2">
        <v>41092</v>
      </c>
      <c r="D842" s="2" t="str">
        <f t="shared" si="112"/>
        <v>2012-07</v>
      </c>
      <c r="E842" s="23">
        <v>1300</v>
      </c>
      <c r="F842" s="23">
        <f t="shared" si="113"/>
        <v>0</v>
      </c>
      <c r="G842" s="23">
        <f>IF(AND(B842="Med B", COUNTIFS(A$2:A842, A842, B$2:B842, "Med A")=0), 1, 0)</f>
        <v>0</v>
      </c>
      <c r="H842" s="23" cm="1">
        <f t="array" ref="H842">IF(AND(A842=A841, E842=1), (C842-MIN(IF(A$2:A842=A842, IF(B$2:B842="Med A", C$2:C842), C842)))/7, 0)</f>
        <v>0</v>
      </c>
      <c r="I842" s="23">
        <f>IF(F842=1, SUMIFS(E$2:E842, A$2:A842, A842, B$2:B842, "Med A"), 0)</f>
        <v>0</v>
      </c>
      <c r="J842" s="23">
        <f t="shared" si="114"/>
        <v>0</v>
      </c>
      <c r="K842" s="23">
        <f t="shared" si="115"/>
        <v>1300</v>
      </c>
      <c r="L842" s="23">
        <f t="shared" si="116"/>
        <v>0</v>
      </c>
      <c r="M842" s="1">
        <f>IF(AND(B842="Med B", COUNTIFS(A$2:A842, A842, B$2:B842, "Med B")=1), 1, 0)</f>
        <v>0</v>
      </c>
      <c r="N842" s="1">
        <f t="shared" si="117"/>
        <v>0</v>
      </c>
      <c r="O842" s="1">
        <f>IF(B842="Med B", COUNTIFS(A$2:A842, A842, B$2:B842, "Med B"), 0)</f>
        <v>0</v>
      </c>
      <c r="P842" s="1">
        <f>IF(AND(B842="Med B", COUNTIFS(A$2:A842, A842, B$2:B842, "Med B")=2), E842, 0)</f>
        <v>0</v>
      </c>
    </row>
    <row r="843" spans="1:17" ht="10" x14ac:dyDescent="0.25">
      <c r="A843" s="1">
        <v>59</v>
      </c>
      <c r="B843" s="24" t="s">
        <v>9</v>
      </c>
      <c r="C843" s="2">
        <v>41094</v>
      </c>
      <c r="D843" s="2" t="str">
        <f t="shared" si="112"/>
        <v>2012-07</v>
      </c>
      <c r="E843" s="23">
        <v>1300</v>
      </c>
      <c r="F843" s="23">
        <f t="shared" si="113"/>
        <v>0</v>
      </c>
      <c r="G843" s="23">
        <f>IF(AND(B843="Med B", COUNTIFS(A$2:A843, A843, B$2:B843, "Med A")=0), 1, 0)</f>
        <v>0</v>
      </c>
      <c r="H843" s="23" cm="1">
        <f t="array" ref="H843">IF(AND(A843=A842, E843=1), (C843-MIN(IF(A$2:A843=A843, IF(B$2:B843="Med A", C$2:C843), C843)))/7, 0)</f>
        <v>0</v>
      </c>
      <c r="I843" s="23">
        <f>IF(F843=1, SUMIFS(E$2:E843, A$2:A843, A843, B$2:B843, "Med A"), 0)</f>
        <v>0</v>
      </c>
      <c r="J843" s="23">
        <f t="shared" si="114"/>
        <v>0</v>
      </c>
      <c r="K843" s="23">
        <f t="shared" si="115"/>
        <v>1300</v>
      </c>
      <c r="L843" s="23">
        <f t="shared" si="116"/>
        <v>0</v>
      </c>
      <c r="M843" s="1">
        <f>IF(AND(B843="Med B", COUNTIFS(A$2:A843, A843, B$2:B843, "Med B")=1), 1, 0)</f>
        <v>0</v>
      </c>
      <c r="N843" s="1">
        <f t="shared" si="117"/>
        <v>0</v>
      </c>
      <c r="O843" s="1">
        <f>IF(B843="Med B", COUNTIFS(A$2:A843, A843, B$2:B843, "Med B"), 0)</f>
        <v>0</v>
      </c>
      <c r="P843" s="1">
        <f>IF(AND(B843="Med B", COUNTIFS(A$2:A843, A843, B$2:B843, "Med B")=2), E843, 0)</f>
        <v>0</v>
      </c>
    </row>
    <row r="844" spans="1:17" ht="10" x14ac:dyDescent="0.25">
      <c r="A844" s="1">
        <v>59</v>
      </c>
      <c r="B844" s="24" t="s">
        <v>9</v>
      </c>
      <c r="C844" s="2">
        <v>41096</v>
      </c>
      <c r="D844" s="2" t="str">
        <f t="shared" si="112"/>
        <v>2012-07</v>
      </c>
      <c r="E844" s="23">
        <v>1300</v>
      </c>
      <c r="F844" s="23">
        <f t="shared" si="113"/>
        <v>0</v>
      </c>
      <c r="G844" s="23">
        <f>IF(AND(B844="Med B", COUNTIFS(A$2:A844, A844, B$2:B844, "Med A")=0), 1, 0)</f>
        <v>0</v>
      </c>
      <c r="H844" s="23" cm="1">
        <f t="array" ref="H844">IF(AND(A844=A843, E844=1), (C844-MIN(IF(A$2:A844=A844, IF(B$2:B844="Med A", C$2:C844), C844)))/7, 0)</f>
        <v>0</v>
      </c>
      <c r="I844" s="23">
        <f>IF(F844=1, SUMIFS(E$2:E844, A$2:A844, A844, B$2:B844, "Med A"), 0)</f>
        <v>0</v>
      </c>
      <c r="J844" s="23">
        <f t="shared" si="114"/>
        <v>0</v>
      </c>
      <c r="K844" s="23">
        <f t="shared" si="115"/>
        <v>1300</v>
      </c>
      <c r="L844" s="23">
        <f t="shared" si="116"/>
        <v>0</v>
      </c>
      <c r="M844" s="1">
        <f>IF(AND(B844="Med B", COUNTIFS(A$2:A844, A844, B$2:B844, "Med B")=1), 1, 0)</f>
        <v>0</v>
      </c>
      <c r="N844" s="1">
        <f t="shared" si="117"/>
        <v>0</v>
      </c>
      <c r="O844" s="1">
        <f>IF(B844="Med B", COUNTIFS(A$2:A844, A844, B$2:B844, "Med B"), 0)</f>
        <v>0</v>
      </c>
      <c r="P844" s="1">
        <f>IF(AND(B844="Med B", COUNTIFS(A$2:A844, A844, B$2:B844, "Med B")=2), E844, 0)</f>
        <v>0</v>
      </c>
    </row>
    <row r="845" spans="1:17" ht="10" x14ac:dyDescent="0.25">
      <c r="A845" s="1">
        <v>59</v>
      </c>
      <c r="B845" s="24" t="s">
        <v>9</v>
      </c>
      <c r="C845" s="2">
        <v>41099</v>
      </c>
      <c r="D845" s="2" t="str">
        <f t="shared" si="112"/>
        <v>2012-07</v>
      </c>
      <c r="E845" s="23">
        <v>1300</v>
      </c>
      <c r="F845" s="23">
        <f t="shared" si="113"/>
        <v>0</v>
      </c>
      <c r="G845" s="23">
        <f>IF(AND(B845="Med B", COUNTIFS(A$2:A845, A845, B$2:B845, "Med A")=0), 1, 0)</f>
        <v>0</v>
      </c>
      <c r="H845" s="23" cm="1">
        <f t="array" ref="H845">IF(AND(A845=A844, E845=1), (C845-MIN(IF(A$2:A845=A845, IF(B$2:B845="Med A", C$2:C845), C845)))/7, 0)</f>
        <v>0</v>
      </c>
      <c r="I845" s="23">
        <f>IF(F845=1, SUMIFS(E$2:E845, A$2:A845, A845, B$2:B845, "Med A"), 0)</f>
        <v>0</v>
      </c>
      <c r="J845" s="23">
        <f t="shared" si="114"/>
        <v>0</v>
      </c>
      <c r="K845" s="23">
        <f t="shared" si="115"/>
        <v>1300</v>
      </c>
      <c r="L845" s="23">
        <f t="shared" si="116"/>
        <v>0</v>
      </c>
      <c r="M845" s="1">
        <f>IF(AND(B845="Med B", COUNTIFS(A$2:A845, A845, B$2:B845, "Med B")=1), 1, 0)</f>
        <v>0</v>
      </c>
      <c r="N845" s="1">
        <f t="shared" si="117"/>
        <v>0</v>
      </c>
      <c r="O845" s="1">
        <f>IF(B845="Med B", COUNTIFS(A$2:A845, A845, B$2:B845, "Med B"), 0)</f>
        <v>0</v>
      </c>
      <c r="P845" s="1">
        <f>IF(AND(B845="Med B", COUNTIFS(A$2:A845, A845, B$2:B845, "Med B")=2), E845, 0)</f>
        <v>0</v>
      </c>
    </row>
    <row r="846" spans="1:17" ht="10" x14ac:dyDescent="0.25">
      <c r="A846" s="1">
        <v>59</v>
      </c>
      <c r="B846" s="24" t="s">
        <v>9</v>
      </c>
      <c r="C846" s="2">
        <v>41101</v>
      </c>
      <c r="D846" s="2" t="str">
        <f t="shared" si="112"/>
        <v>2012-07</v>
      </c>
      <c r="E846" s="23">
        <v>1300</v>
      </c>
      <c r="F846" s="23">
        <f t="shared" si="113"/>
        <v>0</v>
      </c>
      <c r="G846" s="23">
        <f>IF(AND(B846="Med B", COUNTIFS(A$2:A846, A846, B$2:B846, "Med A")=0), 1, 0)</f>
        <v>0</v>
      </c>
      <c r="H846" s="23" cm="1">
        <f t="array" ref="H846">IF(AND(A846=A845, E846=1), (C846-MIN(IF(A$2:A846=A846, IF(B$2:B846="Med A", C$2:C846), C846)))/7, 0)</f>
        <v>0</v>
      </c>
      <c r="I846" s="23">
        <f>IF(F846=1, SUMIFS(E$2:E846, A$2:A846, A846, B$2:B846, "Med A"), 0)</f>
        <v>0</v>
      </c>
      <c r="J846" s="23">
        <f t="shared" si="114"/>
        <v>0</v>
      </c>
      <c r="K846" s="23">
        <f t="shared" si="115"/>
        <v>1300</v>
      </c>
      <c r="L846" s="23">
        <f t="shared" si="116"/>
        <v>0</v>
      </c>
      <c r="M846" s="1">
        <f>IF(AND(B846="Med B", COUNTIFS(A$2:A846, A846, B$2:B846, "Med B")=1), 1, 0)</f>
        <v>0</v>
      </c>
      <c r="N846" s="1">
        <f t="shared" si="117"/>
        <v>0</v>
      </c>
      <c r="O846" s="1">
        <f>IF(B846="Med B", COUNTIFS(A$2:A846, A846, B$2:B846, "Med B"), 0)</f>
        <v>0</v>
      </c>
      <c r="P846" s="1">
        <f>IF(AND(B846="Med B", COUNTIFS(A$2:A846, A846, B$2:B846, "Med B")=2), E846, 0)</f>
        <v>0</v>
      </c>
    </row>
    <row r="847" spans="1:17" ht="10" x14ac:dyDescent="0.25">
      <c r="A847" s="1">
        <v>59</v>
      </c>
      <c r="B847" s="24" t="s">
        <v>9</v>
      </c>
      <c r="C847" s="2">
        <v>41103</v>
      </c>
      <c r="D847" s="2" t="str">
        <f t="shared" si="112"/>
        <v>2012-07</v>
      </c>
      <c r="E847" s="23">
        <v>1300</v>
      </c>
      <c r="F847" s="23">
        <f t="shared" si="113"/>
        <v>0</v>
      </c>
      <c r="G847" s="23">
        <f>IF(AND(B847="Med B", COUNTIFS(A$2:A847, A847, B$2:B847, "Med A")=0), 1, 0)</f>
        <v>0</v>
      </c>
      <c r="H847" s="23" cm="1">
        <f t="array" ref="H847">IF(AND(A847=A846, E847=1), (C847-MIN(IF(A$2:A847=A847, IF(B$2:B847="Med A", C$2:C847), C847)))/7, 0)</f>
        <v>0</v>
      </c>
      <c r="I847" s="23">
        <f>IF(F847=1, SUMIFS(E$2:E847, A$2:A847, A847, B$2:B847, "Med A"), 0)</f>
        <v>0</v>
      </c>
      <c r="J847" s="23">
        <f t="shared" si="114"/>
        <v>0</v>
      </c>
      <c r="K847" s="23">
        <f t="shared" si="115"/>
        <v>1300</v>
      </c>
      <c r="L847" s="23">
        <f t="shared" si="116"/>
        <v>0</v>
      </c>
      <c r="M847" s="1">
        <f>IF(AND(B847="Med B", COUNTIFS(A$2:A847, A847, B$2:B847, "Med B")=1), 1, 0)</f>
        <v>0</v>
      </c>
      <c r="N847" s="1">
        <f t="shared" si="117"/>
        <v>0</v>
      </c>
      <c r="O847" s="1">
        <f>IF(B847="Med B", COUNTIFS(A$2:A847, A847, B$2:B847, "Med B"), 0)</f>
        <v>0</v>
      </c>
      <c r="P847" s="1">
        <f>IF(AND(B847="Med B", COUNTIFS(A$2:A847, A847, B$2:B847, "Med B")=2), E847, 0)</f>
        <v>0</v>
      </c>
    </row>
    <row r="848" spans="1:17" ht="10" x14ac:dyDescent="0.25">
      <c r="A848" s="1">
        <v>59</v>
      </c>
      <c r="B848" s="24" t="s">
        <v>9</v>
      </c>
      <c r="C848" s="2">
        <v>41106</v>
      </c>
      <c r="D848" s="2" t="str">
        <f t="shared" si="112"/>
        <v>2012-07</v>
      </c>
      <c r="E848" s="23">
        <v>1300</v>
      </c>
      <c r="F848" s="23">
        <f t="shared" si="113"/>
        <v>0</v>
      </c>
      <c r="G848" s="23">
        <f>IF(AND(B848="Med B", COUNTIFS(A$2:A848, A848, B$2:B848, "Med A")=0), 1, 0)</f>
        <v>0</v>
      </c>
      <c r="H848" s="23" cm="1">
        <f t="array" ref="H848">IF(AND(A848=A847, E848=1), (C848-MIN(IF(A$2:A848=A848, IF(B$2:B848="Med A", C$2:C848), C848)))/7, 0)</f>
        <v>0</v>
      </c>
      <c r="I848" s="23">
        <f>IF(F848=1, SUMIFS(E$2:E848, A$2:A848, A848, B$2:B848, "Med A"), 0)</f>
        <v>0</v>
      </c>
      <c r="J848" s="23">
        <f t="shared" si="114"/>
        <v>0</v>
      </c>
      <c r="K848" s="23">
        <f t="shared" si="115"/>
        <v>1300</v>
      </c>
      <c r="L848" s="23">
        <f t="shared" si="116"/>
        <v>0</v>
      </c>
      <c r="M848" s="1">
        <f>IF(AND(B848="Med B", COUNTIFS(A$2:A848, A848, B$2:B848, "Med B")=1), 1, 0)</f>
        <v>0</v>
      </c>
      <c r="N848" s="1">
        <f t="shared" si="117"/>
        <v>0</v>
      </c>
      <c r="O848" s="1">
        <f>IF(B848="Med B", COUNTIFS(A$2:A848, A848, B$2:B848, "Med B"), 0)</f>
        <v>0</v>
      </c>
      <c r="P848" s="1">
        <f>IF(AND(B848="Med B", COUNTIFS(A$2:A848, A848, B$2:B848, "Med B")=2), E848, 0)</f>
        <v>0</v>
      </c>
    </row>
    <row r="849" spans="1:16" ht="10" x14ac:dyDescent="0.25">
      <c r="A849" s="1">
        <v>59</v>
      </c>
      <c r="B849" s="24" t="s">
        <v>9</v>
      </c>
      <c r="C849" s="2">
        <v>41108</v>
      </c>
      <c r="D849" s="2" t="str">
        <f t="shared" si="112"/>
        <v>2012-07</v>
      </c>
      <c r="E849" s="23">
        <v>1300</v>
      </c>
      <c r="F849" s="23">
        <f t="shared" si="113"/>
        <v>0</v>
      </c>
      <c r="G849" s="23">
        <f>IF(AND(B849="Med B", COUNTIFS(A$2:A849, A849, B$2:B849, "Med A")=0), 1, 0)</f>
        <v>0</v>
      </c>
      <c r="H849" s="23" cm="1">
        <f t="array" ref="H849">IF(AND(A849=A848, E849=1), (C849-MIN(IF(A$2:A849=A849, IF(B$2:B849="Med A", C$2:C849), C849)))/7, 0)</f>
        <v>0</v>
      </c>
      <c r="I849" s="23">
        <f>IF(F849=1, SUMIFS(E$2:E849, A$2:A849, A849, B$2:B849, "Med A"), 0)</f>
        <v>0</v>
      </c>
      <c r="J849" s="23">
        <f t="shared" si="114"/>
        <v>0</v>
      </c>
      <c r="K849" s="23">
        <f t="shared" si="115"/>
        <v>1300</v>
      </c>
      <c r="L849" s="23">
        <f t="shared" si="116"/>
        <v>0</v>
      </c>
      <c r="M849" s="1">
        <f>IF(AND(B849="Med B", COUNTIFS(A$2:A849, A849, B$2:B849, "Med B")=1), 1, 0)</f>
        <v>0</v>
      </c>
      <c r="N849" s="1">
        <f t="shared" si="117"/>
        <v>0</v>
      </c>
      <c r="O849" s="1">
        <f>IF(B849="Med B", COUNTIFS(A$2:A849, A849, B$2:B849, "Med B"), 0)</f>
        <v>0</v>
      </c>
      <c r="P849" s="1">
        <f>IF(AND(B849="Med B", COUNTIFS(A$2:A849, A849, B$2:B849, "Med B")=2), E849, 0)</f>
        <v>0</v>
      </c>
    </row>
    <row r="850" spans="1:16" ht="10" x14ac:dyDescent="0.25">
      <c r="A850" s="1">
        <v>59</v>
      </c>
      <c r="B850" s="24" t="s">
        <v>9</v>
      </c>
      <c r="C850" s="2">
        <v>41110</v>
      </c>
      <c r="D850" s="2" t="str">
        <f t="shared" si="112"/>
        <v>2012-07</v>
      </c>
      <c r="E850" s="23">
        <v>1300</v>
      </c>
      <c r="F850" s="23">
        <f t="shared" si="113"/>
        <v>0</v>
      </c>
      <c r="G850" s="23">
        <f>IF(AND(B850="Med B", COUNTIFS(A$2:A850, A850, B$2:B850, "Med A")=0), 1, 0)</f>
        <v>0</v>
      </c>
      <c r="H850" s="23" cm="1">
        <f t="array" ref="H850">IF(AND(A850=A849, E850=1), (C850-MIN(IF(A$2:A850=A850, IF(B$2:B850="Med A", C$2:C850), C850)))/7, 0)</f>
        <v>0</v>
      </c>
      <c r="I850" s="23">
        <f>IF(F850=1, SUMIFS(E$2:E850, A$2:A850, A850, B$2:B850, "Med A"), 0)</f>
        <v>0</v>
      </c>
      <c r="J850" s="23">
        <f t="shared" si="114"/>
        <v>0</v>
      </c>
      <c r="K850" s="23">
        <f t="shared" si="115"/>
        <v>1300</v>
      </c>
      <c r="L850" s="23">
        <f t="shared" si="116"/>
        <v>0</v>
      </c>
      <c r="M850" s="1">
        <f>IF(AND(B850="Med B", COUNTIFS(A$2:A850, A850, B$2:B850, "Med B")=1), 1, 0)</f>
        <v>0</v>
      </c>
      <c r="N850" s="1">
        <f t="shared" si="117"/>
        <v>0</v>
      </c>
      <c r="O850" s="1">
        <f>IF(B850="Med B", COUNTIFS(A$2:A850, A850, B$2:B850, "Med B"), 0)</f>
        <v>0</v>
      </c>
      <c r="P850" s="1">
        <f>IF(AND(B850="Med B", COUNTIFS(A$2:A850, A850, B$2:B850, "Med B")=2), E850, 0)</f>
        <v>0</v>
      </c>
    </row>
    <row r="851" spans="1:16" ht="10" x14ac:dyDescent="0.25">
      <c r="A851" s="1">
        <v>59</v>
      </c>
      <c r="B851" s="24" t="s">
        <v>9</v>
      </c>
      <c r="C851" s="2">
        <v>41113</v>
      </c>
      <c r="D851" s="2" t="str">
        <f t="shared" si="112"/>
        <v>2012-07</v>
      </c>
      <c r="E851" s="23">
        <v>1300</v>
      </c>
      <c r="F851" s="23">
        <f t="shared" si="113"/>
        <v>0</v>
      </c>
      <c r="G851" s="23">
        <f>IF(AND(B851="Med B", COUNTIFS(A$2:A851, A851, B$2:B851, "Med A")=0), 1, 0)</f>
        <v>0</v>
      </c>
      <c r="H851" s="23" cm="1">
        <f t="array" ref="H851">IF(AND(A851=A850, E851=1), (C851-MIN(IF(A$2:A851=A851, IF(B$2:B851="Med A", C$2:C851), C851)))/7, 0)</f>
        <v>0</v>
      </c>
      <c r="I851" s="23">
        <f>IF(F851=1, SUMIFS(E$2:E851, A$2:A851, A851, B$2:B851, "Med A"), 0)</f>
        <v>0</v>
      </c>
      <c r="J851" s="23">
        <f t="shared" si="114"/>
        <v>0</v>
      </c>
      <c r="K851" s="23">
        <f t="shared" si="115"/>
        <v>1300</v>
      </c>
      <c r="L851" s="23">
        <f t="shared" si="116"/>
        <v>0</v>
      </c>
      <c r="M851" s="1">
        <f>IF(AND(B851="Med B", COUNTIFS(A$2:A851, A851, B$2:B851, "Med B")=1), 1, 0)</f>
        <v>0</v>
      </c>
      <c r="N851" s="1">
        <f t="shared" si="117"/>
        <v>0</v>
      </c>
      <c r="O851" s="1">
        <f>IF(B851="Med B", COUNTIFS(A$2:A851, A851, B$2:B851, "Med B"), 0)</f>
        <v>0</v>
      </c>
      <c r="P851" s="1">
        <f>IF(AND(B851="Med B", COUNTIFS(A$2:A851, A851, B$2:B851, "Med B")=2), E851, 0)</f>
        <v>0</v>
      </c>
    </row>
    <row r="852" spans="1:16" ht="10" x14ac:dyDescent="0.25">
      <c r="A852" s="1">
        <v>59</v>
      </c>
      <c r="B852" s="24" t="s">
        <v>9</v>
      </c>
      <c r="C852" s="2">
        <v>41115</v>
      </c>
      <c r="D852" s="2" t="str">
        <f t="shared" si="112"/>
        <v>2012-07</v>
      </c>
      <c r="E852" s="23">
        <v>1300</v>
      </c>
      <c r="F852" s="23">
        <f t="shared" si="113"/>
        <v>0</v>
      </c>
      <c r="G852" s="23">
        <f>IF(AND(B852="Med B", COUNTIFS(A$2:A852, A852, B$2:B852, "Med A")=0), 1, 0)</f>
        <v>0</v>
      </c>
      <c r="H852" s="23" cm="1">
        <f t="array" ref="H852">IF(AND(A852=A851, E852=1), (C852-MIN(IF(A$2:A852=A852, IF(B$2:B852="Med A", C$2:C852), C852)))/7, 0)</f>
        <v>0</v>
      </c>
      <c r="I852" s="23">
        <f>IF(F852=1, SUMIFS(E$2:E852, A$2:A852, A852, B$2:B852, "Med A"), 0)</f>
        <v>0</v>
      </c>
      <c r="J852" s="23">
        <f t="shared" si="114"/>
        <v>0</v>
      </c>
      <c r="K852" s="23">
        <f t="shared" si="115"/>
        <v>1300</v>
      </c>
      <c r="L852" s="23">
        <f t="shared" si="116"/>
        <v>0</v>
      </c>
      <c r="M852" s="1">
        <f>IF(AND(B852="Med B", COUNTIFS(A$2:A852, A852, B$2:B852, "Med B")=1), 1, 0)</f>
        <v>0</v>
      </c>
      <c r="N852" s="1">
        <f t="shared" si="117"/>
        <v>0</v>
      </c>
      <c r="O852" s="1">
        <f>IF(B852="Med B", COUNTIFS(A$2:A852, A852, B$2:B852, "Med B"), 0)</f>
        <v>0</v>
      </c>
      <c r="P852" s="1">
        <f>IF(AND(B852="Med B", COUNTIFS(A$2:A852, A852, B$2:B852, "Med B")=2), E852, 0)</f>
        <v>0</v>
      </c>
    </row>
    <row r="853" spans="1:16" ht="10" x14ac:dyDescent="0.25">
      <c r="A853" s="1">
        <v>59</v>
      </c>
      <c r="B853" s="24" t="s">
        <v>9</v>
      </c>
      <c r="C853" s="2">
        <v>41117</v>
      </c>
      <c r="D853" s="2" t="str">
        <f t="shared" si="112"/>
        <v>2012-07</v>
      </c>
      <c r="E853" s="23">
        <v>1300</v>
      </c>
      <c r="F853" s="23">
        <f t="shared" si="113"/>
        <v>0</v>
      </c>
      <c r="G853" s="23">
        <f>IF(AND(B853="Med B", COUNTIFS(A$2:A853, A853, B$2:B853, "Med A")=0), 1, 0)</f>
        <v>0</v>
      </c>
      <c r="H853" s="23" cm="1">
        <f t="array" ref="H853">IF(AND(A853=A852, E853=1), (C853-MIN(IF(A$2:A853=A853, IF(B$2:B853="Med A", C$2:C853), C853)))/7, 0)</f>
        <v>0</v>
      </c>
      <c r="I853" s="23">
        <f>IF(F853=1, SUMIFS(E$2:E853, A$2:A853, A853, B$2:B853, "Med A"), 0)</f>
        <v>0</v>
      </c>
      <c r="J853" s="23">
        <f t="shared" si="114"/>
        <v>0</v>
      </c>
      <c r="K853" s="23">
        <f t="shared" si="115"/>
        <v>1300</v>
      </c>
      <c r="L853" s="23">
        <f t="shared" si="116"/>
        <v>0</v>
      </c>
      <c r="M853" s="1">
        <f>IF(AND(B853="Med B", COUNTIFS(A$2:A853, A853, B$2:B853, "Med B")=1), 1, 0)</f>
        <v>0</v>
      </c>
      <c r="N853" s="1">
        <f t="shared" si="117"/>
        <v>0</v>
      </c>
      <c r="O853" s="1">
        <f>IF(B853="Med B", COUNTIFS(A$2:A853, A853, B$2:B853, "Med B"), 0)</f>
        <v>0</v>
      </c>
      <c r="P853" s="1">
        <f>IF(AND(B853="Med B", COUNTIFS(A$2:A853, A853, B$2:B853, "Med B")=2), E853, 0)</f>
        <v>0</v>
      </c>
    </row>
    <row r="854" spans="1:16" ht="10" x14ac:dyDescent="0.25">
      <c r="A854" s="1">
        <v>59</v>
      </c>
      <c r="B854" s="24" t="s">
        <v>9</v>
      </c>
      <c r="C854" s="2">
        <v>41120</v>
      </c>
      <c r="D854" s="2" t="str">
        <f t="shared" si="112"/>
        <v>2012-07</v>
      </c>
      <c r="E854" s="23">
        <v>1300</v>
      </c>
      <c r="F854" s="23">
        <f t="shared" si="113"/>
        <v>0</v>
      </c>
      <c r="G854" s="23">
        <f>IF(AND(B854="Med B", COUNTIFS(A$2:A854, A854, B$2:B854, "Med A")=0), 1, 0)</f>
        <v>0</v>
      </c>
      <c r="H854" s="23" cm="1">
        <f t="array" ref="H854">IF(AND(A854=A853, E854=1), (C854-MIN(IF(A$2:A854=A854, IF(B$2:B854="Med A", C$2:C854), C854)))/7, 0)</f>
        <v>0</v>
      </c>
      <c r="I854" s="23">
        <f>IF(F854=1, SUMIFS(E$2:E854, A$2:A854, A854, B$2:B854, "Med A"), 0)</f>
        <v>0</v>
      </c>
      <c r="J854" s="23">
        <f t="shared" si="114"/>
        <v>0</v>
      </c>
      <c r="K854" s="23">
        <f t="shared" si="115"/>
        <v>1300</v>
      </c>
      <c r="L854" s="23">
        <f t="shared" si="116"/>
        <v>0</v>
      </c>
      <c r="M854" s="1">
        <f>IF(AND(B854="Med B", COUNTIFS(A$2:A854, A854, B$2:B854, "Med B")=1), 1, 0)</f>
        <v>0</v>
      </c>
      <c r="N854" s="1">
        <f t="shared" si="117"/>
        <v>0</v>
      </c>
      <c r="O854" s="1">
        <f>IF(B854="Med B", COUNTIFS(A$2:A854, A854, B$2:B854, "Med B"), 0)</f>
        <v>0</v>
      </c>
      <c r="P854" s="1">
        <f>IF(AND(B854="Med B", COUNTIFS(A$2:A854, A854, B$2:B854, "Med B")=2), E854, 0)</f>
        <v>0</v>
      </c>
    </row>
    <row r="855" spans="1:16" ht="10" x14ac:dyDescent="0.25">
      <c r="A855" s="1">
        <v>59</v>
      </c>
      <c r="B855" s="24" t="s">
        <v>9</v>
      </c>
      <c r="C855" s="2">
        <v>41122</v>
      </c>
      <c r="D855" s="2" t="str">
        <f t="shared" si="112"/>
        <v>2012-08</v>
      </c>
      <c r="E855" s="23">
        <v>1300</v>
      </c>
      <c r="F855" s="23">
        <f t="shared" si="113"/>
        <v>0</v>
      </c>
      <c r="G855" s="23">
        <f>IF(AND(B855="Med B", COUNTIFS(A$2:A855, A855, B$2:B855, "Med A")=0), 1, 0)</f>
        <v>0</v>
      </c>
      <c r="H855" s="23" cm="1">
        <f t="array" ref="H855">IF(AND(A855=A854, E855=1), (C855-MIN(IF(A$2:A855=A855, IF(B$2:B855="Med A", C$2:C855), C855)))/7, 0)</f>
        <v>0</v>
      </c>
      <c r="I855" s="23">
        <f>IF(F855=1, SUMIFS(E$2:E855, A$2:A855, A855, B$2:B855, "Med A"), 0)</f>
        <v>0</v>
      </c>
      <c r="J855" s="23">
        <f t="shared" si="114"/>
        <v>0</v>
      </c>
      <c r="K855" s="23">
        <f t="shared" si="115"/>
        <v>1300</v>
      </c>
      <c r="L855" s="23">
        <f t="shared" si="116"/>
        <v>0</v>
      </c>
      <c r="M855" s="1">
        <f>IF(AND(B855="Med B", COUNTIFS(A$2:A855, A855, B$2:B855, "Med B")=1), 1, 0)</f>
        <v>0</v>
      </c>
      <c r="N855" s="1">
        <f t="shared" si="117"/>
        <v>0</v>
      </c>
      <c r="O855" s="1">
        <f>IF(B855="Med B", COUNTIFS(A$2:A855, A855, B$2:B855, "Med B"), 0)</f>
        <v>0</v>
      </c>
      <c r="P855" s="1">
        <f>IF(AND(B855="Med B", COUNTIFS(A$2:A855, A855, B$2:B855, "Med B")=2), E855, 0)</f>
        <v>0</v>
      </c>
    </row>
    <row r="856" spans="1:16" ht="10" x14ac:dyDescent="0.25">
      <c r="A856" s="1">
        <v>60</v>
      </c>
      <c r="B856" s="24" t="s">
        <v>9</v>
      </c>
      <c r="C856" s="2">
        <v>41092</v>
      </c>
      <c r="D856" s="2" t="str">
        <f t="shared" si="112"/>
        <v>2012-07</v>
      </c>
      <c r="E856" s="23">
        <v>2500</v>
      </c>
      <c r="F856" s="23">
        <f t="shared" si="113"/>
        <v>0</v>
      </c>
      <c r="G856" s="23">
        <f>IF(AND(B856="Med B", COUNTIFS(A$2:A856, A856, B$2:B856, "Med A")=0), 1, 0)</f>
        <v>0</v>
      </c>
      <c r="H856" s="23" cm="1">
        <f t="array" ref="H856">IF(AND(A856=A855, E856=1), (C856-MIN(IF(A$2:A856=A856, IF(B$2:B856="Med A", C$2:C856), C856)))/7, 0)</f>
        <v>0</v>
      </c>
      <c r="I856" s="23">
        <f>IF(F856=1, SUMIFS(E$2:E856, A$2:A856, A856, B$2:B856, "Med A"), 0)</f>
        <v>0</v>
      </c>
      <c r="J856" s="23">
        <f t="shared" si="114"/>
        <v>0</v>
      </c>
      <c r="K856" s="23">
        <f t="shared" si="115"/>
        <v>2500</v>
      </c>
      <c r="L856" s="23">
        <f t="shared" si="116"/>
        <v>0</v>
      </c>
      <c r="M856" s="1">
        <f>IF(AND(B856="Med B", COUNTIFS(A$2:A856, A856, B$2:B856, "Med B")=1), 1, 0)</f>
        <v>0</v>
      </c>
      <c r="N856" s="1">
        <f t="shared" si="117"/>
        <v>0</v>
      </c>
      <c r="O856" s="1">
        <f>IF(B856="Med B", COUNTIFS(A$2:A856, A856, B$2:B856, "Med B"), 0)</f>
        <v>0</v>
      </c>
      <c r="P856" s="1">
        <f>IF(AND(B856="Med B", COUNTIFS(A$2:A856, A856, B$2:B856, "Med B")=2), E856, 0)</f>
        <v>0</v>
      </c>
    </row>
    <row r="857" spans="1:16" ht="10" x14ac:dyDescent="0.25">
      <c r="A857" s="1">
        <v>60</v>
      </c>
      <c r="B857" s="24" t="s">
        <v>9</v>
      </c>
      <c r="C857" s="2">
        <v>41094</v>
      </c>
      <c r="D857" s="2" t="str">
        <f t="shared" si="112"/>
        <v>2012-07</v>
      </c>
      <c r="E857" s="23">
        <v>2500</v>
      </c>
      <c r="F857" s="23">
        <f t="shared" si="113"/>
        <v>0</v>
      </c>
      <c r="G857" s="23">
        <f>IF(AND(B857="Med B", COUNTIFS(A$2:A857, A857, B$2:B857, "Med A")=0), 1, 0)</f>
        <v>0</v>
      </c>
      <c r="H857" s="23" cm="1">
        <f t="array" ref="H857">IF(AND(A857=A856, E857=1), (C857-MIN(IF(A$2:A857=A857, IF(B$2:B857="Med A", C$2:C857), C857)))/7, 0)</f>
        <v>0</v>
      </c>
      <c r="I857" s="23">
        <f>IF(F857=1, SUMIFS(E$2:E857, A$2:A857, A857, B$2:B857, "Med A"), 0)</f>
        <v>0</v>
      </c>
      <c r="J857" s="23">
        <f t="shared" si="114"/>
        <v>0</v>
      </c>
      <c r="K857" s="23">
        <f t="shared" si="115"/>
        <v>2500</v>
      </c>
      <c r="L857" s="23">
        <f t="shared" si="116"/>
        <v>0</v>
      </c>
      <c r="M857" s="1">
        <f>IF(AND(B857="Med B", COUNTIFS(A$2:A857, A857, B$2:B857, "Med B")=1), 1, 0)</f>
        <v>0</v>
      </c>
      <c r="N857" s="1">
        <f t="shared" si="117"/>
        <v>0</v>
      </c>
      <c r="O857" s="1">
        <f>IF(B857="Med B", COUNTIFS(A$2:A857, A857, B$2:B857, "Med B"), 0)</f>
        <v>0</v>
      </c>
      <c r="P857" s="1">
        <f>IF(AND(B857="Med B", COUNTIFS(A$2:A857, A857, B$2:B857, "Med B")=2), E857, 0)</f>
        <v>0</v>
      </c>
    </row>
    <row r="858" spans="1:16" ht="10" x14ac:dyDescent="0.25">
      <c r="A858" s="1">
        <v>60</v>
      </c>
      <c r="B858" s="24" t="s">
        <v>9</v>
      </c>
      <c r="C858" s="2">
        <v>41096</v>
      </c>
      <c r="D858" s="2" t="str">
        <f t="shared" si="112"/>
        <v>2012-07</v>
      </c>
      <c r="E858" s="23">
        <v>2500</v>
      </c>
      <c r="F858" s="23">
        <f t="shared" si="113"/>
        <v>0</v>
      </c>
      <c r="G858" s="23">
        <f>IF(AND(B858="Med B", COUNTIFS(A$2:A858, A858, B$2:B858, "Med A")=0), 1, 0)</f>
        <v>0</v>
      </c>
      <c r="H858" s="23" cm="1">
        <f t="array" ref="H858">IF(AND(A858=A857, E858=1), (C858-MIN(IF(A$2:A858=A858, IF(B$2:B858="Med A", C$2:C858), C858)))/7, 0)</f>
        <v>0</v>
      </c>
      <c r="I858" s="23">
        <f>IF(F858=1, SUMIFS(E$2:E858, A$2:A858, A858, B$2:B858, "Med A"), 0)</f>
        <v>0</v>
      </c>
      <c r="J858" s="23">
        <f t="shared" si="114"/>
        <v>0</v>
      </c>
      <c r="K858" s="23">
        <f t="shared" si="115"/>
        <v>2500</v>
      </c>
      <c r="L858" s="23">
        <f t="shared" si="116"/>
        <v>0</v>
      </c>
      <c r="M858" s="1">
        <f>IF(AND(B858="Med B", COUNTIFS(A$2:A858, A858, B$2:B858, "Med B")=1), 1, 0)</f>
        <v>0</v>
      </c>
      <c r="N858" s="1">
        <f t="shared" si="117"/>
        <v>0</v>
      </c>
      <c r="O858" s="1">
        <f>IF(B858="Med B", COUNTIFS(A$2:A858, A858, B$2:B858, "Med B"), 0)</f>
        <v>0</v>
      </c>
      <c r="P858" s="1">
        <f>IF(AND(B858="Med B", COUNTIFS(A$2:A858, A858, B$2:B858, "Med B")=2), E858, 0)</f>
        <v>0</v>
      </c>
    </row>
    <row r="859" spans="1:16" ht="10" x14ac:dyDescent="0.25">
      <c r="A859" s="1">
        <v>60</v>
      </c>
      <c r="B859" s="24" t="s">
        <v>9</v>
      </c>
      <c r="C859" s="2">
        <v>41099</v>
      </c>
      <c r="D859" s="2" t="str">
        <f t="shared" si="112"/>
        <v>2012-07</v>
      </c>
      <c r="E859" s="23">
        <v>2500</v>
      </c>
      <c r="F859" s="23">
        <f t="shared" si="113"/>
        <v>0</v>
      </c>
      <c r="G859" s="23">
        <f>IF(AND(B859="Med B", COUNTIFS(A$2:A859, A859, B$2:B859, "Med A")=0), 1, 0)</f>
        <v>0</v>
      </c>
      <c r="H859" s="23" cm="1">
        <f t="array" ref="H859">IF(AND(A859=A858, E859=1), (C859-MIN(IF(A$2:A859=A859, IF(B$2:B859="Med A", C$2:C859), C859)))/7, 0)</f>
        <v>0</v>
      </c>
      <c r="I859" s="23">
        <f>IF(F859=1, SUMIFS(E$2:E859, A$2:A859, A859, B$2:B859, "Med A"), 0)</f>
        <v>0</v>
      </c>
      <c r="J859" s="23">
        <f t="shared" si="114"/>
        <v>0</v>
      </c>
      <c r="K859" s="23">
        <f t="shared" si="115"/>
        <v>2500</v>
      </c>
      <c r="L859" s="23">
        <f t="shared" si="116"/>
        <v>0</v>
      </c>
      <c r="M859" s="1">
        <f>IF(AND(B859="Med B", COUNTIFS(A$2:A859, A859, B$2:B859, "Med B")=1), 1, 0)</f>
        <v>0</v>
      </c>
      <c r="N859" s="1">
        <f t="shared" si="117"/>
        <v>0</v>
      </c>
      <c r="O859" s="1">
        <f>IF(B859="Med B", COUNTIFS(A$2:A859, A859, B$2:B859, "Med B"), 0)</f>
        <v>0</v>
      </c>
      <c r="P859" s="1">
        <f>IF(AND(B859="Med B", COUNTIFS(A$2:A859, A859, B$2:B859, "Med B")=2), E859, 0)</f>
        <v>0</v>
      </c>
    </row>
    <row r="860" spans="1:16" ht="10" x14ac:dyDescent="0.25">
      <c r="A860" s="1">
        <v>60</v>
      </c>
      <c r="B860" s="24" t="s">
        <v>9</v>
      </c>
      <c r="C860" s="2">
        <v>41101</v>
      </c>
      <c r="D860" s="2" t="str">
        <f t="shared" si="112"/>
        <v>2012-07</v>
      </c>
      <c r="E860" s="23">
        <v>2500</v>
      </c>
      <c r="F860" s="23">
        <f t="shared" si="113"/>
        <v>0</v>
      </c>
      <c r="G860" s="23">
        <f>IF(AND(B860="Med B", COUNTIFS(A$2:A860, A860, B$2:B860, "Med A")=0), 1, 0)</f>
        <v>0</v>
      </c>
      <c r="H860" s="23" cm="1">
        <f t="array" ref="H860">IF(AND(A860=A859, E860=1), (C860-MIN(IF(A$2:A860=A860, IF(B$2:B860="Med A", C$2:C860), C860)))/7, 0)</f>
        <v>0</v>
      </c>
      <c r="I860" s="23">
        <f>IF(F860=1, SUMIFS(E$2:E860, A$2:A860, A860, B$2:B860, "Med A"), 0)</f>
        <v>0</v>
      </c>
      <c r="J860" s="23">
        <f t="shared" si="114"/>
        <v>0</v>
      </c>
      <c r="K860" s="23">
        <f t="shared" si="115"/>
        <v>2500</v>
      </c>
      <c r="L860" s="23">
        <f t="shared" si="116"/>
        <v>0</v>
      </c>
      <c r="M860" s="1">
        <f>IF(AND(B860="Med B", COUNTIFS(A$2:A860, A860, B$2:B860, "Med B")=1), 1, 0)</f>
        <v>0</v>
      </c>
      <c r="N860" s="1">
        <f t="shared" si="117"/>
        <v>0</v>
      </c>
      <c r="O860" s="1">
        <f>IF(B860="Med B", COUNTIFS(A$2:A860, A860, B$2:B860, "Med B"), 0)</f>
        <v>0</v>
      </c>
      <c r="P860" s="1">
        <f>IF(AND(B860="Med B", COUNTIFS(A$2:A860, A860, B$2:B860, "Med B")=2), E860, 0)</f>
        <v>0</v>
      </c>
    </row>
    <row r="861" spans="1:16" ht="10" x14ac:dyDescent="0.25">
      <c r="A861" s="1">
        <v>60</v>
      </c>
      <c r="B861" s="24" t="s">
        <v>9</v>
      </c>
      <c r="C861" s="2">
        <v>41103</v>
      </c>
      <c r="D861" s="2" t="str">
        <f t="shared" si="112"/>
        <v>2012-07</v>
      </c>
      <c r="E861" s="23">
        <v>2500</v>
      </c>
      <c r="F861" s="23">
        <f t="shared" si="113"/>
        <v>0</v>
      </c>
      <c r="G861" s="23">
        <f>IF(AND(B861="Med B", COUNTIFS(A$2:A861, A861, B$2:B861, "Med A")=0), 1, 0)</f>
        <v>0</v>
      </c>
      <c r="H861" s="23" cm="1">
        <f t="array" ref="H861">IF(AND(A861=A860, E861=1), (C861-MIN(IF(A$2:A861=A861, IF(B$2:B861="Med A", C$2:C861), C861)))/7, 0)</f>
        <v>0</v>
      </c>
      <c r="I861" s="23">
        <f>IF(F861=1, SUMIFS(E$2:E861, A$2:A861, A861, B$2:B861, "Med A"), 0)</f>
        <v>0</v>
      </c>
      <c r="J861" s="23">
        <f t="shared" si="114"/>
        <v>0</v>
      </c>
      <c r="K861" s="23">
        <f t="shared" si="115"/>
        <v>2500</v>
      </c>
      <c r="L861" s="23">
        <f t="shared" si="116"/>
        <v>0</v>
      </c>
      <c r="M861" s="1">
        <f>IF(AND(B861="Med B", COUNTIFS(A$2:A861, A861, B$2:B861, "Med B")=1), 1, 0)</f>
        <v>0</v>
      </c>
      <c r="N861" s="1">
        <f t="shared" si="117"/>
        <v>0</v>
      </c>
      <c r="O861" s="1">
        <f>IF(B861="Med B", COUNTIFS(A$2:A861, A861, B$2:B861, "Med B"), 0)</f>
        <v>0</v>
      </c>
      <c r="P861" s="1">
        <f>IF(AND(B861="Med B", COUNTIFS(A$2:A861, A861, B$2:B861, "Med B")=2), E861, 0)</f>
        <v>0</v>
      </c>
    </row>
    <row r="862" spans="1:16" ht="10" x14ac:dyDescent="0.25">
      <c r="A862" s="1">
        <v>60</v>
      </c>
      <c r="B862" s="24" t="s">
        <v>9</v>
      </c>
      <c r="C862" s="2">
        <v>41106</v>
      </c>
      <c r="D862" s="2" t="str">
        <f t="shared" si="112"/>
        <v>2012-07</v>
      </c>
      <c r="E862" s="23">
        <v>2500</v>
      </c>
      <c r="F862" s="23">
        <f t="shared" si="113"/>
        <v>0</v>
      </c>
      <c r="G862" s="23">
        <f>IF(AND(B862="Med B", COUNTIFS(A$2:A862, A862, B$2:B862, "Med A")=0), 1, 0)</f>
        <v>0</v>
      </c>
      <c r="H862" s="23" cm="1">
        <f t="array" ref="H862">IF(AND(A862=A861, E862=1), (C862-MIN(IF(A$2:A862=A862, IF(B$2:B862="Med A", C$2:C862), C862)))/7, 0)</f>
        <v>0</v>
      </c>
      <c r="I862" s="23">
        <f>IF(F862=1, SUMIFS(E$2:E862, A$2:A862, A862, B$2:B862, "Med A"), 0)</f>
        <v>0</v>
      </c>
      <c r="J862" s="23">
        <f t="shared" si="114"/>
        <v>0</v>
      </c>
      <c r="K862" s="23">
        <f t="shared" si="115"/>
        <v>2500</v>
      </c>
      <c r="L862" s="23">
        <f t="shared" si="116"/>
        <v>0</v>
      </c>
      <c r="M862" s="1">
        <f>IF(AND(B862="Med B", COUNTIFS(A$2:A862, A862, B$2:B862, "Med B")=1), 1, 0)</f>
        <v>0</v>
      </c>
      <c r="N862" s="1">
        <f t="shared" si="117"/>
        <v>0</v>
      </c>
      <c r="O862" s="1">
        <f>IF(B862="Med B", COUNTIFS(A$2:A862, A862, B$2:B862, "Med B"), 0)</f>
        <v>0</v>
      </c>
      <c r="P862" s="1">
        <f>IF(AND(B862="Med B", COUNTIFS(A$2:A862, A862, B$2:B862, "Med B")=2), E862, 0)</f>
        <v>0</v>
      </c>
    </row>
    <row r="863" spans="1:16" ht="10" x14ac:dyDescent="0.25">
      <c r="A863" s="1">
        <v>60</v>
      </c>
      <c r="B863" s="24" t="s">
        <v>9</v>
      </c>
      <c r="C863" s="2">
        <v>41107</v>
      </c>
      <c r="D863" s="2" t="str">
        <f t="shared" si="112"/>
        <v>2012-07</v>
      </c>
      <c r="E863" s="23">
        <v>2500</v>
      </c>
      <c r="F863" s="23">
        <f t="shared" si="113"/>
        <v>0</v>
      </c>
      <c r="G863" s="23">
        <f>IF(AND(B863="Med B", COUNTIFS(A$2:A863, A863, B$2:B863, "Med A")=0), 1, 0)</f>
        <v>0</v>
      </c>
      <c r="H863" s="23" cm="1">
        <f t="array" ref="H863">IF(AND(A863=A862, E863=1), (C863-MIN(IF(A$2:A863=A863, IF(B$2:B863="Med A", C$2:C863), C863)))/7, 0)</f>
        <v>0</v>
      </c>
      <c r="I863" s="23">
        <f>IF(F863=1, SUMIFS(E$2:E863, A$2:A863, A863, B$2:B863, "Med A"), 0)</f>
        <v>0</v>
      </c>
      <c r="J863" s="23">
        <f t="shared" si="114"/>
        <v>0</v>
      </c>
      <c r="K863" s="23">
        <f t="shared" si="115"/>
        <v>2500</v>
      </c>
      <c r="L863" s="23">
        <f t="shared" si="116"/>
        <v>0</v>
      </c>
      <c r="M863" s="1">
        <f>IF(AND(B863="Med B", COUNTIFS(A$2:A863, A863, B$2:B863, "Med B")=1), 1, 0)</f>
        <v>0</v>
      </c>
      <c r="N863" s="1">
        <f t="shared" si="117"/>
        <v>0</v>
      </c>
      <c r="O863" s="1">
        <f>IF(B863="Med B", COUNTIFS(A$2:A863, A863, B$2:B863, "Med B"), 0)</f>
        <v>0</v>
      </c>
      <c r="P863" s="1">
        <f>IF(AND(B863="Med B", COUNTIFS(A$2:A863, A863, B$2:B863, "Med B")=2), E863, 0)</f>
        <v>0</v>
      </c>
    </row>
    <row r="864" spans="1:16" ht="10" x14ac:dyDescent="0.25">
      <c r="A864" s="1">
        <v>60</v>
      </c>
      <c r="B864" s="24" t="s">
        <v>9</v>
      </c>
      <c r="C864" s="2">
        <v>41110</v>
      </c>
      <c r="D864" s="2" t="str">
        <f t="shared" si="112"/>
        <v>2012-07</v>
      </c>
      <c r="E864" s="23">
        <v>2500</v>
      </c>
      <c r="F864" s="23">
        <f t="shared" si="113"/>
        <v>0</v>
      </c>
      <c r="G864" s="23">
        <f>IF(AND(B864="Med B", COUNTIFS(A$2:A864, A864, B$2:B864, "Med A")=0), 1, 0)</f>
        <v>0</v>
      </c>
      <c r="H864" s="23" cm="1">
        <f t="array" ref="H864">IF(AND(A864=A863, E864=1), (C864-MIN(IF(A$2:A864=A864, IF(B$2:B864="Med A", C$2:C864), C864)))/7, 0)</f>
        <v>0</v>
      </c>
      <c r="I864" s="23">
        <f>IF(F864=1, SUMIFS(E$2:E864, A$2:A864, A864, B$2:B864, "Med A"), 0)</f>
        <v>0</v>
      </c>
      <c r="J864" s="23">
        <f t="shared" si="114"/>
        <v>0</v>
      </c>
      <c r="K864" s="23">
        <f t="shared" si="115"/>
        <v>2500</v>
      </c>
      <c r="L864" s="23">
        <f t="shared" si="116"/>
        <v>0</v>
      </c>
      <c r="M864" s="1">
        <f>IF(AND(B864="Med B", COUNTIFS(A$2:A864, A864, B$2:B864, "Med B")=1), 1, 0)</f>
        <v>0</v>
      </c>
      <c r="N864" s="1">
        <f t="shared" si="117"/>
        <v>0</v>
      </c>
      <c r="O864" s="1">
        <f>IF(B864="Med B", COUNTIFS(A$2:A864, A864, B$2:B864, "Med B"), 0)</f>
        <v>0</v>
      </c>
      <c r="P864" s="1">
        <f>IF(AND(B864="Med B", COUNTIFS(A$2:A864, A864, B$2:B864, "Med B")=2), E864, 0)</f>
        <v>0</v>
      </c>
    </row>
    <row r="865" spans="1:16" ht="10" x14ac:dyDescent="0.25">
      <c r="A865" s="1">
        <v>60</v>
      </c>
      <c r="B865" s="24" t="s">
        <v>9</v>
      </c>
      <c r="C865" s="2">
        <v>41113</v>
      </c>
      <c r="D865" s="2" t="str">
        <f t="shared" si="112"/>
        <v>2012-07</v>
      </c>
      <c r="E865" s="23">
        <v>2500</v>
      </c>
      <c r="F865" s="23">
        <f t="shared" si="113"/>
        <v>0</v>
      </c>
      <c r="G865" s="23">
        <f>IF(AND(B865="Med B", COUNTIFS(A$2:A865, A865, B$2:B865, "Med A")=0), 1, 0)</f>
        <v>0</v>
      </c>
      <c r="H865" s="23" cm="1">
        <f t="array" ref="H865">IF(AND(A865=A864, E865=1), (C865-MIN(IF(A$2:A865=A865, IF(B$2:B865="Med A", C$2:C865), C865)))/7, 0)</f>
        <v>0</v>
      </c>
      <c r="I865" s="23">
        <f>IF(F865=1, SUMIFS(E$2:E865, A$2:A865, A865, B$2:B865, "Med A"), 0)</f>
        <v>0</v>
      </c>
      <c r="J865" s="23">
        <f t="shared" si="114"/>
        <v>0</v>
      </c>
      <c r="K865" s="23">
        <f t="shared" si="115"/>
        <v>2500</v>
      </c>
      <c r="L865" s="23">
        <f t="shared" si="116"/>
        <v>0</v>
      </c>
      <c r="M865" s="1">
        <f>IF(AND(B865="Med B", COUNTIFS(A$2:A865, A865, B$2:B865, "Med B")=1), 1, 0)</f>
        <v>0</v>
      </c>
      <c r="N865" s="1">
        <f t="shared" si="117"/>
        <v>0</v>
      </c>
      <c r="O865" s="1">
        <f>IF(B865="Med B", COUNTIFS(A$2:A865, A865, B$2:B865, "Med B"), 0)</f>
        <v>0</v>
      </c>
      <c r="P865" s="1">
        <f>IF(AND(B865="Med B", COUNTIFS(A$2:A865, A865, B$2:B865, "Med B")=2), E865, 0)</f>
        <v>0</v>
      </c>
    </row>
    <row r="866" spans="1:16" ht="10" x14ac:dyDescent="0.25">
      <c r="A866" s="1">
        <v>60</v>
      </c>
      <c r="B866" s="24" t="s">
        <v>9</v>
      </c>
      <c r="C866" s="2">
        <v>41115</v>
      </c>
      <c r="D866" s="2" t="str">
        <f t="shared" si="112"/>
        <v>2012-07</v>
      </c>
      <c r="E866" s="23">
        <v>2500</v>
      </c>
      <c r="F866" s="23">
        <f t="shared" si="113"/>
        <v>0</v>
      </c>
      <c r="G866" s="23">
        <f>IF(AND(B866="Med B", COUNTIFS(A$2:A866, A866, B$2:B866, "Med A")=0), 1, 0)</f>
        <v>0</v>
      </c>
      <c r="H866" s="23" cm="1">
        <f t="array" ref="H866">IF(AND(A866=A865, E866=1), (C866-MIN(IF(A$2:A866=A866, IF(B$2:B866="Med A", C$2:C866), C866)))/7, 0)</f>
        <v>0</v>
      </c>
      <c r="I866" s="23">
        <f>IF(F866=1, SUMIFS(E$2:E866, A$2:A866, A866, B$2:B866, "Med A"), 0)</f>
        <v>0</v>
      </c>
      <c r="J866" s="23">
        <f t="shared" si="114"/>
        <v>0</v>
      </c>
      <c r="K866" s="23">
        <f t="shared" si="115"/>
        <v>2500</v>
      </c>
      <c r="L866" s="23">
        <f t="shared" si="116"/>
        <v>0</v>
      </c>
      <c r="M866" s="1">
        <f>IF(AND(B866="Med B", COUNTIFS(A$2:A866, A866, B$2:B866, "Med B")=1), 1, 0)</f>
        <v>0</v>
      </c>
      <c r="N866" s="1">
        <f t="shared" si="117"/>
        <v>0</v>
      </c>
      <c r="O866" s="1">
        <f>IF(B866="Med B", COUNTIFS(A$2:A866, A866, B$2:B866, "Med B"), 0)</f>
        <v>0</v>
      </c>
      <c r="P866" s="1">
        <f>IF(AND(B866="Med B", COUNTIFS(A$2:A866, A866, B$2:B866, "Med B")=2), E866, 0)</f>
        <v>0</v>
      </c>
    </row>
    <row r="867" spans="1:16" ht="10" x14ac:dyDescent="0.25">
      <c r="A867" s="1">
        <v>60</v>
      </c>
      <c r="B867" s="24" t="s">
        <v>9</v>
      </c>
      <c r="C867" s="2">
        <v>41117</v>
      </c>
      <c r="D867" s="2" t="str">
        <f t="shared" si="112"/>
        <v>2012-07</v>
      </c>
      <c r="E867" s="23">
        <v>2500</v>
      </c>
      <c r="F867" s="23">
        <f t="shared" si="113"/>
        <v>0</v>
      </c>
      <c r="G867" s="23">
        <f>IF(AND(B867="Med B", COUNTIFS(A$2:A867, A867, B$2:B867, "Med A")=0), 1, 0)</f>
        <v>0</v>
      </c>
      <c r="H867" s="23" cm="1">
        <f t="array" ref="H867">IF(AND(A867=A866, E867=1), (C867-MIN(IF(A$2:A867=A867, IF(B$2:B867="Med A", C$2:C867), C867)))/7, 0)</f>
        <v>0</v>
      </c>
      <c r="I867" s="23">
        <f>IF(F867=1, SUMIFS(E$2:E867, A$2:A867, A867, B$2:B867, "Med A"), 0)</f>
        <v>0</v>
      </c>
      <c r="J867" s="23">
        <f t="shared" si="114"/>
        <v>0</v>
      </c>
      <c r="K867" s="23">
        <f t="shared" si="115"/>
        <v>2500</v>
      </c>
      <c r="L867" s="23">
        <f t="shared" si="116"/>
        <v>0</v>
      </c>
      <c r="M867" s="1">
        <f>IF(AND(B867="Med B", COUNTIFS(A$2:A867, A867, B$2:B867, "Med B")=1), 1, 0)</f>
        <v>0</v>
      </c>
      <c r="N867" s="1">
        <f t="shared" si="117"/>
        <v>0</v>
      </c>
      <c r="O867" s="1">
        <f>IF(B867="Med B", COUNTIFS(A$2:A867, A867, B$2:B867, "Med B"), 0)</f>
        <v>0</v>
      </c>
      <c r="P867" s="1">
        <f>IF(AND(B867="Med B", COUNTIFS(A$2:A867, A867, B$2:B867, "Med B")=2), E867, 0)</f>
        <v>0</v>
      </c>
    </row>
    <row r="868" spans="1:16" ht="10" x14ac:dyDescent="0.25">
      <c r="A868" s="1">
        <v>60</v>
      </c>
      <c r="B868" s="24" t="s">
        <v>9</v>
      </c>
      <c r="C868" s="2">
        <v>41120</v>
      </c>
      <c r="D868" s="2" t="str">
        <f t="shared" si="112"/>
        <v>2012-07</v>
      </c>
      <c r="E868" s="23">
        <v>2500</v>
      </c>
      <c r="F868" s="23">
        <f t="shared" si="113"/>
        <v>0</v>
      </c>
      <c r="G868" s="23">
        <f>IF(AND(B868="Med B", COUNTIFS(A$2:A868, A868, B$2:B868, "Med A")=0), 1, 0)</f>
        <v>0</v>
      </c>
      <c r="H868" s="23" cm="1">
        <f t="array" ref="H868">IF(AND(A868=A867, E868=1), (C868-MIN(IF(A$2:A868=A868, IF(B$2:B868="Med A", C$2:C868), C868)))/7, 0)</f>
        <v>0</v>
      </c>
      <c r="I868" s="23">
        <f>IF(F868=1, SUMIFS(E$2:E868, A$2:A868, A868, B$2:B868, "Med A"), 0)</f>
        <v>0</v>
      </c>
      <c r="J868" s="23">
        <f t="shared" si="114"/>
        <v>0</v>
      </c>
      <c r="K868" s="23">
        <f t="shared" si="115"/>
        <v>2500</v>
      </c>
      <c r="L868" s="23">
        <f t="shared" si="116"/>
        <v>0</v>
      </c>
      <c r="M868" s="1">
        <f>IF(AND(B868="Med B", COUNTIFS(A$2:A868, A868, B$2:B868, "Med B")=1), 1, 0)</f>
        <v>0</v>
      </c>
      <c r="N868" s="1">
        <f t="shared" si="117"/>
        <v>0</v>
      </c>
      <c r="O868" s="1">
        <f>IF(B868="Med B", COUNTIFS(A$2:A868, A868, B$2:B868, "Med B"), 0)</f>
        <v>0</v>
      </c>
      <c r="P868" s="1">
        <f>IF(AND(B868="Med B", COUNTIFS(A$2:A868, A868, B$2:B868, "Med B")=2), E868, 0)</f>
        <v>0</v>
      </c>
    </row>
    <row r="869" spans="1:16" ht="10" x14ac:dyDescent="0.25">
      <c r="A869" s="1">
        <v>60</v>
      </c>
      <c r="B869" s="24" t="s">
        <v>9</v>
      </c>
      <c r="C869" s="2">
        <v>41122</v>
      </c>
      <c r="D869" s="2" t="str">
        <f t="shared" si="112"/>
        <v>2012-08</v>
      </c>
      <c r="E869" s="23">
        <v>2500</v>
      </c>
      <c r="F869" s="23">
        <f t="shared" si="113"/>
        <v>0</v>
      </c>
      <c r="G869" s="23">
        <f>IF(AND(B869="Med B", COUNTIFS(A$2:A869, A869, B$2:B869, "Med A")=0), 1, 0)</f>
        <v>0</v>
      </c>
      <c r="H869" s="23" cm="1">
        <f t="array" ref="H869">IF(AND(A869=A868, E869=1), (C869-MIN(IF(A$2:A869=A869, IF(B$2:B869="Med A", C$2:C869), C869)))/7, 0)</f>
        <v>0</v>
      </c>
      <c r="I869" s="23">
        <f>IF(F869=1, SUMIFS(E$2:E869, A$2:A869, A869, B$2:B869, "Med A"), 0)</f>
        <v>0</v>
      </c>
      <c r="J869" s="23">
        <f t="shared" si="114"/>
        <v>0</v>
      </c>
      <c r="K869" s="23">
        <f t="shared" si="115"/>
        <v>2500</v>
      </c>
      <c r="L869" s="23">
        <f t="shared" si="116"/>
        <v>0</v>
      </c>
      <c r="M869" s="1">
        <f>IF(AND(B869="Med B", COUNTIFS(A$2:A869, A869, B$2:B869, "Med B")=1), 1, 0)</f>
        <v>0</v>
      </c>
      <c r="N869" s="1">
        <f t="shared" si="117"/>
        <v>0</v>
      </c>
      <c r="O869" s="1">
        <f>IF(B869="Med B", COUNTIFS(A$2:A869, A869, B$2:B869, "Med B"), 0)</f>
        <v>0</v>
      </c>
      <c r="P869" s="1">
        <f>IF(AND(B869="Med B", COUNTIFS(A$2:A869, A869, B$2:B869, "Med B")=2), E869, 0)</f>
        <v>0</v>
      </c>
    </row>
    <row r="870" spans="1:16" ht="10" x14ac:dyDescent="0.25">
      <c r="A870" s="1">
        <v>60</v>
      </c>
      <c r="B870" s="24" t="s">
        <v>9</v>
      </c>
      <c r="C870" s="2">
        <v>41124</v>
      </c>
      <c r="D870" s="2" t="str">
        <f t="shared" si="112"/>
        <v>2012-08</v>
      </c>
      <c r="E870" s="23">
        <v>2500</v>
      </c>
      <c r="F870" s="23">
        <f t="shared" si="113"/>
        <v>0</v>
      </c>
      <c r="G870" s="23">
        <f>IF(AND(B870="Med B", COUNTIFS(A$2:A870, A870, B$2:B870, "Med A")=0), 1, 0)</f>
        <v>0</v>
      </c>
      <c r="H870" s="23" cm="1">
        <f t="array" ref="H870">IF(AND(A870=A869, E870=1), (C870-MIN(IF(A$2:A870=A870, IF(B$2:B870="Med A", C$2:C870), C870)))/7, 0)</f>
        <v>0</v>
      </c>
      <c r="I870" s="23">
        <f>IF(F870=1, SUMIFS(E$2:E870, A$2:A870, A870, B$2:B870, "Med A"), 0)</f>
        <v>0</v>
      </c>
      <c r="J870" s="23">
        <f t="shared" si="114"/>
        <v>0</v>
      </c>
      <c r="K870" s="23">
        <f t="shared" si="115"/>
        <v>2500</v>
      </c>
      <c r="L870" s="23">
        <f t="shared" si="116"/>
        <v>0</v>
      </c>
      <c r="M870" s="1">
        <f>IF(AND(B870="Med B", COUNTIFS(A$2:A870, A870, B$2:B870, "Med B")=1), 1, 0)</f>
        <v>0</v>
      </c>
      <c r="N870" s="1">
        <f t="shared" si="117"/>
        <v>0</v>
      </c>
      <c r="O870" s="1">
        <f>IF(B870="Med B", COUNTIFS(A$2:A870, A870, B$2:B870, "Med B"), 0)</f>
        <v>0</v>
      </c>
      <c r="P870" s="1">
        <f>IF(AND(B870="Med B", COUNTIFS(A$2:A870, A870, B$2:B870, "Med B")=2), E870, 0)</f>
        <v>0</v>
      </c>
    </row>
    <row r="871" spans="1:16" ht="10" x14ac:dyDescent="0.25">
      <c r="A871" s="1">
        <v>60</v>
      </c>
      <c r="B871" s="24" t="s">
        <v>9</v>
      </c>
      <c r="C871" s="2">
        <v>41127</v>
      </c>
      <c r="D871" s="2" t="str">
        <f t="shared" si="112"/>
        <v>2012-08</v>
      </c>
      <c r="E871" s="23">
        <v>2500</v>
      </c>
      <c r="F871" s="23">
        <f t="shared" si="113"/>
        <v>0</v>
      </c>
      <c r="G871" s="23">
        <f>IF(AND(B871="Med B", COUNTIFS(A$2:A871, A871, B$2:B871, "Med A")=0), 1, 0)</f>
        <v>0</v>
      </c>
      <c r="H871" s="23" cm="1">
        <f t="array" ref="H871">IF(AND(A871=A870, E871=1), (C871-MIN(IF(A$2:A871=A871, IF(B$2:B871="Med A", C$2:C871), C871)))/7, 0)</f>
        <v>0</v>
      </c>
      <c r="I871" s="23">
        <f>IF(F871=1, SUMIFS(E$2:E871, A$2:A871, A871, B$2:B871, "Med A"), 0)</f>
        <v>0</v>
      </c>
      <c r="J871" s="23">
        <f t="shared" si="114"/>
        <v>0</v>
      </c>
      <c r="K871" s="23">
        <f t="shared" si="115"/>
        <v>2500</v>
      </c>
      <c r="L871" s="23">
        <f t="shared" si="116"/>
        <v>0</v>
      </c>
      <c r="M871" s="1">
        <f>IF(AND(B871="Med B", COUNTIFS(A$2:A871, A871, B$2:B871, "Med B")=1), 1, 0)</f>
        <v>0</v>
      </c>
      <c r="N871" s="1">
        <f t="shared" si="117"/>
        <v>0</v>
      </c>
      <c r="O871" s="1">
        <f>IF(B871="Med B", COUNTIFS(A$2:A871, A871, B$2:B871, "Med B"), 0)</f>
        <v>0</v>
      </c>
      <c r="P871" s="1">
        <f>IF(AND(B871="Med B", COUNTIFS(A$2:A871, A871, B$2:B871, "Med B")=2), E871, 0)</f>
        <v>0</v>
      </c>
    </row>
    <row r="872" spans="1:16" ht="10" x14ac:dyDescent="0.25">
      <c r="A872" s="1">
        <v>60</v>
      </c>
      <c r="B872" s="24" t="s">
        <v>9</v>
      </c>
      <c r="C872" s="2">
        <v>41129</v>
      </c>
      <c r="D872" s="2" t="str">
        <f t="shared" si="112"/>
        <v>2012-08</v>
      </c>
      <c r="E872" s="23">
        <v>2500</v>
      </c>
      <c r="F872" s="23">
        <f t="shared" si="113"/>
        <v>0</v>
      </c>
      <c r="G872" s="23">
        <f>IF(AND(B872="Med B", COUNTIFS(A$2:A872, A872, B$2:B872, "Med A")=0), 1, 0)</f>
        <v>0</v>
      </c>
      <c r="H872" s="23" cm="1">
        <f t="array" ref="H872">IF(AND(A872=A871, E872=1), (C872-MIN(IF(A$2:A872=A872, IF(B$2:B872="Med A", C$2:C872), C872)))/7, 0)</f>
        <v>0</v>
      </c>
      <c r="I872" s="23">
        <f>IF(F872=1, SUMIFS(E$2:E872, A$2:A872, A872, B$2:B872, "Med A"), 0)</f>
        <v>0</v>
      </c>
      <c r="J872" s="23">
        <f t="shared" si="114"/>
        <v>0</v>
      </c>
      <c r="K872" s="23">
        <f t="shared" si="115"/>
        <v>2500</v>
      </c>
      <c r="L872" s="23">
        <f t="shared" si="116"/>
        <v>0</v>
      </c>
      <c r="M872" s="1">
        <f>IF(AND(B872="Med B", COUNTIFS(A$2:A872, A872, B$2:B872, "Med B")=1), 1, 0)</f>
        <v>0</v>
      </c>
      <c r="N872" s="1">
        <f t="shared" si="117"/>
        <v>0</v>
      </c>
      <c r="O872" s="1">
        <f>IF(B872="Med B", COUNTIFS(A$2:A872, A872, B$2:B872, "Med B"), 0)</f>
        <v>0</v>
      </c>
      <c r="P872" s="1">
        <f>IF(AND(B872="Med B", COUNTIFS(A$2:A872, A872, B$2:B872, "Med B")=2), E872, 0)</f>
        <v>0</v>
      </c>
    </row>
    <row r="873" spans="1:16" ht="10" x14ac:dyDescent="0.25">
      <c r="A873" s="1">
        <v>60</v>
      </c>
      <c r="B873" s="24" t="s">
        <v>9</v>
      </c>
      <c r="C873" s="2">
        <v>41131</v>
      </c>
      <c r="D873" s="2" t="str">
        <f t="shared" si="112"/>
        <v>2012-08</v>
      </c>
      <c r="E873" s="23">
        <v>2500</v>
      </c>
      <c r="F873" s="23">
        <f t="shared" si="113"/>
        <v>0</v>
      </c>
      <c r="G873" s="23">
        <f>IF(AND(B873="Med B", COUNTIFS(A$2:A873, A873, B$2:B873, "Med A")=0), 1, 0)</f>
        <v>0</v>
      </c>
      <c r="H873" s="23" cm="1">
        <f t="array" ref="H873">IF(AND(A873=A872, E873=1), (C873-MIN(IF(A$2:A873=A873, IF(B$2:B873="Med A", C$2:C873), C873)))/7, 0)</f>
        <v>0</v>
      </c>
      <c r="I873" s="23">
        <f>IF(F873=1, SUMIFS(E$2:E873, A$2:A873, A873, B$2:B873, "Med A"), 0)</f>
        <v>0</v>
      </c>
      <c r="J873" s="23">
        <f t="shared" si="114"/>
        <v>0</v>
      </c>
      <c r="K873" s="23">
        <f t="shared" si="115"/>
        <v>2500</v>
      </c>
      <c r="L873" s="23">
        <f t="shared" si="116"/>
        <v>0</v>
      </c>
      <c r="M873" s="1">
        <f>IF(AND(B873="Med B", COUNTIFS(A$2:A873, A873, B$2:B873, "Med B")=1), 1, 0)</f>
        <v>0</v>
      </c>
      <c r="N873" s="1">
        <f t="shared" si="117"/>
        <v>0</v>
      </c>
      <c r="O873" s="1">
        <f>IF(B873="Med B", COUNTIFS(A$2:A873, A873, B$2:B873, "Med B"), 0)</f>
        <v>0</v>
      </c>
      <c r="P873" s="1">
        <f>IF(AND(B873="Med B", COUNTIFS(A$2:A873, A873, B$2:B873, "Med B")=2), E873, 0)</f>
        <v>0</v>
      </c>
    </row>
    <row r="874" spans="1:16" ht="10" x14ac:dyDescent="0.25">
      <c r="A874" s="1">
        <v>60</v>
      </c>
      <c r="B874" s="24" t="s">
        <v>9</v>
      </c>
      <c r="C874" s="2">
        <v>41134</v>
      </c>
      <c r="D874" s="2" t="str">
        <f t="shared" si="112"/>
        <v>2012-08</v>
      </c>
      <c r="E874" s="23">
        <v>2500</v>
      </c>
      <c r="F874" s="23">
        <f t="shared" si="113"/>
        <v>0</v>
      </c>
      <c r="G874" s="23">
        <f>IF(AND(B874="Med B", COUNTIFS(A$2:A874, A874, B$2:B874, "Med A")=0), 1, 0)</f>
        <v>0</v>
      </c>
      <c r="H874" s="23" cm="1">
        <f t="array" ref="H874">IF(AND(A874=A873, E874=1), (C874-MIN(IF(A$2:A874=A874, IF(B$2:B874="Med A", C$2:C874), C874)))/7, 0)</f>
        <v>0</v>
      </c>
      <c r="I874" s="23">
        <f>IF(F874=1, SUMIFS(E$2:E874, A$2:A874, A874, B$2:B874, "Med A"), 0)</f>
        <v>0</v>
      </c>
      <c r="J874" s="23">
        <f t="shared" si="114"/>
        <v>0</v>
      </c>
      <c r="K874" s="23">
        <f t="shared" si="115"/>
        <v>2500</v>
      </c>
      <c r="L874" s="23">
        <f t="shared" si="116"/>
        <v>0</v>
      </c>
      <c r="M874" s="1">
        <f>IF(AND(B874="Med B", COUNTIFS(A$2:A874, A874, B$2:B874, "Med B")=1), 1, 0)</f>
        <v>0</v>
      </c>
      <c r="N874" s="1">
        <f t="shared" si="117"/>
        <v>0</v>
      </c>
      <c r="O874" s="1">
        <f>IF(B874="Med B", COUNTIFS(A$2:A874, A874, B$2:B874, "Med B"), 0)</f>
        <v>0</v>
      </c>
      <c r="P874" s="1">
        <f>IF(AND(B874="Med B", COUNTIFS(A$2:A874, A874, B$2:B874, "Med B")=2), E874, 0)</f>
        <v>0</v>
      </c>
    </row>
    <row r="875" spans="1:16" ht="10" x14ac:dyDescent="0.25">
      <c r="A875" s="1">
        <v>60</v>
      </c>
      <c r="B875" s="24" t="s">
        <v>9</v>
      </c>
      <c r="C875" s="2">
        <v>41136</v>
      </c>
      <c r="D875" s="2" t="str">
        <f t="shared" si="112"/>
        <v>2012-08</v>
      </c>
      <c r="E875" s="23">
        <v>2500</v>
      </c>
      <c r="F875" s="23">
        <f t="shared" si="113"/>
        <v>0</v>
      </c>
      <c r="G875" s="23">
        <f>IF(AND(B875="Med B", COUNTIFS(A$2:A875, A875, B$2:B875, "Med A")=0), 1, 0)</f>
        <v>0</v>
      </c>
      <c r="H875" s="23" cm="1">
        <f t="array" ref="H875">IF(AND(A875=A874, E875=1), (C875-MIN(IF(A$2:A875=A875, IF(B$2:B875="Med A", C$2:C875), C875)))/7, 0)</f>
        <v>0</v>
      </c>
      <c r="I875" s="23">
        <f>IF(F875=1, SUMIFS(E$2:E875, A$2:A875, A875, B$2:B875, "Med A"), 0)</f>
        <v>0</v>
      </c>
      <c r="J875" s="23">
        <f t="shared" si="114"/>
        <v>0</v>
      </c>
      <c r="K875" s="23">
        <f t="shared" si="115"/>
        <v>2500</v>
      </c>
      <c r="L875" s="23">
        <f t="shared" si="116"/>
        <v>0</v>
      </c>
      <c r="M875" s="1">
        <f>IF(AND(B875="Med B", COUNTIFS(A$2:A875, A875, B$2:B875, "Med B")=1), 1, 0)</f>
        <v>0</v>
      </c>
      <c r="N875" s="1">
        <f t="shared" si="117"/>
        <v>0</v>
      </c>
      <c r="O875" s="1">
        <f>IF(B875="Med B", COUNTIFS(A$2:A875, A875, B$2:B875, "Med B"), 0)</f>
        <v>0</v>
      </c>
      <c r="P875" s="1">
        <f>IF(AND(B875="Med B", COUNTIFS(A$2:A875, A875, B$2:B875, "Med B")=2), E875, 0)</f>
        <v>0</v>
      </c>
    </row>
    <row r="876" spans="1:16" ht="10" x14ac:dyDescent="0.25">
      <c r="A876" s="1">
        <v>60</v>
      </c>
      <c r="B876" s="24" t="s">
        <v>9</v>
      </c>
      <c r="C876" s="2">
        <v>41138</v>
      </c>
      <c r="D876" s="2" t="str">
        <f t="shared" si="112"/>
        <v>2012-08</v>
      </c>
      <c r="E876" s="23">
        <v>2500</v>
      </c>
      <c r="F876" s="23">
        <f t="shared" si="113"/>
        <v>0</v>
      </c>
      <c r="G876" s="23">
        <f>IF(AND(B876="Med B", COUNTIFS(A$2:A876, A876, B$2:B876, "Med A")=0), 1, 0)</f>
        <v>0</v>
      </c>
      <c r="H876" s="23" cm="1">
        <f t="array" ref="H876">IF(AND(A876=A875, E876=1), (C876-MIN(IF(A$2:A876=A876, IF(B$2:B876="Med A", C$2:C876), C876)))/7, 0)</f>
        <v>0</v>
      </c>
      <c r="I876" s="23">
        <f>IF(F876=1, SUMIFS(E$2:E876, A$2:A876, A876, B$2:B876, "Med A"), 0)</f>
        <v>0</v>
      </c>
      <c r="J876" s="23">
        <f t="shared" si="114"/>
        <v>0</v>
      </c>
      <c r="K876" s="23">
        <f t="shared" si="115"/>
        <v>2500</v>
      </c>
      <c r="L876" s="23">
        <f t="shared" si="116"/>
        <v>0</v>
      </c>
      <c r="M876" s="1">
        <f>IF(AND(B876="Med B", COUNTIFS(A$2:A876, A876, B$2:B876, "Med B")=1), 1, 0)</f>
        <v>0</v>
      </c>
      <c r="N876" s="1">
        <f t="shared" si="117"/>
        <v>0</v>
      </c>
      <c r="O876" s="1">
        <f>IF(B876="Med B", COUNTIFS(A$2:A876, A876, B$2:B876, "Med B"), 0)</f>
        <v>0</v>
      </c>
      <c r="P876" s="1">
        <f>IF(AND(B876="Med B", COUNTIFS(A$2:A876, A876, B$2:B876, "Med B")=2), E876, 0)</f>
        <v>0</v>
      </c>
    </row>
    <row r="877" spans="1:16" ht="10" x14ac:dyDescent="0.25">
      <c r="A877" s="1">
        <v>60</v>
      </c>
      <c r="B877" s="24" t="s">
        <v>9</v>
      </c>
      <c r="C877" s="2">
        <v>41141</v>
      </c>
      <c r="D877" s="2" t="str">
        <f t="shared" si="112"/>
        <v>2012-08</v>
      </c>
      <c r="E877" s="23">
        <v>2500</v>
      </c>
      <c r="F877" s="23">
        <f t="shared" si="113"/>
        <v>0</v>
      </c>
      <c r="G877" s="23">
        <f>IF(AND(B877="Med B", COUNTIFS(A$2:A877, A877, B$2:B877, "Med A")=0), 1, 0)</f>
        <v>0</v>
      </c>
      <c r="H877" s="23" cm="1">
        <f t="array" ref="H877">IF(AND(A877=A876, E877=1), (C877-MIN(IF(A$2:A877=A877, IF(B$2:B877="Med A", C$2:C877), C877)))/7, 0)</f>
        <v>0</v>
      </c>
      <c r="I877" s="23">
        <f>IF(F877=1, SUMIFS(E$2:E877, A$2:A877, A877, B$2:B877, "Med A"), 0)</f>
        <v>0</v>
      </c>
      <c r="J877" s="23">
        <f t="shared" si="114"/>
        <v>0</v>
      </c>
      <c r="K877" s="23">
        <f t="shared" si="115"/>
        <v>2500</v>
      </c>
      <c r="L877" s="23">
        <f t="shared" si="116"/>
        <v>0</v>
      </c>
      <c r="M877" s="1">
        <f>IF(AND(B877="Med B", COUNTIFS(A$2:A877, A877, B$2:B877, "Med B")=1), 1, 0)</f>
        <v>0</v>
      </c>
      <c r="N877" s="1">
        <f t="shared" si="117"/>
        <v>0</v>
      </c>
      <c r="O877" s="1">
        <f>IF(B877="Med B", COUNTIFS(A$2:A877, A877, B$2:B877, "Med B"), 0)</f>
        <v>0</v>
      </c>
      <c r="P877" s="1">
        <f>IF(AND(B877="Med B", COUNTIFS(A$2:A877, A877, B$2:B877, "Med B")=2), E877, 0)</f>
        <v>0</v>
      </c>
    </row>
    <row r="878" spans="1:16" ht="10" x14ac:dyDescent="0.25">
      <c r="A878" s="1">
        <v>60</v>
      </c>
      <c r="B878" s="24" t="s">
        <v>9</v>
      </c>
      <c r="C878" s="2">
        <v>41143</v>
      </c>
      <c r="D878" s="2" t="str">
        <f t="shared" si="112"/>
        <v>2012-08</v>
      </c>
      <c r="E878" s="23">
        <v>2500</v>
      </c>
      <c r="F878" s="23">
        <f t="shared" si="113"/>
        <v>0</v>
      </c>
      <c r="G878" s="23">
        <f>IF(AND(B878="Med B", COUNTIFS(A$2:A878, A878, B$2:B878, "Med A")=0), 1, 0)</f>
        <v>0</v>
      </c>
      <c r="H878" s="23" cm="1">
        <f t="array" ref="H878">IF(AND(A878=A877, E878=1), (C878-MIN(IF(A$2:A878=A878, IF(B$2:B878="Med A", C$2:C878), C878)))/7, 0)</f>
        <v>0</v>
      </c>
      <c r="I878" s="23">
        <f>IF(F878=1, SUMIFS(E$2:E878, A$2:A878, A878, B$2:B878, "Med A"), 0)</f>
        <v>0</v>
      </c>
      <c r="J878" s="23">
        <f t="shared" si="114"/>
        <v>0</v>
      </c>
      <c r="K878" s="23">
        <f t="shared" si="115"/>
        <v>2500</v>
      </c>
      <c r="L878" s="23">
        <f t="shared" si="116"/>
        <v>0</v>
      </c>
      <c r="M878" s="1">
        <f>IF(AND(B878="Med B", COUNTIFS(A$2:A878, A878, B$2:B878, "Med B")=1), 1, 0)</f>
        <v>0</v>
      </c>
      <c r="N878" s="1">
        <f t="shared" si="117"/>
        <v>0</v>
      </c>
      <c r="O878" s="1">
        <f>IF(B878="Med B", COUNTIFS(A$2:A878, A878, B$2:B878, "Med B"), 0)</f>
        <v>0</v>
      </c>
      <c r="P878" s="1">
        <f>IF(AND(B878="Med B", COUNTIFS(A$2:A878, A878, B$2:B878, "Med B")=2), E878, 0)</f>
        <v>0</v>
      </c>
    </row>
    <row r="879" spans="1:16" ht="10" x14ac:dyDescent="0.25">
      <c r="A879" s="1">
        <v>60</v>
      </c>
      <c r="B879" s="24" t="s">
        <v>9</v>
      </c>
      <c r="C879" s="2">
        <v>41145</v>
      </c>
      <c r="D879" s="2" t="str">
        <f t="shared" si="112"/>
        <v>2012-08</v>
      </c>
      <c r="E879" s="23">
        <v>2500</v>
      </c>
      <c r="F879" s="23">
        <f t="shared" si="113"/>
        <v>0</v>
      </c>
      <c r="G879" s="23">
        <f>IF(AND(B879="Med B", COUNTIFS(A$2:A879, A879, B$2:B879, "Med A")=0), 1, 0)</f>
        <v>0</v>
      </c>
      <c r="H879" s="23" cm="1">
        <f t="array" ref="H879">IF(AND(A879=A878, E879=1), (C879-MIN(IF(A$2:A879=A879, IF(B$2:B879="Med A", C$2:C879), C879)))/7, 0)</f>
        <v>0</v>
      </c>
      <c r="I879" s="23">
        <f>IF(F879=1, SUMIFS(E$2:E879, A$2:A879, A879, B$2:B879, "Med A"), 0)</f>
        <v>0</v>
      </c>
      <c r="J879" s="23">
        <f t="shared" si="114"/>
        <v>0</v>
      </c>
      <c r="K879" s="23">
        <f t="shared" si="115"/>
        <v>2500</v>
      </c>
      <c r="L879" s="23">
        <f t="shared" si="116"/>
        <v>0</v>
      </c>
      <c r="M879" s="1">
        <f>IF(AND(B879="Med B", COUNTIFS(A$2:A879, A879, B$2:B879, "Med B")=1), 1, 0)</f>
        <v>0</v>
      </c>
      <c r="N879" s="1">
        <f t="shared" si="117"/>
        <v>0</v>
      </c>
      <c r="O879" s="1">
        <f>IF(B879="Med B", COUNTIFS(A$2:A879, A879, B$2:B879, "Med B"), 0)</f>
        <v>0</v>
      </c>
      <c r="P879" s="1">
        <f>IF(AND(B879="Med B", COUNTIFS(A$2:A879, A879, B$2:B879, "Med B")=2), E879, 0)</f>
        <v>0</v>
      </c>
    </row>
    <row r="880" spans="1:16" ht="10" x14ac:dyDescent="0.25">
      <c r="A880" s="1">
        <v>60</v>
      </c>
      <c r="B880" s="24" t="s">
        <v>9</v>
      </c>
      <c r="C880" s="2">
        <v>41148</v>
      </c>
      <c r="D880" s="2" t="str">
        <f t="shared" si="112"/>
        <v>2012-08</v>
      </c>
      <c r="E880" s="23">
        <v>2500</v>
      </c>
      <c r="F880" s="23">
        <f t="shared" si="113"/>
        <v>0</v>
      </c>
      <c r="G880" s="23">
        <f>IF(AND(B880="Med B", COUNTIFS(A$2:A880, A880, B$2:B880, "Med A")=0), 1, 0)</f>
        <v>0</v>
      </c>
      <c r="H880" s="23" cm="1">
        <f t="array" ref="H880">IF(AND(A880=A879, E880=1), (C880-MIN(IF(A$2:A880=A880, IF(B$2:B880="Med A", C$2:C880), C880)))/7, 0)</f>
        <v>0</v>
      </c>
      <c r="I880" s="23">
        <f>IF(F880=1, SUMIFS(E$2:E880, A$2:A880, A880, B$2:B880, "Med A"), 0)</f>
        <v>0</v>
      </c>
      <c r="J880" s="23">
        <f t="shared" si="114"/>
        <v>0</v>
      </c>
      <c r="K880" s="23">
        <f t="shared" si="115"/>
        <v>2500</v>
      </c>
      <c r="L880" s="23">
        <f t="shared" si="116"/>
        <v>0</v>
      </c>
      <c r="M880" s="1">
        <f>IF(AND(B880="Med B", COUNTIFS(A$2:A880, A880, B$2:B880, "Med B")=1), 1, 0)</f>
        <v>0</v>
      </c>
      <c r="N880" s="1">
        <f t="shared" si="117"/>
        <v>0</v>
      </c>
      <c r="O880" s="1">
        <f>IF(B880="Med B", COUNTIFS(A$2:A880, A880, B$2:B880, "Med B"), 0)</f>
        <v>0</v>
      </c>
      <c r="P880" s="1">
        <f>IF(AND(B880="Med B", COUNTIFS(A$2:A880, A880, B$2:B880, "Med B")=2), E880, 0)</f>
        <v>0</v>
      </c>
    </row>
    <row r="881" spans="1:17" ht="10" x14ac:dyDescent="0.25">
      <c r="A881" s="1">
        <v>60</v>
      </c>
      <c r="B881" s="24" t="s">
        <v>9</v>
      </c>
      <c r="C881" s="2">
        <v>41150</v>
      </c>
      <c r="D881" s="2" t="str">
        <f t="shared" si="112"/>
        <v>2012-08</v>
      </c>
      <c r="E881" s="23">
        <v>2500</v>
      </c>
      <c r="F881" s="23">
        <f t="shared" si="113"/>
        <v>0</v>
      </c>
      <c r="G881" s="23">
        <f>IF(AND(B881="Med B", COUNTIFS(A$2:A881, A881, B$2:B881, "Med A")=0), 1, 0)</f>
        <v>0</v>
      </c>
      <c r="H881" s="23" cm="1">
        <f t="array" ref="H881">IF(AND(A881=A880, E881=1), (C881-MIN(IF(A$2:A881=A881, IF(B$2:B881="Med A", C$2:C881), C881)))/7, 0)</f>
        <v>0</v>
      </c>
      <c r="I881" s="23">
        <f>IF(F881=1, SUMIFS(E$2:E881, A$2:A881, A881, B$2:B881, "Med A"), 0)</f>
        <v>0</v>
      </c>
      <c r="J881" s="23">
        <f t="shared" si="114"/>
        <v>0</v>
      </c>
      <c r="K881" s="23">
        <f t="shared" si="115"/>
        <v>2500</v>
      </c>
      <c r="L881" s="23">
        <f t="shared" si="116"/>
        <v>0</v>
      </c>
      <c r="M881" s="1">
        <f>IF(AND(B881="Med B", COUNTIFS(A$2:A881, A881, B$2:B881, "Med B")=1), 1, 0)</f>
        <v>0</v>
      </c>
      <c r="N881" s="1">
        <f t="shared" si="117"/>
        <v>0</v>
      </c>
      <c r="O881" s="1">
        <f>IF(B881="Med B", COUNTIFS(A$2:A881, A881, B$2:B881, "Med B"), 0)</f>
        <v>0</v>
      </c>
      <c r="P881" s="1">
        <f>IF(AND(B881="Med B", COUNTIFS(A$2:A881, A881, B$2:B881, "Med B")=2), E881, 0)</f>
        <v>0</v>
      </c>
    </row>
    <row r="882" spans="1:17" ht="10" x14ac:dyDescent="0.25">
      <c r="A882" s="1">
        <v>60</v>
      </c>
      <c r="B882" s="24" t="s">
        <v>9</v>
      </c>
      <c r="C882" s="2">
        <v>41152</v>
      </c>
      <c r="D882" s="2" t="str">
        <f t="shared" si="112"/>
        <v>2012-08</v>
      </c>
      <c r="E882" s="23">
        <v>2500</v>
      </c>
      <c r="F882" s="23">
        <f t="shared" si="113"/>
        <v>0</v>
      </c>
      <c r="G882" s="23">
        <f>IF(AND(B882="Med B", COUNTIFS(A$2:A882, A882, B$2:B882, "Med A")=0), 1, 0)</f>
        <v>0</v>
      </c>
      <c r="H882" s="23" cm="1">
        <f t="array" ref="H882">IF(AND(A882=A881, E882=1), (C882-MIN(IF(A$2:A882=A882, IF(B$2:B882="Med A", C$2:C882), C882)))/7, 0)</f>
        <v>0</v>
      </c>
      <c r="I882" s="23">
        <f>IF(F882=1, SUMIFS(E$2:E882, A$2:A882, A882, B$2:B882, "Med A"), 0)</f>
        <v>0</v>
      </c>
      <c r="J882" s="23">
        <f t="shared" si="114"/>
        <v>0</v>
      </c>
      <c r="K882" s="23">
        <f t="shared" si="115"/>
        <v>2500</v>
      </c>
      <c r="L882" s="23">
        <f t="shared" si="116"/>
        <v>0</v>
      </c>
      <c r="M882" s="1">
        <f>IF(AND(B882="Med B", COUNTIFS(A$2:A882, A882, B$2:B882, "Med B")=1), 1, 0)</f>
        <v>0</v>
      </c>
      <c r="N882" s="1">
        <f t="shared" si="117"/>
        <v>0</v>
      </c>
      <c r="O882" s="1">
        <f>IF(B882="Med B", COUNTIFS(A$2:A882, A882, B$2:B882, "Med B"), 0)</f>
        <v>0</v>
      </c>
      <c r="P882" s="1">
        <f>IF(AND(B882="Med B", COUNTIFS(A$2:A882, A882, B$2:B882, "Med B")=2), E882, 0)</f>
        <v>0</v>
      </c>
    </row>
    <row r="883" spans="1:17" ht="12.5" x14ac:dyDescent="0.25">
      <c r="A883" s="1">
        <v>60</v>
      </c>
      <c r="B883" s="24" t="s">
        <v>9</v>
      </c>
      <c r="C883" s="2">
        <v>41155</v>
      </c>
      <c r="D883" s="2" t="str">
        <f t="shared" si="112"/>
        <v>2012-09</v>
      </c>
      <c r="E883" s="23">
        <v>2500</v>
      </c>
      <c r="F883" s="23">
        <f t="shared" si="113"/>
        <v>0</v>
      </c>
      <c r="G883" s="23">
        <f>IF(AND(B883="Med B", COUNTIFS(A$2:A883, A883, B$2:B883, "Med A")=0), 1, 0)</f>
        <v>0</v>
      </c>
      <c r="H883" s="23" cm="1">
        <f t="array" ref="H883">IF(AND(A883=A882, E883=1), (C883-MIN(IF(A$2:A883=A883, IF(B$2:B883="Med A", C$2:C883), C883)))/7, 0)</f>
        <v>0</v>
      </c>
      <c r="I883" s="23">
        <f>IF(F883=1, SUMIFS(E$2:E883, A$2:A883, A883, B$2:B883, "Med A"), 0)</f>
        <v>0</v>
      </c>
      <c r="J883" s="23">
        <f t="shared" si="114"/>
        <v>0</v>
      </c>
      <c r="K883" s="23">
        <f t="shared" si="115"/>
        <v>2500</v>
      </c>
      <c r="L883" s="23">
        <f t="shared" si="116"/>
        <v>0</v>
      </c>
      <c r="M883" s="1">
        <f>IF(AND(B883="Med B", COUNTIFS(A$2:A883, A883, B$2:B883, "Med B")=1), 1, 0)</f>
        <v>0</v>
      </c>
      <c r="N883" s="1">
        <f t="shared" si="117"/>
        <v>0</v>
      </c>
      <c r="O883" s="1">
        <f>IF(B883="Med B", COUNTIFS(A$2:A883, A883, B$2:B883, "Med B"), 0)</f>
        <v>0</v>
      </c>
      <c r="P883" s="1">
        <f>IF(AND(B883="Med B", COUNTIFS(A$2:A883, A883, B$2:B883, "Med B")=2), E883, 0)</f>
        <v>0</v>
      </c>
      <c r="Q883" t="str">
        <f t="shared" ref="Q883:Q886" si="119">IF(AND(F859=1, OR(MONTH(C859)=9, MONTH(C859)=10)), TEXT(C859, "yyyy-mm"), "")</f>
        <v/>
      </c>
    </row>
    <row r="884" spans="1:17" ht="12.5" x14ac:dyDescent="0.25">
      <c r="A884" s="1">
        <v>60</v>
      </c>
      <c r="B884" s="24" t="s">
        <v>9</v>
      </c>
      <c r="C884" s="2">
        <v>41157</v>
      </c>
      <c r="D884" s="2" t="str">
        <f t="shared" si="112"/>
        <v>2012-09</v>
      </c>
      <c r="E884" s="23">
        <v>2500</v>
      </c>
      <c r="F884" s="23">
        <f t="shared" si="113"/>
        <v>0</v>
      </c>
      <c r="G884" s="23">
        <f>IF(AND(B884="Med B", COUNTIFS(A$2:A884, A884, B$2:B884, "Med A")=0), 1, 0)</f>
        <v>0</v>
      </c>
      <c r="H884" s="23" cm="1">
        <f t="array" ref="H884">IF(AND(A884=A883, E884=1), (C884-MIN(IF(A$2:A884=A884, IF(B$2:B884="Med A", C$2:C884), C884)))/7, 0)</f>
        <v>0</v>
      </c>
      <c r="I884" s="23">
        <f>IF(F884=1, SUMIFS(E$2:E884, A$2:A884, A884, B$2:B884, "Med A"), 0)</f>
        <v>0</v>
      </c>
      <c r="J884" s="23">
        <f t="shared" si="114"/>
        <v>0</v>
      </c>
      <c r="K884" s="23">
        <f t="shared" si="115"/>
        <v>2500</v>
      </c>
      <c r="L884" s="23">
        <f t="shared" si="116"/>
        <v>0</v>
      </c>
      <c r="M884" s="1">
        <f>IF(AND(B884="Med B", COUNTIFS(A$2:A884, A884, B$2:B884, "Med B")=1), 1, 0)</f>
        <v>0</v>
      </c>
      <c r="N884" s="1">
        <f t="shared" si="117"/>
        <v>0</v>
      </c>
      <c r="O884" s="1">
        <f>IF(B884="Med B", COUNTIFS(A$2:A884, A884, B$2:B884, "Med B"), 0)</f>
        <v>0</v>
      </c>
      <c r="P884" s="1">
        <f>IF(AND(B884="Med B", COUNTIFS(A$2:A884, A884, B$2:B884, "Med B")=2), E884, 0)</f>
        <v>0</v>
      </c>
      <c r="Q884" t="str">
        <f t="shared" si="119"/>
        <v/>
      </c>
    </row>
    <row r="885" spans="1:17" ht="12.5" x14ac:dyDescent="0.25">
      <c r="A885" s="1">
        <v>60</v>
      </c>
      <c r="B885" s="24" t="s">
        <v>10</v>
      </c>
      <c r="C885" s="2">
        <v>41165</v>
      </c>
      <c r="D885" s="2" t="str">
        <f t="shared" si="112"/>
        <v>2012-09</v>
      </c>
      <c r="E885" s="23">
        <v>5</v>
      </c>
      <c r="F885" s="23">
        <f t="shared" si="113"/>
        <v>1</v>
      </c>
      <c r="G885" s="23">
        <f>IF(AND(B885="Med B", COUNTIFS(A$2:A885, A885, B$2:B885, "Med A")=0), 1, 0)</f>
        <v>0</v>
      </c>
      <c r="H885" s="23" cm="1">
        <f t="array" ref="H885">IF(AND(A885=A884, E885=1), (C885-MIN(IF(A$2:A885=A885, IF(B$2:B885="Med A", C$2:C885), C885)))/7, 0)</f>
        <v>0</v>
      </c>
      <c r="I885" s="23">
        <f>IF(F885=1, SUMIFS(E$2:E885, A$2:A885, A885, B$2:B885, "Med A"), 0)</f>
        <v>72500</v>
      </c>
      <c r="J885" s="23">
        <f t="shared" si="114"/>
        <v>0</v>
      </c>
      <c r="K885" s="23">
        <f t="shared" si="115"/>
        <v>0</v>
      </c>
      <c r="L885" s="23">
        <f t="shared" si="116"/>
        <v>5</v>
      </c>
      <c r="M885" s="1">
        <f>IF(AND(B885="Med B", COUNTIFS(A$2:A885, A885, B$2:B885, "Med B")=1), 1, 0)</f>
        <v>1</v>
      </c>
      <c r="N885" s="1">
        <f t="shared" si="117"/>
        <v>5</v>
      </c>
      <c r="O885" s="1">
        <f>IF(B885="Med B", COUNTIFS(A$2:A885, A885, B$2:B885, "Med B"), 0)</f>
        <v>1</v>
      </c>
      <c r="P885" s="1">
        <f>IF(AND(B885="Med B", COUNTIFS(A$2:A885, A885, B$2:B885, "Med B")=2), E885, 0)</f>
        <v>0</v>
      </c>
      <c r="Q885" t="str">
        <f t="shared" si="119"/>
        <v/>
      </c>
    </row>
    <row r="886" spans="1:17" ht="12.5" x14ac:dyDescent="0.25">
      <c r="A886" s="1">
        <v>60</v>
      </c>
      <c r="B886" s="24" t="s">
        <v>10</v>
      </c>
      <c r="C886" s="2">
        <v>41192</v>
      </c>
      <c r="D886" s="2" t="str">
        <f t="shared" si="112"/>
        <v>2012-10</v>
      </c>
      <c r="E886" s="23">
        <v>5</v>
      </c>
      <c r="F886" s="23">
        <f t="shared" si="113"/>
        <v>0</v>
      </c>
      <c r="G886" s="23">
        <f>IF(AND(B886="Med B", COUNTIFS(A$2:A886, A886, B$2:B886, "Med A")=0), 1, 0)</f>
        <v>0</v>
      </c>
      <c r="H886" s="23" cm="1">
        <f t="array" ref="H886">IF(AND(A886=A885, E886=1), (C886-MIN(IF(A$2:A886=A886, IF(B$2:B886="Med A", C$2:C886), C886)))/7, 0)</f>
        <v>0</v>
      </c>
      <c r="I886" s="23">
        <f>IF(F886=1, SUMIFS(E$2:E886, A$2:A886, A886, B$2:B886, "Med A"), 0)</f>
        <v>0</v>
      </c>
      <c r="J886" s="23">
        <f t="shared" si="114"/>
        <v>0</v>
      </c>
      <c r="K886" s="23">
        <f t="shared" si="115"/>
        <v>0</v>
      </c>
      <c r="L886" s="23">
        <f t="shared" si="116"/>
        <v>5</v>
      </c>
      <c r="M886" s="1">
        <f>IF(AND(B886="Med B", COUNTIFS(A$2:A886, A886, B$2:B886, "Med B")=1), 1, 0)</f>
        <v>0</v>
      </c>
      <c r="N886" s="1">
        <f t="shared" si="117"/>
        <v>0</v>
      </c>
      <c r="O886" s="1">
        <f>IF(B886="Med B", COUNTIFS(A$2:A886, A886, B$2:B886, "Med B"), 0)</f>
        <v>2</v>
      </c>
      <c r="P886" s="1">
        <f>IF(AND(B886="Med B", COUNTIFS(A$2:A886, A886, B$2:B886, "Med B")=2), E886, 0)</f>
        <v>5</v>
      </c>
      <c r="Q886" t="str">
        <f t="shared" si="119"/>
        <v/>
      </c>
    </row>
    <row r="887" spans="1:17" ht="10" x14ac:dyDescent="0.25">
      <c r="A887" s="1">
        <v>60</v>
      </c>
      <c r="B887" s="24" t="s">
        <v>10</v>
      </c>
      <c r="C887" s="2">
        <v>41227</v>
      </c>
      <c r="D887" s="2" t="str">
        <f t="shared" si="112"/>
        <v>2012-11</v>
      </c>
      <c r="E887" s="23">
        <v>6</v>
      </c>
      <c r="F887" s="23">
        <f t="shared" si="113"/>
        <v>0</v>
      </c>
      <c r="G887" s="23">
        <f>IF(AND(B887="Med B", COUNTIFS(A$2:A887, A887, B$2:B887, "Med A")=0), 1, 0)</f>
        <v>0</v>
      </c>
      <c r="H887" s="23" cm="1">
        <f t="array" ref="H887">IF(AND(A887=A886, E887=1), (C887-MIN(IF(A$2:A887=A887, IF(B$2:B887="Med A", C$2:C887), C887)))/7, 0)</f>
        <v>0</v>
      </c>
      <c r="I887" s="23">
        <f>IF(F887=1, SUMIFS(E$2:E887, A$2:A887, A887, B$2:B887, "Med A"), 0)</f>
        <v>0</v>
      </c>
      <c r="J887" s="23">
        <f t="shared" si="114"/>
        <v>16</v>
      </c>
      <c r="K887" s="23">
        <f t="shared" si="115"/>
        <v>0</v>
      </c>
      <c r="L887" s="23">
        <f t="shared" si="116"/>
        <v>6</v>
      </c>
      <c r="M887" s="1">
        <f>IF(AND(B887="Med B", COUNTIFS(A$2:A887, A887, B$2:B887, "Med B")=1), 1, 0)</f>
        <v>0</v>
      </c>
      <c r="N887" s="1">
        <f t="shared" si="117"/>
        <v>0</v>
      </c>
      <c r="O887" s="1">
        <f>IF(B887="Med B", COUNTIFS(A$2:A887, A887, B$2:B887, "Med B"), 0)</f>
        <v>3</v>
      </c>
      <c r="P887" s="1">
        <f>IF(AND(B887="Med B", COUNTIFS(A$2:A887, A887, B$2:B887, "Med B")=2), E887, 0)</f>
        <v>0</v>
      </c>
    </row>
    <row r="888" spans="1:17" ht="10" x14ac:dyDescent="0.25">
      <c r="A888" s="1">
        <v>61</v>
      </c>
      <c r="B888" s="24" t="s">
        <v>9</v>
      </c>
      <c r="C888" s="2">
        <v>41093</v>
      </c>
      <c r="D888" s="2" t="str">
        <f t="shared" si="112"/>
        <v>2012-07</v>
      </c>
      <c r="E888" s="23">
        <v>1000</v>
      </c>
      <c r="F888" s="23">
        <f t="shared" si="113"/>
        <v>0</v>
      </c>
      <c r="G888" s="23">
        <f>IF(AND(B888="Med B", COUNTIFS(A$2:A888, A888, B$2:B888, "Med A")=0), 1, 0)</f>
        <v>0</v>
      </c>
      <c r="H888" s="23" cm="1">
        <f t="array" ref="H888">IF(AND(A888=A887, E888=1), (C888-MIN(IF(A$2:A888=A888, IF(B$2:B888="Med A", C$2:C888), C888)))/7, 0)</f>
        <v>0</v>
      </c>
      <c r="I888" s="23">
        <f>IF(F888=1, SUMIFS(E$2:E888, A$2:A888, A888, B$2:B888, "Med A"), 0)</f>
        <v>0</v>
      </c>
      <c r="J888" s="23">
        <f t="shared" si="114"/>
        <v>0</v>
      </c>
      <c r="K888" s="23">
        <f t="shared" si="115"/>
        <v>1000</v>
      </c>
      <c r="L888" s="23">
        <f t="shared" si="116"/>
        <v>0</v>
      </c>
      <c r="M888" s="1">
        <f>IF(AND(B888="Med B", COUNTIFS(A$2:A888, A888, B$2:B888, "Med B")=1), 1, 0)</f>
        <v>0</v>
      </c>
      <c r="N888" s="1">
        <f t="shared" si="117"/>
        <v>0</v>
      </c>
      <c r="O888" s="1">
        <f>IF(B888="Med B", COUNTIFS(A$2:A888, A888, B$2:B888, "Med B"), 0)</f>
        <v>0</v>
      </c>
      <c r="P888" s="1">
        <f>IF(AND(B888="Med B", COUNTIFS(A$2:A888, A888, B$2:B888, "Med B")=2), E888, 0)</f>
        <v>0</v>
      </c>
    </row>
    <row r="889" spans="1:17" ht="10" x14ac:dyDescent="0.25">
      <c r="A889" s="1">
        <v>61</v>
      </c>
      <c r="B889" s="24" t="s">
        <v>9</v>
      </c>
      <c r="C889" s="2">
        <v>41095</v>
      </c>
      <c r="D889" s="2" t="str">
        <f t="shared" si="112"/>
        <v>2012-07</v>
      </c>
      <c r="E889" s="23">
        <v>1000</v>
      </c>
      <c r="F889" s="23">
        <f t="shared" si="113"/>
        <v>0</v>
      </c>
      <c r="G889" s="23">
        <f>IF(AND(B889="Med B", COUNTIFS(A$2:A889, A889, B$2:B889, "Med A")=0), 1, 0)</f>
        <v>0</v>
      </c>
      <c r="H889" s="23" cm="1">
        <f t="array" ref="H889">IF(AND(A889=A888, E889=1), (C889-MIN(IF(A$2:A889=A889, IF(B$2:B889="Med A", C$2:C889), C889)))/7, 0)</f>
        <v>0</v>
      </c>
      <c r="I889" s="23">
        <f>IF(F889=1, SUMIFS(E$2:E889, A$2:A889, A889, B$2:B889, "Med A"), 0)</f>
        <v>0</v>
      </c>
      <c r="J889" s="23">
        <f t="shared" si="114"/>
        <v>0</v>
      </c>
      <c r="K889" s="23">
        <f t="shared" si="115"/>
        <v>1000</v>
      </c>
      <c r="L889" s="23">
        <f t="shared" si="116"/>
        <v>0</v>
      </c>
      <c r="M889" s="1">
        <f>IF(AND(B889="Med B", COUNTIFS(A$2:A889, A889, B$2:B889, "Med B")=1), 1, 0)</f>
        <v>0</v>
      </c>
      <c r="N889" s="1">
        <f t="shared" si="117"/>
        <v>0</v>
      </c>
      <c r="O889" s="1">
        <f>IF(B889="Med B", COUNTIFS(A$2:A889, A889, B$2:B889, "Med B"), 0)</f>
        <v>0</v>
      </c>
      <c r="P889" s="1">
        <f>IF(AND(B889="Med B", COUNTIFS(A$2:A889, A889, B$2:B889, "Med B")=2), E889, 0)</f>
        <v>0</v>
      </c>
    </row>
    <row r="890" spans="1:17" ht="10" x14ac:dyDescent="0.25">
      <c r="A890" s="1">
        <v>61</v>
      </c>
      <c r="B890" s="24" t="s">
        <v>9</v>
      </c>
      <c r="C890" s="2">
        <v>41125</v>
      </c>
      <c r="D890" s="2" t="str">
        <f t="shared" si="112"/>
        <v>2012-08</v>
      </c>
      <c r="E890" s="23">
        <v>800</v>
      </c>
      <c r="F890" s="23">
        <f t="shared" si="113"/>
        <v>0</v>
      </c>
      <c r="G890" s="23">
        <f>IF(AND(B890="Med B", COUNTIFS(A$2:A890, A890, B$2:B890, "Med A")=0), 1, 0)</f>
        <v>0</v>
      </c>
      <c r="H890" s="23" cm="1">
        <f t="array" ref="H890">IF(AND(A890=A889, E890=1), (C890-MIN(IF(A$2:A890=A890, IF(B$2:B890="Med A", C$2:C890), C890)))/7, 0)</f>
        <v>0</v>
      </c>
      <c r="I890" s="23">
        <f>IF(F890=1, SUMIFS(E$2:E890, A$2:A890, A890, B$2:B890, "Med A"), 0)</f>
        <v>0</v>
      </c>
      <c r="J890" s="23">
        <f t="shared" si="114"/>
        <v>0</v>
      </c>
      <c r="K890" s="23">
        <f t="shared" si="115"/>
        <v>800</v>
      </c>
      <c r="L890" s="23">
        <f t="shared" si="116"/>
        <v>0</v>
      </c>
      <c r="M890" s="1">
        <f>IF(AND(B890="Med B", COUNTIFS(A$2:A890, A890, B$2:B890, "Med B")=1), 1, 0)</f>
        <v>0</v>
      </c>
      <c r="N890" s="1">
        <f t="shared" si="117"/>
        <v>0</v>
      </c>
      <c r="O890" s="1">
        <f>IF(B890="Med B", COUNTIFS(A$2:A890, A890, B$2:B890, "Med B"), 0)</f>
        <v>0</v>
      </c>
      <c r="P890" s="1">
        <f>IF(AND(B890="Med B", COUNTIFS(A$2:A890, A890, B$2:B890, "Med B")=2), E890, 0)</f>
        <v>0</v>
      </c>
    </row>
    <row r="891" spans="1:17" ht="10" x14ac:dyDescent="0.25">
      <c r="A891" s="1">
        <v>61</v>
      </c>
      <c r="B891" s="24" t="s">
        <v>9</v>
      </c>
      <c r="C891" s="2">
        <v>41130</v>
      </c>
      <c r="D891" s="2" t="str">
        <f t="shared" si="112"/>
        <v>2012-08</v>
      </c>
      <c r="E891" s="23">
        <v>800</v>
      </c>
      <c r="F891" s="23">
        <f t="shared" si="113"/>
        <v>0</v>
      </c>
      <c r="G891" s="23">
        <f>IF(AND(B891="Med B", COUNTIFS(A$2:A891, A891, B$2:B891, "Med A")=0), 1, 0)</f>
        <v>0</v>
      </c>
      <c r="H891" s="23" cm="1">
        <f t="array" ref="H891">IF(AND(A891=A890, E891=1), (C891-MIN(IF(A$2:A891=A891, IF(B$2:B891="Med A", C$2:C891), C891)))/7, 0)</f>
        <v>0</v>
      </c>
      <c r="I891" s="23">
        <f>IF(F891=1, SUMIFS(E$2:E891, A$2:A891, A891, B$2:B891, "Med A"), 0)</f>
        <v>0</v>
      </c>
      <c r="J891" s="23">
        <f t="shared" si="114"/>
        <v>0</v>
      </c>
      <c r="K891" s="23">
        <f t="shared" si="115"/>
        <v>800</v>
      </c>
      <c r="L891" s="23">
        <f t="shared" si="116"/>
        <v>0</v>
      </c>
      <c r="M891" s="1">
        <f>IF(AND(B891="Med B", COUNTIFS(A$2:A891, A891, B$2:B891, "Med B")=1), 1, 0)</f>
        <v>0</v>
      </c>
      <c r="N891" s="1">
        <f t="shared" si="117"/>
        <v>0</v>
      </c>
      <c r="O891" s="1">
        <f>IF(B891="Med B", COUNTIFS(A$2:A891, A891, B$2:B891, "Med B"), 0)</f>
        <v>0</v>
      </c>
      <c r="P891" s="1">
        <f>IF(AND(B891="Med B", COUNTIFS(A$2:A891, A891, B$2:B891, "Med B")=2), E891, 0)</f>
        <v>0</v>
      </c>
    </row>
    <row r="892" spans="1:17" ht="10" x14ac:dyDescent="0.25">
      <c r="A892" s="1">
        <v>61</v>
      </c>
      <c r="B892" s="24" t="s">
        <v>9</v>
      </c>
      <c r="C892" s="2">
        <v>41135</v>
      </c>
      <c r="D892" s="2" t="str">
        <f t="shared" si="112"/>
        <v>2012-08</v>
      </c>
      <c r="E892" s="23">
        <v>800</v>
      </c>
      <c r="F892" s="23">
        <f t="shared" si="113"/>
        <v>0</v>
      </c>
      <c r="G892" s="23">
        <f>IF(AND(B892="Med B", COUNTIFS(A$2:A892, A892, B$2:B892, "Med A")=0), 1, 0)</f>
        <v>0</v>
      </c>
      <c r="H892" s="23" cm="1">
        <f t="array" ref="H892">IF(AND(A892=A891, E892=1), (C892-MIN(IF(A$2:A892=A892, IF(B$2:B892="Med A", C$2:C892), C892)))/7, 0)</f>
        <v>0</v>
      </c>
      <c r="I892" s="23">
        <f>IF(F892=1, SUMIFS(E$2:E892, A$2:A892, A892, B$2:B892, "Med A"), 0)</f>
        <v>0</v>
      </c>
      <c r="J892" s="23">
        <f t="shared" si="114"/>
        <v>0</v>
      </c>
      <c r="K892" s="23">
        <f t="shared" si="115"/>
        <v>800</v>
      </c>
      <c r="L892" s="23">
        <f t="shared" si="116"/>
        <v>0</v>
      </c>
      <c r="M892" s="1">
        <f>IF(AND(B892="Med B", COUNTIFS(A$2:A892, A892, B$2:B892, "Med B")=1), 1, 0)</f>
        <v>0</v>
      </c>
      <c r="N892" s="1">
        <f t="shared" si="117"/>
        <v>0</v>
      </c>
      <c r="O892" s="1">
        <f>IF(B892="Med B", COUNTIFS(A$2:A892, A892, B$2:B892, "Med B"), 0)</f>
        <v>0</v>
      </c>
      <c r="P892" s="1">
        <f>IF(AND(B892="Med B", COUNTIFS(A$2:A892, A892, B$2:B892, "Med B")=2), E892, 0)</f>
        <v>0</v>
      </c>
    </row>
    <row r="893" spans="1:17" ht="10" x14ac:dyDescent="0.25">
      <c r="A893" s="1">
        <v>61</v>
      </c>
      <c r="B893" s="24" t="s">
        <v>9</v>
      </c>
      <c r="C893" s="2">
        <v>41137</v>
      </c>
      <c r="D893" s="2" t="str">
        <f t="shared" si="112"/>
        <v>2012-08</v>
      </c>
      <c r="E893" s="23">
        <v>800</v>
      </c>
      <c r="F893" s="23">
        <f t="shared" si="113"/>
        <v>0</v>
      </c>
      <c r="G893" s="23">
        <f>IF(AND(B893="Med B", COUNTIFS(A$2:A893, A893, B$2:B893, "Med A")=0), 1, 0)</f>
        <v>0</v>
      </c>
      <c r="H893" s="23" cm="1">
        <f t="array" ref="H893">IF(AND(A893=A892, E893=1), (C893-MIN(IF(A$2:A893=A893, IF(B$2:B893="Med A", C$2:C893), C893)))/7, 0)</f>
        <v>0</v>
      </c>
      <c r="I893" s="23">
        <f>IF(F893=1, SUMIFS(E$2:E893, A$2:A893, A893, B$2:B893, "Med A"), 0)</f>
        <v>0</v>
      </c>
      <c r="J893" s="23">
        <f t="shared" si="114"/>
        <v>0</v>
      </c>
      <c r="K893" s="23">
        <f t="shared" si="115"/>
        <v>800</v>
      </c>
      <c r="L893" s="23">
        <f t="shared" si="116"/>
        <v>0</v>
      </c>
      <c r="M893" s="1">
        <f>IF(AND(B893="Med B", COUNTIFS(A$2:A893, A893, B$2:B893, "Med B")=1), 1, 0)</f>
        <v>0</v>
      </c>
      <c r="N893" s="1">
        <f t="shared" si="117"/>
        <v>0</v>
      </c>
      <c r="O893" s="1">
        <f>IF(B893="Med B", COUNTIFS(A$2:A893, A893, B$2:B893, "Med B"), 0)</f>
        <v>0</v>
      </c>
      <c r="P893" s="1">
        <f>IF(AND(B893="Med B", COUNTIFS(A$2:A893, A893, B$2:B893, "Med B")=2), E893, 0)</f>
        <v>0</v>
      </c>
    </row>
    <row r="894" spans="1:17" ht="10" x14ac:dyDescent="0.25">
      <c r="A894" s="1">
        <v>61</v>
      </c>
      <c r="B894" s="24" t="s">
        <v>9</v>
      </c>
      <c r="C894" s="2">
        <v>41139</v>
      </c>
      <c r="D894" s="2" t="str">
        <f t="shared" si="112"/>
        <v>2012-08</v>
      </c>
      <c r="E894" s="23">
        <v>800</v>
      </c>
      <c r="F894" s="23">
        <f t="shared" si="113"/>
        <v>0</v>
      </c>
      <c r="G894" s="23">
        <f>IF(AND(B894="Med B", COUNTIFS(A$2:A894, A894, B$2:B894, "Med A")=0), 1, 0)</f>
        <v>0</v>
      </c>
      <c r="H894" s="23" cm="1">
        <f t="array" ref="H894">IF(AND(A894=A893, E894=1), (C894-MIN(IF(A$2:A894=A894, IF(B$2:B894="Med A", C$2:C894), C894)))/7, 0)</f>
        <v>0</v>
      </c>
      <c r="I894" s="23">
        <f>IF(F894=1, SUMIFS(E$2:E894, A$2:A894, A894, B$2:B894, "Med A"), 0)</f>
        <v>0</v>
      </c>
      <c r="J894" s="23">
        <f t="shared" si="114"/>
        <v>0</v>
      </c>
      <c r="K894" s="23">
        <f t="shared" si="115"/>
        <v>800</v>
      </c>
      <c r="L894" s="23">
        <f t="shared" si="116"/>
        <v>0</v>
      </c>
      <c r="M894" s="1">
        <f>IF(AND(B894="Med B", COUNTIFS(A$2:A894, A894, B$2:B894, "Med B")=1), 1, 0)</f>
        <v>0</v>
      </c>
      <c r="N894" s="1">
        <f t="shared" si="117"/>
        <v>0</v>
      </c>
      <c r="O894" s="1">
        <f>IF(B894="Med B", COUNTIFS(A$2:A894, A894, B$2:B894, "Med B"), 0)</f>
        <v>0</v>
      </c>
      <c r="P894" s="1">
        <f>IF(AND(B894="Med B", COUNTIFS(A$2:A894, A894, B$2:B894, "Med B")=2), E894, 0)</f>
        <v>0</v>
      </c>
    </row>
    <row r="895" spans="1:17" ht="10" x14ac:dyDescent="0.25">
      <c r="A895" s="1">
        <v>61</v>
      </c>
      <c r="B895" s="24" t="s">
        <v>9</v>
      </c>
      <c r="C895" s="2">
        <v>41144</v>
      </c>
      <c r="D895" s="2" t="str">
        <f t="shared" si="112"/>
        <v>2012-08</v>
      </c>
      <c r="E895" s="23">
        <v>800</v>
      </c>
      <c r="F895" s="23">
        <f t="shared" si="113"/>
        <v>0</v>
      </c>
      <c r="G895" s="23">
        <f>IF(AND(B895="Med B", COUNTIFS(A$2:A895, A895, B$2:B895, "Med A")=0), 1, 0)</f>
        <v>0</v>
      </c>
      <c r="H895" s="23" cm="1">
        <f t="array" ref="H895">IF(AND(A895=A894, E895=1), (C895-MIN(IF(A$2:A895=A895, IF(B$2:B895="Med A", C$2:C895), C895)))/7, 0)</f>
        <v>0</v>
      </c>
      <c r="I895" s="23">
        <f>IF(F895=1, SUMIFS(E$2:E895, A$2:A895, A895, B$2:B895, "Med A"), 0)</f>
        <v>0</v>
      </c>
      <c r="J895" s="23">
        <f t="shared" si="114"/>
        <v>0</v>
      </c>
      <c r="K895" s="23">
        <f t="shared" si="115"/>
        <v>800</v>
      </c>
      <c r="L895" s="23">
        <f t="shared" si="116"/>
        <v>0</v>
      </c>
      <c r="M895" s="1">
        <f>IF(AND(B895="Med B", COUNTIFS(A$2:A895, A895, B$2:B895, "Med B")=1), 1, 0)</f>
        <v>0</v>
      </c>
      <c r="N895" s="1">
        <f t="shared" si="117"/>
        <v>0</v>
      </c>
      <c r="O895" s="1">
        <f>IF(B895="Med B", COUNTIFS(A$2:A895, A895, B$2:B895, "Med B"), 0)</f>
        <v>0</v>
      </c>
      <c r="P895" s="1">
        <f>IF(AND(B895="Med B", COUNTIFS(A$2:A895, A895, B$2:B895, "Med B")=2), E895, 0)</f>
        <v>0</v>
      </c>
    </row>
    <row r="896" spans="1:17" ht="10" x14ac:dyDescent="0.25">
      <c r="A896" s="1">
        <v>61</v>
      </c>
      <c r="B896" s="24" t="s">
        <v>9</v>
      </c>
      <c r="C896" s="2">
        <v>41146</v>
      </c>
      <c r="D896" s="2" t="str">
        <f t="shared" si="112"/>
        <v>2012-08</v>
      </c>
      <c r="E896" s="23">
        <v>800</v>
      </c>
      <c r="F896" s="23">
        <f t="shared" si="113"/>
        <v>0</v>
      </c>
      <c r="G896" s="23">
        <f>IF(AND(B896="Med B", COUNTIFS(A$2:A896, A896, B$2:B896, "Med A")=0), 1, 0)</f>
        <v>0</v>
      </c>
      <c r="H896" s="23" cm="1">
        <f t="array" ref="H896">IF(AND(A896=A895, E896=1), (C896-MIN(IF(A$2:A896=A896, IF(B$2:B896="Med A", C$2:C896), C896)))/7, 0)</f>
        <v>0</v>
      </c>
      <c r="I896" s="23">
        <f>IF(F896=1, SUMIFS(E$2:E896, A$2:A896, A896, B$2:B896, "Med A"), 0)</f>
        <v>0</v>
      </c>
      <c r="J896" s="23">
        <f t="shared" si="114"/>
        <v>0</v>
      </c>
      <c r="K896" s="23">
        <f t="shared" si="115"/>
        <v>800</v>
      </c>
      <c r="L896" s="23">
        <f t="shared" si="116"/>
        <v>0</v>
      </c>
      <c r="M896" s="1">
        <f>IF(AND(B896="Med B", COUNTIFS(A$2:A896, A896, B$2:B896, "Med B")=1), 1, 0)</f>
        <v>0</v>
      </c>
      <c r="N896" s="1">
        <f t="shared" si="117"/>
        <v>0</v>
      </c>
      <c r="O896" s="1">
        <f>IF(B896="Med B", COUNTIFS(A$2:A896, A896, B$2:B896, "Med B"), 0)</f>
        <v>0</v>
      </c>
      <c r="P896" s="1">
        <f>IF(AND(B896="Med B", COUNTIFS(A$2:A896, A896, B$2:B896, "Med B")=2), E896, 0)</f>
        <v>0</v>
      </c>
    </row>
    <row r="897" spans="1:17" ht="10" x14ac:dyDescent="0.25">
      <c r="A897" s="1">
        <v>61</v>
      </c>
      <c r="B897" s="24" t="s">
        <v>9</v>
      </c>
      <c r="C897" s="2">
        <v>41149</v>
      </c>
      <c r="D897" s="2" t="str">
        <f t="shared" si="112"/>
        <v>2012-08</v>
      </c>
      <c r="E897" s="23">
        <v>800</v>
      </c>
      <c r="F897" s="23">
        <f t="shared" si="113"/>
        <v>0</v>
      </c>
      <c r="G897" s="23">
        <f>IF(AND(B897="Med B", COUNTIFS(A$2:A897, A897, B$2:B897, "Med A")=0), 1, 0)</f>
        <v>0</v>
      </c>
      <c r="H897" s="23" cm="1">
        <f t="array" ref="H897">IF(AND(A897=A896, E897=1), (C897-MIN(IF(A$2:A897=A897, IF(B$2:B897="Med A", C$2:C897), C897)))/7, 0)</f>
        <v>0</v>
      </c>
      <c r="I897" s="23">
        <f>IF(F897=1, SUMIFS(E$2:E897, A$2:A897, A897, B$2:B897, "Med A"), 0)</f>
        <v>0</v>
      </c>
      <c r="J897" s="23">
        <f t="shared" si="114"/>
        <v>0</v>
      </c>
      <c r="K897" s="23">
        <f t="shared" si="115"/>
        <v>800</v>
      </c>
      <c r="L897" s="23">
        <f t="shared" si="116"/>
        <v>0</v>
      </c>
      <c r="M897" s="1">
        <f>IF(AND(B897="Med B", COUNTIFS(A$2:A897, A897, B$2:B897, "Med B")=1), 1, 0)</f>
        <v>0</v>
      </c>
      <c r="N897" s="1">
        <f t="shared" si="117"/>
        <v>0</v>
      </c>
      <c r="O897" s="1">
        <f>IF(B897="Med B", COUNTIFS(A$2:A897, A897, B$2:B897, "Med B"), 0)</f>
        <v>0</v>
      </c>
      <c r="P897" s="1">
        <f>IF(AND(B897="Med B", COUNTIFS(A$2:A897, A897, B$2:B897, "Med B")=2), E897, 0)</f>
        <v>0</v>
      </c>
    </row>
    <row r="898" spans="1:17" ht="12.5" x14ac:dyDescent="0.25">
      <c r="A898" s="1">
        <v>62</v>
      </c>
      <c r="B898" s="24" t="s">
        <v>9</v>
      </c>
      <c r="C898" s="2">
        <v>41155</v>
      </c>
      <c r="D898" s="2" t="str">
        <f t="shared" si="112"/>
        <v>2012-09</v>
      </c>
      <c r="E898" s="23">
        <v>1400</v>
      </c>
      <c r="F898" s="23">
        <f t="shared" si="113"/>
        <v>0</v>
      </c>
      <c r="G898" s="23">
        <f>IF(AND(B898="Med B", COUNTIFS(A$2:A898, A898, B$2:B898, "Med A")=0), 1, 0)</f>
        <v>0</v>
      </c>
      <c r="H898" s="23" cm="1">
        <f t="array" ref="H898">IF(AND(A898=A897, E898=1), (C898-MIN(IF(A$2:A898=A898, IF(B$2:B898="Med A", C$2:C898), C898)))/7, 0)</f>
        <v>0</v>
      </c>
      <c r="I898" s="23">
        <f>IF(F898=1, SUMIFS(E$2:E898, A$2:A898, A898, B$2:B898, "Med A"), 0)</f>
        <v>0</v>
      </c>
      <c r="J898" s="23">
        <f t="shared" si="114"/>
        <v>0</v>
      </c>
      <c r="K898" s="23">
        <f t="shared" si="115"/>
        <v>1400</v>
      </c>
      <c r="L898" s="23">
        <f t="shared" si="116"/>
        <v>0</v>
      </c>
      <c r="M898" s="1">
        <f>IF(AND(B898="Med B", COUNTIFS(A$2:A898, A898, B$2:B898, "Med B")=1), 1, 0)</f>
        <v>0</v>
      </c>
      <c r="N898" s="1">
        <f t="shared" si="117"/>
        <v>0</v>
      </c>
      <c r="O898" s="1">
        <f>IF(B898="Med B", COUNTIFS(A$2:A898, A898, B$2:B898, "Med B"), 0)</f>
        <v>0</v>
      </c>
      <c r="P898" s="1">
        <f>IF(AND(B898="Med B", COUNTIFS(A$2:A898, A898, B$2:B898, "Med B")=2), E898, 0)</f>
        <v>0</v>
      </c>
      <c r="Q898" t="str">
        <f>IF(AND(F874=1, OR(MONTH(C874)=9, MONTH(C874)=10)), TEXT(C874, "yyyy-mm"), "")</f>
        <v/>
      </c>
    </row>
    <row r="899" spans="1:17" ht="10" x14ac:dyDescent="0.25">
      <c r="A899" s="1">
        <v>63</v>
      </c>
      <c r="B899" s="24" t="s">
        <v>9</v>
      </c>
      <c r="C899" s="2">
        <v>41092</v>
      </c>
      <c r="D899" s="2" t="str">
        <f t="shared" ref="D899:D962" si="120">TEXT(C899,"yyyy-mm")</f>
        <v>2012-07</v>
      </c>
      <c r="E899" s="23">
        <v>4000</v>
      </c>
      <c r="F899" s="23">
        <f t="shared" ref="F899:F962" si="121">IF(AND(A899=A898, B898="Med A", B899="Med B"), 1, 0)</f>
        <v>0</v>
      </c>
      <c r="G899" s="23">
        <f>IF(AND(B899="Med B", COUNTIFS(A$2:A899, A899, B$2:B899, "Med A")=0), 1, 0)</f>
        <v>0</v>
      </c>
      <c r="H899" s="23" cm="1">
        <f t="array" ref="H899">IF(AND(A899=A898, E899=1), (C899-MIN(IF(A$2:A899=A899, IF(B$2:B899="Med A", C$2:C899), C899)))/7, 0)</f>
        <v>0</v>
      </c>
      <c r="I899" s="23">
        <f>IF(F899=1, SUMIFS(E$2:E899, A$2:A899, A899, B$2:B899, "Med A"), 0)</f>
        <v>0</v>
      </c>
      <c r="J899" s="23">
        <f t="shared" ref="J899:J962" si="122">IF(AND(B899="Med B", OR(A900&lt;&gt;A899, ISBLANK(A900))), SUMIFS(E:E, A:A, A899, B:B, "Med B"), 0)</f>
        <v>0</v>
      </c>
      <c r="K899" s="23">
        <f t="shared" ref="K899:K962" si="123">IF(B899="Med A", E899, 0)</f>
        <v>4000</v>
      </c>
      <c r="L899" s="23">
        <f t="shared" ref="L899:L962" si="124">IF(B899="Med B", E899, 0)</f>
        <v>0</v>
      </c>
      <c r="M899" s="1">
        <f>IF(AND(B899="Med B", COUNTIFS(A$2:A899, A899, B$2:B899, "Med B")=1), 1, 0)</f>
        <v>0</v>
      </c>
      <c r="N899" s="1">
        <f t="shared" ref="N899:N962" si="125">IF(M899=1, E899, 0)</f>
        <v>0</v>
      </c>
      <c r="O899" s="1">
        <f>IF(B899="Med B", COUNTIFS(A$2:A899, A899, B$2:B899, "Med B"), 0)</f>
        <v>0</v>
      </c>
      <c r="P899" s="1">
        <f>IF(AND(B899="Med B", COUNTIFS(A$2:A899, A899, B$2:B899, "Med B")=2), E899, 0)</f>
        <v>0</v>
      </c>
    </row>
    <row r="900" spans="1:17" ht="10" x14ac:dyDescent="0.25">
      <c r="A900" s="1">
        <v>63</v>
      </c>
      <c r="B900" s="24" t="s">
        <v>9</v>
      </c>
      <c r="C900" s="2">
        <v>41094</v>
      </c>
      <c r="D900" s="2" t="str">
        <f t="shared" si="120"/>
        <v>2012-07</v>
      </c>
      <c r="E900" s="23">
        <v>4000</v>
      </c>
      <c r="F900" s="23">
        <f t="shared" si="121"/>
        <v>0</v>
      </c>
      <c r="G900" s="23">
        <f>IF(AND(B900="Med B", COUNTIFS(A$2:A900, A900, B$2:B900, "Med A")=0), 1, 0)</f>
        <v>0</v>
      </c>
      <c r="H900" s="23" cm="1">
        <f t="array" ref="H900">IF(AND(A900=A899, E900=1), (C900-MIN(IF(A$2:A900=A900, IF(B$2:B900="Med A", C$2:C900), C900)))/7, 0)</f>
        <v>0</v>
      </c>
      <c r="I900" s="23">
        <f>IF(F900=1, SUMIFS(E$2:E900, A$2:A900, A900, B$2:B900, "Med A"), 0)</f>
        <v>0</v>
      </c>
      <c r="J900" s="23">
        <f t="shared" si="122"/>
        <v>0</v>
      </c>
      <c r="K900" s="23">
        <f t="shared" si="123"/>
        <v>4000</v>
      </c>
      <c r="L900" s="23">
        <f t="shared" si="124"/>
        <v>0</v>
      </c>
      <c r="M900" s="1">
        <f>IF(AND(B900="Med B", COUNTIFS(A$2:A900, A900, B$2:B900, "Med B")=1), 1, 0)</f>
        <v>0</v>
      </c>
      <c r="N900" s="1">
        <f t="shared" si="125"/>
        <v>0</v>
      </c>
      <c r="O900" s="1">
        <f>IF(B900="Med B", COUNTIFS(A$2:A900, A900, B$2:B900, "Med B"), 0)</f>
        <v>0</v>
      </c>
      <c r="P900" s="1">
        <f>IF(AND(B900="Med B", COUNTIFS(A$2:A900, A900, B$2:B900, "Med B")=2), E900, 0)</f>
        <v>0</v>
      </c>
    </row>
    <row r="901" spans="1:17" ht="10" x14ac:dyDescent="0.25">
      <c r="A901" s="1">
        <v>63</v>
      </c>
      <c r="B901" s="24" t="s">
        <v>9</v>
      </c>
      <c r="C901" s="2">
        <v>41096</v>
      </c>
      <c r="D901" s="2" t="str">
        <f t="shared" si="120"/>
        <v>2012-07</v>
      </c>
      <c r="E901" s="23">
        <v>4000</v>
      </c>
      <c r="F901" s="23">
        <f t="shared" si="121"/>
        <v>0</v>
      </c>
      <c r="G901" s="23">
        <f>IF(AND(B901="Med B", COUNTIFS(A$2:A901, A901, B$2:B901, "Med A")=0), 1, 0)</f>
        <v>0</v>
      </c>
      <c r="H901" s="23" cm="1">
        <f t="array" ref="H901">IF(AND(A901=A900, E901=1), (C901-MIN(IF(A$2:A901=A901, IF(B$2:B901="Med A", C$2:C901), C901)))/7, 0)</f>
        <v>0</v>
      </c>
      <c r="I901" s="23">
        <f>IF(F901=1, SUMIFS(E$2:E901, A$2:A901, A901, B$2:B901, "Med A"), 0)</f>
        <v>0</v>
      </c>
      <c r="J901" s="23">
        <f t="shared" si="122"/>
        <v>0</v>
      </c>
      <c r="K901" s="23">
        <f t="shared" si="123"/>
        <v>4000</v>
      </c>
      <c r="L901" s="23">
        <f t="shared" si="124"/>
        <v>0</v>
      </c>
      <c r="M901" s="1">
        <f>IF(AND(B901="Med B", COUNTIFS(A$2:A901, A901, B$2:B901, "Med B")=1), 1, 0)</f>
        <v>0</v>
      </c>
      <c r="N901" s="1">
        <f t="shared" si="125"/>
        <v>0</v>
      </c>
      <c r="O901" s="1">
        <f>IF(B901="Med B", COUNTIFS(A$2:A901, A901, B$2:B901, "Med B"), 0)</f>
        <v>0</v>
      </c>
      <c r="P901" s="1">
        <f>IF(AND(B901="Med B", COUNTIFS(A$2:A901, A901, B$2:B901, "Med B")=2), E901, 0)</f>
        <v>0</v>
      </c>
    </row>
    <row r="902" spans="1:17" ht="10" x14ac:dyDescent="0.25">
      <c r="A902" s="1">
        <v>63</v>
      </c>
      <c r="B902" s="24" t="s">
        <v>9</v>
      </c>
      <c r="C902" s="2">
        <v>41099</v>
      </c>
      <c r="D902" s="2" t="str">
        <f t="shared" si="120"/>
        <v>2012-07</v>
      </c>
      <c r="E902" s="23">
        <v>4000</v>
      </c>
      <c r="F902" s="23">
        <f t="shared" si="121"/>
        <v>0</v>
      </c>
      <c r="G902" s="23">
        <f>IF(AND(B902="Med B", COUNTIFS(A$2:A902, A902, B$2:B902, "Med A")=0), 1, 0)</f>
        <v>0</v>
      </c>
      <c r="H902" s="23" cm="1">
        <f t="array" ref="H902">IF(AND(A902=A901, E902=1), (C902-MIN(IF(A$2:A902=A902, IF(B$2:B902="Med A", C$2:C902), C902)))/7, 0)</f>
        <v>0</v>
      </c>
      <c r="I902" s="23">
        <f>IF(F902=1, SUMIFS(E$2:E902, A$2:A902, A902, B$2:B902, "Med A"), 0)</f>
        <v>0</v>
      </c>
      <c r="J902" s="23">
        <f t="shared" si="122"/>
        <v>0</v>
      </c>
      <c r="K902" s="23">
        <f t="shared" si="123"/>
        <v>4000</v>
      </c>
      <c r="L902" s="23">
        <f t="shared" si="124"/>
        <v>0</v>
      </c>
      <c r="M902" s="1">
        <f>IF(AND(B902="Med B", COUNTIFS(A$2:A902, A902, B$2:B902, "Med B")=1), 1, 0)</f>
        <v>0</v>
      </c>
      <c r="N902" s="1">
        <f t="shared" si="125"/>
        <v>0</v>
      </c>
      <c r="O902" s="1">
        <f>IF(B902="Med B", COUNTIFS(A$2:A902, A902, B$2:B902, "Med B"), 0)</f>
        <v>0</v>
      </c>
      <c r="P902" s="1">
        <f>IF(AND(B902="Med B", COUNTIFS(A$2:A902, A902, B$2:B902, "Med B")=2), E902, 0)</f>
        <v>0</v>
      </c>
    </row>
    <row r="903" spans="1:17" ht="10" x14ac:dyDescent="0.25">
      <c r="A903" s="1">
        <v>63</v>
      </c>
      <c r="B903" s="24" t="s">
        <v>9</v>
      </c>
      <c r="C903" s="2">
        <v>41101</v>
      </c>
      <c r="D903" s="2" t="str">
        <f t="shared" si="120"/>
        <v>2012-07</v>
      </c>
      <c r="E903" s="23">
        <v>4000</v>
      </c>
      <c r="F903" s="23">
        <f t="shared" si="121"/>
        <v>0</v>
      </c>
      <c r="G903" s="23">
        <f>IF(AND(B903="Med B", COUNTIFS(A$2:A903, A903, B$2:B903, "Med A")=0), 1, 0)</f>
        <v>0</v>
      </c>
      <c r="H903" s="23" cm="1">
        <f t="array" ref="H903">IF(AND(A903=A902, E903=1), (C903-MIN(IF(A$2:A903=A903, IF(B$2:B903="Med A", C$2:C903), C903)))/7, 0)</f>
        <v>0</v>
      </c>
      <c r="I903" s="23">
        <f>IF(F903=1, SUMIFS(E$2:E903, A$2:A903, A903, B$2:B903, "Med A"), 0)</f>
        <v>0</v>
      </c>
      <c r="J903" s="23">
        <f t="shared" si="122"/>
        <v>0</v>
      </c>
      <c r="K903" s="23">
        <f t="shared" si="123"/>
        <v>4000</v>
      </c>
      <c r="L903" s="23">
        <f t="shared" si="124"/>
        <v>0</v>
      </c>
      <c r="M903" s="1">
        <f>IF(AND(B903="Med B", COUNTIFS(A$2:A903, A903, B$2:B903, "Med B")=1), 1, 0)</f>
        <v>0</v>
      </c>
      <c r="N903" s="1">
        <f t="shared" si="125"/>
        <v>0</v>
      </c>
      <c r="O903" s="1">
        <f>IF(B903="Med B", COUNTIFS(A$2:A903, A903, B$2:B903, "Med B"), 0)</f>
        <v>0</v>
      </c>
      <c r="P903" s="1">
        <f>IF(AND(B903="Med B", COUNTIFS(A$2:A903, A903, B$2:B903, "Med B")=2), E903, 0)</f>
        <v>0</v>
      </c>
    </row>
    <row r="904" spans="1:17" ht="10" x14ac:dyDescent="0.25">
      <c r="A904" s="1">
        <v>63</v>
      </c>
      <c r="B904" s="24" t="s">
        <v>9</v>
      </c>
      <c r="C904" s="2">
        <v>41103</v>
      </c>
      <c r="D904" s="2" t="str">
        <f t="shared" si="120"/>
        <v>2012-07</v>
      </c>
      <c r="E904" s="23">
        <v>4000</v>
      </c>
      <c r="F904" s="23">
        <f t="shared" si="121"/>
        <v>0</v>
      </c>
      <c r="G904" s="23">
        <f>IF(AND(B904="Med B", COUNTIFS(A$2:A904, A904, B$2:B904, "Med A")=0), 1, 0)</f>
        <v>0</v>
      </c>
      <c r="H904" s="23" cm="1">
        <f t="array" ref="H904">IF(AND(A904=A903, E904=1), (C904-MIN(IF(A$2:A904=A904, IF(B$2:B904="Med A", C$2:C904), C904)))/7, 0)</f>
        <v>0</v>
      </c>
      <c r="I904" s="23">
        <f>IF(F904=1, SUMIFS(E$2:E904, A$2:A904, A904, B$2:B904, "Med A"), 0)</f>
        <v>0</v>
      </c>
      <c r="J904" s="23">
        <f t="shared" si="122"/>
        <v>0</v>
      </c>
      <c r="K904" s="23">
        <f t="shared" si="123"/>
        <v>4000</v>
      </c>
      <c r="L904" s="23">
        <f t="shared" si="124"/>
        <v>0</v>
      </c>
      <c r="M904" s="1">
        <f>IF(AND(B904="Med B", COUNTIFS(A$2:A904, A904, B$2:B904, "Med B")=1), 1, 0)</f>
        <v>0</v>
      </c>
      <c r="N904" s="1">
        <f t="shared" si="125"/>
        <v>0</v>
      </c>
      <c r="O904" s="1">
        <f>IF(B904="Med B", COUNTIFS(A$2:A904, A904, B$2:B904, "Med B"), 0)</f>
        <v>0</v>
      </c>
      <c r="P904" s="1">
        <f>IF(AND(B904="Med B", COUNTIFS(A$2:A904, A904, B$2:B904, "Med B")=2), E904, 0)</f>
        <v>0</v>
      </c>
    </row>
    <row r="905" spans="1:17" ht="10" x14ac:dyDescent="0.25">
      <c r="A905" s="1">
        <v>63</v>
      </c>
      <c r="B905" s="24" t="s">
        <v>9</v>
      </c>
      <c r="C905" s="2">
        <v>41106</v>
      </c>
      <c r="D905" s="2" t="str">
        <f t="shared" si="120"/>
        <v>2012-07</v>
      </c>
      <c r="E905" s="23">
        <v>4000</v>
      </c>
      <c r="F905" s="23">
        <f t="shared" si="121"/>
        <v>0</v>
      </c>
      <c r="G905" s="23">
        <f>IF(AND(B905="Med B", COUNTIFS(A$2:A905, A905, B$2:B905, "Med A")=0), 1, 0)</f>
        <v>0</v>
      </c>
      <c r="H905" s="23" cm="1">
        <f t="array" ref="H905">IF(AND(A905=A904, E905=1), (C905-MIN(IF(A$2:A905=A905, IF(B$2:B905="Med A", C$2:C905), C905)))/7, 0)</f>
        <v>0</v>
      </c>
      <c r="I905" s="23">
        <f>IF(F905=1, SUMIFS(E$2:E905, A$2:A905, A905, B$2:B905, "Med A"), 0)</f>
        <v>0</v>
      </c>
      <c r="J905" s="23">
        <f t="shared" si="122"/>
        <v>0</v>
      </c>
      <c r="K905" s="23">
        <f t="shared" si="123"/>
        <v>4000</v>
      </c>
      <c r="L905" s="23">
        <f t="shared" si="124"/>
        <v>0</v>
      </c>
      <c r="M905" s="1">
        <f>IF(AND(B905="Med B", COUNTIFS(A$2:A905, A905, B$2:B905, "Med B")=1), 1, 0)</f>
        <v>0</v>
      </c>
      <c r="N905" s="1">
        <f t="shared" si="125"/>
        <v>0</v>
      </c>
      <c r="O905" s="1">
        <f>IF(B905="Med B", COUNTIFS(A$2:A905, A905, B$2:B905, "Med B"), 0)</f>
        <v>0</v>
      </c>
      <c r="P905" s="1">
        <f>IF(AND(B905="Med B", COUNTIFS(A$2:A905, A905, B$2:B905, "Med B")=2), E905, 0)</f>
        <v>0</v>
      </c>
    </row>
    <row r="906" spans="1:17" ht="10" x14ac:dyDescent="0.25">
      <c r="A906" s="1">
        <v>63</v>
      </c>
      <c r="B906" s="24" t="s">
        <v>9</v>
      </c>
      <c r="C906" s="2">
        <v>41108</v>
      </c>
      <c r="D906" s="2" t="str">
        <f t="shared" si="120"/>
        <v>2012-07</v>
      </c>
      <c r="E906" s="23">
        <v>4000</v>
      </c>
      <c r="F906" s="23">
        <f t="shared" si="121"/>
        <v>0</v>
      </c>
      <c r="G906" s="23">
        <f>IF(AND(B906="Med B", COUNTIFS(A$2:A906, A906, B$2:B906, "Med A")=0), 1, 0)</f>
        <v>0</v>
      </c>
      <c r="H906" s="23" cm="1">
        <f t="array" ref="H906">IF(AND(A906=A905, E906=1), (C906-MIN(IF(A$2:A906=A906, IF(B$2:B906="Med A", C$2:C906), C906)))/7, 0)</f>
        <v>0</v>
      </c>
      <c r="I906" s="23">
        <f>IF(F906=1, SUMIFS(E$2:E906, A$2:A906, A906, B$2:B906, "Med A"), 0)</f>
        <v>0</v>
      </c>
      <c r="J906" s="23">
        <f t="shared" si="122"/>
        <v>0</v>
      </c>
      <c r="K906" s="23">
        <f t="shared" si="123"/>
        <v>4000</v>
      </c>
      <c r="L906" s="23">
        <f t="shared" si="124"/>
        <v>0</v>
      </c>
      <c r="M906" s="1">
        <f>IF(AND(B906="Med B", COUNTIFS(A$2:A906, A906, B$2:B906, "Med B")=1), 1, 0)</f>
        <v>0</v>
      </c>
      <c r="N906" s="1">
        <f t="shared" si="125"/>
        <v>0</v>
      </c>
      <c r="O906" s="1">
        <f>IF(B906="Med B", COUNTIFS(A$2:A906, A906, B$2:B906, "Med B"), 0)</f>
        <v>0</v>
      </c>
      <c r="P906" s="1">
        <f>IF(AND(B906="Med B", COUNTIFS(A$2:A906, A906, B$2:B906, "Med B")=2), E906, 0)</f>
        <v>0</v>
      </c>
    </row>
    <row r="907" spans="1:17" ht="10" x14ac:dyDescent="0.25">
      <c r="A907" s="1">
        <v>63</v>
      </c>
      <c r="B907" s="24" t="s">
        <v>9</v>
      </c>
      <c r="C907" s="2">
        <v>41110</v>
      </c>
      <c r="D907" s="2" t="str">
        <f t="shared" si="120"/>
        <v>2012-07</v>
      </c>
      <c r="E907" s="23">
        <v>4000</v>
      </c>
      <c r="F907" s="23">
        <f t="shared" si="121"/>
        <v>0</v>
      </c>
      <c r="G907" s="23">
        <f>IF(AND(B907="Med B", COUNTIFS(A$2:A907, A907, B$2:B907, "Med A")=0), 1, 0)</f>
        <v>0</v>
      </c>
      <c r="H907" s="23" cm="1">
        <f t="array" ref="H907">IF(AND(A907=A906, E907=1), (C907-MIN(IF(A$2:A907=A907, IF(B$2:B907="Med A", C$2:C907), C907)))/7, 0)</f>
        <v>0</v>
      </c>
      <c r="I907" s="23">
        <f>IF(F907=1, SUMIFS(E$2:E907, A$2:A907, A907, B$2:B907, "Med A"), 0)</f>
        <v>0</v>
      </c>
      <c r="J907" s="23">
        <f t="shared" si="122"/>
        <v>0</v>
      </c>
      <c r="K907" s="23">
        <f t="shared" si="123"/>
        <v>4000</v>
      </c>
      <c r="L907" s="23">
        <f t="shared" si="124"/>
        <v>0</v>
      </c>
      <c r="M907" s="1">
        <f>IF(AND(B907="Med B", COUNTIFS(A$2:A907, A907, B$2:B907, "Med B")=1), 1, 0)</f>
        <v>0</v>
      </c>
      <c r="N907" s="1">
        <f t="shared" si="125"/>
        <v>0</v>
      </c>
      <c r="O907" s="1">
        <f>IF(B907="Med B", COUNTIFS(A$2:A907, A907, B$2:B907, "Med B"), 0)</f>
        <v>0</v>
      </c>
      <c r="P907" s="1">
        <f>IF(AND(B907="Med B", COUNTIFS(A$2:A907, A907, B$2:B907, "Med B")=2), E907, 0)</f>
        <v>0</v>
      </c>
    </row>
    <row r="908" spans="1:17" ht="10" x14ac:dyDescent="0.25">
      <c r="A908" s="1">
        <v>63</v>
      </c>
      <c r="B908" s="24" t="s">
        <v>9</v>
      </c>
      <c r="C908" s="2">
        <v>41113</v>
      </c>
      <c r="D908" s="2" t="str">
        <f t="shared" si="120"/>
        <v>2012-07</v>
      </c>
      <c r="E908" s="23">
        <v>4000</v>
      </c>
      <c r="F908" s="23">
        <f t="shared" si="121"/>
        <v>0</v>
      </c>
      <c r="G908" s="23">
        <f>IF(AND(B908="Med B", COUNTIFS(A$2:A908, A908, B$2:B908, "Med A")=0), 1, 0)</f>
        <v>0</v>
      </c>
      <c r="H908" s="23" cm="1">
        <f t="array" ref="H908">IF(AND(A908=A907, E908=1), (C908-MIN(IF(A$2:A908=A908, IF(B$2:B908="Med A", C$2:C908), C908)))/7, 0)</f>
        <v>0</v>
      </c>
      <c r="I908" s="23">
        <f>IF(F908=1, SUMIFS(E$2:E908, A$2:A908, A908, B$2:B908, "Med A"), 0)</f>
        <v>0</v>
      </c>
      <c r="J908" s="23">
        <f t="shared" si="122"/>
        <v>0</v>
      </c>
      <c r="K908" s="23">
        <f t="shared" si="123"/>
        <v>4000</v>
      </c>
      <c r="L908" s="23">
        <f t="shared" si="124"/>
        <v>0</v>
      </c>
      <c r="M908" s="1">
        <f>IF(AND(B908="Med B", COUNTIFS(A$2:A908, A908, B$2:B908, "Med B")=1), 1, 0)</f>
        <v>0</v>
      </c>
      <c r="N908" s="1">
        <f t="shared" si="125"/>
        <v>0</v>
      </c>
      <c r="O908" s="1">
        <f>IF(B908="Med B", COUNTIFS(A$2:A908, A908, B$2:B908, "Med B"), 0)</f>
        <v>0</v>
      </c>
      <c r="P908" s="1">
        <f>IF(AND(B908="Med B", COUNTIFS(A$2:A908, A908, B$2:B908, "Med B")=2), E908, 0)</f>
        <v>0</v>
      </c>
    </row>
    <row r="909" spans="1:17" ht="10" x14ac:dyDescent="0.25">
      <c r="A909" s="1">
        <v>63</v>
      </c>
      <c r="B909" s="24" t="s">
        <v>9</v>
      </c>
      <c r="C909" s="2">
        <v>41115</v>
      </c>
      <c r="D909" s="2" t="str">
        <f t="shared" si="120"/>
        <v>2012-07</v>
      </c>
      <c r="E909" s="23">
        <v>4000</v>
      </c>
      <c r="F909" s="23">
        <f t="shared" si="121"/>
        <v>0</v>
      </c>
      <c r="G909" s="23">
        <f>IF(AND(B909="Med B", COUNTIFS(A$2:A909, A909, B$2:B909, "Med A")=0), 1, 0)</f>
        <v>0</v>
      </c>
      <c r="H909" s="23" cm="1">
        <f t="array" ref="H909">IF(AND(A909=A908, E909=1), (C909-MIN(IF(A$2:A909=A909, IF(B$2:B909="Med A", C$2:C909), C909)))/7, 0)</f>
        <v>0</v>
      </c>
      <c r="I909" s="23">
        <f>IF(F909=1, SUMIFS(E$2:E909, A$2:A909, A909, B$2:B909, "Med A"), 0)</f>
        <v>0</v>
      </c>
      <c r="J909" s="23">
        <f t="shared" si="122"/>
        <v>0</v>
      </c>
      <c r="K909" s="23">
        <f t="shared" si="123"/>
        <v>4000</v>
      </c>
      <c r="L909" s="23">
        <f t="shared" si="124"/>
        <v>0</v>
      </c>
      <c r="M909" s="1">
        <f>IF(AND(B909="Med B", COUNTIFS(A$2:A909, A909, B$2:B909, "Med B")=1), 1, 0)</f>
        <v>0</v>
      </c>
      <c r="N909" s="1">
        <f t="shared" si="125"/>
        <v>0</v>
      </c>
      <c r="O909" s="1">
        <f>IF(B909="Med B", COUNTIFS(A$2:A909, A909, B$2:B909, "Med B"), 0)</f>
        <v>0</v>
      </c>
      <c r="P909" s="1">
        <f>IF(AND(B909="Med B", COUNTIFS(A$2:A909, A909, B$2:B909, "Med B")=2), E909, 0)</f>
        <v>0</v>
      </c>
    </row>
    <row r="910" spans="1:17" ht="10" x14ac:dyDescent="0.25">
      <c r="A910" s="1">
        <v>63</v>
      </c>
      <c r="B910" s="24" t="s">
        <v>9</v>
      </c>
      <c r="C910" s="2">
        <v>41117</v>
      </c>
      <c r="D910" s="2" t="str">
        <f t="shared" si="120"/>
        <v>2012-07</v>
      </c>
      <c r="E910" s="23">
        <v>4000</v>
      </c>
      <c r="F910" s="23">
        <f t="shared" si="121"/>
        <v>0</v>
      </c>
      <c r="G910" s="23">
        <f>IF(AND(B910="Med B", COUNTIFS(A$2:A910, A910, B$2:B910, "Med A")=0), 1, 0)</f>
        <v>0</v>
      </c>
      <c r="H910" s="23" cm="1">
        <f t="array" ref="H910">IF(AND(A910=A909, E910=1), (C910-MIN(IF(A$2:A910=A910, IF(B$2:B910="Med A", C$2:C910), C910)))/7, 0)</f>
        <v>0</v>
      </c>
      <c r="I910" s="23">
        <f>IF(F910=1, SUMIFS(E$2:E910, A$2:A910, A910, B$2:B910, "Med A"), 0)</f>
        <v>0</v>
      </c>
      <c r="J910" s="23">
        <f t="shared" si="122"/>
        <v>0</v>
      </c>
      <c r="K910" s="23">
        <f t="shared" si="123"/>
        <v>4000</v>
      </c>
      <c r="L910" s="23">
        <f t="shared" si="124"/>
        <v>0</v>
      </c>
      <c r="M910" s="1">
        <f>IF(AND(B910="Med B", COUNTIFS(A$2:A910, A910, B$2:B910, "Med B")=1), 1, 0)</f>
        <v>0</v>
      </c>
      <c r="N910" s="1">
        <f t="shared" si="125"/>
        <v>0</v>
      </c>
      <c r="O910" s="1">
        <f>IF(B910="Med B", COUNTIFS(A$2:A910, A910, B$2:B910, "Med B"), 0)</f>
        <v>0</v>
      </c>
      <c r="P910" s="1">
        <f>IF(AND(B910="Med B", COUNTIFS(A$2:A910, A910, B$2:B910, "Med B")=2), E910, 0)</f>
        <v>0</v>
      </c>
    </row>
    <row r="911" spans="1:17" ht="10" x14ac:dyDescent="0.25">
      <c r="A911" s="1">
        <v>63</v>
      </c>
      <c r="B911" s="24" t="s">
        <v>9</v>
      </c>
      <c r="C911" s="2">
        <v>41120</v>
      </c>
      <c r="D911" s="2" t="str">
        <f t="shared" si="120"/>
        <v>2012-07</v>
      </c>
      <c r="E911" s="23">
        <v>4000</v>
      </c>
      <c r="F911" s="23">
        <f t="shared" si="121"/>
        <v>0</v>
      </c>
      <c r="G911" s="23">
        <f>IF(AND(B911="Med B", COUNTIFS(A$2:A911, A911, B$2:B911, "Med A")=0), 1, 0)</f>
        <v>0</v>
      </c>
      <c r="H911" s="23" cm="1">
        <f t="array" ref="H911">IF(AND(A911=A910, E911=1), (C911-MIN(IF(A$2:A911=A911, IF(B$2:B911="Med A", C$2:C911), C911)))/7, 0)</f>
        <v>0</v>
      </c>
      <c r="I911" s="23">
        <f>IF(F911=1, SUMIFS(E$2:E911, A$2:A911, A911, B$2:B911, "Med A"), 0)</f>
        <v>0</v>
      </c>
      <c r="J911" s="23">
        <f t="shared" si="122"/>
        <v>0</v>
      </c>
      <c r="K911" s="23">
        <f t="shared" si="123"/>
        <v>4000</v>
      </c>
      <c r="L911" s="23">
        <f t="shared" si="124"/>
        <v>0</v>
      </c>
      <c r="M911" s="1">
        <f>IF(AND(B911="Med B", COUNTIFS(A$2:A911, A911, B$2:B911, "Med B")=1), 1, 0)</f>
        <v>0</v>
      </c>
      <c r="N911" s="1">
        <f t="shared" si="125"/>
        <v>0</v>
      </c>
      <c r="O911" s="1">
        <f>IF(B911="Med B", COUNTIFS(A$2:A911, A911, B$2:B911, "Med B"), 0)</f>
        <v>0</v>
      </c>
      <c r="P911" s="1">
        <f>IF(AND(B911="Med B", COUNTIFS(A$2:A911, A911, B$2:B911, "Med B")=2), E911, 0)</f>
        <v>0</v>
      </c>
    </row>
    <row r="912" spans="1:17" ht="10" x14ac:dyDescent="0.25">
      <c r="A912" s="1">
        <v>63</v>
      </c>
      <c r="B912" s="24" t="s">
        <v>9</v>
      </c>
      <c r="C912" s="2">
        <v>41122</v>
      </c>
      <c r="D912" s="2" t="str">
        <f t="shared" si="120"/>
        <v>2012-08</v>
      </c>
      <c r="E912" s="23">
        <v>4000</v>
      </c>
      <c r="F912" s="23">
        <f t="shared" si="121"/>
        <v>0</v>
      </c>
      <c r="G912" s="23">
        <f>IF(AND(B912="Med B", COUNTIFS(A$2:A912, A912, B$2:B912, "Med A")=0), 1, 0)</f>
        <v>0</v>
      </c>
      <c r="H912" s="23" cm="1">
        <f t="array" ref="H912">IF(AND(A912=A911, E912=1), (C912-MIN(IF(A$2:A912=A912, IF(B$2:B912="Med A", C$2:C912), C912)))/7, 0)</f>
        <v>0</v>
      </c>
      <c r="I912" s="23">
        <f>IF(F912=1, SUMIFS(E$2:E912, A$2:A912, A912, B$2:B912, "Med A"), 0)</f>
        <v>0</v>
      </c>
      <c r="J912" s="23">
        <f t="shared" si="122"/>
        <v>0</v>
      </c>
      <c r="K912" s="23">
        <f t="shared" si="123"/>
        <v>4000</v>
      </c>
      <c r="L912" s="23">
        <f t="shared" si="124"/>
        <v>0</v>
      </c>
      <c r="M912" s="1">
        <f>IF(AND(B912="Med B", COUNTIFS(A$2:A912, A912, B$2:B912, "Med B")=1), 1, 0)</f>
        <v>0</v>
      </c>
      <c r="N912" s="1">
        <f t="shared" si="125"/>
        <v>0</v>
      </c>
      <c r="O912" s="1">
        <f>IF(B912="Med B", COUNTIFS(A$2:A912, A912, B$2:B912, "Med B"), 0)</f>
        <v>0</v>
      </c>
      <c r="P912" s="1">
        <f>IF(AND(B912="Med B", COUNTIFS(A$2:A912, A912, B$2:B912, "Med B")=2), E912, 0)</f>
        <v>0</v>
      </c>
    </row>
    <row r="913" spans="1:17" ht="10" x14ac:dyDescent="0.25">
      <c r="A913" s="1">
        <v>63</v>
      </c>
      <c r="B913" s="24" t="s">
        <v>9</v>
      </c>
      <c r="C913" s="2">
        <v>41124</v>
      </c>
      <c r="D913" s="2" t="str">
        <f t="shared" si="120"/>
        <v>2012-08</v>
      </c>
      <c r="E913" s="23">
        <v>4000</v>
      </c>
      <c r="F913" s="23">
        <f t="shared" si="121"/>
        <v>0</v>
      </c>
      <c r="G913" s="23">
        <f>IF(AND(B913="Med B", COUNTIFS(A$2:A913, A913, B$2:B913, "Med A")=0), 1, 0)</f>
        <v>0</v>
      </c>
      <c r="H913" s="23" cm="1">
        <f t="array" ref="H913">IF(AND(A913=A912, E913=1), (C913-MIN(IF(A$2:A913=A913, IF(B$2:B913="Med A", C$2:C913), C913)))/7, 0)</f>
        <v>0</v>
      </c>
      <c r="I913" s="23">
        <f>IF(F913=1, SUMIFS(E$2:E913, A$2:A913, A913, B$2:B913, "Med A"), 0)</f>
        <v>0</v>
      </c>
      <c r="J913" s="23">
        <f t="shared" si="122"/>
        <v>0</v>
      </c>
      <c r="K913" s="23">
        <f t="shared" si="123"/>
        <v>4000</v>
      </c>
      <c r="L913" s="23">
        <f t="shared" si="124"/>
        <v>0</v>
      </c>
      <c r="M913" s="1">
        <f>IF(AND(B913="Med B", COUNTIFS(A$2:A913, A913, B$2:B913, "Med B")=1), 1, 0)</f>
        <v>0</v>
      </c>
      <c r="N913" s="1">
        <f t="shared" si="125"/>
        <v>0</v>
      </c>
      <c r="O913" s="1">
        <f>IF(B913="Med B", COUNTIFS(A$2:A913, A913, B$2:B913, "Med B"), 0)</f>
        <v>0</v>
      </c>
      <c r="P913" s="1">
        <f>IF(AND(B913="Med B", COUNTIFS(A$2:A913, A913, B$2:B913, "Med B")=2), E913, 0)</f>
        <v>0</v>
      </c>
    </row>
    <row r="914" spans="1:17" ht="10" x14ac:dyDescent="0.25">
      <c r="A914" s="1">
        <v>63</v>
      </c>
      <c r="B914" s="24" t="s">
        <v>9</v>
      </c>
      <c r="C914" s="2">
        <v>41127</v>
      </c>
      <c r="D914" s="2" t="str">
        <f t="shared" si="120"/>
        <v>2012-08</v>
      </c>
      <c r="E914" s="23">
        <v>4000</v>
      </c>
      <c r="F914" s="23">
        <f t="shared" si="121"/>
        <v>0</v>
      </c>
      <c r="G914" s="23">
        <f>IF(AND(B914="Med B", COUNTIFS(A$2:A914, A914, B$2:B914, "Med A")=0), 1, 0)</f>
        <v>0</v>
      </c>
      <c r="H914" s="23" cm="1">
        <f t="array" ref="H914">IF(AND(A914=A913, E914=1), (C914-MIN(IF(A$2:A914=A914, IF(B$2:B914="Med A", C$2:C914), C914)))/7, 0)</f>
        <v>0</v>
      </c>
      <c r="I914" s="23">
        <f>IF(F914=1, SUMIFS(E$2:E914, A$2:A914, A914, B$2:B914, "Med A"), 0)</f>
        <v>0</v>
      </c>
      <c r="J914" s="23">
        <f t="shared" si="122"/>
        <v>0</v>
      </c>
      <c r="K914" s="23">
        <f t="shared" si="123"/>
        <v>4000</v>
      </c>
      <c r="L914" s="23">
        <f t="shared" si="124"/>
        <v>0</v>
      </c>
      <c r="M914" s="1">
        <f>IF(AND(B914="Med B", COUNTIFS(A$2:A914, A914, B$2:B914, "Med B")=1), 1, 0)</f>
        <v>0</v>
      </c>
      <c r="N914" s="1">
        <f t="shared" si="125"/>
        <v>0</v>
      </c>
      <c r="O914" s="1">
        <f>IF(B914="Med B", COUNTIFS(A$2:A914, A914, B$2:B914, "Med B"), 0)</f>
        <v>0</v>
      </c>
      <c r="P914" s="1">
        <f>IF(AND(B914="Med B", COUNTIFS(A$2:A914, A914, B$2:B914, "Med B")=2), E914, 0)</f>
        <v>0</v>
      </c>
    </row>
    <row r="915" spans="1:17" ht="10" x14ac:dyDescent="0.25">
      <c r="A915" s="1">
        <v>63</v>
      </c>
      <c r="B915" s="24" t="s">
        <v>9</v>
      </c>
      <c r="C915" s="2">
        <v>41129</v>
      </c>
      <c r="D915" s="2" t="str">
        <f t="shared" si="120"/>
        <v>2012-08</v>
      </c>
      <c r="E915" s="23">
        <v>4000</v>
      </c>
      <c r="F915" s="23">
        <f t="shared" si="121"/>
        <v>0</v>
      </c>
      <c r="G915" s="23">
        <f>IF(AND(B915="Med B", COUNTIFS(A$2:A915, A915, B$2:B915, "Med A")=0), 1, 0)</f>
        <v>0</v>
      </c>
      <c r="H915" s="23" cm="1">
        <f t="array" ref="H915">IF(AND(A915=A914, E915=1), (C915-MIN(IF(A$2:A915=A915, IF(B$2:B915="Med A", C$2:C915), C915)))/7, 0)</f>
        <v>0</v>
      </c>
      <c r="I915" s="23">
        <f>IF(F915=1, SUMIFS(E$2:E915, A$2:A915, A915, B$2:B915, "Med A"), 0)</f>
        <v>0</v>
      </c>
      <c r="J915" s="23">
        <f t="shared" si="122"/>
        <v>0</v>
      </c>
      <c r="K915" s="23">
        <f t="shared" si="123"/>
        <v>4000</v>
      </c>
      <c r="L915" s="23">
        <f t="shared" si="124"/>
        <v>0</v>
      </c>
      <c r="M915" s="1">
        <f>IF(AND(B915="Med B", COUNTIFS(A$2:A915, A915, B$2:B915, "Med B")=1), 1, 0)</f>
        <v>0</v>
      </c>
      <c r="N915" s="1">
        <f t="shared" si="125"/>
        <v>0</v>
      </c>
      <c r="O915" s="1">
        <f>IF(B915="Med B", COUNTIFS(A$2:A915, A915, B$2:B915, "Med B"), 0)</f>
        <v>0</v>
      </c>
      <c r="P915" s="1">
        <f>IF(AND(B915="Med B", COUNTIFS(A$2:A915, A915, B$2:B915, "Med B")=2), E915, 0)</f>
        <v>0</v>
      </c>
    </row>
    <row r="916" spans="1:17" ht="10" x14ac:dyDescent="0.25">
      <c r="A916" s="1">
        <v>63</v>
      </c>
      <c r="B916" s="24" t="s">
        <v>9</v>
      </c>
      <c r="C916" s="2">
        <v>41131</v>
      </c>
      <c r="D916" s="2" t="str">
        <f t="shared" si="120"/>
        <v>2012-08</v>
      </c>
      <c r="E916" s="23">
        <v>4000</v>
      </c>
      <c r="F916" s="23">
        <f t="shared" si="121"/>
        <v>0</v>
      </c>
      <c r="G916" s="23">
        <f>IF(AND(B916="Med B", COUNTIFS(A$2:A916, A916, B$2:B916, "Med A")=0), 1, 0)</f>
        <v>0</v>
      </c>
      <c r="H916" s="23" cm="1">
        <f t="array" ref="H916">IF(AND(A916=A915, E916=1), (C916-MIN(IF(A$2:A916=A916, IF(B$2:B916="Med A", C$2:C916), C916)))/7, 0)</f>
        <v>0</v>
      </c>
      <c r="I916" s="23">
        <f>IF(F916=1, SUMIFS(E$2:E916, A$2:A916, A916, B$2:B916, "Med A"), 0)</f>
        <v>0</v>
      </c>
      <c r="J916" s="23">
        <f t="shared" si="122"/>
        <v>0</v>
      </c>
      <c r="K916" s="23">
        <f t="shared" si="123"/>
        <v>4000</v>
      </c>
      <c r="L916" s="23">
        <f t="shared" si="124"/>
        <v>0</v>
      </c>
      <c r="M916" s="1">
        <f>IF(AND(B916="Med B", COUNTIFS(A$2:A916, A916, B$2:B916, "Med B")=1), 1, 0)</f>
        <v>0</v>
      </c>
      <c r="N916" s="1">
        <f t="shared" si="125"/>
        <v>0</v>
      </c>
      <c r="O916" s="1">
        <f>IF(B916="Med B", COUNTIFS(A$2:A916, A916, B$2:B916, "Med B"), 0)</f>
        <v>0</v>
      </c>
      <c r="P916" s="1">
        <f>IF(AND(B916="Med B", COUNTIFS(A$2:A916, A916, B$2:B916, "Med B")=2), E916, 0)</f>
        <v>0</v>
      </c>
    </row>
    <row r="917" spans="1:17" ht="10" x14ac:dyDescent="0.25">
      <c r="A917" s="1">
        <v>63</v>
      </c>
      <c r="B917" s="24" t="s">
        <v>9</v>
      </c>
      <c r="C917" s="2">
        <v>41134</v>
      </c>
      <c r="D917" s="2" t="str">
        <f t="shared" si="120"/>
        <v>2012-08</v>
      </c>
      <c r="E917" s="23">
        <v>4000</v>
      </c>
      <c r="F917" s="23">
        <f t="shared" si="121"/>
        <v>0</v>
      </c>
      <c r="G917" s="23">
        <f>IF(AND(B917="Med B", COUNTIFS(A$2:A917, A917, B$2:B917, "Med A")=0), 1, 0)</f>
        <v>0</v>
      </c>
      <c r="H917" s="23" cm="1">
        <f t="array" ref="H917">IF(AND(A917=A916, E917=1), (C917-MIN(IF(A$2:A917=A917, IF(B$2:B917="Med A", C$2:C917), C917)))/7, 0)</f>
        <v>0</v>
      </c>
      <c r="I917" s="23">
        <f>IF(F917=1, SUMIFS(E$2:E917, A$2:A917, A917, B$2:B917, "Med A"), 0)</f>
        <v>0</v>
      </c>
      <c r="J917" s="23">
        <f t="shared" si="122"/>
        <v>0</v>
      </c>
      <c r="K917" s="23">
        <f t="shared" si="123"/>
        <v>4000</v>
      </c>
      <c r="L917" s="23">
        <f t="shared" si="124"/>
        <v>0</v>
      </c>
      <c r="M917" s="1">
        <f>IF(AND(B917="Med B", COUNTIFS(A$2:A917, A917, B$2:B917, "Med B")=1), 1, 0)</f>
        <v>0</v>
      </c>
      <c r="N917" s="1">
        <f t="shared" si="125"/>
        <v>0</v>
      </c>
      <c r="O917" s="1">
        <f>IF(B917="Med B", COUNTIFS(A$2:A917, A917, B$2:B917, "Med B"), 0)</f>
        <v>0</v>
      </c>
      <c r="P917" s="1">
        <f>IF(AND(B917="Med B", COUNTIFS(A$2:A917, A917, B$2:B917, "Med B")=2), E917, 0)</f>
        <v>0</v>
      </c>
    </row>
    <row r="918" spans="1:17" ht="10" x14ac:dyDescent="0.25">
      <c r="A918" s="1">
        <v>63</v>
      </c>
      <c r="B918" s="24" t="s">
        <v>9</v>
      </c>
      <c r="C918" s="2">
        <v>41136</v>
      </c>
      <c r="D918" s="2" t="str">
        <f t="shared" si="120"/>
        <v>2012-08</v>
      </c>
      <c r="E918" s="23">
        <v>4000</v>
      </c>
      <c r="F918" s="23">
        <f t="shared" si="121"/>
        <v>0</v>
      </c>
      <c r="G918" s="23">
        <f>IF(AND(B918="Med B", COUNTIFS(A$2:A918, A918, B$2:B918, "Med A")=0), 1, 0)</f>
        <v>0</v>
      </c>
      <c r="H918" s="23" cm="1">
        <f t="array" ref="H918">IF(AND(A918=A917, E918=1), (C918-MIN(IF(A$2:A918=A918, IF(B$2:B918="Med A", C$2:C918), C918)))/7, 0)</f>
        <v>0</v>
      </c>
      <c r="I918" s="23">
        <f>IF(F918=1, SUMIFS(E$2:E918, A$2:A918, A918, B$2:B918, "Med A"), 0)</f>
        <v>0</v>
      </c>
      <c r="J918" s="23">
        <f t="shared" si="122"/>
        <v>0</v>
      </c>
      <c r="K918" s="23">
        <f t="shared" si="123"/>
        <v>4000</v>
      </c>
      <c r="L918" s="23">
        <f t="shared" si="124"/>
        <v>0</v>
      </c>
      <c r="M918" s="1">
        <f>IF(AND(B918="Med B", COUNTIFS(A$2:A918, A918, B$2:B918, "Med B")=1), 1, 0)</f>
        <v>0</v>
      </c>
      <c r="N918" s="1">
        <f t="shared" si="125"/>
        <v>0</v>
      </c>
      <c r="O918" s="1">
        <f>IF(B918="Med B", COUNTIFS(A$2:A918, A918, B$2:B918, "Med B"), 0)</f>
        <v>0</v>
      </c>
      <c r="P918" s="1">
        <f>IF(AND(B918="Med B", COUNTIFS(A$2:A918, A918, B$2:B918, "Med B")=2), E918, 0)</f>
        <v>0</v>
      </c>
    </row>
    <row r="919" spans="1:17" ht="10" x14ac:dyDescent="0.25">
      <c r="A919" s="1">
        <v>63</v>
      </c>
      <c r="B919" s="24" t="s">
        <v>9</v>
      </c>
      <c r="C919" s="2">
        <v>41138</v>
      </c>
      <c r="D919" s="2" t="str">
        <f t="shared" si="120"/>
        <v>2012-08</v>
      </c>
      <c r="E919" s="23">
        <v>4000</v>
      </c>
      <c r="F919" s="23">
        <f t="shared" si="121"/>
        <v>0</v>
      </c>
      <c r="G919" s="23">
        <f>IF(AND(B919="Med B", COUNTIFS(A$2:A919, A919, B$2:B919, "Med A")=0), 1, 0)</f>
        <v>0</v>
      </c>
      <c r="H919" s="23" cm="1">
        <f t="array" ref="H919">IF(AND(A919=A918, E919=1), (C919-MIN(IF(A$2:A919=A919, IF(B$2:B919="Med A", C$2:C919), C919)))/7, 0)</f>
        <v>0</v>
      </c>
      <c r="I919" s="23">
        <f>IF(F919=1, SUMIFS(E$2:E919, A$2:A919, A919, B$2:B919, "Med A"), 0)</f>
        <v>0</v>
      </c>
      <c r="J919" s="23">
        <f t="shared" si="122"/>
        <v>0</v>
      </c>
      <c r="K919" s="23">
        <f t="shared" si="123"/>
        <v>4000</v>
      </c>
      <c r="L919" s="23">
        <f t="shared" si="124"/>
        <v>0</v>
      </c>
      <c r="M919" s="1">
        <f>IF(AND(B919="Med B", COUNTIFS(A$2:A919, A919, B$2:B919, "Med B")=1), 1, 0)</f>
        <v>0</v>
      </c>
      <c r="N919" s="1">
        <f t="shared" si="125"/>
        <v>0</v>
      </c>
      <c r="O919" s="1">
        <f>IF(B919="Med B", COUNTIFS(A$2:A919, A919, B$2:B919, "Med B"), 0)</f>
        <v>0</v>
      </c>
      <c r="P919" s="1">
        <f>IF(AND(B919="Med B", COUNTIFS(A$2:A919, A919, B$2:B919, "Med B")=2), E919, 0)</f>
        <v>0</v>
      </c>
    </row>
    <row r="920" spans="1:17" ht="12.5" x14ac:dyDescent="0.25">
      <c r="A920" s="1">
        <v>63</v>
      </c>
      <c r="B920" s="24" t="s">
        <v>10</v>
      </c>
      <c r="C920" s="2">
        <v>41164</v>
      </c>
      <c r="D920" s="2" t="str">
        <f t="shared" si="120"/>
        <v>2012-09</v>
      </c>
      <c r="E920" s="23">
        <v>6</v>
      </c>
      <c r="F920" s="23">
        <f t="shared" si="121"/>
        <v>1</v>
      </c>
      <c r="G920" s="23">
        <f>IF(AND(B920="Med B", COUNTIFS(A$2:A920, A920, B$2:B920, "Med A")=0), 1, 0)</f>
        <v>0</v>
      </c>
      <c r="H920" s="23" cm="1">
        <f t="array" ref="H920">IF(AND(A920=A919, E920=1), (C920-MIN(IF(A$2:A920=A920, IF(B$2:B920="Med A", C$2:C920), C920)))/7, 0)</f>
        <v>0</v>
      </c>
      <c r="I920" s="23">
        <f>IF(F920=1, SUMIFS(E$2:E920, A$2:A920, A920, B$2:B920, "Med A"), 0)</f>
        <v>84000</v>
      </c>
      <c r="J920" s="23">
        <f t="shared" si="122"/>
        <v>0</v>
      </c>
      <c r="K920" s="23">
        <f t="shared" si="123"/>
        <v>0</v>
      </c>
      <c r="L920" s="23">
        <f t="shared" si="124"/>
        <v>6</v>
      </c>
      <c r="M920" s="1">
        <f>IF(AND(B920="Med B", COUNTIFS(A$2:A920, A920, B$2:B920, "Med B")=1), 1, 0)</f>
        <v>1</v>
      </c>
      <c r="N920" s="1">
        <f t="shared" si="125"/>
        <v>6</v>
      </c>
      <c r="O920" s="1">
        <f>IF(B920="Med B", COUNTIFS(A$2:A920, A920, B$2:B920, "Med B"), 0)</f>
        <v>1</v>
      </c>
      <c r="P920" s="1">
        <f>IF(AND(B920="Med B", COUNTIFS(A$2:A920, A920, B$2:B920, "Med B")=2), E920, 0)</f>
        <v>0</v>
      </c>
      <c r="Q920" t="str">
        <f t="shared" ref="Q920:Q921" si="126">IF(AND(F896=1, OR(MONTH(C896)=9, MONTH(C896)=10)), TEXT(C896, "yyyy-mm"), "")</f>
        <v/>
      </c>
    </row>
    <row r="921" spans="1:17" ht="12.5" x14ac:dyDescent="0.25">
      <c r="A921" s="1">
        <v>63</v>
      </c>
      <c r="B921" s="24" t="s">
        <v>10</v>
      </c>
      <c r="C921" s="2">
        <v>41192</v>
      </c>
      <c r="D921" s="2" t="str">
        <f t="shared" si="120"/>
        <v>2012-10</v>
      </c>
      <c r="E921" s="23">
        <v>5</v>
      </c>
      <c r="F921" s="23">
        <f t="shared" si="121"/>
        <v>0</v>
      </c>
      <c r="G921" s="23">
        <f>IF(AND(B921="Med B", COUNTIFS(A$2:A921, A921, B$2:B921, "Med A")=0), 1, 0)</f>
        <v>0</v>
      </c>
      <c r="H921" s="23" cm="1">
        <f t="array" ref="H921">IF(AND(A921=A920, E921=1), (C921-MIN(IF(A$2:A921=A921, IF(B$2:B921="Med A", C$2:C921), C921)))/7, 0)</f>
        <v>0</v>
      </c>
      <c r="I921" s="23">
        <f>IF(F921=1, SUMIFS(E$2:E921, A$2:A921, A921, B$2:B921, "Med A"), 0)</f>
        <v>0</v>
      </c>
      <c r="J921" s="23">
        <f t="shared" si="122"/>
        <v>11</v>
      </c>
      <c r="K921" s="23">
        <f t="shared" si="123"/>
        <v>0</v>
      </c>
      <c r="L921" s="23">
        <f t="shared" si="124"/>
        <v>5</v>
      </c>
      <c r="M921" s="1">
        <f>IF(AND(B921="Med B", COUNTIFS(A$2:A921, A921, B$2:B921, "Med B")=1), 1, 0)</f>
        <v>0</v>
      </c>
      <c r="N921" s="1">
        <f t="shared" si="125"/>
        <v>0</v>
      </c>
      <c r="O921" s="1">
        <f>IF(B921="Med B", COUNTIFS(A$2:A921, A921, B$2:B921, "Med B"), 0)</f>
        <v>2</v>
      </c>
      <c r="P921" s="1">
        <f>IF(AND(B921="Med B", COUNTIFS(A$2:A921, A921, B$2:B921, "Med B")=2), E921, 0)</f>
        <v>5</v>
      </c>
      <c r="Q921" t="str">
        <f t="shared" si="126"/>
        <v/>
      </c>
    </row>
    <row r="922" spans="1:17" ht="10" x14ac:dyDescent="0.25">
      <c r="A922" s="1">
        <v>64</v>
      </c>
      <c r="B922" s="24" t="s">
        <v>9</v>
      </c>
      <c r="C922" s="2">
        <v>41127</v>
      </c>
      <c r="D922" s="2" t="str">
        <f t="shared" si="120"/>
        <v>2012-08</v>
      </c>
      <c r="E922" s="23">
        <v>5700</v>
      </c>
      <c r="F922" s="23">
        <f t="shared" si="121"/>
        <v>0</v>
      </c>
      <c r="G922" s="23">
        <f>IF(AND(B922="Med B", COUNTIFS(A$2:A922, A922, B$2:B922, "Med A")=0), 1, 0)</f>
        <v>0</v>
      </c>
      <c r="H922" s="23" cm="1">
        <f t="array" ref="H922">IF(AND(A922=A921, E922=1), (C922-MIN(IF(A$2:A922=A922, IF(B$2:B922="Med A", C$2:C922), C922)))/7, 0)</f>
        <v>0</v>
      </c>
      <c r="I922" s="23">
        <f>IF(F922=1, SUMIFS(E$2:E922, A$2:A922, A922, B$2:B922, "Med A"), 0)</f>
        <v>0</v>
      </c>
      <c r="J922" s="23">
        <f t="shared" si="122"/>
        <v>0</v>
      </c>
      <c r="K922" s="23">
        <f t="shared" si="123"/>
        <v>5700</v>
      </c>
      <c r="L922" s="23">
        <f t="shared" si="124"/>
        <v>0</v>
      </c>
      <c r="M922" s="1">
        <f>IF(AND(B922="Med B", COUNTIFS(A$2:A922, A922, B$2:B922, "Med B")=1), 1, 0)</f>
        <v>0</v>
      </c>
      <c r="N922" s="1">
        <f t="shared" si="125"/>
        <v>0</v>
      </c>
      <c r="O922" s="1">
        <f>IF(B922="Med B", COUNTIFS(A$2:A922, A922, B$2:B922, "Med B"), 0)</f>
        <v>0</v>
      </c>
      <c r="P922" s="1">
        <f>IF(AND(B922="Med B", COUNTIFS(A$2:A922, A922, B$2:B922, "Med B")=2), E922, 0)</f>
        <v>0</v>
      </c>
    </row>
    <row r="923" spans="1:17" ht="10" x14ac:dyDescent="0.25">
      <c r="A923" s="1">
        <v>64</v>
      </c>
      <c r="B923" s="24" t="s">
        <v>9</v>
      </c>
      <c r="C923" s="2">
        <v>41129</v>
      </c>
      <c r="D923" s="2" t="str">
        <f t="shared" si="120"/>
        <v>2012-08</v>
      </c>
      <c r="E923" s="23">
        <v>5700</v>
      </c>
      <c r="F923" s="23">
        <f t="shared" si="121"/>
        <v>0</v>
      </c>
      <c r="G923" s="23">
        <f>IF(AND(B923="Med B", COUNTIFS(A$2:A923, A923, B$2:B923, "Med A")=0), 1, 0)</f>
        <v>0</v>
      </c>
      <c r="H923" s="23" cm="1">
        <f t="array" ref="H923">IF(AND(A923=A922, E923=1), (C923-MIN(IF(A$2:A923=A923, IF(B$2:B923="Med A", C$2:C923), C923)))/7, 0)</f>
        <v>0</v>
      </c>
      <c r="I923" s="23">
        <f>IF(F923=1, SUMIFS(E$2:E923, A$2:A923, A923, B$2:B923, "Med A"), 0)</f>
        <v>0</v>
      </c>
      <c r="J923" s="23">
        <f t="shared" si="122"/>
        <v>0</v>
      </c>
      <c r="K923" s="23">
        <f t="shared" si="123"/>
        <v>5700</v>
      </c>
      <c r="L923" s="23">
        <f t="shared" si="124"/>
        <v>0</v>
      </c>
      <c r="M923" s="1">
        <f>IF(AND(B923="Med B", COUNTIFS(A$2:A923, A923, B$2:B923, "Med B")=1), 1, 0)</f>
        <v>0</v>
      </c>
      <c r="N923" s="1">
        <f t="shared" si="125"/>
        <v>0</v>
      </c>
      <c r="O923" s="1">
        <f>IF(B923="Med B", COUNTIFS(A$2:A923, A923, B$2:B923, "Med B"), 0)</f>
        <v>0</v>
      </c>
      <c r="P923" s="1">
        <f>IF(AND(B923="Med B", COUNTIFS(A$2:A923, A923, B$2:B923, "Med B")=2), E923, 0)</f>
        <v>0</v>
      </c>
    </row>
    <row r="924" spans="1:17" ht="10" x14ac:dyDescent="0.25">
      <c r="A924" s="1">
        <v>64</v>
      </c>
      <c r="B924" s="24" t="s">
        <v>9</v>
      </c>
      <c r="C924" s="2">
        <v>41131</v>
      </c>
      <c r="D924" s="2" t="str">
        <f t="shared" si="120"/>
        <v>2012-08</v>
      </c>
      <c r="E924" s="23">
        <v>5700</v>
      </c>
      <c r="F924" s="23">
        <f t="shared" si="121"/>
        <v>0</v>
      </c>
      <c r="G924" s="23">
        <f>IF(AND(B924="Med B", COUNTIFS(A$2:A924, A924, B$2:B924, "Med A")=0), 1, 0)</f>
        <v>0</v>
      </c>
      <c r="H924" s="23" cm="1">
        <f t="array" ref="H924">IF(AND(A924=A923, E924=1), (C924-MIN(IF(A$2:A924=A924, IF(B$2:B924="Med A", C$2:C924), C924)))/7, 0)</f>
        <v>0</v>
      </c>
      <c r="I924" s="23">
        <f>IF(F924=1, SUMIFS(E$2:E924, A$2:A924, A924, B$2:B924, "Med A"), 0)</f>
        <v>0</v>
      </c>
      <c r="J924" s="23">
        <f t="shared" si="122"/>
        <v>0</v>
      </c>
      <c r="K924" s="23">
        <f t="shared" si="123"/>
        <v>5700</v>
      </c>
      <c r="L924" s="23">
        <f t="shared" si="124"/>
        <v>0</v>
      </c>
      <c r="M924" s="1">
        <f>IF(AND(B924="Med B", COUNTIFS(A$2:A924, A924, B$2:B924, "Med B")=1), 1, 0)</f>
        <v>0</v>
      </c>
      <c r="N924" s="1">
        <f t="shared" si="125"/>
        <v>0</v>
      </c>
      <c r="O924" s="1">
        <f>IF(B924="Med B", COUNTIFS(A$2:A924, A924, B$2:B924, "Med B"), 0)</f>
        <v>0</v>
      </c>
      <c r="P924" s="1">
        <f>IF(AND(B924="Med B", COUNTIFS(A$2:A924, A924, B$2:B924, "Med B")=2), E924, 0)</f>
        <v>0</v>
      </c>
    </row>
    <row r="925" spans="1:17" ht="10" x14ac:dyDescent="0.25">
      <c r="A925" s="1">
        <v>64</v>
      </c>
      <c r="B925" s="24" t="s">
        <v>9</v>
      </c>
      <c r="C925" s="2">
        <v>41134</v>
      </c>
      <c r="D925" s="2" t="str">
        <f t="shared" si="120"/>
        <v>2012-08</v>
      </c>
      <c r="E925" s="23">
        <v>5700</v>
      </c>
      <c r="F925" s="23">
        <f t="shared" si="121"/>
        <v>0</v>
      </c>
      <c r="G925" s="23">
        <f>IF(AND(B925="Med B", COUNTIFS(A$2:A925, A925, B$2:B925, "Med A")=0), 1, 0)</f>
        <v>0</v>
      </c>
      <c r="H925" s="23" cm="1">
        <f t="array" ref="H925">IF(AND(A925=A924, E925=1), (C925-MIN(IF(A$2:A925=A925, IF(B$2:B925="Med A", C$2:C925), C925)))/7, 0)</f>
        <v>0</v>
      </c>
      <c r="I925" s="23">
        <f>IF(F925=1, SUMIFS(E$2:E925, A$2:A925, A925, B$2:B925, "Med A"), 0)</f>
        <v>0</v>
      </c>
      <c r="J925" s="23">
        <f t="shared" si="122"/>
        <v>0</v>
      </c>
      <c r="K925" s="23">
        <f t="shared" si="123"/>
        <v>5700</v>
      </c>
      <c r="L925" s="23">
        <f t="shared" si="124"/>
        <v>0</v>
      </c>
      <c r="M925" s="1">
        <f>IF(AND(B925="Med B", COUNTIFS(A$2:A925, A925, B$2:B925, "Med B")=1), 1, 0)</f>
        <v>0</v>
      </c>
      <c r="N925" s="1">
        <f t="shared" si="125"/>
        <v>0</v>
      </c>
      <c r="O925" s="1">
        <f>IF(B925="Med B", COUNTIFS(A$2:A925, A925, B$2:B925, "Med B"), 0)</f>
        <v>0</v>
      </c>
      <c r="P925" s="1">
        <f>IF(AND(B925="Med B", COUNTIFS(A$2:A925, A925, B$2:B925, "Med B")=2), E925, 0)</f>
        <v>0</v>
      </c>
    </row>
    <row r="926" spans="1:17" ht="10" x14ac:dyDescent="0.25">
      <c r="A926" s="1">
        <v>64</v>
      </c>
      <c r="B926" s="24" t="s">
        <v>9</v>
      </c>
      <c r="C926" s="2">
        <v>41136</v>
      </c>
      <c r="D926" s="2" t="str">
        <f t="shared" si="120"/>
        <v>2012-08</v>
      </c>
      <c r="E926" s="23">
        <v>5700</v>
      </c>
      <c r="F926" s="23">
        <f t="shared" si="121"/>
        <v>0</v>
      </c>
      <c r="G926" s="23">
        <f>IF(AND(B926="Med B", COUNTIFS(A$2:A926, A926, B$2:B926, "Med A")=0), 1, 0)</f>
        <v>0</v>
      </c>
      <c r="H926" s="23" cm="1">
        <f t="array" ref="H926">IF(AND(A926=A925, E926=1), (C926-MIN(IF(A$2:A926=A926, IF(B$2:B926="Med A", C$2:C926), C926)))/7, 0)</f>
        <v>0</v>
      </c>
      <c r="I926" s="23">
        <f>IF(F926=1, SUMIFS(E$2:E926, A$2:A926, A926, B$2:B926, "Med A"), 0)</f>
        <v>0</v>
      </c>
      <c r="J926" s="23">
        <f t="shared" si="122"/>
        <v>0</v>
      </c>
      <c r="K926" s="23">
        <f t="shared" si="123"/>
        <v>5700</v>
      </c>
      <c r="L926" s="23">
        <f t="shared" si="124"/>
        <v>0</v>
      </c>
      <c r="M926" s="1">
        <f>IF(AND(B926="Med B", COUNTIFS(A$2:A926, A926, B$2:B926, "Med B")=1), 1, 0)</f>
        <v>0</v>
      </c>
      <c r="N926" s="1">
        <f t="shared" si="125"/>
        <v>0</v>
      </c>
      <c r="O926" s="1">
        <f>IF(B926="Med B", COUNTIFS(A$2:A926, A926, B$2:B926, "Med B"), 0)</f>
        <v>0</v>
      </c>
      <c r="P926" s="1">
        <f>IF(AND(B926="Med B", COUNTIFS(A$2:A926, A926, B$2:B926, "Med B")=2), E926, 0)</f>
        <v>0</v>
      </c>
    </row>
    <row r="927" spans="1:17" ht="10" x14ac:dyDescent="0.25">
      <c r="A927" s="1">
        <v>64</v>
      </c>
      <c r="B927" s="24" t="s">
        <v>9</v>
      </c>
      <c r="C927" s="2">
        <v>41138</v>
      </c>
      <c r="D927" s="2" t="str">
        <f t="shared" si="120"/>
        <v>2012-08</v>
      </c>
      <c r="E927" s="23">
        <v>5700</v>
      </c>
      <c r="F927" s="23">
        <f t="shared" si="121"/>
        <v>0</v>
      </c>
      <c r="G927" s="23">
        <f>IF(AND(B927="Med B", COUNTIFS(A$2:A927, A927, B$2:B927, "Med A")=0), 1, 0)</f>
        <v>0</v>
      </c>
      <c r="H927" s="23" cm="1">
        <f t="array" ref="H927">IF(AND(A927=A926, E927=1), (C927-MIN(IF(A$2:A927=A927, IF(B$2:B927="Med A", C$2:C927), C927)))/7, 0)</f>
        <v>0</v>
      </c>
      <c r="I927" s="23">
        <f>IF(F927=1, SUMIFS(E$2:E927, A$2:A927, A927, B$2:B927, "Med A"), 0)</f>
        <v>0</v>
      </c>
      <c r="J927" s="23">
        <f t="shared" si="122"/>
        <v>0</v>
      </c>
      <c r="K927" s="23">
        <f t="shared" si="123"/>
        <v>5700</v>
      </c>
      <c r="L927" s="23">
        <f t="shared" si="124"/>
        <v>0</v>
      </c>
      <c r="M927" s="1">
        <f>IF(AND(B927="Med B", COUNTIFS(A$2:A927, A927, B$2:B927, "Med B")=1), 1, 0)</f>
        <v>0</v>
      </c>
      <c r="N927" s="1">
        <f t="shared" si="125"/>
        <v>0</v>
      </c>
      <c r="O927" s="1">
        <f>IF(B927="Med B", COUNTIFS(A$2:A927, A927, B$2:B927, "Med B"), 0)</f>
        <v>0</v>
      </c>
      <c r="P927" s="1">
        <f>IF(AND(B927="Med B", COUNTIFS(A$2:A927, A927, B$2:B927, "Med B")=2), E927, 0)</f>
        <v>0</v>
      </c>
    </row>
    <row r="928" spans="1:17" ht="10" x14ac:dyDescent="0.25">
      <c r="A928" s="1">
        <v>64</v>
      </c>
      <c r="B928" s="24" t="s">
        <v>9</v>
      </c>
      <c r="C928" s="2">
        <v>41141</v>
      </c>
      <c r="D928" s="2" t="str">
        <f t="shared" si="120"/>
        <v>2012-08</v>
      </c>
      <c r="E928" s="23">
        <v>5700</v>
      </c>
      <c r="F928" s="23">
        <f t="shared" si="121"/>
        <v>0</v>
      </c>
      <c r="G928" s="23">
        <f>IF(AND(B928="Med B", COUNTIFS(A$2:A928, A928, B$2:B928, "Med A")=0), 1, 0)</f>
        <v>0</v>
      </c>
      <c r="H928" s="23" cm="1">
        <f t="array" ref="H928">IF(AND(A928=A927, E928=1), (C928-MIN(IF(A$2:A928=A928, IF(B$2:B928="Med A", C$2:C928), C928)))/7, 0)</f>
        <v>0</v>
      </c>
      <c r="I928" s="23">
        <f>IF(F928=1, SUMIFS(E$2:E928, A$2:A928, A928, B$2:B928, "Med A"), 0)</f>
        <v>0</v>
      </c>
      <c r="J928" s="23">
        <f t="shared" si="122"/>
        <v>0</v>
      </c>
      <c r="K928" s="23">
        <f t="shared" si="123"/>
        <v>5700</v>
      </c>
      <c r="L928" s="23">
        <f t="shared" si="124"/>
        <v>0</v>
      </c>
      <c r="M928" s="1">
        <f>IF(AND(B928="Med B", COUNTIFS(A$2:A928, A928, B$2:B928, "Med B")=1), 1, 0)</f>
        <v>0</v>
      </c>
      <c r="N928" s="1">
        <f t="shared" si="125"/>
        <v>0</v>
      </c>
      <c r="O928" s="1">
        <f>IF(B928="Med B", COUNTIFS(A$2:A928, A928, B$2:B928, "Med B"), 0)</f>
        <v>0</v>
      </c>
      <c r="P928" s="1">
        <f>IF(AND(B928="Med B", COUNTIFS(A$2:A928, A928, B$2:B928, "Med B")=2), E928, 0)</f>
        <v>0</v>
      </c>
    </row>
    <row r="929" spans="1:17" ht="10" x14ac:dyDescent="0.25">
      <c r="A929" s="1">
        <v>64</v>
      </c>
      <c r="B929" s="24" t="s">
        <v>9</v>
      </c>
      <c r="C929" s="2">
        <v>41143</v>
      </c>
      <c r="D929" s="2" t="str">
        <f t="shared" si="120"/>
        <v>2012-08</v>
      </c>
      <c r="E929" s="23">
        <v>5700</v>
      </c>
      <c r="F929" s="23">
        <f t="shared" si="121"/>
        <v>0</v>
      </c>
      <c r="G929" s="23">
        <f>IF(AND(B929="Med B", COUNTIFS(A$2:A929, A929, B$2:B929, "Med A")=0), 1, 0)</f>
        <v>0</v>
      </c>
      <c r="H929" s="23" cm="1">
        <f t="array" ref="H929">IF(AND(A929=A928, E929=1), (C929-MIN(IF(A$2:A929=A929, IF(B$2:B929="Med A", C$2:C929), C929)))/7, 0)</f>
        <v>0</v>
      </c>
      <c r="I929" s="23">
        <f>IF(F929=1, SUMIFS(E$2:E929, A$2:A929, A929, B$2:B929, "Med A"), 0)</f>
        <v>0</v>
      </c>
      <c r="J929" s="23">
        <f t="shared" si="122"/>
        <v>0</v>
      </c>
      <c r="K929" s="23">
        <f t="shared" si="123"/>
        <v>5700</v>
      </c>
      <c r="L929" s="23">
        <f t="shared" si="124"/>
        <v>0</v>
      </c>
      <c r="M929" s="1">
        <f>IF(AND(B929="Med B", COUNTIFS(A$2:A929, A929, B$2:B929, "Med B")=1), 1, 0)</f>
        <v>0</v>
      </c>
      <c r="N929" s="1">
        <f t="shared" si="125"/>
        <v>0</v>
      </c>
      <c r="O929" s="1">
        <f>IF(B929="Med B", COUNTIFS(A$2:A929, A929, B$2:B929, "Med B"), 0)</f>
        <v>0</v>
      </c>
      <c r="P929" s="1">
        <f>IF(AND(B929="Med B", COUNTIFS(A$2:A929, A929, B$2:B929, "Med B")=2), E929, 0)</f>
        <v>0</v>
      </c>
    </row>
    <row r="930" spans="1:17" ht="10" x14ac:dyDescent="0.25">
      <c r="A930" s="1">
        <v>64</v>
      </c>
      <c r="B930" s="24" t="s">
        <v>9</v>
      </c>
      <c r="C930" s="2">
        <v>41145</v>
      </c>
      <c r="D930" s="2" t="str">
        <f t="shared" si="120"/>
        <v>2012-08</v>
      </c>
      <c r="E930" s="23">
        <v>5700</v>
      </c>
      <c r="F930" s="23">
        <f t="shared" si="121"/>
        <v>0</v>
      </c>
      <c r="G930" s="23">
        <f>IF(AND(B930="Med B", COUNTIFS(A$2:A930, A930, B$2:B930, "Med A")=0), 1, 0)</f>
        <v>0</v>
      </c>
      <c r="H930" s="23" cm="1">
        <f t="array" ref="H930">IF(AND(A930=A929, E930=1), (C930-MIN(IF(A$2:A930=A930, IF(B$2:B930="Med A", C$2:C930), C930)))/7, 0)</f>
        <v>0</v>
      </c>
      <c r="I930" s="23">
        <f>IF(F930=1, SUMIFS(E$2:E930, A$2:A930, A930, B$2:B930, "Med A"), 0)</f>
        <v>0</v>
      </c>
      <c r="J930" s="23">
        <f t="shared" si="122"/>
        <v>0</v>
      </c>
      <c r="K930" s="23">
        <f t="shared" si="123"/>
        <v>5700</v>
      </c>
      <c r="L930" s="23">
        <f t="shared" si="124"/>
        <v>0</v>
      </c>
      <c r="M930" s="1">
        <f>IF(AND(B930="Med B", COUNTIFS(A$2:A930, A930, B$2:B930, "Med B")=1), 1, 0)</f>
        <v>0</v>
      </c>
      <c r="N930" s="1">
        <f t="shared" si="125"/>
        <v>0</v>
      </c>
      <c r="O930" s="1">
        <f>IF(B930="Med B", COUNTIFS(A$2:A930, A930, B$2:B930, "Med B"), 0)</f>
        <v>0</v>
      </c>
      <c r="P930" s="1">
        <f>IF(AND(B930="Med B", COUNTIFS(A$2:A930, A930, B$2:B930, "Med B")=2), E930, 0)</f>
        <v>0</v>
      </c>
    </row>
    <row r="931" spans="1:17" ht="10" x14ac:dyDescent="0.25">
      <c r="A931" s="1">
        <v>64</v>
      </c>
      <c r="B931" s="24" t="s">
        <v>9</v>
      </c>
      <c r="C931" s="2">
        <v>41149</v>
      </c>
      <c r="D931" s="2" t="str">
        <f t="shared" si="120"/>
        <v>2012-08</v>
      </c>
      <c r="E931" s="23">
        <v>5700</v>
      </c>
      <c r="F931" s="23">
        <f t="shared" si="121"/>
        <v>0</v>
      </c>
      <c r="G931" s="23">
        <f>IF(AND(B931="Med B", COUNTIFS(A$2:A931, A931, B$2:B931, "Med A")=0), 1, 0)</f>
        <v>0</v>
      </c>
      <c r="H931" s="23" cm="1">
        <f t="array" ref="H931">IF(AND(A931=A930, E931=1), (C931-MIN(IF(A$2:A931=A931, IF(B$2:B931="Med A", C$2:C931), C931)))/7, 0)</f>
        <v>0</v>
      </c>
      <c r="I931" s="23">
        <f>IF(F931=1, SUMIFS(E$2:E931, A$2:A931, A931, B$2:B931, "Med A"), 0)</f>
        <v>0</v>
      </c>
      <c r="J931" s="23">
        <f t="shared" si="122"/>
        <v>0</v>
      </c>
      <c r="K931" s="23">
        <f t="shared" si="123"/>
        <v>5700</v>
      </c>
      <c r="L931" s="23">
        <f t="shared" si="124"/>
        <v>0</v>
      </c>
      <c r="M931" s="1">
        <f>IF(AND(B931="Med B", COUNTIFS(A$2:A931, A931, B$2:B931, "Med B")=1), 1, 0)</f>
        <v>0</v>
      </c>
      <c r="N931" s="1">
        <f t="shared" si="125"/>
        <v>0</v>
      </c>
      <c r="O931" s="1">
        <f>IF(B931="Med B", COUNTIFS(A$2:A931, A931, B$2:B931, "Med B"), 0)</f>
        <v>0</v>
      </c>
      <c r="P931" s="1">
        <f>IF(AND(B931="Med B", COUNTIFS(A$2:A931, A931, B$2:B931, "Med B")=2), E931, 0)</f>
        <v>0</v>
      </c>
    </row>
    <row r="932" spans="1:17" ht="10" x14ac:dyDescent="0.25">
      <c r="A932" s="1">
        <v>64</v>
      </c>
      <c r="B932" s="24" t="s">
        <v>9</v>
      </c>
      <c r="C932" s="2">
        <v>41150</v>
      </c>
      <c r="D932" s="2" t="str">
        <f t="shared" si="120"/>
        <v>2012-08</v>
      </c>
      <c r="E932" s="23">
        <v>5700</v>
      </c>
      <c r="F932" s="23">
        <f t="shared" si="121"/>
        <v>0</v>
      </c>
      <c r="G932" s="23">
        <f>IF(AND(B932="Med B", COUNTIFS(A$2:A932, A932, B$2:B932, "Med A")=0), 1, 0)</f>
        <v>0</v>
      </c>
      <c r="H932" s="23" cm="1">
        <f t="array" ref="H932">IF(AND(A932=A931, E932=1), (C932-MIN(IF(A$2:A932=A932, IF(B$2:B932="Med A", C$2:C932), C932)))/7, 0)</f>
        <v>0</v>
      </c>
      <c r="I932" s="23">
        <f>IF(F932=1, SUMIFS(E$2:E932, A$2:A932, A932, B$2:B932, "Med A"), 0)</f>
        <v>0</v>
      </c>
      <c r="J932" s="23">
        <f t="shared" si="122"/>
        <v>0</v>
      </c>
      <c r="K932" s="23">
        <f t="shared" si="123"/>
        <v>5700</v>
      </c>
      <c r="L932" s="23">
        <f t="shared" si="124"/>
        <v>0</v>
      </c>
      <c r="M932" s="1">
        <f>IF(AND(B932="Med B", COUNTIFS(A$2:A932, A932, B$2:B932, "Med B")=1), 1, 0)</f>
        <v>0</v>
      </c>
      <c r="N932" s="1">
        <f t="shared" si="125"/>
        <v>0</v>
      </c>
      <c r="O932" s="1">
        <f>IF(B932="Med B", COUNTIFS(A$2:A932, A932, B$2:B932, "Med B"), 0)</f>
        <v>0</v>
      </c>
      <c r="P932" s="1">
        <f>IF(AND(B932="Med B", COUNTIFS(A$2:A932, A932, B$2:B932, "Med B")=2), E932, 0)</f>
        <v>0</v>
      </c>
    </row>
    <row r="933" spans="1:17" ht="10" x14ac:dyDescent="0.25">
      <c r="A933" s="1">
        <v>64</v>
      </c>
      <c r="B933" s="24" t="s">
        <v>9</v>
      </c>
      <c r="C933" s="2">
        <v>41152</v>
      </c>
      <c r="D933" s="2" t="str">
        <f t="shared" si="120"/>
        <v>2012-08</v>
      </c>
      <c r="E933" s="23">
        <v>5700</v>
      </c>
      <c r="F933" s="23">
        <f t="shared" si="121"/>
        <v>0</v>
      </c>
      <c r="G933" s="23">
        <f>IF(AND(B933="Med B", COUNTIFS(A$2:A933, A933, B$2:B933, "Med A")=0), 1, 0)</f>
        <v>0</v>
      </c>
      <c r="H933" s="23" cm="1">
        <f t="array" ref="H933">IF(AND(A933=A932, E933=1), (C933-MIN(IF(A$2:A933=A933, IF(B$2:B933="Med A", C$2:C933), C933)))/7, 0)</f>
        <v>0</v>
      </c>
      <c r="I933" s="23">
        <f>IF(F933=1, SUMIFS(E$2:E933, A$2:A933, A933, B$2:B933, "Med A"), 0)</f>
        <v>0</v>
      </c>
      <c r="J933" s="23">
        <f t="shared" si="122"/>
        <v>0</v>
      </c>
      <c r="K933" s="23">
        <f t="shared" si="123"/>
        <v>5700</v>
      </c>
      <c r="L933" s="23">
        <f t="shared" si="124"/>
        <v>0</v>
      </c>
      <c r="M933" s="1">
        <f>IF(AND(B933="Med B", COUNTIFS(A$2:A933, A933, B$2:B933, "Med B")=1), 1, 0)</f>
        <v>0</v>
      </c>
      <c r="N933" s="1">
        <f t="shared" si="125"/>
        <v>0</v>
      </c>
      <c r="O933" s="1">
        <f>IF(B933="Med B", COUNTIFS(A$2:A933, A933, B$2:B933, "Med B"), 0)</f>
        <v>0</v>
      </c>
      <c r="P933" s="1">
        <f>IF(AND(B933="Med B", COUNTIFS(A$2:A933, A933, B$2:B933, "Med B")=2), E933, 0)</f>
        <v>0</v>
      </c>
    </row>
    <row r="934" spans="1:17" ht="12.5" x14ac:dyDescent="0.25">
      <c r="A934" s="1">
        <v>64</v>
      </c>
      <c r="B934" s="24" t="s">
        <v>9</v>
      </c>
      <c r="C934" s="2">
        <v>41156</v>
      </c>
      <c r="D934" s="2" t="str">
        <f t="shared" si="120"/>
        <v>2012-09</v>
      </c>
      <c r="E934" s="23">
        <v>5700</v>
      </c>
      <c r="F934" s="23">
        <f t="shared" si="121"/>
        <v>0</v>
      </c>
      <c r="G934" s="23">
        <f>IF(AND(B934="Med B", COUNTIFS(A$2:A934, A934, B$2:B934, "Med A")=0), 1, 0)</f>
        <v>0</v>
      </c>
      <c r="H934" s="23" cm="1">
        <f t="array" ref="H934">IF(AND(A934=A933, E934=1), (C934-MIN(IF(A$2:A934=A934, IF(B$2:B934="Med A", C$2:C934), C934)))/7, 0)</f>
        <v>0</v>
      </c>
      <c r="I934" s="23">
        <f>IF(F934=1, SUMIFS(E$2:E934, A$2:A934, A934, B$2:B934, "Med A"), 0)</f>
        <v>0</v>
      </c>
      <c r="J934" s="23">
        <f t="shared" si="122"/>
        <v>0</v>
      </c>
      <c r="K934" s="23">
        <f t="shared" si="123"/>
        <v>5700</v>
      </c>
      <c r="L934" s="23">
        <f t="shared" si="124"/>
        <v>0</v>
      </c>
      <c r="M934" s="1">
        <f>IF(AND(B934="Med B", COUNTIFS(A$2:A934, A934, B$2:B934, "Med B")=1), 1, 0)</f>
        <v>0</v>
      </c>
      <c r="N934" s="1">
        <f t="shared" si="125"/>
        <v>0</v>
      </c>
      <c r="O934" s="1">
        <f>IF(B934="Med B", COUNTIFS(A$2:A934, A934, B$2:B934, "Med B"), 0)</f>
        <v>0</v>
      </c>
      <c r="P934" s="1">
        <f>IF(AND(B934="Med B", COUNTIFS(A$2:A934, A934, B$2:B934, "Med B")=2), E934, 0)</f>
        <v>0</v>
      </c>
      <c r="Q934" t="str">
        <f t="shared" ref="Q934:Q935" si="127">IF(AND(F910=1, OR(MONTH(C910)=9, MONTH(C910)=10)), TEXT(C910, "yyyy-mm"), "")</f>
        <v/>
      </c>
    </row>
    <row r="935" spans="1:17" ht="12.5" x14ac:dyDescent="0.25">
      <c r="A935" s="1">
        <v>64</v>
      </c>
      <c r="B935" s="24" t="s">
        <v>9</v>
      </c>
      <c r="C935" s="2">
        <v>41157</v>
      </c>
      <c r="D935" s="2" t="str">
        <f t="shared" si="120"/>
        <v>2012-09</v>
      </c>
      <c r="E935" s="23">
        <v>5700</v>
      </c>
      <c r="F935" s="23">
        <f t="shared" si="121"/>
        <v>0</v>
      </c>
      <c r="G935" s="23">
        <f>IF(AND(B935="Med B", COUNTIFS(A$2:A935, A935, B$2:B935, "Med A")=0), 1, 0)</f>
        <v>0</v>
      </c>
      <c r="H935" s="23" cm="1">
        <f t="array" ref="H935">IF(AND(A935=A934, E935=1), (C935-MIN(IF(A$2:A935=A935, IF(B$2:B935="Med A", C$2:C935), C935)))/7, 0)</f>
        <v>0</v>
      </c>
      <c r="I935" s="23">
        <f>IF(F935=1, SUMIFS(E$2:E935, A$2:A935, A935, B$2:B935, "Med A"), 0)</f>
        <v>0</v>
      </c>
      <c r="J935" s="23">
        <f t="shared" si="122"/>
        <v>0</v>
      </c>
      <c r="K935" s="23">
        <f t="shared" si="123"/>
        <v>5700</v>
      </c>
      <c r="L935" s="23">
        <f t="shared" si="124"/>
        <v>0</v>
      </c>
      <c r="M935" s="1">
        <f>IF(AND(B935="Med B", COUNTIFS(A$2:A935, A935, B$2:B935, "Med B")=1), 1, 0)</f>
        <v>0</v>
      </c>
      <c r="N935" s="1">
        <f t="shared" si="125"/>
        <v>0</v>
      </c>
      <c r="O935" s="1">
        <f>IF(B935="Med B", COUNTIFS(A$2:A935, A935, B$2:B935, "Med B"), 0)</f>
        <v>0</v>
      </c>
      <c r="P935" s="1">
        <f>IF(AND(B935="Med B", COUNTIFS(A$2:A935, A935, B$2:B935, "Med B")=2), E935, 0)</f>
        <v>0</v>
      </c>
      <c r="Q935" t="str">
        <f t="shared" si="127"/>
        <v/>
      </c>
    </row>
    <row r="936" spans="1:17" ht="10" x14ac:dyDescent="0.25">
      <c r="A936" s="1">
        <v>65</v>
      </c>
      <c r="B936" s="24" t="s">
        <v>9</v>
      </c>
      <c r="C936" s="2">
        <v>41093</v>
      </c>
      <c r="D936" s="2" t="str">
        <f t="shared" si="120"/>
        <v>2012-07</v>
      </c>
      <c r="E936" s="23">
        <v>14500</v>
      </c>
      <c r="F936" s="23">
        <f t="shared" si="121"/>
        <v>0</v>
      </c>
      <c r="G936" s="23">
        <f>IF(AND(B936="Med B", COUNTIFS(A$2:A936, A936, B$2:B936, "Med A")=0), 1, 0)</f>
        <v>0</v>
      </c>
      <c r="H936" s="23" cm="1">
        <f t="array" ref="H936">IF(AND(A936=A935, E936=1), (C936-MIN(IF(A$2:A936=A936, IF(B$2:B936="Med A", C$2:C936), C936)))/7, 0)</f>
        <v>0</v>
      </c>
      <c r="I936" s="23">
        <f>IF(F936=1, SUMIFS(E$2:E936, A$2:A936, A936, B$2:B936, "Med A"), 0)</f>
        <v>0</v>
      </c>
      <c r="J936" s="23">
        <f t="shared" si="122"/>
        <v>0</v>
      </c>
      <c r="K936" s="23">
        <f t="shared" si="123"/>
        <v>14500</v>
      </c>
      <c r="L936" s="23">
        <f t="shared" si="124"/>
        <v>0</v>
      </c>
      <c r="M936" s="1">
        <f>IF(AND(B936="Med B", COUNTIFS(A$2:A936, A936, B$2:B936, "Med B")=1), 1, 0)</f>
        <v>0</v>
      </c>
      <c r="N936" s="1">
        <f t="shared" si="125"/>
        <v>0</v>
      </c>
      <c r="O936" s="1">
        <f>IF(B936="Med B", COUNTIFS(A$2:A936, A936, B$2:B936, "Med B"), 0)</f>
        <v>0</v>
      </c>
      <c r="P936" s="1">
        <f>IF(AND(B936="Med B", COUNTIFS(A$2:A936, A936, B$2:B936, "Med B")=2), E936, 0)</f>
        <v>0</v>
      </c>
    </row>
    <row r="937" spans="1:17" ht="10" x14ac:dyDescent="0.25">
      <c r="A937" s="1">
        <v>65</v>
      </c>
      <c r="B937" s="24" t="s">
        <v>9</v>
      </c>
      <c r="C937" s="2">
        <v>41095</v>
      </c>
      <c r="D937" s="2" t="str">
        <f t="shared" si="120"/>
        <v>2012-07</v>
      </c>
      <c r="E937" s="23">
        <v>14500</v>
      </c>
      <c r="F937" s="23">
        <f t="shared" si="121"/>
        <v>0</v>
      </c>
      <c r="G937" s="23">
        <f>IF(AND(B937="Med B", COUNTIFS(A$2:A937, A937, B$2:B937, "Med A")=0), 1, 0)</f>
        <v>0</v>
      </c>
      <c r="H937" s="23" cm="1">
        <f t="array" ref="H937">IF(AND(A937=A936, E937=1), (C937-MIN(IF(A$2:A937=A937, IF(B$2:B937="Med A", C$2:C937), C937)))/7, 0)</f>
        <v>0</v>
      </c>
      <c r="I937" s="23">
        <f>IF(F937=1, SUMIFS(E$2:E937, A$2:A937, A937, B$2:B937, "Med A"), 0)</f>
        <v>0</v>
      </c>
      <c r="J937" s="23">
        <f t="shared" si="122"/>
        <v>0</v>
      </c>
      <c r="K937" s="23">
        <f t="shared" si="123"/>
        <v>14500</v>
      </c>
      <c r="L937" s="23">
        <f t="shared" si="124"/>
        <v>0</v>
      </c>
      <c r="M937" s="1">
        <f>IF(AND(B937="Med B", COUNTIFS(A$2:A937, A937, B$2:B937, "Med B")=1), 1, 0)</f>
        <v>0</v>
      </c>
      <c r="N937" s="1">
        <f t="shared" si="125"/>
        <v>0</v>
      </c>
      <c r="O937" s="1">
        <f>IF(B937="Med B", COUNTIFS(A$2:A937, A937, B$2:B937, "Med B"), 0)</f>
        <v>0</v>
      </c>
      <c r="P937" s="1">
        <f>IF(AND(B937="Med B", COUNTIFS(A$2:A937, A937, B$2:B937, "Med B")=2), E937, 0)</f>
        <v>0</v>
      </c>
    </row>
    <row r="938" spans="1:17" ht="10" x14ac:dyDescent="0.25">
      <c r="A938" s="1">
        <v>65</v>
      </c>
      <c r="B938" s="24" t="s">
        <v>9</v>
      </c>
      <c r="C938" s="2">
        <v>41097</v>
      </c>
      <c r="D938" s="2" t="str">
        <f t="shared" si="120"/>
        <v>2012-07</v>
      </c>
      <c r="E938" s="23">
        <v>16000</v>
      </c>
      <c r="F938" s="23">
        <f t="shared" si="121"/>
        <v>0</v>
      </c>
      <c r="G938" s="23">
        <f>IF(AND(B938="Med B", COUNTIFS(A$2:A938, A938, B$2:B938, "Med A")=0), 1, 0)</f>
        <v>0</v>
      </c>
      <c r="H938" s="23" cm="1">
        <f t="array" ref="H938">IF(AND(A938=A937, E938=1), (C938-MIN(IF(A$2:A938=A938, IF(B$2:B938="Med A", C$2:C938), C938)))/7, 0)</f>
        <v>0</v>
      </c>
      <c r="I938" s="23">
        <f>IF(F938=1, SUMIFS(E$2:E938, A$2:A938, A938, B$2:B938, "Med A"), 0)</f>
        <v>0</v>
      </c>
      <c r="J938" s="23">
        <f t="shared" si="122"/>
        <v>0</v>
      </c>
      <c r="K938" s="23">
        <f t="shared" si="123"/>
        <v>16000</v>
      </c>
      <c r="L938" s="23">
        <f t="shared" si="124"/>
        <v>0</v>
      </c>
      <c r="M938" s="1">
        <f>IF(AND(B938="Med B", COUNTIFS(A$2:A938, A938, B$2:B938, "Med B")=1), 1, 0)</f>
        <v>0</v>
      </c>
      <c r="N938" s="1">
        <f t="shared" si="125"/>
        <v>0</v>
      </c>
      <c r="O938" s="1">
        <f>IF(B938="Med B", COUNTIFS(A$2:A938, A938, B$2:B938, "Med B"), 0)</f>
        <v>0</v>
      </c>
      <c r="P938" s="1">
        <f>IF(AND(B938="Med B", COUNTIFS(A$2:A938, A938, B$2:B938, "Med B")=2), E938, 0)</f>
        <v>0</v>
      </c>
    </row>
    <row r="939" spans="1:17" ht="10" x14ac:dyDescent="0.25">
      <c r="A939" s="1">
        <v>65</v>
      </c>
      <c r="B939" s="24" t="s">
        <v>9</v>
      </c>
      <c r="C939" s="2">
        <v>41100</v>
      </c>
      <c r="D939" s="2" t="str">
        <f t="shared" si="120"/>
        <v>2012-07</v>
      </c>
      <c r="E939" s="23">
        <v>16000</v>
      </c>
      <c r="F939" s="23">
        <f t="shared" si="121"/>
        <v>0</v>
      </c>
      <c r="G939" s="23">
        <f>IF(AND(B939="Med B", COUNTIFS(A$2:A939, A939, B$2:B939, "Med A")=0), 1, 0)</f>
        <v>0</v>
      </c>
      <c r="H939" s="23" cm="1">
        <f t="array" ref="H939">IF(AND(A939=A938, E939=1), (C939-MIN(IF(A$2:A939=A939, IF(B$2:B939="Med A", C$2:C939), C939)))/7, 0)</f>
        <v>0</v>
      </c>
      <c r="I939" s="23">
        <f>IF(F939=1, SUMIFS(E$2:E939, A$2:A939, A939, B$2:B939, "Med A"), 0)</f>
        <v>0</v>
      </c>
      <c r="J939" s="23">
        <f t="shared" si="122"/>
        <v>0</v>
      </c>
      <c r="K939" s="23">
        <f t="shared" si="123"/>
        <v>16000</v>
      </c>
      <c r="L939" s="23">
        <f t="shared" si="124"/>
        <v>0</v>
      </c>
      <c r="M939" s="1">
        <f>IF(AND(B939="Med B", COUNTIFS(A$2:A939, A939, B$2:B939, "Med B")=1), 1, 0)</f>
        <v>0</v>
      </c>
      <c r="N939" s="1">
        <f t="shared" si="125"/>
        <v>0</v>
      </c>
      <c r="O939" s="1">
        <f>IF(B939="Med B", COUNTIFS(A$2:A939, A939, B$2:B939, "Med B"), 0)</f>
        <v>0</v>
      </c>
      <c r="P939" s="1">
        <f>IF(AND(B939="Med B", COUNTIFS(A$2:A939, A939, B$2:B939, "Med B")=2), E939, 0)</f>
        <v>0</v>
      </c>
    </row>
    <row r="940" spans="1:17" ht="10" x14ac:dyDescent="0.25">
      <c r="A940" s="1">
        <v>65</v>
      </c>
      <c r="B940" s="24" t="s">
        <v>9</v>
      </c>
      <c r="C940" s="2">
        <v>41102</v>
      </c>
      <c r="D940" s="2" t="str">
        <f t="shared" si="120"/>
        <v>2012-07</v>
      </c>
      <c r="E940" s="23">
        <v>16000</v>
      </c>
      <c r="F940" s="23">
        <f t="shared" si="121"/>
        <v>0</v>
      </c>
      <c r="G940" s="23">
        <f>IF(AND(B940="Med B", COUNTIFS(A$2:A940, A940, B$2:B940, "Med A")=0), 1, 0)</f>
        <v>0</v>
      </c>
      <c r="H940" s="23" cm="1">
        <f t="array" ref="H940">IF(AND(A940=A939, E940=1), (C940-MIN(IF(A$2:A940=A940, IF(B$2:B940="Med A", C$2:C940), C940)))/7, 0)</f>
        <v>0</v>
      </c>
      <c r="I940" s="23">
        <f>IF(F940=1, SUMIFS(E$2:E940, A$2:A940, A940, B$2:B940, "Med A"), 0)</f>
        <v>0</v>
      </c>
      <c r="J940" s="23">
        <f t="shared" si="122"/>
        <v>0</v>
      </c>
      <c r="K940" s="23">
        <f t="shared" si="123"/>
        <v>16000</v>
      </c>
      <c r="L940" s="23">
        <f t="shared" si="124"/>
        <v>0</v>
      </c>
      <c r="M940" s="1">
        <f>IF(AND(B940="Med B", COUNTIFS(A$2:A940, A940, B$2:B940, "Med B")=1), 1, 0)</f>
        <v>0</v>
      </c>
      <c r="N940" s="1">
        <f t="shared" si="125"/>
        <v>0</v>
      </c>
      <c r="O940" s="1">
        <f>IF(B940="Med B", COUNTIFS(A$2:A940, A940, B$2:B940, "Med B"), 0)</f>
        <v>0</v>
      </c>
      <c r="P940" s="1">
        <f>IF(AND(B940="Med B", COUNTIFS(A$2:A940, A940, B$2:B940, "Med B")=2), E940, 0)</f>
        <v>0</v>
      </c>
    </row>
    <row r="941" spans="1:17" ht="10" x14ac:dyDescent="0.25">
      <c r="A941" s="1">
        <v>65</v>
      </c>
      <c r="B941" s="24" t="s">
        <v>9</v>
      </c>
      <c r="C941" s="2">
        <v>41104</v>
      </c>
      <c r="D941" s="2" t="str">
        <f t="shared" si="120"/>
        <v>2012-07</v>
      </c>
      <c r="E941" s="23">
        <v>16000</v>
      </c>
      <c r="F941" s="23">
        <f t="shared" si="121"/>
        <v>0</v>
      </c>
      <c r="G941" s="23">
        <f>IF(AND(B941="Med B", COUNTIFS(A$2:A941, A941, B$2:B941, "Med A")=0), 1, 0)</f>
        <v>0</v>
      </c>
      <c r="H941" s="23" cm="1">
        <f t="array" ref="H941">IF(AND(A941=A940, E941=1), (C941-MIN(IF(A$2:A941=A941, IF(B$2:B941="Med A", C$2:C941), C941)))/7, 0)</f>
        <v>0</v>
      </c>
      <c r="I941" s="23">
        <f>IF(F941=1, SUMIFS(E$2:E941, A$2:A941, A941, B$2:B941, "Med A"), 0)</f>
        <v>0</v>
      </c>
      <c r="J941" s="23">
        <f t="shared" si="122"/>
        <v>0</v>
      </c>
      <c r="K941" s="23">
        <f t="shared" si="123"/>
        <v>16000</v>
      </c>
      <c r="L941" s="23">
        <f t="shared" si="124"/>
        <v>0</v>
      </c>
      <c r="M941" s="1">
        <f>IF(AND(B941="Med B", COUNTIFS(A$2:A941, A941, B$2:B941, "Med B")=1), 1, 0)</f>
        <v>0</v>
      </c>
      <c r="N941" s="1">
        <f t="shared" si="125"/>
        <v>0</v>
      </c>
      <c r="O941" s="1">
        <f>IF(B941="Med B", COUNTIFS(A$2:A941, A941, B$2:B941, "Med B"), 0)</f>
        <v>0</v>
      </c>
      <c r="P941" s="1">
        <f>IF(AND(B941="Med B", COUNTIFS(A$2:A941, A941, B$2:B941, "Med B")=2), E941, 0)</f>
        <v>0</v>
      </c>
    </row>
    <row r="942" spans="1:17" ht="10" x14ac:dyDescent="0.25">
      <c r="A942" s="1">
        <v>65</v>
      </c>
      <c r="B942" s="24" t="s">
        <v>9</v>
      </c>
      <c r="C942" s="2">
        <v>41107</v>
      </c>
      <c r="D942" s="2" t="str">
        <f t="shared" si="120"/>
        <v>2012-07</v>
      </c>
      <c r="E942" s="23">
        <v>16000</v>
      </c>
      <c r="F942" s="23">
        <f t="shared" si="121"/>
        <v>0</v>
      </c>
      <c r="G942" s="23">
        <f>IF(AND(B942="Med B", COUNTIFS(A$2:A942, A942, B$2:B942, "Med A")=0), 1, 0)</f>
        <v>0</v>
      </c>
      <c r="H942" s="23" cm="1">
        <f t="array" ref="H942">IF(AND(A942=A941, E942=1), (C942-MIN(IF(A$2:A942=A942, IF(B$2:B942="Med A", C$2:C942), C942)))/7, 0)</f>
        <v>0</v>
      </c>
      <c r="I942" s="23">
        <f>IF(F942=1, SUMIFS(E$2:E942, A$2:A942, A942, B$2:B942, "Med A"), 0)</f>
        <v>0</v>
      </c>
      <c r="J942" s="23">
        <f t="shared" si="122"/>
        <v>0</v>
      </c>
      <c r="K942" s="23">
        <f t="shared" si="123"/>
        <v>16000</v>
      </c>
      <c r="L942" s="23">
        <f t="shared" si="124"/>
        <v>0</v>
      </c>
      <c r="M942" s="1">
        <f>IF(AND(B942="Med B", COUNTIFS(A$2:A942, A942, B$2:B942, "Med B")=1), 1, 0)</f>
        <v>0</v>
      </c>
      <c r="N942" s="1">
        <f t="shared" si="125"/>
        <v>0</v>
      </c>
      <c r="O942" s="1">
        <f>IF(B942="Med B", COUNTIFS(A$2:A942, A942, B$2:B942, "Med B"), 0)</f>
        <v>0</v>
      </c>
      <c r="P942" s="1">
        <f>IF(AND(B942="Med B", COUNTIFS(A$2:A942, A942, B$2:B942, "Med B")=2), E942, 0)</f>
        <v>0</v>
      </c>
    </row>
    <row r="943" spans="1:17" ht="10" x14ac:dyDescent="0.25">
      <c r="A943" s="1">
        <v>65</v>
      </c>
      <c r="B943" s="24" t="s">
        <v>9</v>
      </c>
      <c r="C943" s="2">
        <v>41109</v>
      </c>
      <c r="D943" s="2" t="str">
        <f t="shared" si="120"/>
        <v>2012-07</v>
      </c>
      <c r="E943" s="23">
        <v>16000</v>
      </c>
      <c r="F943" s="23">
        <f t="shared" si="121"/>
        <v>0</v>
      </c>
      <c r="G943" s="23">
        <f>IF(AND(B943="Med B", COUNTIFS(A$2:A943, A943, B$2:B943, "Med A")=0), 1, 0)</f>
        <v>0</v>
      </c>
      <c r="H943" s="23" cm="1">
        <f t="array" ref="H943">IF(AND(A943=A942, E943=1), (C943-MIN(IF(A$2:A943=A943, IF(B$2:B943="Med A", C$2:C943), C943)))/7, 0)</f>
        <v>0</v>
      </c>
      <c r="I943" s="23">
        <f>IF(F943=1, SUMIFS(E$2:E943, A$2:A943, A943, B$2:B943, "Med A"), 0)</f>
        <v>0</v>
      </c>
      <c r="J943" s="23">
        <f t="shared" si="122"/>
        <v>0</v>
      </c>
      <c r="K943" s="23">
        <f t="shared" si="123"/>
        <v>16000</v>
      </c>
      <c r="L943" s="23">
        <f t="shared" si="124"/>
        <v>0</v>
      </c>
      <c r="M943" s="1">
        <f>IF(AND(B943="Med B", COUNTIFS(A$2:A943, A943, B$2:B943, "Med B")=1), 1, 0)</f>
        <v>0</v>
      </c>
      <c r="N943" s="1">
        <f t="shared" si="125"/>
        <v>0</v>
      </c>
      <c r="O943" s="1">
        <f>IF(B943="Med B", COUNTIFS(A$2:A943, A943, B$2:B943, "Med B"), 0)</f>
        <v>0</v>
      </c>
      <c r="P943" s="1">
        <f>IF(AND(B943="Med B", COUNTIFS(A$2:A943, A943, B$2:B943, "Med B")=2), E943, 0)</f>
        <v>0</v>
      </c>
    </row>
    <row r="944" spans="1:17" ht="10" x14ac:dyDescent="0.25">
      <c r="A944" s="1">
        <v>65</v>
      </c>
      <c r="B944" s="24" t="s">
        <v>9</v>
      </c>
      <c r="C944" s="2">
        <v>41111</v>
      </c>
      <c r="D944" s="2" t="str">
        <f t="shared" si="120"/>
        <v>2012-07</v>
      </c>
      <c r="E944" s="23">
        <v>19200</v>
      </c>
      <c r="F944" s="23">
        <f t="shared" si="121"/>
        <v>0</v>
      </c>
      <c r="G944" s="23">
        <f>IF(AND(B944="Med B", COUNTIFS(A$2:A944, A944, B$2:B944, "Med A")=0), 1, 0)</f>
        <v>0</v>
      </c>
      <c r="H944" s="23" cm="1">
        <f t="array" ref="H944">IF(AND(A944=A943, E944=1), (C944-MIN(IF(A$2:A944=A944, IF(B$2:B944="Med A", C$2:C944), C944)))/7, 0)</f>
        <v>0</v>
      </c>
      <c r="I944" s="23">
        <f>IF(F944=1, SUMIFS(E$2:E944, A$2:A944, A944, B$2:B944, "Med A"), 0)</f>
        <v>0</v>
      </c>
      <c r="J944" s="23">
        <f t="shared" si="122"/>
        <v>0</v>
      </c>
      <c r="K944" s="23">
        <f t="shared" si="123"/>
        <v>19200</v>
      </c>
      <c r="L944" s="23">
        <f t="shared" si="124"/>
        <v>0</v>
      </c>
      <c r="M944" s="1">
        <f>IF(AND(B944="Med B", COUNTIFS(A$2:A944, A944, B$2:B944, "Med B")=1), 1, 0)</f>
        <v>0</v>
      </c>
      <c r="N944" s="1">
        <f t="shared" si="125"/>
        <v>0</v>
      </c>
      <c r="O944" s="1">
        <f>IF(B944="Med B", COUNTIFS(A$2:A944, A944, B$2:B944, "Med B"), 0)</f>
        <v>0</v>
      </c>
      <c r="P944" s="1">
        <f>IF(AND(B944="Med B", COUNTIFS(A$2:A944, A944, B$2:B944, "Med B")=2), E944, 0)</f>
        <v>0</v>
      </c>
    </row>
    <row r="945" spans="1:16" ht="10" x14ac:dyDescent="0.25">
      <c r="A945" s="1">
        <v>65</v>
      </c>
      <c r="B945" s="24" t="s">
        <v>9</v>
      </c>
      <c r="C945" s="2">
        <v>41114</v>
      </c>
      <c r="D945" s="2" t="str">
        <f t="shared" si="120"/>
        <v>2012-07</v>
      </c>
      <c r="E945" s="23">
        <v>19200</v>
      </c>
      <c r="F945" s="23">
        <f t="shared" si="121"/>
        <v>0</v>
      </c>
      <c r="G945" s="23">
        <f>IF(AND(B945="Med B", COUNTIFS(A$2:A945, A945, B$2:B945, "Med A")=0), 1, 0)</f>
        <v>0</v>
      </c>
      <c r="H945" s="23" cm="1">
        <f t="array" ref="H945">IF(AND(A945=A944, E945=1), (C945-MIN(IF(A$2:A945=A945, IF(B$2:B945="Med A", C$2:C945), C945)))/7, 0)</f>
        <v>0</v>
      </c>
      <c r="I945" s="23">
        <f>IF(F945=1, SUMIFS(E$2:E945, A$2:A945, A945, B$2:B945, "Med A"), 0)</f>
        <v>0</v>
      </c>
      <c r="J945" s="23">
        <f t="shared" si="122"/>
        <v>0</v>
      </c>
      <c r="K945" s="23">
        <f t="shared" si="123"/>
        <v>19200</v>
      </c>
      <c r="L945" s="23">
        <f t="shared" si="124"/>
        <v>0</v>
      </c>
      <c r="M945" s="1">
        <f>IF(AND(B945="Med B", COUNTIFS(A$2:A945, A945, B$2:B945, "Med B")=1), 1, 0)</f>
        <v>0</v>
      </c>
      <c r="N945" s="1">
        <f t="shared" si="125"/>
        <v>0</v>
      </c>
      <c r="O945" s="1">
        <f>IF(B945="Med B", COUNTIFS(A$2:A945, A945, B$2:B945, "Med B"), 0)</f>
        <v>0</v>
      </c>
      <c r="P945" s="1">
        <f>IF(AND(B945="Med B", COUNTIFS(A$2:A945, A945, B$2:B945, "Med B")=2), E945, 0)</f>
        <v>0</v>
      </c>
    </row>
    <row r="946" spans="1:16" ht="10" x14ac:dyDescent="0.25">
      <c r="A946" s="1">
        <v>65</v>
      </c>
      <c r="B946" s="24" t="s">
        <v>9</v>
      </c>
      <c r="C946" s="2">
        <v>41116</v>
      </c>
      <c r="D946" s="2" t="str">
        <f t="shared" si="120"/>
        <v>2012-07</v>
      </c>
      <c r="E946" s="23">
        <v>19200</v>
      </c>
      <c r="F946" s="23">
        <f t="shared" si="121"/>
        <v>0</v>
      </c>
      <c r="G946" s="23">
        <f>IF(AND(B946="Med B", COUNTIFS(A$2:A946, A946, B$2:B946, "Med A")=0), 1, 0)</f>
        <v>0</v>
      </c>
      <c r="H946" s="23" cm="1">
        <f t="array" ref="H946">IF(AND(A946=A945, E946=1), (C946-MIN(IF(A$2:A946=A946, IF(B$2:B946="Med A", C$2:C946), C946)))/7, 0)</f>
        <v>0</v>
      </c>
      <c r="I946" s="23">
        <f>IF(F946=1, SUMIFS(E$2:E946, A$2:A946, A946, B$2:B946, "Med A"), 0)</f>
        <v>0</v>
      </c>
      <c r="J946" s="23">
        <f t="shared" si="122"/>
        <v>0</v>
      </c>
      <c r="K946" s="23">
        <f t="shared" si="123"/>
        <v>19200</v>
      </c>
      <c r="L946" s="23">
        <f t="shared" si="124"/>
        <v>0</v>
      </c>
      <c r="M946" s="1">
        <f>IF(AND(B946="Med B", COUNTIFS(A$2:A946, A946, B$2:B946, "Med B")=1), 1, 0)</f>
        <v>0</v>
      </c>
      <c r="N946" s="1">
        <f t="shared" si="125"/>
        <v>0</v>
      </c>
      <c r="O946" s="1">
        <f>IF(B946="Med B", COUNTIFS(A$2:A946, A946, B$2:B946, "Med B"), 0)</f>
        <v>0</v>
      </c>
      <c r="P946" s="1">
        <f>IF(AND(B946="Med B", COUNTIFS(A$2:A946, A946, B$2:B946, "Med B")=2), E946, 0)</f>
        <v>0</v>
      </c>
    </row>
    <row r="947" spans="1:16" ht="10" x14ac:dyDescent="0.25">
      <c r="A947" s="1">
        <v>65</v>
      </c>
      <c r="B947" s="24" t="s">
        <v>9</v>
      </c>
      <c r="C947" s="2">
        <v>41118</v>
      </c>
      <c r="D947" s="2" t="str">
        <f t="shared" si="120"/>
        <v>2012-07</v>
      </c>
      <c r="E947" s="23">
        <v>19200</v>
      </c>
      <c r="F947" s="23">
        <f t="shared" si="121"/>
        <v>0</v>
      </c>
      <c r="G947" s="23">
        <f>IF(AND(B947="Med B", COUNTIFS(A$2:A947, A947, B$2:B947, "Med A")=0), 1, 0)</f>
        <v>0</v>
      </c>
      <c r="H947" s="23" cm="1">
        <f t="array" ref="H947">IF(AND(A947=A946, E947=1), (C947-MIN(IF(A$2:A947=A947, IF(B$2:B947="Med A", C$2:C947), C947)))/7, 0)</f>
        <v>0</v>
      </c>
      <c r="I947" s="23">
        <f>IF(F947=1, SUMIFS(E$2:E947, A$2:A947, A947, B$2:B947, "Med A"), 0)</f>
        <v>0</v>
      </c>
      <c r="J947" s="23">
        <f t="shared" si="122"/>
        <v>0</v>
      </c>
      <c r="K947" s="23">
        <f t="shared" si="123"/>
        <v>19200</v>
      </c>
      <c r="L947" s="23">
        <f t="shared" si="124"/>
        <v>0</v>
      </c>
      <c r="M947" s="1">
        <f>IF(AND(B947="Med B", COUNTIFS(A$2:A947, A947, B$2:B947, "Med B")=1), 1, 0)</f>
        <v>0</v>
      </c>
      <c r="N947" s="1">
        <f t="shared" si="125"/>
        <v>0</v>
      </c>
      <c r="O947" s="1">
        <f>IF(B947="Med B", COUNTIFS(A$2:A947, A947, B$2:B947, "Med B"), 0)</f>
        <v>0</v>
      </c>
      <c r="P947" s="1">
        <f>IF(AND(B947="Med B", COUNTIFS(A$2:A947, A947, B$2:B947, "Med B")=2), E947, 0)</f>
        <v>0</v>
      </c>
    </row>
    <row r="948" spans="1:16" ht="10" x14ac:dyDescent="0.25">
      <c r="A948" s="1">
        <v>65</v>
      </c>
      <c r="B948" s="24" t="s">
        <v>9</v>
      </c>
      <c r="C948" s="2">
        <v>41121</v>
      </c>
      <c r="D948" s="2" t="str">
        <f t="shared" si="120"/>
        <v>2012-07</v>
      </c>
      <c r="E948" s="23">
        <v>19200</v>
      </c>
      <c r="F948" s="23">
        <f t="shared" si="121"/>
        <v>0</v>
      </c>
      <c r="G948" s="23">
        <f>IF(AND(B948="Med B", COUNTIFS(A$2:A948, A948, B$2:B948, "Med A")=0), 1, 0)</f>
        <v>0</v>
      </c>
      <c r="H948" s="23" cm="1">
        <f t="array" ref="H948">IF(AND(A948=A947, E948=1), (C948-MIN(IF(A$2:A948=A948, IF(B$2:B948="Med A", C$2:C948), C948)))/7, 0)</f>
        <v>0</v>
      </c>
      <c r="I948" s="23">
        <f>IF(F948=1, SUMIFS(E$2:E948, A$2:A948, A948, B$2:B948, "Med A"), 0)</f>
        <v>0</v>
      </c>
      <c r="J948" s="23">
        <f t="shared" si="122"/>
        <v>0</v>
      </c>
      <c r="K948" s="23">
        <f t="shared" si="123"/>
        <v>19200</v>
      </c>
      <c r="L948" s="23">
        <f t="shared" si="124"/>
        <v>0</v>
      </c>
      <c r="M948" s="1">
        <f>IF(AND(B948="Med B", COUNTIFS(A$2:A948, A948, B$2:B948, "Med B")=1), 1, 0)</f>
        <v>0</v>
      </c>
      <c r="N948" s="1">
        <f t="shared" si="125"/>
        <v>0</v>
      </c>
      <c r="O948" s="1">
        <f>IF(B948="Med B", COUNTIFS(A$2:A948, A948, B$2:B948, "Med B"), 0)</f>
        <v>0</v>
      </c>
      <c r="P948" s="1">
        <f>IF(AND(B948="Med B", COUNTIFS(A$2:A948, A948, B$2:B948, "Med B")=2), E948, 0)</f>
        <v>0</v>
      </c>
    </row>
    <row r="949" spans="1:16" ht="10" x14ac:dyDescent="0.25">
      <c r="A949" s="1">
        <v>65</v>
      </c>
      <c r="B949" s="24" t="s">
        <v>9</v>
      </c>
      <c r="C949" s="2">
        <v>41123</v>
      </c>
      <c r="D949" s="2" t="str">
        <f t="shared" si="120"/>
        <v>2012-08</v>
      </c>
      <c r="E949" s="23">
        <v>19200</v>
      </c>
      <c r="F949" s="23">
        <f t="shared" si="121"/>
        <v>0</v>
      </c>
      <c r="G949" s="23">
        <f>IF(AND(B949="Med B", COUNTIFS(A$2:A949, A949, B$2:B949, "Med A")=0), 1, 0)</f>
        <v>0</v>
      </c>
      <c r="H949" s="23" cm="1">
        <f t="array" ref="H949">IF(AND(A949=A948, E949=1), (C949-MIN(IF(A$2:A949=A949, IF(B$2:B949="Med A", C$2:C949), C949)))/7, 0)</f>
        <v>0</v>
      </c>
      <c r="I949" s="23">
        <f>IF(F949=1, SUMIFS(E$2:E949, A$2:A949, A949, B$2:B949, "Med A"), 0)</f>
        <v>0</v>
      </c>
      <c r="J949" s="23">
        <f t="shared" si="122"/>
        <v>0</v>
      </c>
      <c r="K949" s="23">
        <f t="shared" si="123"/>
        <v>19200</v>
      </c>
      <c r="L949" s="23">
        <f t="shared" si="124"/>
        <v>0</v>
      </c>
      <c r="M949" s="1">
        <f>IF(AND(B949="Med B", COUNTIFS(A$2:A949, A949, B$2:B949, "Med B")=1), 1, 0)</f>
        <v>0</v>
      </c>
      <c r="N949" s="1">
        <f t="shared" si="125"/>
        <v>0</v>
      </c>
      <c r="O949" s="1">
        <f>IF(B949="Med B", COUNTIFS(A$2:A949, A949, B$2:B949, "Med B"), 0)</f>
        <v>0</v>
      </c>
      <c r="P949" s="1">
        <f>IF(AND(B949="Med B", COUNTIFS(A$2:A949, A949, B$2:B949, "Med B")=2), E949, 0)</f>
        <v>0</v>
      </c>
    </row>
    <row r="950" spans="1:16" ht="10" x14ac:dyDescent="0.25">
      <c r="A950" s="1">
        <v>65</v>
      </c>
      <c r="B950" s="24" t="s">
        <v>9</v>
      </c>
      <c r="C950" s="2">
        <v>41125</v>
      </c>
      <c r="D950" s="2" t="str">
        <f t="shared" si="120"/>
        <v>2012-08</v>
      </c>
      <c r="E950" s="23">
        <v>20000</v>
      </c>
      <c r="F950" s="23">
        <f t="shared" si="121"/>
        <v>0</v>
      </c>
      <c r="G950" s="23">
        <f>IF(AND(B950="Med B", COUNTIFS(A$2:A950, A950, B$2:B950, "Med A")=0), 1, 0)</f>
        <v>0</v>
      </c>
      <c r="H950" s="23" cm="1">
        <f t="array" ref="H950">IF(AND(A950=A949, E950=1), (C950-MIN(IF(A$2:A950=A950, IF(B$2:B950="Med A", C$2:C950), C950)))/7, 0)</f>
        <v>0</v>
      </c>
      <c r="I950" s="23">
        <f>IF(F950=1, SUMIFS(E$2:E950, A$2:A950, A950, B$2:B950, "Med A"), 0)</f>
        <v>0</v>
      </c>
      <c r="J950" s="23">
        <f t="shared" si="122"/>
        <v>0</v>
      </c>
      <c r="K950" s="23">
        <f t="shared" si="123"/>
        <v>20000</v>
      </c>
      <c r="L950" s="23">
        <f t="shared" si="124"/>
        <v>0</v>
      </c>
      <c r="M950" s="1">
        <f>IF(AND(B950="Med B", COUNTIFS(A$2:A950, A950, B$2:B950, "Med B")=1), 1, 0)</f>
        <v>0</v>
      </c>
      <c r="N950" s="1">
        <f t="shared" si="125"/>
        <v>0</v>
      </c>
      <c r="O950" s="1">
        <f>IF(B950="Med B", COUNTIFS(A$2:A950, A950, B$2:B950, "Med B"), 0)</f>
        <v>0</v>
      </c>
      <c r="P950" s="1">
        <f>IF(AND(B950="Med B", COUNTIFS(A$2:A950, A950, B$2:B950, "Med B")=2), E950, 0)</f>
        <v>0</v>
      </c>
    </row>
    <row r="951" spans="1:16" ht="10" x14ac:dyDescent="0.25">
      <c r="A951" s="1">
        <v>65</v>
      </c>
      <c r="B951" s="24" t="s">
        <v>9</v>
      </c>
      <c r="C951" s="2">
        <v>41128</v>
      </c>
      <c r="D951" s="2" t="str">
        <f t="shared" si="120"/>
        <v>2012-08</v>
      </c>
      <c r="E951" s="23">
        <v>20000</v>
      </c>
      <c r="F951" s="23">
        <f t="shared" si="121"/>
        <v>0</v>
      </c>
      <c r="G951" s="23">
        <f>IF(AND(B951="Med B", COUNTIFS(A$2:A951, A951, B$2:B951, "Med A")=0), 1, 0)</f>
        <v>0</v>
      </c>
      <c r="H951" s="23" cm="1">
        <f t="array" ref="H951">IF(AND(A951=A950, E951=1), (C951-MIN(IF(A$2:A951=A951, IF(B$2:B951="Med A", C$2:C951), C951)))/7, 0)</f>
        <v>0</v>
      </c>
      <c r="I951" s="23">
        <f>IF(F951=1, SUMIFS(E$2:E951, A$2:A951, A951, B$2:B951, "Med A"), 0)</f>
        <v>0</v>
      </c>
      <c r="J951" s="23">
        <f t="shared" si="122"/>
        <v>0</v>
      </c>
      <c r="K951" s="23">
        <f t="shared" si="123"/>
        <v>20000</v>
      </c>
      <c r="L951" s="23">
        <f t="shared" si="124"/>
        <v>0</v>
      </c>
      <c r="M951" s="1">
        <f>IF(AND(B951="Med B", COUNTIFS(A$2:A951, A951, B$2:B951, "Med B")=1), 1, 0)</f>
        <v>0</v>
      </c>
      <c r="N951" s="1">
        <f t="shared" si="125"/>
        <v>0</v>
      </c>
      <c r="O951" s="1">
        <f>IF(B951="Med B", COUNTIFS(A$2:A951, A951, B$2:B951, "Med B"), 0)</f>
        <v>0</v>
      </c>
      <c r="P951" s="1">
        <f>IF(AND(B951="Med B", COUNTIFS(A$2:A951, A951, B$2:B951, "Med B")=2), E951, 0)</f>
        <v>0</v>
      </c>
    </row>
    <row r="952" spans="1:16" ht="10" x14ac:dyDescent="0.25">
      <c r="A952" s="1">
        <v>65</v>
      </c>
      <c r="B952" s="24" t="s">
        <v>9</v>
      </c>
      <c r="C952" s="2">
        <v>41130</v>
      </c>
      <c r="D952" s="2" t="str">
        <f t="shared" si="120"/>
        <v>2012-08</v>
      </c>
      <c r="E952" s="23">
        <v>20000</v>
      </c>
      <c r="F952" s="23">
        <f t="shared" si="121"/>
        <v>0</v>
      </c>
      <c r="G952" s="23">
        <f>IF(AND(B952="Med B", COUNTIFS(A$2:A952, A952, B$2:B952, "Med A")=0), 1, 0)</f>
        <v>0</v>
      </c>
      <c r="H952" s="23" cm="1">
        <f t="array" ref="H952">IF(AND(A952=A951, E952=1), (C952-MIN(IF(A$2:A952=A952, IF(B$2:B952="Med A", C$2:C952), C952)))/7, 0)</f>
        <v>0</v>
      </c>
      <c r="I952" s="23">
        <f>IF(F952=1, SUMIFS(E$2:E952, A$2:A952, A952, B$2:B952, "Med A"), 0)</f>
        <v>0</v>
      </c>
      <c r="J952" s="23">
        <f t="shared" si="122"/>
        <v>0</v>
      </c>
      <c r="K952" s="23">
        <f t="shared" si="123"/>
        <v>20000</v>
      </c>
      <c r="L952" s="23">
        <f t="shared" si="124"/>
        <v>0</v>
      </c>
      <c r="M952" s="1">
        <f>IF(AND(B952="Med B", COUNTIFS(A$2:A952, A952, B$2:B952, "Med B")=1), 1, 0)</f>
        <v>0</v>
      </c>
      <c r="N952" s="1">
        <f t="shared" si="125"/>
        <v>0</v>
      </c>
      <c r="O952" s="1">
        <f>IF(B952="Med B", COUNTIFS(A$2:A952, A952, B$2:B952, "Med B"), 0)</f>
        <v>0</v>
      </c>
      <c r="P952" s="1">
        <f>IF(AND(B952="Med B", COUNTIFS(A$2:A952, A952, B$2:B952, "Med B")=2), E952, 0)</f>
        <v>0</v>
      </c>
    </row>
    <row r="953" spans="1:16" ht="10" x14ac:dyDescent="0.25">
      <c r="A953" s="1">
        <v>65</v>
      </c>
      <c r="B953" s="24" t="s">
        <v>9</v>
      </c>
      <c r="C953" s="2">
        <v>41132</v>
      </c>
      <c r="D953" s="2" t="str">
        <f t="shared" si="120"/>
        <v>2012-08</v>
      </c>
      <c r="E953" s="23">
        <v>20000</v>
      </c>
      <c r="F953" s="23">
        <f t="shared" si="121"/>
        <v>0</v>
      </c>
      <c r="G953" s="23">
        <f>IF(AND(B953="Med B", COUNTIFS(A$2:A953, A953, B$2:B953, "Med A")=0), 1, 0)</f>
        <v>0</v>
      </c>
      <c r="H953" s="23" cm="1">
        <f t="array" ref="H953">IF(AND(A953=A952, E953=1), (C953-MIN(IF(A$2:A953=A953, IF(B$2:B953="Med A", C$2:C953), C953)))/7, 0)</f>
        <v>0</v>
      </c>
      <c r="I953" s="23">
        <f>IF(F953=1, SUMIFS(E$2:E953, A$2:A953, A953, B$2:B953, "Med A"), 0)</f>
        <v>0</v>
      </c>
      <c r="J953" s="23">
        <f t="shared" si="122"/>
        <v>0</v>
      </c>
      <c r="K953" s="23">
        <f t="shared" si="123"/>
        <v>20000</v>
      </c>
      <c r="L953" s="23">
        <f t="shared" si="124"/>
        <v>0</v>
      </c>
      <c r="M953" s="1">
        <f>IF(AND(B953="Med B", COUNTIFS(A$2:A953, A953, B$2:B953, "Med B")=1), 1, 0)</f>
        <v>0</v>
      </c>
      <c r="N953" s="1">
        <f t="shared" si="125"/>
        <v>0</v>
      </c>
      <c r="O953" s="1">
        <f>IF(B953="Med B", COUNTIFS(A$2:A953, A953, B$2:B953, "Med B"), 0)</f>
        <v>0</v>
      </c>
      <c r="P953" s="1">
        <f>IF(AND(B953="Med B", COUNTIFS(A$2:A953, A953, B$2:B953, "Med B")=2), E953, 0)</f>
        <v>0</v>
      </c>
    </row>
    <row r="954" spans="1:16" ht="10" x14ac:dyDescent="0.25">
      <c r="A954" s="1">
        <v>65</v>
      </c>
      <c r="B954" s="24" t="s">
        <v>9</v>
      </c>
      <c r="C954" s="2">
        <v>41135</v>
      </c>
      <c r="D954" s="2" t="str">
        <f t="shared" si="120"/>
        <v>2012-08</v>
      </c>
      <c r="E954" s="23">
        <v>20000</v>
      </c>
      <c r="F954" s="23">
        <f t="shared" si="121"/>
        <v>0</v>
      </c>
      <c r="G954" s="23">
        <f>IF(AND(B954="Med B", COUNTIFS(A$2:A954, A954, B$2:B954, "Med A")=0), 1, 0)</f>
        <v>0</v>
      </c>
      <c r="H954" s="23" cm="1">
        <f t="array" ref="H954">IF(AND(A954=A953, E954=1), (C954-MIN(IF(A$2:A954=A954, IF(B$2:B954="Med A", C$2:C954), C954)))/7, 0)</f>
        <v>0</v>
      </c>
      <c r="I954" s="23">
        <f>IF(F954=1, SUMIFS(E$2:E954, A$2:A954, A954, B$2:B954, "Med A"), 0)</f>
        <v>0</v>
      </c>
      <c r="J954" s="23">
        <f t="shared" si="122"/>
        <v>0</v>
      </c>
      <c r="K954" s="23">
        <f t="shared" si="123"/>
        <v>20000</v>
      </c>
      <c r="L954" s="23">
        <f t="shared" si="124"/>
        <v>0</v>
      </c>
      <c r="M954" s="1">
        <f>IF(AND(B954="Med B", COUNTIFS(A$2:A954, A954, B$2:B954, "Med B")=1), 1, 0)</f>
        <v>0</v>
      </c>
      <c r="N954" s="1">
        <f t="shared" si="125"/>
        <v>0</v>
      </c>
      <c r="O954" s="1">
        <f>IF(B954="Med B", COUNTIFS(A$2:A954, A954, B$2:B954, "Med B"), 0)</f>
        <v>0</v>
      </c>
      <c r="P954" s="1">
        <f>IF(AND(B954="Med B", COUNTIFS(A$2:A954, A954, B$2:B954, "Med B")=2), E954, 0)</f>
        <v>0</v>
      </c>
    </row>
    <row r="955" spans="1:16" ht="10" x14ac:dyDescent="0.25">
      <c r="A955" s="1">
        <v>65</v>
      </c>
      <c r="B955" s="24" t="s">
        <v>9</v>
      </c>
      <c r="C955" s="2">
        <v>41137</v>
      </c>
      <c r="D955" s="2" t="str">
        <f t="shared" si="120"/>
        <v>2012-08</v>
      </c>
      <c r="E955" s="23">
        <v>20000</v>
      </c>
      <c r="F955" s="23">
        <f t="shared" si="121"/>
        <v>0</v>
      </c>
      <c r="G955" s="23">
        <f>IF(AND(B955="Med B", COUNTIFS(A$2:A955, A955, B$2:B955, "Med A")=0), 1, 0)</f>
        <v>0</v>
      </c>
      <c r="H955" s="23" cm="1">
        <f t="array" ref="H955">IF(AND(A955=A954, E955=1), (C955-MIN(IF(A$2:A955=A955, IF(B$2:B955="Med A", C$2:C955), C955)))/7, 0)</f>
        <v>0</v>
      </c>
      <c r="I955" s="23">
        <f>IF(F955=1, SUMIFS(E$2:E955, A$2:A955, A955, B$2:B955, "Med A"), 0)</f>
        <v>0</v>
      </c>
      <c r="J955" s="23">
        <f t="shared" si="122"/>
        <v>0</v>
      </c>
      <c r="K955" s="23">
        <f t="shared" si="123"/>
        <v>20000</v>
      </c>
      <c r="L955" s="23">
        <f t="shared" si="124"/>
        <v>0</v>
      </c>
      <c r="M955" s="1">
        <f>IF(AND(B955="Med B", COUNTIFS(A$2:A955, A955, B$2:B955, "Med B")=1), 1, 0)</f>
        <v>0</v>
      </c>
      <c r="N955" s="1">
        <f t="shared" si="125"/>
        <v>0</v>
      </c>
      <c r="O955" s="1">
        <f>IF(B955="Med B", COUNTIFS(A$2:A955, A955, B$2:B955, "Med B"), 0)</f>
        <v>0</v>
      </c>
      <c r="P955" s="1">
        <f>IF(AND(B955="Med B", COUNTIFS(A$2:A955, A955, B$2:B955, "Med B")=2), E955, 0)</f>
        <v>0</v>
      </c>
    </row>
    <row r="956" spans="1:16" ht="10" x14ac:dyDescent="0.25">
      <c r="A956" s="1">
        <v>65</v>
      </c>
      <c r="B956" s="24" t="s">
        <v>9</v>
      </c>
      <c r="C956" s="2">
        <v>41139</v>
      </c>
      <c r="D956" s="2" t="str">
        <f t="shared" si="120"/>
        <v>2012-08</v>
      </c>
      <c r="E956" s="23">
        <v>20000</v>
      </c>
      <c r="F956" s="23">
        <f t="shared" si="121"/>
        <v>0</v>
      </c>
      <c r="G956" s="23">
        <f>IF(AND(B956="Med B", COUNTIFS(A$2:A956, A956, B$2:B956, "Med A")=0), 1, 0)</f>
        <v>0</v>
      </c>
      <c r="H956" s="23" cm="1">
        <f t="array" ref="H956">IF(AND(A956=A955, E956=1), (C956-MIN(IF(A$2:A956=A956, IF(B$2:B956="Med A", C$2:C956), C956)))/7, 0)</f>
        <v>0</v>
      </c>
      <c r="I956" s="23">
        <f>IF(F956=1, SUMIFS(E$2:E956, A$2:A956, A956, B$2:B956, "Med A"), 0)</f>
        <v>0</v>
      </c>
      <c r="J956" s="23">
        <f t="shared" si="122"/>
        <v>0</v>
      </c>
      <c r="K956" s="23">
        <f t="shared" si="123"/>
        <v>20000</v>
      </c>
      <c r="L956" s="23">
        <f t="shared" si="124"/>
        <v>0</v>
      </c>
      <c r="M956" s="1">
        <f>IF(AND(B956="Med B", COUNTIFS(A$2:A956, A956, B$2:B956, "Med B")=1), 1, 0)</f>
        <v>0</v>
      </c>
      <c r="N956" s="1">
        <f t="shared" si="125"/>
        <v>0</v>
      </c>
      <c r="O956" s="1">
        <f>IF(B956="Med B", COUNTIFS(A$2:A956, A956, B$2:B956, "Med B"), 0)</f>
        <v>0</v>
      </c>
      <c r="P956" s="1">
        <f>IF(AND(B956="Med B", COUNTIFS(A$2:A956, A956, B$2:B956, "Med B")=2), E956, 0)</f>
        <v>0</v>
      </c>
    </row>
    <row r="957" spans="1:16" ht="10" x14ac:dyDescent="0.25">
      <c r="A957" s="1">
        <v>65</v>
      </c>
      <c r="B957" s="24" t="s">
        <v>9</v>
      </c>
      <c r="C957" s="2">
        <v>41142</v>
      </c>
      <c r="D957" s="2" t="str">
        <f t="shared" si="120"/>
        <v>2012-08</v>
      </c>
      <c r="E957" s="23">
        <v>20000</v>
      </c>
      <c r="F957" s="23">
        <f t="shared" si="121"/>
        <v>0</v>
      </c>
      <c r="G957" s="23">
        <f>IF(AND(B957="Med B", COUNTIFS(A$2:A957, A957, B$2:B957, "Med A")=0), 1, 0)</f>
        <v>0</v>
      </c>
      <c r="H957" s="23" cm="1">
        <f t="array" ref="H957">IF(AND(A957=A956, E957=1), (C957-MIN(IF(A$2:A957=A957, IF(B$2:B957="Med A", C$2:C957), C957)))/7, 0)</f>
        <v>0</v>
      </c>
      <c r="I957" s="23">
        <f>IF(F957=1, SUMIFS(E$2:E957, A$2:A957, A957, B$2:B957, "Med A"), 0)</f>
        <v>0</v>
      </c>
      <c r="J957" s="23">
        <f t="shared" si="122"/>
        <v>0</v>
      </c>
      <c r="K957" s="23">
        <f t="shared" si="123"/>
        <v>20000</v>
      </c>
      <c r="L957" s="23">
        <f t="shared" si="124"/>
        <v>0</v>
      </c>
      <c r="M957" s="1">
        <f>IF(AND(B957="Med B", COUNTIFS(A$2:A957, A957, B$2:B957, "Med B")=1), 1, 0)</f>
        <v>0</v>
      </c>
      <c r="N957" s="1">
        <f t="shared" si="125"/>
        <v>0</v>
      </c>
      <c r="O957" s="1">
        <f>IF(B957="Med B", COUNTIFS(A$2:A957, A957, B$2:B957, "Med B"), 0)</f>
        <v>0</v>
      </c>
      <c r="P957" s="1">
        <f>IF(AND(B957="Med B", COUNTIFS(A$2:A957, A957, B$2:B957, "Med B")=2), E957, 0)</f>
        <v>0</v>
      </c>
    </row>
    <row r="958" spans="1:16" ht="10" x14ac:dyDescent="0.25">
      <c r="A958" s="1">
        <v>65</v>
      </c>
      <c r="B958" s="24" t="s">
        <v>9</v>
      </c>
      <c r="C958" s="2">
        <v>41144</v>
      </c>
      <c r="D958" s="2" t="str">
        <f t="shared" si="120"/>
        <v>2012-08</v>
      </c>
      <c r="E958" s="23">
        <v>20000</v>
      </c>
      <c r="F958" s="23">
        <f t="shared" si="121"/>
        <v>0</v>
      </c>
      <c r="G958" s="23">
        <f>IF(AND(B958="Med B", COUNTIFS(A$2:A958, A958, B$2:B958, "Med A")=0), 1, 0)</f>
        <v>0</v>
      </c>
      <c r="H958" s="23" cm="1">
        <f t="array" ref="H958">IF(AND(A958=A957, E958=1), (C958-MIN(IF(A$2:A958=A958, IF(B$2:B958="Med A", C$2:C958), C958)))/7, 0)</f>
        <v>0</v>
      </c>
      <c r="I958" s="23">
        <f>IF(F958=1, SUMIFS(E$2:E958, A$2:A958, A958, B$2:B958, "Med A"), 0)</f>
        <v>0</v>
      </c>
      <c r="J958" s="23">
        <f t="shared" si="122"/>
        <v>0</v>
      </c>
      <c r="K958" s="23">
        <f t="shared" si="123"/>
        <v>20000</v>
      </c>
      <c r="L958" s="23">
        <f t="shared" si="124"/>
        <v>0</v>
      </c>
      <c r="M958" s="1">
        <f>IF(AND(B958="Med B", COUNTIFS(A$2:A958, A958, B$2:B958, "Med B")=1), 1, 0)</f>
        <v>0</v>
      </c>
      <c r="N958" s="1">
        <f t="shared" si="125"/>
        <v>0</v>
      </c>
      <c r="O958" s="1">
        <f>IF(B958="Med B", COUNTIFS(A$2:A958, A958, B$2:B958, "Med B"), 0)</f>
        <v>0</v>
      </c>
      <c r="P958" s="1">
        <f>IF(AND(B958="Med B", COUNTIFS(A$2:A958, A958, B$2:B958, "Med B")=2), E958, 0)</f>
        <v>0</v>
      </c>
    </row>
    <row r="959" spans="1:16" ht="10" x14ac:dyDescent="0.25">
      <c r="A959" s="1">
        <v>65</v>
      </c>
      <c r="B959" s="24" t="s">
        <v>9</v>
      </c>
      <c r="C959" s="2">
        <v>41146</v>
      </c>
      <c r="D959" s="2" t="str">
        <f t="shared" si="120"/>
        <v>2012-08</v>
      </c>
      <c r="E959" s="23">
        <v>20000</v>
      </c>
      <c r="F959" s="23">
        <f t="shared" si="121"/>
        <v>0</v>
      </c>
      <c r="G959" s="23">
        <f>IF(AND(B959="Med B", COUNTIFS(A$2:A959, A959, B$2:B959, "Med A")=0), 1, 0)</f>
        <v>0</v>
      </c>
      <c r="H959" s="23" cm="1">
        <f t="array" ref="H959">IF(AND(A959=A958, E959=1), (C959-MIN(IF(A$2:A959=A959, IF(B$2:B959="Med A", C$2:C959), C959)))/7, 0)</f>
        <v>0</v>
      </c>
      <c r="I959" s="23">
        <f>IF(F959=1, SUMIFS(E$2:E959, A$2:A959, A959, B$2:B959, "Med A"), 0)</f>
        <v>0</v>
      </c>
      <c r="J959" s="23">
        <f t="shared" si="122"/>
        <v>0</v>
      </c>
      <c r="K959" s="23">
        <f t="shared" si="123"/>
        <v>20000</v>
      </c>
      <c r="L959" s="23">
        <f t="shared" si="124"/>
        <v>0</v>
      </c>
      <c r="M959" s="1">
        <f>IF(AND(B959="Med B", COUNTIFS(A$2:A959, A959, B$2:B959, "Med B")=1), 1, 0)</f>
        <v>0</v>
      </c>
      <c r="N959" s="1">
        <f t="shared" si="125"/>
        <v>0</v>
      </c>
      <c r="O959" s="1">
        <f>IF(B959="Med B", COUNTIFS(A$2:A959, A959, B$2:B959, "Med B"), 0)</f>
        <v>0</v>
      </c>
      <c r="P959" s="1">
        <f>IF(AND(B959="Med B", COUNTIFS(A$2:A959, A959, B$2:B959, "Med B")=2), E959, 0)</f>
        <v>0</v>
      </c>
    </row>
    <row r="960" spans="1:16" ht="10" x14ac:dyDescent="0.25">
      <c r="A960" s="1">
        <v>65</v>
      </c>
      <c r="B960" s="24" t="s">
        <v>9</v>
      </c>
      <c r="C960" s="2">
        <v>41149</v>
      </c>
      <c r="D960" s="2" t="str">
        <f t="shared" si="120"/>
        <v>2012-08</v>
      </c>
      <c r="E960" s="23">
        <v>20000</v>
      </c>
      <c r="F960" s="23">
        <f t="shared" si="121"/>
        <v>0</v>
      </c>
      <c r="G960" s="23">
        <f>IF(AND(B960="Med B", COUNTIFS(A$2:A960, A960, B$2:B960, "Med A")=0), 1, 0)</f>
        <v>0</v>
      </c>
      <c r="H960" s="23" cm="1">
        <f t="array" ref="H960">IF(AND(A960=A959, E960=1), (C960-MIN(IF(A$2:A960=A960, IF(B$2:B960="Med A", C$2:C960), C960)))/7, 0)</f>
        <v>0</v>
      </c>
      <c r="I960" s="23">
        <f>IF(F960=1, SUMIFS(E$2:E960, A$2:A960, A960, B$2:B960, "Med A"), 0)</f>
        <v>0</v>
      </c>
      <c r="J960" s="23">
        <f t="shared" si="122"/>
        <v>0</v>
      </c>
      <c r="K960" s="23">
        <f t="shared" si="123"/>
        <v>20000</v>
      </c>
      <c r="L960" s="23">
        <f t="shared" si="124"/>
        <v>0</v>
      </c>
      <c r="M960" s="1">
        <f>IF(AND(B960="Med B", COUNTIFS(A$2:A960, A960, B$2:B960, "Med B")=1), 1, 0)</f>
        <v>0</v>
      </c>
      <c r="N960" s="1">
        <f t="shared" si="125"/>
        <v>0</v>
      </c>
      <c r="O960" s="1">
        <f>IF(B960="Med B", COUNTIFS(A$2:A960, A960, B$2:B960, "Med B"), 0)</f>
        <v>0</v>
      </c>
      <c r="P960" s="1">
        <f>IF(AND(B960="Med B", COUNTIFS(A$2:A960, A960, B$2:B960, "Med B")=2), E960, 0)</f>
        <v>0</v>
      </c>
    </row>
    <row r="961" spans="1:17" ht="10" x14ac:dyDescent="0.25">
      <c r="A961" s="1">
        <v>65</v>
      </c>
      <c r="B961" s="24" t="s">
        <v>9</v>
      </c>
      <c r="C961" s="2">
        <v>41151</v>
      </c>
      <c r="D961" s="2" t="str">
        <f t="shared" si="120"/>
        <v>2012-08</v>
      </c>
      <c r="E961" s="23">
        <v>20000</v>
      </c>
      <c r="F961" s="23">
        <f t="shared" si="121"/>
        <v>0</v>
      </c>
      <c r="G961" s="23">
        <f>IF(AND(B961="Med B", COUNTIFS(A$2:A961, A961, B$2:B961, "Med A")=0), 1, 0)</f>
        <v>0</v>
      </c>
      <c r="H961" s="23" cm="1">
        <f t="array" ref="H961">IF(AND(A961=A960, E961=1), (C961-MIN(IF(A$2:A961=A961, IF(B$2:B961="Med A", C$2:C961), C961)))/7, 0)</f>
        <v>0</v>
      </c>
      <c r="I961" s="23">
        <f>IF(F961=1, SUMIFS(E$2:E961, A$2:A961, A961, B$2:B961, "Med A"), 0)</f>
        <v>0</v>
      </c>
      <c r="J961" s="23">
        <f t="shared" si="122"/>
        <v>0</v>
      </c>
      <c r="K961" s="23">
        <f t="shared" si="123"/>
        <v>20000</v>
      </c>
      <c r="L961" s="23">
        <f t="shared" si="124"/>
        <v>0</v>
      </c>
      <c r="M961" s="1">
        <f>IF(AND(B961="Med B", COUNTIFS(A$2:A961, A961, B$2:B961, "Med B")=1), 1, 0)</f>
        <v>0</v>
      </c>
      <c r="N961" s="1">
        <f t="shared" si="125"/>
        <v>0</v>
      </c>
      <c r="O961" s="1">
        <f>IF(B961="Med B", COUNTIFS(A$2:A961, A961, B$2:B961, "Med B"), 0)</f>
        <v>0</v>
      </c>
      <c r="P961" s="1">
        <f>IF(AND(B961="Med B", COUNTIFS(A$2:A961, A961, B$2:B961, "Med B")=2), E961, 0)</f>
        <v>0</v>
      </c>
    </row>
    <row r="962" spans="1:17" ht="12.5" x14ac:dyDescent="0.25">
      <c r="A962" s="1">
        <v>65</v>
      </c>
      <c r="B962" s="24" t="s">
        <v>9</v>
      </c>
      <c r="C962" s="2">
        <v>41153</v>
      </c>
      <c r="D962" s="2" t="str">
        <f t="shared" si="120"/>
        <v>2012-09</v>
      </c>
      <c r="E962" s="23">
        <v>20000</v>
      </c>
      <c r="F962" s="23">
        <f t="shared" si="121"/>
        <v>0</v>
      </c>
      <c r="G962" s="23">
        <f>IF(AND(B962="Med B", COUNTIFS(A$2:A962, A962, B$2:B962, "Med A")=0), 1, 0)</f>
        <v>0</v>
      </c>
      <c r="H962" s="23" cm="1">
        <f t="array" ref="H962">IF(AND(A962=A961, E962=1), (C962-MIN(IF(A$2:A962=A962, IF(B$2:B962="Med A", C$2:C962), C962)))/7, 0)</f>
        <v>0</v>
      </c>
      <c r="I962" s="23">
        <f>IF(F962=1, SUMIFS(E$2:E962, A$2:A962, A962, B$2:B962, "Med A"), 0)</f>
        <v>0</v>
      </c>
      <c r="J962" s="23">
        <f t="shared" si="122"/>
        <v>0</v>
      </c>
      <c r="K962" s="23">
        <f t="shared" si="123"/>
        <v>20000</v>
      </c>
      <c r="L962" s="23">
        <f t="shared" si="124"/>
        <v>0</v>
      </c>
      <c r="M962" s="1">
        <f>IF(AND(B962="Med B", COUNTIFS(A$2:A962, A962, B$2:B962, "Med B")=1), 1, 0)</f>
        <v>0</v>
      </c>
      <c r="N962" s="1">
        <f t="shared" si="125"/>
        <v>0</v>
      </c>
      <c r="O962" s="1">
        <f>IF(B962="Med B", COUNTIFS(A$2:A962, A962, B$2:B962, "Med B"), 0)</f>
        <v>0</v>
      </c>
      <c r="P962" s="1">
        <f>IF(AND(B962="Med B", COUNTIFS(A$2:A962, A962, B$2:B962, "Med B")=2), E962, 0)</f>
        <v>0</v>
      </c>
      <c r="Q962" t="str">
        <f t="shared" ref="Q962:Q966" si="128">IF(AND(F938=1, OR(MONTH(C938)=9, MONTH(C938)=10)), TEXT(C938, "yyyy-mm"), "")</f>
        <v/>
      </c>
    </row>
    <row r="963" spans="1:17" ht="12.5" x14ac:dyDescent="0.25">
      <c r="A963" s="1">
        <v>65</v>
      </c>
      <c r="B963" s="24" t="s">
        <v>9</v>
      </c>
      <c r="C963" s="2">
        <v>41156</v>
      </c>
      <c r="D963" s="2" t="str">
        <f t="shared" ref="D963:D1026" si="129">TEXT(C963,"yyyy-mm")</f>
        <v>2012-09</v>
      </c>
      <c r="E963" s="23">
        <v>20000</v>
      </c>
      <c r="F963" s="23">
        <f t="shared" ref="F963:F1026" si="130">IF(AND(A963=A962, B962="Med A", B963="Med B"), 1, 0)</f>
        <v>0</v>
      </c>
      <c r="G963" s="23">
        <f>IF(AND(B963="Med B", COUNTIFS(A$2:A963, A963, B$2:B963, "Med A")=0), 1, 0)</f>
        <v>0</v>
      </c>
      <c r="H963" s="23" cm="1">
        <f t="array" ref="H963">IF(AND(A963=A962, E963=1), (C963-MIN(IF(A$2:A963=A963, IF(B$2:B963="Med A", C$2:C963), C963)))/7, 0)</f>
        <v>0</v>
      </c>
      <c r="I963" s="23">
        <f>IF(F963=1, SUMIFS(E$2:E963, A$2:A963, A963, B$2:B963, "Med A"), 0)</f>
        <v>0</v>
      </c>
      <c r="J963" s="23">
        <f t="shared" ref="J963:J1026" si="131">IF(AND(B963="Med B", OR(A964&lt;&gt;A963, ISBLANK(A964))), SUMIFS(E:E, A:A, A963, B:B, "Med B"), 0)</f>
        <v>0</v>
      </c>
      <c r="K963" s="23">
        <f t="shared" ref="K963:K1026" si="132">IF(B963="Med A", E963, 0)</f>
        <v>20000</v>
      </c>
      <c r="L963" s="23">
        <f t="shared" ref="L963:L1026" si="133">IF(B963="Med B", E963, 0)</f>
        <v>0</v>
      </c>
      <c r="M963" s="1">
        <f>IF(AND(B963="Med B", COUNTIFS(A$2:A963, A963, B$2:B963, "Med B")=1), 1, 0)</f>
        <v>0</v>
      </c>
      <c r="N963" s="1">
        <f t="shared" ref="N963:N1026" si="134">IF(M963=1, E963, 0)</f>
        <v>0</v>
      </c>
      <c r="O963" s="1">
        <f>IF(B963="Med B", COUNTIFS(A$2:A963, A963, B$2:B963, "Med B"), 0)</f>
        <v>0</v>
      </c>
      <c r="P963" s="1">
        <f>IF(AND(B963="Med B", COUNTIFS(A$2:A963, A963, B$2:B963, "Med B")=2), E963, 0)</f>
        <v>0</v>
      </c>
      <c r="Q963" t="str">
        <f t="shared" si="128"/>
        <v/>
      </c>
    </row>
    <row r="964" spans="1:17" ht="12.5" x14ac:dyDescent="0.25">
      <c r="A964" s="1">
        <v>65</v>
      </c>
      <c r="B964" s="24" t="s">
        <v>9</v>
      </c>
      <c r="C964" s="2">
        <v>41158</v>
      </c>
      <c r="D964" s="2" t="str">
        <f t="shared" si="129"/>
        <v>2012-09</v>
      </c>
      <c r="E964" s="23">
        <v>20000</v>
      </c>
      <c r="F964" s="23">
        <f t="shared" si="130"/>
        <v>0</v>
      </c>
      <c r="G964" s="23">
        <f>IF(AND(B964="Med B", COUNTIFS(A$2:A964, A964, B$2:B964, "Med A")=0), 1, 0)</f>
        <v>0</v>
      </c>
      <c r="H964" s="23" cm="1">
        <f t="array" ref="H964">IF(AND(A964=A963, E964=1), (C964-MIN(IF(A$2:A964=A964, IF(B$2:B964="Med A", C$2:C964), C964)))/7, 0)</f>
        <v>0</v>
      </c>
      <c r="I964" s="23">
        <f>IF(F964=1, SUMIFS(E$2:E964, A$2:A964, A964, B$2:B964, "Med A"), 0)</f>
        <v>0</v>
      </c>
      <c r="J964" s="23">
        <f t="shared" si="131"/>
        <v>0</v>
      </c>
      <c r="K964" s="23">
        <f t="shared" si="132"/>
        <v>20000</v>
      </c>
      <c r="L964" s="23">
        <f t="shared" si="133"/>
        <v>0</v>
      </c>
      <c r="M964" s="1">
        <f>IF(AND(B964="Med B", COUNTIFS(A$2:A964, A964, B$2:B964, "Med B")=1), 1, 0)</f>
        <v>0</v>
      </c>
      <c r="N964" s="1">
        <f t="shared" si="134"/>
        <v>0</v>
      </c>
      <c r="O964" s="1">
        <f>IF(B964="Med B", COUNTIFS(A$2:A964, A964, B$2:B964, "Med B"), 0)</f>
        <v>0</v>
      </c>
      <c r="P964" s="1">
        <f>IF(AND(B964="Med B", COUNTIFS(A$2:A964, A964, B$2:B964, "Med B")=2), E964, 0)</f>
        <v>0</v>
      </c>
      <c r="Q964" t="str">
        <f t="shared" si="128"/>
        <v/>
      </c>
    </row>
    <row r="965" spans="1:17" ht="12.5" x14ac:dyDescent="0.25">
      <c r="A965" s="1">
        <v>65</v>
      </c>
      <c r="B965" s="24" t="s">
        <v>10</v>
      </c>
      <c r="C965" s="2">
        <v>41165</v>
      </c>
      <c r="D965" s="2" t="str">
        <f t="shared" si="129"/>
        <v>2012-09</v>
      </c>
      <c r="E965" s="23">
        <v>16</v>
      </c>
      <c r="F965" s="23">
        <f t="shared" si="130"/>
        <v>1</v>
      </c>
      <c r="G965" s="23">
        <f>IF(AND(B965="Med B", COUNTIFS(A$2:A965, A965, B$2:B965, "Med A")=0), 1, 0)</f>
        <v>0</v>
      </c>
      <c r="H965" s="23" cm="1">
        <f t="array" ref="H965">IF(AND(A965=A964, E965=1), (C965-MIN(IF(A$2:A965=A965, IF(B$2:B965="Med A", C$2:C965), C965)))/7, 0)</f>
        <v>0</v>
      </c>
      <c r="I965" s="23">
        <f>IF(F965=1, SUMIFS(E$2:E965, A$2:A965, A965, B$2:B965, "Med A"), 0)</f>
        <v>540200</v>
      </c>
      <c r="J965" s="23">
        <f t="shared" si="131"/>
        <v>0</v>
      </c>
      <c r="K965" s="23">
        <f t="shared" si="132"/>
        <v>0</v>
      </c>
      <c r="L965" s="23">
        <f t="shared" si="133"/>
        <v>16</v>
      </c>
      <c r="M965" s="1">
        <f>IF(AND(B965="Med B", COUNTIFS(A$2:A965, A965, B$2:B965, "Med B")=1), 1, 0)</f>
        <v>1</v>
      </c>
      <c r="N965" s="1">
        <f t="shared" si="134"/>
        <v>16</v>
      </c>
      <c r="O965" s="1">
        <f>IF(B965="Med B", COUNTIFS(A$2:A965, A965, B$2:B965, "Med B"), 0)</f>
        <v>1</v>
      </c>
      <c r="P965" s="1">
        <f>IF(AND(B965="Med B", COUNTIFS(A$2:A965, A965, B$2:B965, "Med B")=2), E965, 0)</f>
        <v>0</v>
      </c>
      <c r="Q965" t="str">
        <f t="shared" si="128"/>
        <v/>
      </c>
    </row>
    <row r="966" spans="1:17" ht="12.5" x14ac:dyDescent="0.25">
      <c r="A966" s="1">
        <v>65</v>
      </c>
      <c r="B966" s="24" t="s">
        <v>10</v>
      </c>
      <c r="C966" s="2">
        <v>41193</v>
      </c>
      <c r="D966" s="2" t="str">
        <f t="shared" si="129"/>
        <v>2012-10</v>
      </c>
      <c r="E966" s="23">
        <v>16</v>
      </c>
      <c r="F966" s="23">
        <f t="shared" si="130"/>
        <v>0</v>
      </c>
      <c r="G966" s="23">
        <f>IF(AND(B966="Med B", COUNTIFS(A$2:A966, A966, B$2:B966, "Med A")=0), 1, 0)</f>
        <v>0</v>
      </c>
      <c r="H966" s="23" cm="1">
        <f t="array" ref="H966">IF(AND(A966=A965, E966=1), (C966-MIN(IF(A$2:A966=A966, IF(B$2:B966="Med A", C$2:C966), C966)))/7, 0)</f>
        <v>0</v>
      </c>
      <c r="I966" s="23">
        <f>IF(F966=1, SUMIFS(E$2:E966, A$2:A966, A966, B$2:B966, "Med A"), 0)</f>
        <v>0</v>
      </c>
      <c r="J966" s="23">
        <f t="shared" si="131"/>
        <v>32</v>
      </c>
      <c r="K966" s="23">
        <f t="shared" si="132"/>
        <v>0</v>
      </c>
      <c r="L966" s="23">
        <f t="shared" si="133"/>
        <v>16</v>
      </c>
      <c r="M966" s="1">
        <f>IF(AND(B966="Med B", COUNTIFS(A$2:A966, A966, B$2:B966, "Med B")=1), 1, 0)</f>
        <v>0</v>
      </c>
      <c r="N966" s="1">
        <f t="shared" si="134"/>
        <v>0</v>
      </c>
      <c r="O966" s="1">
        <f>IF(B966="Med B", COUNTIFS(A$2:A966, A966, B$2:B966, "Med B"), 0)</f>
        <v>2</v>
      </c>
      <c r="P966" s="1">
        <f>IF(AND(B966="Med B", COUNTIFS(A$2:A966, A966, B$2:B966, "Med B")=2), E966, 0)</f>
        <v>16</v>
      </c>
      <c r="Q966" t="str">
        <f t="shared" si="128"/>
        <v/>
      </c>
    </row>
    <row r="967" spans="1:17" ht="10" x14ac:dyDescent="0.25">
      <c r="A967" s="1">
        <v>66</v>
      </c>
      <c r="B967" s="24" t="s">
        <v>9</v>
      </c>
      <c r="C967" s="2">
        <v>41092</v>
      </c>
      <c r="D967" s="2" t="str">
        <f t="shared" si="129"/>
        <v>2012-07</v>
      </c>
      <c r="E967" s="23">
        <v>3000</v>
      </c>
      <c r="F967" s="23">
        <f t="shared" si="130"/>
        <v>0</v>
      </c>
      <c r="G967" s="23">
        <f>IF(AND(B967="Med B", COUNTIFS(A$2:A967, A967, B$2:B967, "Med A")=0), 1, 0)</f>
        <v>0</v>
      </c>
      <c r="H967" s="23" cm="1">
        <f t="array" ref="H967">IF(AND(A967=A966, E967=1), (C967-MIN(IF(A$2:A967=A967, IF(B$2:B967="Med A", C$2:C967), C967)))/7, 0)</f>
        <v>0</v>
      </c>
      <c r="I967" s="23">
        <f>IF(F967=1, SUMIFS(E$2:E967, A$2:A967, A967, B$2:B967, "Med A"), 0)</f>
        <v>0</v>
      </c>
      <c r="J967" s="23">
        <f t="shared" si="131"/>
        <v>0</v>
      </c>
      <c r="K967" s="23">
        <f t="shared" si="132"/>
        <v>3000</v>
      </c>
      <c r="L967" s="23">
        <f t="shared" si="133"/>
        <v>0</v>
      </c>
      <c r="M967" s="1">
        <f>IF(AND(B967="Med B", COUNTIFS(A$2:A967, A967, B$2:B967, "Med B")=1), 1, 0)</f>
        <v>0</v>
      </c>
      <c r="N967" s="1">
        <f t="shared" si="134"/>
        <v>0</v>
      </c>
      <c r="O967" s="1">
        <f>IF(B967="Med B", COUNTIFS(A$2:A967, A967, B$2:B967, "Med B"), 0)</f>
        <v>0</v>
      </c>
      <c r="P967" s="1">
        <f>IF(AND(B967="Med B", COUNTIFS(A$2:A967, A967, B$2:B967, "Med B")=2), E967, 0)</f>
        <v>0</v>
      </c>
    </row>
    <row r="968" spans="1:17" ht="10" x14ac:dyDescent="0.25">
      <c r="A968" s="1">
        <v>66</v>
      </c>
      <c r="B968" s="24" t="s">
        <v>9</v>
      </c>
      <c r="C968" s="2">
        <v>41094</v>
      </c>
      <c r="D968" s="2" t="str">
        <f t="shared" si="129"/>
        <v>2012-07</v>
      </c>
      <c r="E968" s="23">
        <v>3000</v>
      </c>
      <c r="F968" s="23">
        <f t="shared" si="130"/>
        <v>0</v>
      </c>
      <c r="G968" s="23">
        <f>IF(AND(B968="Med B", COUNTIFS(A$2:A968, A968, B$2:B968, "Med A")=0), 1, 0)</f>
        <v>0</v>
      </c>
      <c r="H968" s="23" cm="1">
        <f t="array" ref="H968">IF(AND(A968=A967, E968=1), (C968-MIN(IF(A$2:A968=A968, IF(B$2:B968="Med A", C$2:C968), C968)))/7, 0)</f>
        <v>0</v>
      </c>
      <c r="I968" s="23">
        <f>IF(F968=1, SUMIFS(E$2:E968, A$2:A968, A968, B$2:B968, "Med A"), 0)</f>
        <v>0</v>
      </c>
      <c r="J968" s="23">
        <f t="shared" si="131"/>
        <v>0</v>
      </c>
      <c r="K968" s="23">
        <f t="shared" si="132"/>
        <v>3000</v>
      </c>
      <c r="L968" s="23">
        <f t="shared" si="133"/>
        <v>0</v>
      </c>
      <c r="M968" s="1">
        <f>IF(AND(B968="Med B", COUNTIFS(A$2:A968, A968, B$2:B968, "Med B")=1), 1, 0)</f>
        <v>0</v>
      </c>
      <c r="N968" s="1">
        <f t="shared" si="134"/>
        <v>0</v>
      </c>
      <c r="O968" s="1">
        <f>IF(B968="Med B", COUNTIFS(A$2:A968, A968, B$2:B968, "Med B"), 0)</f>
        <v>0</v>
      </c>
      <c r="P968" s="1">
        <f>IF(AND(B968="Med B", COUNTIFS(A$2:A968, A968, B$2:B968, "Med B")=2), E968, 0)</f>
        <v>0</v>
      </c>
    </row>
    <row r="969" spans="1:17" ht="10" x14ac:dyDescent="0.25">
      <c r="A969" s="1">
        <v>66</v>
      </c>
      <c r="B969" s="24" t="s">
        <v>9</v>
      </c>
      <c r="C969" s="2">
        <v>41096</v>
      </c>
      <c r="D969" s="2" t="str">
        <f t="shared" si="129"/>
        <v>2012-07</v>
      </c>
      <c r="E969" s="23">
        <v>3000</v>
      </c>
      <c r="F969" s="23">
        <f t="shared" si="130"/>
        <v>0</v>
      </c>
      <c r="G969" s="23">
        <f>IF(AND(B969="Med B", COUNTIFS(A$2:A969, A969, B$2:B969, "Med A")=0), 1, 0)</f>
        <v>0</v>
      </c>
      <c r="H969" s="23" cm="1">
        <f t="array" ref="H969">IF(AND(A969=A968, E969=1), (C969-MIN(IF(A$2:A969=A969, IF(B$2:B969="Med A", C$2:C969), C969)))/7, 0)</f>
        <v>0</v>
      </c>
      <c r="I969" s="23">
        <f>IF(F969=1, SUMIFS(E$2:E969, A$2:A969, A969, B$2:B969, "Med A"), 0)</f>
        <v>0</v>
      </c>
      <c r="J969" s="23">
        <f t="shared" si="131"/>
        <v>0</v>
      </c>
      <c r="K969" s="23">
        <f t="shared" si="132"/>
        <v>3000</v>
      </c>
      <c r="L969" s="23">
        <f t="shared" si="133"/>
        <v>0</v>
      </c>
      <c r="M969" s="1">
        <f>IF(AND(B969="Med B", COUNTIFS(A$2:A969, A969, B$2:B969, "Med B")=1), 1, 0)</f>
        <v>0</v>
      </c>
      <c r="N969" s="1">
        <f t="shared" si="134"/>
        <v>0</v>
      </c>
      <c r="O969" s="1">
        <f>IF(B969="Med B", COUNTIFS(A$2:A969, A969, B$2:B969, "Med B"), 0)</f>
        <v>0</v>
      </c>
      <c r="P969" s="1">
        <f>IF(AND(B969="Med B", COUNTIFS(A$2:A969, A969, B$2:B969, "Med B")=2), E969, 0)</f>
        <v>0</v>
      </c>
    </row>
    <row r="970" spans="1:17" ht="10" x14ac:dyDescent="0.25">
      <c r="A970" s="1">
        <v>66</v>
      </c>
      <c r="B970" s="24" t="s">
        <v>9</v>
      </c>
      <c r="C970" s="2">
        <v>41099</v>
      </c>
      <c r="D970" s="2" t="str">
        <f t="shared" si="129"/>
        <v>2012-07</v>
      </c>
      <c r="E970" s="23">
        <v>3000</v>
      </c>
      <c r="F970" s="23">
        <f t="shared" si="130"/>
        <v>0</v>
      </c>
      <c r="G970" s="23">
        <f>IF(AND(B970="Med B", COUNTIFS(A$2:A970, A970, B$2:B970, "Med A")=0), 1, 0)</f>
        <v>0</v>
      </c>
      <c r="H970" s="23" cm="1">
        <f t="array" ref="H970">IF(AND(A970=A969, E970=1), (C970-MIN(IF(A$2:A970=A970, IF(B$2:B970="Med A", C$2:C970), C970)))/7, 0)</f>
        <v>0</v>
      </c>
      <c r="I970" s="23">
        <f>IF(F970=1, SUMIFS(E$2:E970, A$2:A970, A970, B$2:B970, "Med A"), 0)</f>
        <v>0</v>
      </c>
      <c r="J970" s="23">
        <f t="shared" si="131"/>
        <v>0</v>
      </c>
      <c r="K970" s="23">
        <f t="shared" si="132"/>
        <v>3000</v>
      </c>
      <c r="L970" s="23">
        <f t="shared" si="133"/>
        <v>0</v>
      </c>
      <c r="M970" s="1">
        <f>IF(AND(B970="Med B", COUNTIFS(A$2:A970, A970, B$2:B970, "Med B")=1), 1, 0)</f>
        <v>0</v>
      </c>
      <c r="N970" s="1">
        <f t="shared" si="134"/>
        <v>0</v>
      </c>
      <c r="O970" s="1">
        <f>IF(B970="Med B", COUNTIFS(A$2:A970, A970, B$2:B970, "Med B"), 0)</f>
        <v>0</v>
      </c>
      <c r="P970" s="1">
        <f>IF(AND(B970="Med B", COUNTIFS(A$2:A970, A970, B$2:B970, "Med B")=2), E970, 0)</f>
        <v>0</v>
      </c>
    </row>
    <row r="971" spans="1:17" ht="10" x14ac:dyDescent="0.25">
      <c r="A971" s="1">
        <v>66</v>
      </c>
      <c r="B971" s="24" t="s">
        <v>9</v>
      </c>
      <c r="C971" s="2">
        <v>41101</v>
      </c>
      <c r="D971" s="2" t="str">
        <f t="shared" si="129"/>
        <v>2012-07</v>
      </c>
      <c r="E971" s="23">
        <v>3000</v>
      </c>
      <c r="F971" s="23">
        <f t="shared" si="130"/>
        <v>0</v>
      </c>
      <c r="G971" s="23">
        <f>IF(AND(B971="Med B", COUNTIFS(A$2:A971, A971, B$2:B971, "Med A")=0), 1, 0)</f>
        <v>0</v>
      </c>
      <c r="H971" s="23" cm="1">
        <f t="array" ref="H971">IF(AND(A971=A970, E971=1), (C971-MIN(IF(A$2:A971=A971, IF(B$2:B971="Med A", C$2:C971), C971)))/7, 0)</f>
        <v>0</v>
      </c>
      <c r="I971" s="23">
        <f>IF(F971=1, SUMIFS(E$2:E971, A$2:A971, A971, B$2:B971, "Med A"), 0)</f>
        <v>0</v>
      </c>
      <c r="J971" s="23">
        <f t="shared" si="131"/>
        <v>0</v>
      </c>
      <c r="K971" s="23">
        <f t="shared" si="132"/>
        <v>3000</v>
      </c>
      <c r="L971" s="23">
        <f t="shared" si="133"/>
        <v>0</v>
      </c>
      <c r="M971" s="1">
        <f>IF(AND(B971="Med B", COUNTIFS(A$2:A971, A971, B$2:B971, "Med B")=1), 1, 0)</f>
        <v>0</v>
      </c>
      <c r="N971" s="1">
        <f t="shared" si="134"/>
        <v>0</v>
      </c>
      <c r="O971" s="1">
        <f>IF(B971="Med B", COUNTIFS(A$2:A971, A971, B$2:B971, "Med B"), 0)</f>
        <v>0</v>
      </c>
      <c r="P971" s="1">
        <f>IF(AND(B971="Med B", COUNTIFS(A$2:A971, A971, B$2:B971, "Med B")=2), E971, 0)</f>
        <v>0</v>
      </c>
    </row>
    <row r="972" spans="1:17" ht="10" x14ac:dyDescent="0.25">
      <c r="A972" s="1">
        <v>66</v>
      </c>
      <c r="B972" s="24" t="s">
        <v>9</v>
      </c>
      <c r="C972" s="2">
        <v>41103</v>
      </c>
      <c r="D972" s="2" t="str">
        <f t="shared" si="129"/>
        <v>2012-07</v>
      </c>
      <c r="E972" s="23">
        <v>3000</v>
      </c>
      <c r="F972" s="23">
        <f t="shared" si="130"/>
        <v>0</v>
      </c>
      <c r="G972" s="23">
        <f>IF(AND(B972="Med B", COUNTIFS(A$2:A972, A972, B$2:B972, "Med A")=0), 1, 0)</f>
        <v>0</v>
      </c>
      <c r="H972" s="23" cm="1">
        <f t="array" ref="H972">IF(AND(A972=A971, E972=1), (C972-MIN(IF(A$2:A972=A972, IF(B$2:B972="Med A", C$2:C972), C972)))/7, 0)</f>
        <v>0</v>
      </c>
      <c r="I972" s="23">
        <f>IF(F972=1, SUMIFS(E$2:E972, A$2:A972, A972, B$2:B972, "Med A"), 0)</f>
        <v>0</v>
      </c>
      <c r="J972" s="23">
        <f t="shared" si="131"/>
        <v>0</v>
      </c>
      <c r="K972" s="23">
        <f t="shared" si="132"/>
        <v>3000</v>
      </c>
      <c r="L972" s="23">
        <f t="shared" si="133"/>
        <v>0</v>
      </c>
      <c r="M972" s="1">
        <f>IF(AND(B972="Med B", COUNTIFS(A$2:A972, A972, B$2:B972, "Med B")=1), 1, 0)</f>
        <v>0</v>
      </c>
      <c r="N972" s="1">
        <f t="shared" si="134"/>
        <v>0</v>
      </c>
      <c r="O972" s="1">
        <f>IF(B972="Med B", COUNTIFS(A$2:A972, A972, B$2:B972, "Med B"), 0)</f>
        <v>0</v>
      </c>
      <c r="P972" s="1">
        <f>IF(AND(B972="Med B", COUNTIFS(A$2:A972, A972, B$2:B972, "Med B")=2), E972, 0)</f>
        <v>0</v>
      </c>
    </row>
    <row r="973" spans="1:17" ht="10" x14ac:dyDescent="0.25">
      <c r="A973" s="1">
        <v>66</v>
      </c>
      <c r="B973" s="24" t="s">
        <v>9</v>
      </c>
      <c r="C973" s="2">
        <v>41106</v>
      </c>
      <c r="D973" s="2" t="str">
        <f t="shared" si="129"/>
        <v>2012-07</v>
      </c>
      <c r="E973" s="23">
        <v>3000</v>
      </c>
      <c r="F973" s="23">
        <f t="shared" si="130"/>
        <v>0</v>
      </c>
      <c r="G973" s="23">
        <f>IF(AND(B973="Med B", COUNTIFS(A$2:A973, A973, B$2:B973, "Med A")=0), 1, 0)</f>
        <v>0</v>
      </c>
      <c r="H973" s="23" cm="1">
        <f t="array" ref="H973">IF(AND(A973=A972, E973=1), (C973-MIN(IF(A$2:A973=A973, IF(B$2:B973="Med A", C$2:C973), C973)))/7, 0)</f>
        <v>0</v>
      </c>
      <c r="I973" s="23">
        <f>IF(F973=1, SUMIFS(E$2:E973, A$2:A973, A973, B$2:B973, "Med A"), 0)</f>
        <v>0</v>
      </c>
      <c r="J973" s="23">
        <f t="shared" si="131"/>
        <v>0</v>
      </c>
      <c r="K973" s="23">
        <f t="shared" si="132"/>
        <v>3000</v>
      </c>
      <c r="L973" s="23">
        <f t="shared" si="133"/>
        <v>0</v>
      </c>
      <c r="M973" s="1">
        <f>IF(AND(B973="Med B", COUNTIFS(A$2:A973, A973, B$2:B973, "Med B")=1), 1, 0)</f>
        <v>0</v>
      </c>
      <c r="N973" s="1">
        <f t="shared" si="134"/>
        <v>0</v>
      </c>
      <c r="O973" s="1">
        <f>IF(B973="Med B", COUNTIFS(A$2:A973, A973, B$2:B973, "Med B"), 0)</f>
        <v>0</v>
      </c>
      <c r="P973" s="1">
        <f>IF(AND(B973="Med B", COUNTIFS(A$2:A973, A973, B$2:B973, "Med B")=2), E973, 0)</f>
        <v>0</v>
      </c>
    </row>
    <row r="974" spans="1:17" ht="10" x14ac:dyDescent="0.25">
      <c r="A974" s="1">
        <v>66</v>
      </c>
      <c r="B974" s="24" t="s">
        <v>9</v>
      </c>
      <c r="C974" s="2">
        <v>41108</v>
      </c>
      <c r="D974" s="2" t="str">
        <f t="shared" si="129"/>
        <v>2012-07</v>
      </c>
      <c r="E974" s="23">
        <v>3000</v>
      </c>
      <c r="F974" s="23">
        <f t="shared" si="130"/>
        <v>0</v>
      </c>
      <c r="G974" s="23">
        <f>IF(AND(B974="Med B", COUNTIFS(A$2:A974, A974, B$2:B974, "Med A")=0), 1, 0)</f>
        <v>0</v>
      </c>
      <c r="H974" s="23" cm="1">
        <f t="array" ref="H974">IF(AND(A974=A973, E974=1), (C974-MIN(IF(A$2:A974=A974, IF(B$2:B974="Med A", C$2:C974), C974)))/7, 0)</f>
        <v>0</v>
      </c>
      <c r="I974" s="23">
        <f>IF(F974=1, SUMIFS(E$2:E974, A$2:A974, A974, B$2:B974, "Med A"), 0)</f>
        <v>0</v>
      </c>
      <c r="J974" s="23">
        <f t="shared" si="131"/>
        <v>0</v>
      </c>
      <c r="K974" s="23">
        <f t="shared" si="132"/>
        <v>3000</v>
      </c>
      <c r="L974" s="23">
        <f t="shared" si="133"/>
        <v>0</v>
      </c>
      <c r="M974" s="1">
        <f>IF(AND(B974="Med B", COUNTIFS(A$2:A974, A974, B$2:B974, "Med B")=1), 1, 0)</f>
        <v>0</v>
      </c>
      <c r="N974" s="1">
        <f t="shared" si="134"/>
        <v>0</v>
      </c>
      <c r="O974" s="1">
        <f>IF(B974="Med B", COUNTIFS(A$2:A974, A974, B$2:B974, "Med B"), 0)</f>
        <v>0</v>
      </c>
      <c r="P974" s="1">
        <f>IF(AND(B974="Med B", COUNTIFS(A$2:A974, A974, B$2:B974, "Med B")=2), E974, 0)</f>
        <v>0</v>
      </c>
    </row>
    <row r="975" spans="1:17" ht="10" x14ac:dyDescent="0.25">
      <c r="A975" s="1">
        <v>66</v>
      </c>
      <c r="B975" s="24" t="s">
        <v>9</v>
      </c>
      <c r="C975" s="2">
        <v>41110</v>
      </c>
      <c r="D975" s="2" t="str">
        <f t="shared" si="129"/>
        <v>2012-07</v>
      </c>
      <c r="E975" s="23">
        <v>2700</v>
      </c>
      <c r="F975" s="23">
        <f t="shared" si="130"/>
        <v>0</v>
      </c>
      <c r="G975" s="23">
        <f>IF(AND(B975="Med B", COUNTIFS(A$2:A975, A975, B$2:B975, "Med A")=0), 1, 0)</f>
        <v>0</v>
      </c>
      <c r="H975" s="23" cm="1">
        <f t="array" ref="H975">IF(AND(A975=A974, E975=1), (C975-MIN(IF(A$2:A975=A975, IF(B$2:B975="Med A", C$2:C975), C975)))/7, 0)</f>
        <v>0</v>
      </c>
      <c r="I975" s="23">
        <f>IF(F975=1, SUMIFS(E$2:E975, A$2:A975, A975, B$2:B975, "Med A"), 0)</f>
        <v>0</v>
      </c>
      <c r="J975" s="23">
        <f t="shared" si="131"/>
        <v>0</v>
      </c>
      <c r="K975" s="23">
        <f t="shared" si="132"/>
        <v>2700</v>
      </c>
      <c r="L975" s="23">
        <f t="shared" si="133"/>
        <v>0</v>
      </c>
      <c r="M975" s="1">
        <f>IF(AND(B975="Med B", COUNTIFS(A$2:A975, A975, B$2:B975, "Med B")=1), 1, 0)</f>
        <v>0</v>
      </c>
      <c r="N975" s="1">
        <f t="shared" si="134"/>
        <v>0</v>
      </c>
      <c r="O975" s="1">
        <f>IF(B975="Med B", COUNTIFS(A$2:A975, A975, B$2:B975, "Med B"), 0)</f>
        <v>0</v>
      </c>
      <c r="P975" s="1">
        <f>IF(AND(B975="Med B", COUNTIFS(A$2:A975, A975, B$2:B975, "Med B")=2), E975, 0)</f>
        <v>0</v>
      </c>
    </row>
    <row r="976" spans="1:17" ht="10" x14ac:dyDescent="0.25">
      <c r="A976" s="1">
        <v>66</v>
      </c>
      <c r="B976" s="24" t="s">
        <v>9</v>
      </c>
      <c r="C976" s="2">
        <v>41113</v>
      </c>
      <c r="D976" s="2" t="str">
        <f t="shared" si="129"/>
        <v>2012-07</v>
      </c>
      <c r="E976" s="23">
        <v>2700</v>
      </c>
      <c r="F976" s="23">
        <f t="shared" si="130"/>
        <v>0</v>
      </c>
      <c r="G976" s="23">
        <f>IF(AND(B976="Med B", COUNTIFS(A$2:A976, A976, B$2:B976, "Med A")=0), 1, 0)</f>
        <v>0</v>
      </c>
      <c r="H976" s="23" cm="1">
        <f t="array" ref="H976">IF(AND(A976=A975, E976=1), (C976-MIN(IF(A$2:A976=A976, IF(B$2:B976="Med A", C$2:C976), C976)))/7, 0)</f>
        <v>0</v>
      </c>
      <c r="I976" s="23">
        <f>IF(F976=1, SUMIFS(E$2:E976, A$2:A976, A976, B$2:B976, "Med A"), 0)</f>
        <v>0</v>
      </c>
      <c r="J976" s="23">
        <f t="shared" si="131"/>
        <v>0</v>
      </c>
      <c r="K976" s="23">
        <f t="shared" si="132"/>
        <v>2700</v>
      </c>
      <c r="L976" s="23">
        <f t="shared" si="133"/>
        <v>0</v>
      </c>
      <c r="M976" s="1">
        <f>IF(AND(B976="Med B", COUNTIFS(A$2:A976, A976, B$2:B976, "Med B")=1), 1, 0)</f>
        <v>0</v>
      </c>
      <c r="N976" s="1">
        <f t="shared" si="134"/>
        <v>0</v>
      </c>
      <c r="O976" s="1">
        <f>IF(B976="Med B", COUNTIFS(A$2:A976, A976, B$2:B976, "Med B"), 0)</f>
        <v>0</v>
      </c>
      <c r="P976" s="1">
        <f>IF(AND(B976="Med B", COUNTIFS(A$2:A976, A976, B$2:B976, "Med B")=2), E976, 0)</f>
        <v>0</v>
      </c>
    </row>
    <row r="977" spans="1:16" ht="10" x14ac:dyDescent="0.25">
      <c r="A977" s="1">
        <v>66</v>
      </c>
      <c r="B977" s="24" t="s">
        <v>9</v>
      </c>
      <c r="C977" s="2">
        <v>41115</v>
      </c>
      <c r="D977" s="2" t="str">
        <f t="shared" si="129"/>
        <v>2012-07</v>
      </c>
      <c r="E977" s="23">
        <v>2700</v>
      </c>
      <c r="F977" s="23">
        <f t="shared" si="130"/>
        <v>0</v>
      </c>
      <c r="G977" s="23">
        <f>IF(AND(B977="Med B", COUNTIFS(A$2:A977, A977, B$2:B977, "Med A")=0), 1, 0)</f>
        <v>0</v>
      </c>
      <c r="H977" s="23" cm="1">
        <f t="array" ref="H977">IF(AND(A977=A976, E977=1), (C977-MIN(IF(A$2:A977=A977, IF(B$2:B977="Med A", C$2:C977), C977)))/7, 0)</f>
        <v>0</v>
      </c>
      <c r="I977" s="23">
        <f>IF(F977=1, SUMIFS(E$2:E977, A$2:A977, A977, B$2:B977, "Med A"), 0)</f>
        <v>0</v>
      </c>
      <c r="J977" s="23">
        <f t="shared" si="131"/>
        <v>0</v>
      </c>
      <c r="K977" s="23">
        <f t="shared" si="132"/>
        <v>2700</v>
      </c>
      <c r="L977" s="23">
        <f t="shared" si="133"/>
        <v>0</v>
      </c>
      <c r="M977" s="1">
        <f>IF(AND(B977="Med B", COUNTIFS(A$2:A977, A977, B$2:B977, "Med B")=1), 1, 0)</f>
        <v>0</v>
      </c>
      <c r="N977" s="1">
        <f t="shared" si="134"/>
        <v>0</v>
      </c>
      <c r="O977" s="1">
        <f>IF(B977="Med B", COUNTIFS(A$2:A977, A977, B$2:B977, "Med B"), 0)</f>
        <v>0</v>
      </c>
      <c r="P977" s="1">
        <f>IF(AND(B977="Med B", COUNTIFS(A$2:A977, A977, B$2:B977, "Med B")=2), E977, 0)</f>
        <v>0</v>
      </c>
    </row>
    <row r="978" spans="1:16" ht="10" x14ac:dyDescent="0.25">
      <c r="A978" s="1">
        <v>66</v>
      </c>
      <c r="B978" s="24" t="s">
        <v>9</v>
      </c>
      <c r="C978" s="2">
        <v>41117</v>
      </c>
      <c r="D978" s="2" t="str">
        <f t="shared" si="129"/>
        <v>2012-07</v>
      </c>
      <c r="E978" s="23">
        <v>2700</v>
      </c>
      <c r="F978" s="23">
        <f t="shared" si="130"/>
        <v>0</v>
      </c>
      <c r="G978" s="23">
        <f>IF(AND(B978="Med B", COUNTIFS(A$2:A978, A978, B$2:B978, "Med A")=0), 1, 0)</f>
        <v>0</v>
      </c>
      <c r="H978" s="23" cm="1">
        <f t="array" ref="H978">IF(AND(A978=A977, E978=1), (C978-MIN(IF(A$2:A978=A978, IF(B$2:B978="Med A", C$2:C978), C978)))/7, 0)</f>
        <v>0</v>
      </c>
      <c r="I978" s="23">
        <f>IF(F978=1, SUMIFS(E$2:E978, A$2:A978, A978, B$2:B978, "Med A"), 0)</f>
        <v>0</v>
      </c>
      <c r="J978" s="23">
        <f t="shared" si="131"/>
        <v>0</v>
      </c>
      <c r="K978" s="23">
        <f t="shared" si="132"/>
        <v>2700</v>
      </c>
      <c r="L978" s="23">
        <f t="shared" si="133"/>
        <v>0</v>
      </c>
      <c r="M978" s="1">
        <f>IF(AND(B978="Med B", COUNTIFS(A$2:A978, A978, B$2:B978, "Med B")=1), 1, 0)</f>
        <v>0</v>
      </c>
      <c r="N978" s="1">
        <f t="shared" si="134"/>
        <v>0</v>
      </c>
      <c r="O978" s="1">
        <f>IF(B978="Med B", COUNTIFS(A$2:A978, A978, B$2:B978, "Med B"), 0)</f>
        <v>0</v>
      </c>
      <c r="P978" s="1">
        <f>IF(AND(B978="Med B", COUNTIFS(A$2:A978, A978, B$2:B978, "Med B")=2), E978, 0)</f>
        <v>0</v>
      </c>
    </row>
    <row r="979" spans="1:16" ht="10" x14ac:dyDescent="0.25">
      <c r="A979" s="1">
        <v>66</v>
      </c>
      <c r="B979" s="24" t="s">
        <v>9</v>
      </c>
      <c r="C979" s="2">
        <v>41120</v>
      </c>
      <c r="D979" s="2" t="str">
        <f t="shared" si="129"/>
        <v>2012-07</v>
      </c>
      <c r="E979" s="23">
        <v>2700</v>
      </c>
      <c r="F979" s="23">
        <f t="shared" si="130"/>
        <v>0</v>
      </c>
      <c r="G979" s="23">
        <f>IF(AND(B979="Med B", COUNTIFS(A$2:A979, A979, B$2:B979, "Med A")=0), 1, 0)</f>
        <v>0</v>
      </c>
      <c r="H979" s="23" cm="1">
        <f t="array" ref="H979">IF(AND(A979=A978, E979=1), (C979-MIN(IF(A$2:A979=A979, IF(B$2:B979="Med A", C$2:C979), C979)))/7, 0)</f>
        <v>0</v>
      </c>
      <c r="I979" s="23">
        <f>IF(F979=1, SUMIFS(E$2:E979, A$2:A979, A979, B$2:B979, "Med A"), 0)</f>
        <v>0</v>
      </c>
      <c r="J979" s="23">
        <f t="shared" si="131"/>
        <v>0</v>
      </c>
      <c r="K979" s="23">
        <f t="shared" si="132"/>
        <v>2700</v>
      </c>
      <c r="L979" s="23">
        <f t="shared" si="133"/>
        <v>0</v>
      </c>
      <c r="M979" s="1">
        <f>IF(AND(B979="Med B", COUNTIFS(A$2:A979, A979, B$2:B979, "Med B")=1), 1, 0)</f>
        <v>0</v>
      </c>
      <c r="N979" s="1">
        <f t="shared" si="134"/>
        <v>0</v>
      </c>
      <c r="O979" s="1">
        <f>IF(B979="Med B", COUNTIFS(A$2:A979, A979, B$2:B979, "Med B"), 0)</f>
        <v>0</v>
      </c>
      <c r="P979" s="1">
        <f>IF(AND(B979="Med B", COUNTIFS(A$2:A979, A979, B$2:B979, "Med B")=2), E979, 0)</f>
        <v>0</v>
      </c>
    </row>
    <row r="980" spans="1:16" ht="10" x14ac:dyDescent="0.25">
      <c r="A980" s="1">
        <v>66</v>
      </c>
      <c r="B980" s="24" t="s">
        <v>9</v>
      </c>
      <c r="C980" s="2">
        <v>41122</v>
      </c>
      <c r="D980" s="2" t="str">
        <f t="shared" si="129"/>
        <v>2012-08</v>
      </c>
      <c r="E980" s="23">
        <v>2700</v>
      </c>
      <c r="F980" s="23">
        <f t="shared" si="130"/>
        <v>0</v>
      </c>
      <c r="G980" s="23">
        <f>IF(AND(B980="Med B", COUNTIFS(A$2:A980, A980, B$2:B980, "Med A")=0), 1, 0)</f>
        <v>0</v>
      </c>
      <c r="H980" s="23" cm="1">
        <f t="array" ref="H980">IF(AND(A980=A979, E980=1), (C980-MIN(IF(A$2:A980=A980, IF(B$2:B980="Med A", C$2:C980), C980)))/7, 0)</f>
        <v>0</v>
      </c>
      <c r="I980" s="23">
        <f>IF(F980=1, SUMIFS(E$2:E980, A$2:A980, A980, B$2:B980, "Med A"), 0)</f>
        <v>0</v>
      </c>
      <c r="J980" s="23">
        <f t="shared" si="131"/>
        <v>0</v>
      </c>
      <c r="K980" s="23">
        <f t="shared" si="132"/>
        <v>2700</v>
      </c>
      <c r="L980" s="23">
        <f t="shared" si="133"/>
        <v>0</v>
      </c>
      <c r="M980" s="1">
        <f>IF(AND(B980="Med B", COUNTIFS(A$2:A980, A980, B$2:B980, "Med B")=1), 1, 0)</f>
        <v>0</v>
      </c>
      <c r="N980" s="1">
        <f t="shared" si="134"/>
        <v>0</v>
      </c>
      <c r="O980" s="1">
        <f>IF(B980="Med B", COUNTIFS(A$2:A980, A980, B$2:B980, "Med B"), 0)</f>
        <v>0</v>
      </c>
      <c r="P980" s="1">
        <f>IF(AND(B980="Med B", COUNTIFS(A$2:A980, A980, B$2:B980, "Med B")=2), E980, 0)</f>
        <v>0</v>
      </c>
    </row>
    <row r="981" spans="1:16" ht="10" x14ac:dyDescent="0.25">
      <c r="A981" s="1">
        <v>66</v>
      </c>
      <c r="B981" s="24" t="s">
        <v>9</v>
      </c>
      <c r="C981" s="2">
        <v>41124</v>
      </c>
      <c r="D981" s="2" t="str">
        <f t="shared" si="129"/>
        <v>2012-08</v>
      </c>
      <c r="E981" s="23">
        <v>2700</v>
      </c>
      <c r="F981" s="23">
        <f t="shared" si="130"/>
        <v>0</v>
      </c>
      <c r="G981" s="23">
        <f>IF(AND(B981="Med B", COUNTIFS(A$2:A981, A981, B$2:B981, "Med A")=0), 1, 0)</f>
        <v>0</v>
      </c>
      <c r="H981" s="23" cm="1">
        <f t="array" ref="H981">IF(AND(A981=A980, E981=1), (C981-MIN(IF(A$2:A981=A981, IF(B$2:B981="Med A", C$2:C981), C981)))/7, 0)</f>
        <v>0</v>
      </c>
      <c r="I981" s="23">
        <f>IF(F981=1, SUMIFS(E$2:E981, A$2:A981, A981, B$2:B981, "Med A"), 0)</f>
        <v>0</v>
      </c>
      <c r="J981" s="23">
        <f t="shared" si="131"/>
        <v>0</v>
      </c>
      <c r="K981" s="23">
        <f t="shared" si="132"/>
        <v>2700</v>
      </c>
      <c r="L981" s="23">
        <f t="shared" si="133"/>
        <v>0</v>
      </c>
      <c r="M981" s="1">
        <f>IF(AND(B981="Med B", COUNTIFS(A$2:A981, A981, B$2:B981, "Med B")=1), 1, 0)</f>
        <v>0</v>
      </c>
      <c r="N981" s="1">
        <f t="shared" si="134"/>
        <v>0</v>
      </c>
      <c r="O981" s="1">
        <f>IF(B981="Med B", COUNTIFS(A$2:A981, A981, B$2:B981, "Med B"), 0)</f>
        <v>0</v>
      </c>
      <c r="P981" s="1">
        <f>IF(AND(B981="Med B", COUNTIFS(A$2:A981, A981, B$2:B981, "Med B")=2), E981, 0)</f>
        <v>0</v>
      </c>
    </row>
    <row r="982" spans="1:16" ht="10" x14ac:dyDescent="0.25">
      <c r="A982" s="1">
        <v>66</v>
      </c>
      <c r="B982" s="24" t="s">
        <v>9</v>
      </c>
      <c r="C982" s="2">
        <v>41127</v>
      </c>
      <c r="D982" s="2" t="str">
        <f t="shared" si="129"/>
        <v>2012-08</v>
      </c>
      <c r="E982" s="23">
        <v>2700</v>
      </c>
      <c r="F982" s="23">
        <f t="shared" si="130"/>
        <v>0</v>
      </c>
      <c r="G982" s="23">
        <f>IF(AND(B982="Med B", COUNTIFS(A$2:A982, A982, B$2:B982, "Med A")=0), 1, 0)</f>
        <v>0</v>
      </c>
      <c r="H982" s="23" cm="1">
        <f t="array" ref="H982">IF(AND(A982=A981, E982=1), (C982-MIN(IF(A$2:A982=A982, IF(B$2:B982="Med A", C$2:C982), C982)))/7, 0)</f>
        <v>0</v>
      </c>
      <c r="I982" s="23">
        <f>IF(F982=1, SUMIFS(E$2:E982, A$2:A982, A982, B$2:B982, "Med A"), 0)</f>
        <v>0</v>
      </c>
      <c r="J982" s="23">
        <f t="shared" si="131"/>
        <v>0</v>
      </c>
      <c r="K982" s="23">
        <f t="shared" si="132"/>
        <v>2700</v>
      </c>
      <c r="L982" s="23">
        <f t="shared" si="133"/>
        <v>0</v>
      </c>
      <c r="M982" s="1">
        <f>IF(AND(B982="Med B", COUNTIFS(A$2:A982, A982, B$2:B982, "Med B")=1), 1, 0)</f>
        <v>0</v>
      </c>
      <c r="N982" s="1">
        <f t="shared" si="134"/>
        <v>0</v>
      </c>
      <c r="O982" s="1">
        <f>IF(B982="Med B", COUNTIFS(A$2:A982, A982, B$2:B982, "Med B"), 0)</f>
        <v>0</v>
      </c>
      <c r="P982" s="1">
        <f>IF(AND(B982="Med B", COUNTIFS(A$2:A982, A982, B$2:B982, "Med B")=2), E982, 0)</f>
        <v>0</v>
      </c>
    </row>
    <row r="983" spans="1:16" ht="10" x14ac:dyDescent="0.25">
      <c r="A983" s="1">
        <v>66</v>
      </c>
      <c r="B983" s="24" t="s">
        <v>9</v>
      </c>
      <c r="C983" s="2">
        <v>41129</v>
      </c>
      <c r="D983" s="2" t="str">
        <f t="shared" si="129"/>
        <v>2012-08</v>
      </c>
      <c r="E983" s="23">
        <v>2700</v>
      </c>
      <c r="F983" s="23">
        <f t="shared" si="130"/>
        <v>0</v>
      </c>
      <c r="G983" s="23">
        <f>IF(AND(B983="Med B", COUNTIFS(A$2:A983, A983, B$2:B983, "Med A")=0), 1, 0)</f>
        <v>0</v>
      </c>
      <c r="H983" s="23" cm="1">
        <f t="array" ref="H983">IF(AND(A983=A982, E983=1), (C983-MIN(IF(A$2:A983=A983, IF(B$2:B983="Med A", C$2:C983), C983)))/7, 0)</f>
        <v>0</v>
      </c>
      <c r="I983" s="23">
        <f>IF(F983=1, SUMIFS(E$2:E983, A$2:A983, A983, B$2:B983, "Med A"), 0)</f>
        <v>0</v>
      </c>
      <c r="J983" s="23">
        <f t="shared" si="131"/>
        <v>0</v>
      </c>
      <c r="K983" s="23">
        <f t="shared" si="132"/>
        <v>2700</v>
      </c>
      <c r="L983" s="23">
        <f t="shared" si="133"/>
        <v>0</v>
      </c>
      <c r="M983" s="1">
        <f>IF(AND(B983="Med B", COUNTIFS(A$2:A983, A983, B$2:B983, "Med B")=1), 1, 0)</f>
        <v>0</v>
      </c>
      <c r="N983" s="1">
        <f t="shared" si="134"/>
        <v>0</v>
      </c>
      <c r="O983" s="1">
        <f>IF(B983="Med B", COUNTIFS(A$2:A983, A983, B$2:B983, "Med B"), 0)</f>
        <v>0</v>
      </c>
      <c r="P983" s="1">
        <f>IF(AND(B983="Med B", COUNTIFS(A$2:A983, A983, B$2:B983, "Med B")=2), E983, 0)</f>
        <v>0</v>
      </c>
    </row>
    <row r="984" spans="1:16" ht="10" x14ac:dyDescent="0.25">
      <c r="A984" s="1">
        <v>66</v>
      </c>
      <c r="B984" s="24" t="s">
        <v>9</v>
      </c>
      <c r="C984" s="2">
        <v>41131</v>
      </c>
      <c r="D984" s="2" t="str">
        <f t="shared" si="129"/>
        <v>2012-08</v>
      </c>
      <c r="E984" s="23">
        <v>2700</v>
      </c>
      <c r="F984" s="23">
        <f t="shared" si="130"/>
        <v>0</v>
      </c>
      <c r="G984" s="23">
        <f>IF(AND(B984="Med B", COUNTIFS(A$2:A984, A984, B$2:B984, "Med A")=0), 1, 0)</f>
        <v>0</v>
      </c>
      <c r="H984" s="23" cm="1">
        <f t="array" ref="H984">IF(AND(A984=A983, E984=1), (C984-MIN(IF(A$2:A984=A984, IF(B$2:B984="Med A", C$2:C984), C984)))/7, 0)</f>
        <v>0</v>
      </c>
      <c r="I984" s="23">
        <f>IF(F984=1, SUMIFS(E$2:E984, A$2:A984, A984, B$2:B984, "Med A"), 0)</f>
        <v>0</v>
      </c>
      <c r="J984" s="23">
        <f t="shared" si="131"/>
        <v>0</v>
      </c>
      <c r="K984" s="23">
        <f t="shared" si="132"/>
        <v>2700</v>
      </c>
      <c r="L984" s="23">
        <f t="shared" si="133"/>
        <v>0</v>
      </c>
      <c r="M984" s="1">
        <f>IF(AND(B984="Med B", COUNTIFS(A$2:A984, A984, B$2:B984, "Med B")=1), 1, 0)</f>
        <v>0</v>
      </c>
      <c r="N984" s="1">
        <f t="shared" si="134"/>
        <v>0</v>
      </c>
      <c r="O984" s="1">
        <f>IF(B984="Med B", COUNTIFS(A$2:A984, A984, B$2:B984, "Med B"), 0)</f>
        <v>0</v>
      </c>
      <c r="P984" s="1">
        <f>IF(AND(B984="Med B", COUNTIFS(A$2:A984, A984, B$2:B984, "Med B")=2), E984, 0)</f>
        <v>0</v>
      </c>
    </row>
    <row r="985" spans="1:16" ht="10" x14ac:dyDescent="0.25">
      <c r="A985" s="1">
        <v>66</v>
      </c>
      <c r="B985" s="24" t="s">
        <v>9</v>
      </c>
      <c r="C985" s="2">
        <v>41134</v>
      </c>
      <c r="D985" s="2" t="str">
        <f t="shared" si="129"/>
        <v>2012-08</v>
      </c>
      <c r="E985" s="23">
        <v>2700</v>
      </c>
      <c r="F985" s="23">
        <f t="shared" si="130"/>
        <v>0</v>
      </c>
      <c r="G985" s="23">
        <f>IF(AND(B985="Med B", COUNTIFS(A$2:A985, A985, B$2:B985, "Med A")=0), 1, 0)</f>
        <v>0</v>
      </c>
      <c r="H985" s="23" cm="1">
        <f t="array" ref="H985">IF(AND(A985=A984, E985=1), (C985-MIN(IF(A$2:A985=A985, IF(B$2:B985="Med A", C$2:C985), C985)))/7, 0)</f>
        <v>0</v>
      </c>
      <c r="I985" s="23">
        <f>IF(F985=1, SUMIFS(E$2:E985, A$2:A985, A985, B$2:B985, "Med A"), 0)</f>
        <v>0</v>
      </c>
      <c r="J985" s="23">
        <f t="shared" si="131"/>
        <v>0</v>
      </c>
      <c r="K985" s="23">
        <f t="shared" si="132"/>
        <v>2700</v>
      </c>
      <c r="L985" s="23">
        <f t="shared" si="133"/>
        <v>0</v>
      </c>
      <c r="M985" s="1">
        <f>IF(AND(B985="Med B", COUNTIFS(A$2:A985, A985, B$2:B985, "Med B")=1), 1, 0)</f>
        <v>0</v>
      </c>
      <c r="N985" s="1">
        <f t="shared" si="134"/>
        <v>0</v>
      </c>
      <c r="O985" s="1">
        <f>IF(B985="Med B", COUNTIFS(A$2:A985, A985, B$2:B985, "Med B"), 0)</f>
        <v>0</v>
      </c>
      <c r="P985" s="1">
        <f>IF(AND(B985="Med B", COUNTIFS(A$2:A985, A985, B$2:B985, "Med B")=2), E985, 0)</f>
        <v>0</v>
      </c>
    </row>
    <row r="986" spans="1:16" ht="10" x14ac:dyDescent="0.25">
      <c r="A986" s="1">
        <v>66</v>
      </c>
      <c r="B986" s="24" t="s">
        <v>9</v>
      </c>
      <c r="C986" s="2">
        <v>41136</v>
      </c>
      <c r="D986" s="2" t="str">
        <f t="shared" si="129"/>
        <v>2012-08</v>
      </c>
      <c r="E986" s="23">
        <v>2700</v>
      </c>
      <c r="F986" s="23">
        <f t="shared" si="130"/>
        <v>0</v>
      </c>
      <c r="G986" s="23">
        <f>IF(AND(B986="Med B", COUNTIFS(A$2:A986, A986, B$2:B986, "Med A")=0), 1, 0)</f>
        <v>0</v>
      </c>
      <c r="H986" s="23" cm="1">
        <f t="array" ref="H986">IF(AND(A986=A985, E986=1), (C986-MIN(IF(A$2:A986=A986, IF(B$2:B986="Med A", C$2:C986), C986)))/7, 0)</f>
        <v>0</v>
      </c>
      <c r="I986" s="23">
        <f>IF(F986=1, SUMIFS(E$2:E986, A$2:A986, A986, B$2:B986, "Med A"), 0)</f>
        <v>0</v>
      </c>
      <c r="J986" s="23">
        <f t="shared" si="131"/>
        <v>0</v>
      </c>
      <c r="K986" s="23">
        <f t="shared" si="132"/>
        <v>2700</v>
      </c>
      <c r="L986" s="23">
        <f t="shared" si="133"/>
        <v>0</v>
      </c>
      <c r="M986" s="1">
        <f>IF(AND(B986="Med B", COUNTIFS(A$2:A986, A986, B$2:B986, "Med B")=1), 1, 0)</f>
        <v>0</v>
      </c>
      <c r="N986" s="1">
        <f t="shared" si="134"/>
        <v>0</v>
      </c>
      <c r="O986" s="1">
        <f>IF(B986="Med B", COUNTIFS(A$2:A986, A986, B$2:B986, "Med B"), 0)</f>
        <v>0</v>
      </c>
      <c r="P986" s="1">
        <f>IF(AND(B986="Med B", COUNTIFS(A$2:A986, A986, B$2:B986, "Med B")=2), E986, 0)</f>
        <v>0</v>
      </c>
    </row>
    <row r="987" spans="1:16" ht="10" x14ac:dyDescent="0.25">
      <c r="A987" s="1">
        <v>66</v>
      </c>
      <c r="B987" s="24" t="s">
        <v>9</v>
      </c>
      <c r="C987" s="2">
        <v>41138</v>
      </c>
      <c r="D987" s="2" t="str">
        <f t="shared" si="129"/>
        <v>2012-08</v>
      </c>
      <c r="E987" s="23">
        <v>2700</v>
      </c>
      <c r="F987" s="23">
        <f t="shared" si="130"/>
        <v>0</v>
      </c>
      <c r="G987" s="23">
        <f>IF(AND(B987="Med B", COUNTIFS(A$2:A987, A987, B$2:B987, "Med A")=0), 1, 0)</f>
        <v>0</v>
      </c>
      <c r="H987" s="23" cm="1">
        <f t="array" ref="H987">IF(AND(A987=A986, E987=1), (C987-MIN(IF(A$2:A987=A987, IF(B$2:B987="Med A", C$2:C987), C987)))/7, 0)</f>
        <v>0</v>
      </c>
      <c r="I987" s="23">
        <f>IF(F987=1, SUMIFS(E$2:E987, A$2:A987, A987, B$2:B987, "Med A"), 0)</f>
        <v>0</v>
      </c>
      <c r="J987" s="23">
        <f t="shared" si="131"/>
        <v>0</v>
      </c>
      <c r="K987" s="23">
        <f t="shared" si="132"/>
        <v>2700</v>
      </c>
      <c r="L987" s="23">
        <f t="shared" si="133"/>
        <v>0</v>
      </c>
      <c r="M987" s="1">
        <f>IF(AND(B987="Med B", COUNTIFS(A$2:A987, A987, B$2:B987, "Med B")=1), 1, 0)</f>
        <v>0</v>
      </c>
      <c r="N987" s="1">
        <f t="shared" si="134"/>
        <v>0</v>
      </c>
      <c r="O987" s="1">
        <f>IF(B987="Med B", COUNTIFS(A$2:A987, A987, B$2:B987, "Med B"), 0)</f>
        <v>0</v>
      </c>
      <c r="P987" s="1">
        <f>IF(AND(B987="Med B", COUNTIFS(A$2:A987, A987, B$2:B987, "Med B")=2), E987, 0)</f>
        <v>0</v>
      </c>
    </row>
    <row r="988" spans="1:16" ht="10" x14ac:dyDescent="0.25">
      <c r="A988" s="1">
        <v>66</v>
      </c>
      <c r="B988" s="24" t="s">
        <v>9</v>
      </c>
      <c r="C988" s="2">
        <v>41141</v>
      </c>
      <c r="D988" s="2" t="str">
        <f t="shared" si="129"/>
        <v>2012-08</v>
      </c>
      <c r="E988" s="23">
        <v>2700</v>
      </c>
      <c r="F988" s="23">
        <f t="shared" si="130"/>
        <v>0</v>
      </c>
      <c r="G988" s="23">
        <f>IF(AND(B988="Med B", COUNTIFS(A$2:A988, A988, B$2:B988, "Med A")=0), 1, 0)</f>
        <v>0</v>
      </c>
      <c r="H988" s="23" cm="1">
        <f t="array" ref="H988">IF(AND(A988=A987, E988=1), (C988-MIN(IF(A$2:A988=A988, IF(B$2:B988="Med A", C$2:C988), C988)))/7, 0)</f>
        <v>0</v>
      </c>
      <c r="I988" s="23">
        <f>IF(F988=1, SUMIFS(E$2:E988, A$2:A988, A988, B$2:B988, "Med A"), 0)</f>
        <v>0</v>
      </c>
      <c r="J988" s="23">
        <f t="shared" si="131"/>
        <v>0</v>
      </c>
      <c r="K988" s="23">
        <f t="shared" si="132"/>
        <v>2700</v>
      </c>
      <c r="L988" s="23">
        <f t="shared" si="133"/>
        <v>0</v>
      </c>
      <c r="M988" s="1">
        <f>IF(AND(B988="Med B", COUNTIFS(A$2:A988, A988, B$2:B988, "Med B")=1), 1, 0)</f>
        <v>0</v>
      </c>
      <c r="N988" s="1">
        <f t="shared" si="134"/>
        <v>0</v>
      </c>
      <c r="O988" s="1">
        <f>IF(B988="Med B", COUNTIFS(A$2:A988, A988, B$2:B988, "Med B"), 0)</f>
        <v>0</v>
      </c>
      <c r="P988" s="1">
        <f>IF(AND(B988="Med B", COUNTIFS(A$2:A988, A988, B$2:B988, "Med B")=2), E988, 0)</f>
        <v>0</v>
      </c>
    </row>
    <row r="989" spans="1:16" ht="10" x14ac:dyDescent="0.25">
      <c r="A989" s="1">
        <v>66</v>
      </c>
      <c r="B989" s="24" t="s">
        <v>9</v>
      </c>
      <c r="C989" s="2">
        <v>41143</v>
      </c>
      <c r="D989" s="2" t="str">
        <f t="shared" si="129"/>
        <v>2012-08</v>
      </c>
      <c r="E989" s="23">
        <v>2700</v>
      </c>
      <c r="F989" s="23">
        <f t="shared" si="130"/>
        <v>0</v>
      </c>
      <c r="G989" s="23">
        <f>IF(AND(B989="Med B", COUNTIFS(A$2:A989, A989, B$2:B989, "Med A")=0), 1, 0)</f>
        <v>0</v>
      </c>
      <c r="H989" s="23" cm="1">
        <f t="array" ref="H989">IF(AND(A989=A988, E989=1), (C989-MIN(IF(A$2:A989=A989, IF(B$2:B989="Med A", C$2:C989), C989)))/7, 0)</f>
        <v>0</v>
      </c>
      <c r="I989" s="23">
        <f>IF(F989=1, SUMIFS(E$2:E989, A$2:A989, A989, B$2:B989, "Med A"), 0)</f>
        <v>0</v>
      </c>
      <c r="J989" s="23">
        <f t="shared" si="131"/>
        <v>0</v>
      </c>
      <c r="K989" s="23">
        <f t="shared" si="132"/>
        <v>2700</v>
      </c>
      <c r="L989" s="23">
        <f t="shared" si="133"/>
        <v>0</v>
      </c>
      <c r="M989" s="1">
        <f>IF(AND(B989="Med B", COUNTIFS(A$2:A989, A989, B$2:B989, "Med B")=1), 1, 0)</f>
        <v>0</v>
      </c>
      <c r="N989" s="1">
        <f t="shared" si="134"/>
        <v>0</v>
      </c>
      <c r="O989" s="1">
        <f>IF(B989="Med B", COUNTIFS(A$2:A989, A989, B$2:B989, "Med B"), 0)</f>
        <v>0</v>
      </c>
      <c r="P989" s="1">
        <f>IF(AND(B989="Med B", COUNTIFS(A$2:A989, A989, B$2:B989, "Med B")=2), E989, 0)</f>
        <v>0</v>
      </c>
    </row>
    <row r="990" spans="1:16" ht="10" x14ac:dyDescent="0.25">
      <c r="A990" s="1">
        <v>66</v>
      </c>
      <c r="B990" s="24" t="s">
        <v>9</v>
      </c>
      <c r="C990" s="2">
        <v>41145</v>
      </c>
      <c r="D990" s="2" t="str">
        <f t="shared" si="129"/>
        <v>2012-08</v>
      </c>
      <c r="E990" s="23">
        <v>2700</v>
      </c>
      <c r="F990" s="23">
        <f t="shared" si="130"/>
        <v>0</v>
      </c>
      <c r="G990" s="23">
        <f>IF(AND(B990="Med B", COUNTIFS(A$2:A990, A990, B$2:B990, "Med A")=0), 1, 0)</f>
        <v>0</v>
      </c>
      <c r="H990" s="23" cm="1">
        <f t="array" ref="H990">IF(AND(A990=A989, E990=1), (C990-MIN(IF(A$2:A990=A990, IF(B$2:B990="Med A", C$2:C990), C990)))/7, 0)</f>
        <v>0</v>
      </c>
      <c r="I990" s="23">
        <f>IF(F990=1, SUMIFS(E$2:E990, A$2:A990, A990, B$2:B990, "Med A"), 0)</f>
        <v>0</v>
      </c>
      <c r="J990" s="23">
        <f t="shared" si="131"/>
        <v>0</v>
      </c>
      <c r="K990" s="23">
        <f t="shared" si="132"/>
        <v>2700</v>
      </c>
      <c r="L990" s="23">
        <f t="shared" si="133"/>
        <v>0</v>
      </c>
      <c r="M990" s="1">
        <f>IF(AND(B990="Med B", COUNTIFS(A$2:A990, A990, B$2:B990, "Med B")=1), 1, 0)</f>
        <v>0</v>
      </c>
      <c r="N990" s="1">
        <f t="shared" si="134"/>
        <v>0</v>
      </c>
      <c r="O990" s="1">
        <f>IF(B990="Med B", COUNTIFS(A$2:A990, A990, B$2:B990, "Med B"), 0)</f>
        <v>0</v>
      </c>
      <c r="P990" s="1">
        <f>IF(AND(B990="Med B", COUNTIFS(A$2:A990, A990, B$2:B990, "Med B")=2), E990, 0)</f>
        <v>0</v>
      </c>
    </row>
    <row r="991" spans="1:16" ht="10" x14ac:dyDescent="0.25">
      <c r="A991" s="1">
        <v>66</v>
      </c>
      <c r="B991" s="24" t="s">
        <v>9</v>
      </c>
      <c r="C991" s="2">
        <v>41148</v>
      </c>
      <c r="D991" s="2" t="str">
        <f t="shared" si="129"/>
        <v>2012-08</v>
      </c>
      <c r="E991" s="23">
        <v>2700</v>
      </c>
      <c r="F991" s="23">
        <f t="shared" si="130"/>
        <v>0</v>
      </c>
      <c r="G991" s="23">
        <f>IF(AND(B991="Med B", COUNTIFS(A$2:A991, A991, B$2:B991, "Med A")=0), 1, 0)</f>
        <v>0</v>
      </c>
      <c r="H991" s="23" cm="1">
        <f t="array" ref="H991">IF(AND(A991=A990, E991=1), (C991-MIN(IF(A$2:A991=A991, IF(B$2:B991="Med A", C$2:C991), C991)))/7, 0)</f>
        <v>0</v>
      </c>
      <c r="I991" s="23">
        <f>IF(F991=1, SUMIFS(E$2:E991, A$2:A991, A991, B$2:B991, "Med A"), 0)</f>
        <v>0</v>
      </c>
      <c r="J991" s="23">
        <f t="shared" si="131"/>
        <v>0</v>
      </c>
      <c r="K991" s="23">
        <f t="shared" si="132"/>
        <v>2700</v>
      </c>
      <c r="L991" s="23">
        <f t="shared" si="133"/>
        <v>0</v>
      </c>
      <c r="M991" s="1">
        <f>IF(AND(B991="Med B", COUNTIFS(A$2:A991, A991, B$2:B991, "Med B")=1), 1, 0)</f>
        <v>0</v>
      </c>
      <c r="N991" s="1">
        <f t="shared" si="134"/>
        <v>0</v>
      </c>
      <c r="O991" s="1">
        <f>IF(B991="Med B", COUNTIFS(A$2:A991, A991, B$2:B991, "Med B"), 0)</f>
        <v>0</v>
      </c>
      <c r="P991" s="1">
        <f>IF(AND(B991="Med B", COUNTIFS(A$2:A991, A991, B$2:B991, "Med B")=2), E991, 0)</f>
        <v>0</v>
      </c>
    </row>
    <row r="992" spans="1:16" ht="10" x14ac:dyDescent="0.25">
      <c r="A992" s="1">
        <v>66</v>
      </c>
      <c r="B992" s="24" t="s">
        <v>9</v>
      </c>
      <c r="C992" s="2">
        <v>41150</v>
      </c>
      <c r="D992" s="2" t="str">
        <f t="shared" si="129"/>
        <v>2012-08</v>
      </c>
      <c r="E992" s="23">
        <v>2700</v>
      </c>
      <c r="F992" s="23">
        <f t="shared" si="130"/>
        <v>0</v>
      </c>
      <c r="G992" s="23">
        <f>IF(AND(B992="Med B", COUNTIFS(A$2:A992, A992, B$2:B992, "Med A")=0), 1, 0)</f>
        <v>0</v>
      </c>
      <c r="H992" s="23" cm="1">
        <f t="array" ref="H992">IF(AND(A992=A991, E992=1), (C992-MIN(IF(A$2:A992=A992, IF(B$2:B992="Med A", C$2:C992), C992)))/7, 0)</f>
        <v>0</v>
      </c>
      <c r="I992" s="23">
        <f>IF(F992=1, SUMIFS(E$2:E992, A$2:A992, A992, B$2:B992, "Med A"), 0)</f>
        <v>0</v>
      </c>
      <c r="J992" s="23">
        <f t="shared" si="131"/>
        <v>0</v>
      </c>
      <c r="K992" s="23">
        <f t="shared" si="132"/>
        <v>2700</v>
      </c>
      <c r="L992" s="23">
        <f t="shared" si="133"/>
        <v>0</v>
      </c>
      <c r="M992" s="1">
        <f>IF(AND(B992="Med B", COUNTIFS(A$2:A992, A992, B$2:B992, "Med B")=1), 1, 0)</f>
        <v>0</v>
      </c>
      <c r="N992" s="1">
        <f t="shared" si="134"/>
        <v>0</v>
      </c>
      <c r="O992" s="1">
        <f>IF(B992="Med B", COUNTIFS(A$2:A992, A992, B$2:B992, "Med B"), 0)</f>
        <v>0</v>
      </c>
      <c r="P992" s="1">
        <f>IF(AND(B992="Med B", COUNTIFS(A$2:A992, A992, B$2:B992, "Med B")=2), E992, 0)</f>
        <v>0</v>
      </c>
    </row>
    <row r="993" spans="1:17" ht="10" x14ac:dyDescent="0.25">
      <c r="A993" s="1">
        <v>66</v>
      </c>
      <c r="B993" s="24" t="s">
        <v>9</v>
      </c>
      <c r="C993" s="2">
        <v>41152</v>
      </c>
      <c r="D993" s="2" t="str">
        <f t="shared" si="129"/>
        <v>2012-08</v>
      </c>
      <c r="E993" s="23">
        <v>2700</v>
      </c>
      <c r="F993" s="23">
        <f t="shared" si="130"/>
        <v>0</v>
      </c>
      <c r="G993" s="23">
        <f>IF(AND(B993="Med B", COUNTIFS(A$2:A993, A993, B$2:B993, "Med A")=0), 1, 0)</f>
        <v>0</v>
      </c>
      <c r="H993" s="23" cm="1">
        <f t="array" ref="H993">IF(AND(A993=A992, E993=1), (C993-MIN(IF(A$2:A993=A993, IF(B$2:B993="Med A", C$2:C993), C993)))/7, 0)</f>
        <v>0</v>
      </c>
      <c r="I993" s="23">
        <f>IF(F993=1, SUMIFS(E$2:E993, A$2:A993, A993, B$2:B993, "Med A"), 0)</f>
        <v>0</v>
      </c>
      <c r="J993" s="23">
        <f t="shared" si="131"/>
        <v>0</v>
      </c>
      <c r="K993" s="23">
        <f t="shared" si="132"/>
        <v>2700</v>
      </c>
      <c r="L993" s="23">
        <f t="shared" si="133"/>
        <v>0</v>
      </c>
      <c r="M993" s="1">
        <f>IF(AND(B993="Med B", COUNTIFS(A$2:A993, A993, B$2:B993, "Med B")=1), 1, 0)</f>
        <v>0</v>
      </c>
      <c r="N993" s="1">
        <f t="shared" si="134"/>
        <v>0</v>
      </c>
      <c r="O993" s="1">
        <f>IF(B993="Med B", COUNTIFS(A$2:A993, A993, B$2:B993, "Med B"), 0)</f>
        <v>0</v>
      </c>
      <c r="P993" s="1">
        <f>IF(AND(B993="Med B", COUNTIFS(A$2:A993, A993, B$2:B993, "Med B")=2), E993, 0)</f>
        <v>0</v>
      </c>
    </row>
    <row r="994" spans="1:17" ht="12.5" x14ac:dyDescent="0.25">
      <c r="A994" s="1">
        <v>66</v>
      </c>
      <c r="B994" s="24" t="s">
        <v>9</v>
      </c>
      <c r="C994" s="2">
        <v>41155</v>
      </c>
      <c r="D994" s="2" t="str">
        <f t="shared" si="129"/>
        <v>2012-09</v>
      </c>
      <c r="E994" s="23">
        <v>2700</v>
      </c>
      <c r="F994" s="23">
        <f t="shared" si="130"/>
        <v>0</v>
      </c>
      <c r="G994" s="23">
        <f>IF(AND(B994="Med B", COUNTIFS(A$2:A994, A994, B$2:B994, "Med A")=0), 1, 0)</f>
        <v>0</v>
      </c>
      <c r="H994" s="23" cm="1">
        <f t="array" ref="H994">IF(AND(A994=A993, E994=1), (C994-MIN(IF(A$2:A994=A994, IF(B$2:B994="Med A", C$2:C994), C994)))/7, 0)</f>
        <v>0</v>
      </c>
      <c r="I994" s="23">
        <f>IF(F994=1, SUMIFS(E$2:E994, A$2:A994, A994, B$2:B994, "Med A"), 0)</f>
        <v>0</v>
      </c>
      <c r="J994" s="23">
        <f t="shared" si="131"/>
        <v>0</v>
      </c>
      <c r="K994" s="23">
        <f t="shared" si="132"/>
        <v>2700</v>
      </c>
      <c r="L994" s="23">
        <f t="shared" si="133"/>
        <v>0</v>
      </c>
      <c r="M994" s="1">
        <f>IF(AND(B994="Med B", COUNTIFS(A$2:A994, A994, B$2:B994, "Med B")=1), 1, 0)</f>
        <v>0</v>
      </c>
      <c r="N994" s="1">
        <f t="shared" si="134"/>
        <v>0</v>
      </c>
      <c r="O994" s="1">
        <f>IF(B994="Med B", COUNTIFS(A$2:A994, A994, B$2:B994, "Med B"), 0)</f>
        <v>0</v>
      </c>
      <c r="P994" s="1">
        <f>IF(AND(B994="Med B", COUNTIFS(A$2:A994, A994, B$2:B994, "Med B")=2), E994, 0)</f>
        <v>0</v>
      </c>
      <c r="Q994" t="str">
        <f t="shared" ref="Q994:Q997" si="135">IF(AND(F970=1, OR(MONTH(C970)=9, MONTH(C970)=10)), TEXT(C970, "yyyy-mm"), "")</f>
        <v/>
      </c>
    </row>
    <row r="995" spans="1:17" ht="12.5" x14ac:dyDescent="0.25">
      <c r="A995" s="1">
        <v>66</v>
      </c>
      <c r="B995" s="24" t="s">
        <v>9</v>
      </c>
      <c r="C995" s="2">
        <v>41157</v>
      </c>
      <c r="D995" s="2" t="str">
        <f t="shared" si="129"/>
        <v>2012-09</v>
      </c>
      <c r="E995" s="23">
        <v>2700</v>
      </c>
      <c r="F995" s="23">
        <f t="shared" si="130"/>
        <v>0</v>
      </c>
      <c r="G995" s="23">
        <f>IF(AND(B995="Med B", COUNTIFS(A$2:A995, A995, B$2:B995, "Med A")=0), 1, 0)</f>
        <v>0</v>
      </c>
      <c r="H995" s="23" cm="1">
        <f t="array" ref="H995">IF(AND(A995=A994, E995=1), (C995-MIN(IF(A$2:A995=A995, IF(B$2:B995="Med A", C$2:C995), C995)))/7, 0)</f>
        <v>0</v>
      </c>
      <c r="I995" s="23">
        <f>IF(F995=1, SUMIFS(E$2:E995, A$2:A995, A995, B$2:B995, "Med A"), 0)</f>
        <v>0</v>
      </c>
      <c r="J995" s="23">
        <f t="shared" si="131"/>
        <v>0</v>
      </c>
      <c r="K995" s="23">
        <f t="shared" si="132"/>
        <v>2700</v>
      </c>
      <c r="L995" s="23">
        <f t="shared" si="133"/>
        <v>0</v>
      </c>
      <c r="M995" s="1">
        <f>IF(AND(B995="Med B", COUNTIFS(A$2:A995, A995, B$2:B995, "Med B")=1), 1, 0)</f>
        <v>0</v>
      </c>
      <c r="N995" s="1">
        <f t="shared" si="134"/>
        <v>0</v>
      </c>
      <c r="O995" s="1">
        <f>IF(B995="Med B", COUNTIFS(A$2:A995, A995, B$2:B995, "Med B"), 0)</f>
        <v>0</v>
      </c>
      <c r="P995" s="1">
        <f>IF(AND(B995="Med B", COUNTIFS(A$2:A995, A995, B$2:B995, "Med B")=2), E995, 0)</f>
        <v>0</v>
      </c>
      <c r="Q995" t="str">
        <f t="shared" si="135"/>
        <v/>
      </c>
    </row>
    <row r="996" spans="1:17" ht="12.5" x14ac:dyDescent="0.25">
      <c r="A996" s="1">
        <v>66</v>
      </c>
      <c r="B996" s="24" t="s">
        <v>10</v>
      </c>
      <c r="C996" s="2">
        <v>41208</v>
      </c>
      <c r="D996" s="2" t="str">
        <f t="shared" si="129"/>
        <v>2012-10</v>
      </c>
      <c r="E996" s="23">
        <v>6</v>
      </c>
      <c r="F996" s="23">
        <f t="shared" si="130"/>
        <v>1</v>
      </c>
      <c r="G996" s="23">
        <f>IF(AND(B996="Med B", COUNTIFS(A$2:A996, A996, B$2:B996, "Med A")=0), 1, 0)</f>
        <v>0</v>
      </c>
      <c r="H996" s="23" cm="1">
        <f t="array" ref="H996">IF(AND(A996=A995, E996=1), (C996-MIN(IF(A$2:A996=A996, IF(B$2:B996="Med A", C$2:C996), C996)))/7, 0)</f>
        <v>0</v>
      </c>
      <c r="I996" s="23">
        <f>IF(F996=1, SUMIFS(E$2:E996, A$2:A996, A996, B$2:B996, "Med A"), 0)</f>
        <v>80700</v>
      </c>
      <c r="J996" s="23">
        <f t="shared" si="131"/>
        <v>0</v>
      </c>
      <c r="K996" s="23">
        <f t="shared" si="132"/>
        <v>0</v>
      </c>
      <c r="L996" s="23">
        <f t="shared" si="133"/>
        <v>6</v>
      </c>
      <c r="M996" s="1">
        <f>IF(AND(B996="Med B", COUNTIFS(A$2:A996, A996, B$2:B996, "Med B")=1), 1, 0)</f>
        <v>1</v>
      </c>
      <c r="N996" s="1">
        <f t="shared" si="134"/>
        <v>6</v>
      </c>
      <c r="O996" s="1">
        <f>IF(B996="Med B", COUNTIFS(A$2:A996, A996, B$2:B996, "Med B"), 0)</f>
        <v>1</v>
      </c>
      <c r="P996" s="1">
        <f>IF(AND(B996="Med B", COUNTIFS(A$2:A996, A996, B$2:B996, "Med B")=2), E996, 0)</f>
        <v>0</v>
      </c>
      <c r="Q996" t="str">
        <f t="shared" si="135"/>
        <v/>
      </c>
    </row>
    <row r="997" spans="1:17" ht="12.5" x14ac:dyDescent="0.25">
      <c r="A997" s="1">
        <v>66</v>
      </c>
      <c r="B997" s="24" t="s">
        <v>10</v>
      </c>
      <c r="C997" s="2">
        <v>41213</v>
      </c>
      <c r="D997" s="2" t="str">
        <f t="shared" si="129"/>
        <v>2012-10</v>
      </c>
      <c r="E997" s="23">
        <v>2</v>
      </c>
      <c r="F997" s="23">
        <f t="shared" si="130"/>
        <v>0</v>
      </c>
      <c r="G997" s="23">
        <f>IF(AND(B997="Med B", COUNTIFS(A$2:A997, A997, B$2:B997, "Med A")=0), 1, 0)</f>
        <v>0</v>
      </c>
      <c r="H997" s="23" cm="1">
        <f t="array" ref="H997">IF(AND(A997=A996, E997=1), (C997-MIN(IF(A$2:A997=A997, IF(B$2:B997="Med A", C$2:C997), C997)))/7, 0)</f>
        <v>0</v>
      </c>
      <c r="I997" s="23">
        <f>IF(F997=1, SUMIFS(E$2:E997, A$2:A997, A997, B$2:B997, "Med A"), 0)</f>
        <v>0</v>
      </c>
      <c r="J997" s="23">
        <f t="shared" si="131"/>
        <v>0</v>
      </c>
      <c r="K997" s="23">
        <f t="shared" si="132"/>
        <v>0</v>
      </c>
      <c r="L997" s="23">
        <f t="shared" si="133"/>
        <v>2</v>
      </c>
      <c r="M997" s="1">
        <f>IF(AND(B997="Med B", COUNTIFS(A$2:A997, A997, B$2:B997, "Med B")=1), 1, 0)</f>
        <v>0</v>
      </c>
      <c r="N997" s="1">
        <f t="shared" si="134"/>
        <v>0</v>
      </c>
      <c r="O997" s="1">
        <f>IF(B997="Med B", COUNTIFS(A$2:A997, A997, B$2:B997, "Med B"), 0)</f>
        <v>2</v>
      </c>
      <c r="P997" s="1">
        <f>IF(AND(B997="Med B", COUNTIFS(A$2:A997, A997, B$2:B997, "Med B")=2), E997, 0)</f>
        <v>2</v>
      </c>
      <c r="Q997" t="str">
        <f t="shared" si="135"/>
        <v/>
      </c>
    </row>
    <row r="998" spans="1:17" ht="10" x14ac:dyDescent="0.25">
      <c r="A998" s="1">
        <v>66</v>
      </c>
      <c r="B998" s="24" t="s">
        <v>10</v>
      </c>
      <c r="C998" s="2">
        <v>41227</v>
      </c>
      <c r="D998" s="2" t="str">
        <f t="shared" si="129"/>
        <v>2012-11</v>
      </c>
      <c r="E998" s="23">
        <v>1</v>
      </c>
      <c r="F998" s="23">
        <f t="shared" si="130"/>
        <v>0</v>
      </c>
      <c r="G998" s="23">
        <f>IF(AND(B998="Med B", COUNTIFS(A$2:A998, A998, B$2:B998, "Med A")=0), 1, 0)</f>
        <v>0</v>
      </c>
      <c r="H998" s="23" cm="1">
        <f t="array" ref="H998">IF(AND(A998=A997, E998=1), (C998-MIN(IF(A$2:A998=A998, IF(B$2:B998="Med A", C$2:C998), C998)))/7, 0)</f>
        <v>19.285714285714285</v>
      </c>
      <c r="I998" s="23">
        <f>IF(F998=1, SUMIFS(E$2:E998, A$2:A998, A998, B$2:B998, "Med A"), 0)</f>
        <v>0</v>
      </c>
      <c r="J998" s="23">
        <f t="shared" si="131"/>
        <v>9</v>
      </c>
      <c r="K998" s="23">
        <f t="shared" si="132"/>
        <v>0</v>
      </c>
      <c r="L998" s="23">
        <f t="shared" si="133"/>
        <v>1</v>
      </c>
      <c r="M998" s="1">
        <f>IF(AND(B998="Med B", COUNTIFS(A$2:A998, A998, B$2:B998, "Med B")=1), 1, 0)</f>
        <v>0</v>
      </c>
      <c r="N998" s="1">
        <f t="shared" si="134"/>
        <v>0</v>
      </c>
      <c r="O998" s="1">
        <f>IF(B998="Med B", COUNTIFS(A$2:A998, A998, B$2:B998, "Med B"), 0)</f>
        <v>3</v>
      </c>
      <c r="P998" s="1">
        <f>IF(AND(B998="Med B", COUNTIFS(A$2:A998, A998, B$2:B998, "Med B")=2), E998, 0)</f>
        <v>0</v>
      </c>
    </row>
    <row r="999" spans="1:17" ht="10" x14ac:dyDescent="0.25">
      <c r="A999" s="1">
        <v>67</v>
      </c>
      <c r="B999" s="24" t="s">
        <v>9</v>
      </c>
      <c r="C999" s="2">
        <v>41093</v>
      </c>
      <c r="D999" s="2" t="str">
        <f t="shared" si="129"/>
        <v>2012-07</v>
      </c>
      <c r="E999" s="23">
        <v>10000</v>
      </c>
      <c r="F999" s="23">
        <f t="shared" si="130"/>
        <v>0</v>
      </c>
      <c r="G999" s="23">
        <f>IF(AND(B999="Med B", COUNTIFS(A$2:A999, A999, B$2:B999, "Med A")=0), 1, 0)</f>
        <v>0</v>
      </c>
      <c r="H999" s="23" cm="1">
        <f t="array" ref="H999">IF(AND(A999=A998, E999=1), (C999-MIN(IF(A$2:A999=A999, IF(B$2:B999="Med A", C$2:C999), C999)))/7, 0)</f>
        <v>0</v>
      </c>
      <c r="I999" s="23">
        <f>IF(F999=1, SUMIFS(E$2:E999, A$2:A999, A999, B$2:B999, "Med A"), 0)</f>
        <v>0</v>
      </c>
      <c r="J999" s="23">
        <f t="shared" si="131"/>
        <v>0</v>
      </c>
      <c r="K999" s="23">
        <f t="shared" si="132"/>
        <v>10000</v>
      </c>
      <c r="L999" s="23">
        <f t="shared" si="133"/>
        <v>0</v>
      </c>
      <c r="M999" s="1">
        <f>IF(AND(B999="Med B", COUNTIFS(A$2:A999, A999, B$2:B999, "Med B")=1), 1, 0)</f>
        <v>0</v>
      </c>
      <c r="N999" s="1">
        <f t="shared" si="134"/>
        <v>0</v>
      </c>
      <c r="O999" s="1">
        <f>IF(B999="Med B", COUNTIFS(A$2:A999, A999, B$2:B999, "Med B"), 0)</f>
        <v>0</v>
      </c>
      <c r="P999" s="1">
        <f>IF(AND(B999="Med B", COUNTIFS(A$2:A999, A999, B$2:B999, "Med B")=2), E999, 0)</f>
        <v>0</v>
      </c>
    </row>
    <row r="1000" spans="1:17" ht="10" x14ac:dyDescent="0.25">
      <c r="A1000" s="1">
        <v>67</v>
      </c>
      <c r="B1000" s="24" t="s">
        <v>9</v>
      </c>
      <c r="C1000" s="2">
        <v>41095</v>
      </c>
      <c r="D1000" s="2" t="str">
        <f t="shared" si="129"/>
        <v>2012-07</v>
      </c>
      <c r="E1000" s="23">
        <v>10000</v>
      </c>
      <c r="F1000" s="23">
        <f t="shared" si="130"/>
        <v>0</v>
      </c>
      <c r="G1000" s="23">
        <f>IF(AND(B1000="Med B", COUNTIFS(A$2:A1000, A1000, B$2:B1000, "Med A")=0), 1, 0)</f>
        <v>0</v>
      </c>
      <c r="H1000" s="23" cm="1">
        <f t="array" ref="H1000">IF(AND(A1000=A999, E1000=1), (C1000-MIN(IF(A$2:A1000=A1000, IF(B$2:B1000="Med A", C$2:C1000), C1000)))/7, 0)</f>
        <v>0</v>
      </c>
      <c r="I1000" s="23">
        <f>IF(F1000=1, SUMIFS(E$2:E1000, A$2:A1000, A1000, B$2:B1000, "Med A"), 0)</f>
        <v>0</v>
      </c>
      <c r="J1000" s="23">
        <f t="shared" si="131"/>
        <v>0</v>
      </c>
      <c r="K1000" s="23">
        <f t="shared" si="132"/>
        <v>10000</v>
      </c>
      <c r="L1000" s="23">
        <f t="shared" si="133"/>
        <v>0</v>
      </c>
      <c r="M1000" s="1">
        <f>IF(AND(B1000="Med B", COUNTIFS(A$2:A1000, A1000, B$2:B1000, "Med B")=1), 1, 0)</f>
        <v>0</v>
      </c>
      <c r="N1000" s="1">
        <f t="shared" si="134"/>
        <v>0</v>
      </c>
      <c r="O1000" s="1">
        <f>IF(B1000="Med B", COUNTIFS(A$2:A1000, A1000, B$2:B1000, "Med B"), 0)</f>
        <v>0</v>
      </c>
      <c r="P1000" s="1">
        <f>IF(AND(B1000="Med B", COUNTIFS(A$2:A1000, A1000, B$2:B1000, "Med B")=2), E1000, 0)</f>
        <v>0</v>
      </c>
    </row>
    <row r="1001" spans="1:17" ht="10" x14ac:dyDescent="0.25">
      <c r="A1001" s="1">
        <v>67</v>
      </c>
      <c r="B1001" s="24" t="s">
        <v>9</v>
      </c>
      <c r="C1001" s="2">
        <v>41097</v>
      </c>
      <c r="D1001" s="2" t="str">
        <f t="shared" si="129"/>
        <v>2012-07</v>
      </c>
      <c r="E1001" s="23">
        <v>10000</v>
      </c>
      <c r="F1001" s="23">
        <f t="shared" si="130"/>
        <v>0</v>
      </c>
      <c r="G1001" s="23">
        <f>IF(AND(B1001="Med B", COUNTIFS(A$2:A1001, A1001, B$2:B1001, "Med A")=0), 1, 0)</f>
        <v>0</v>
      </c>
      <c r="H1001" s="23" cm="1">
        <f t="array" ref="H1001">IF(AND(A1001=A1000, E1001=1), (C1001-MIN(IF(A$2:A1001=A1001, IF(B$2:B1001="Med A", C$2:C1001), C1001)))/7, 0)</f>
        <v>0</v>
      </c>
      <c r="I1001" s="23">
        <f>IF(F1001=1, SUMIFS(E$2:E1001, A$2:A1001, A1001, B$2:B1001, "Med A"), 0)</f>
        <v>0</v>
      </c>
      <c r="J1001" s="23">
        <f t="shared" si="131"/>
        <v>0</v>
      </c>
      <c r="K1001" s="23">
        <f t="shared" si="132"/>
        <v>10000</v>
      </c>
      <c r="L1001" s="23">
        <f t="shared" si="133"/>
        <v>0</v>
      </c>
      <c r="M1001" s="1">
        <f>IF(AND(B1001="Med B", COUNTIFS(A$2:A1001, A1001, B$2:B1001, "Med B")=1), 1, 0)</f>
        <v>0</v>
      </c>
      <c r="N1001" s="1">
        <f t="shared" si="134"/>
        <v>0</v>
      </c>
      <c r="O1001" s="1">
        <f>IF(B1001="Med B", COUNTIFS(A$2:A1001, A1001, B$2:B1001, "Med B"), 0)</f>
        <v>0</v>
      </c>
      <c r="P1001" s="1">
        <f>IF(AND(B1001="Med B", COUNTIFS(A$2:A1001, A1001, B$2:B1001, "Med B")=2), E1001, 0)</f>
        <v>0</v>
      </c>
    </row>
    <row r="1002" spans="1:17" ht="10" x14ac:dyDescent="0.25">
      <c r="A1002" s="1">
        <v>67</v>
      </c>
      <c r="B1002" s="24" t="s">
        <v>9</v>
      </c>
      <c r="C1002" s="2">
        <v>41100</v>
      </c>
      <c r="D1002" s="2" t="str">
        <f t="shared" si="129"/>
        <v>2012-07</v>
      </c>
      <c r="E1002" s="23">
        <v>10000</v>
      </c>
      <c r="F1002" s="23">
        <f t="shared" si="130"/>
        <v>0</v>
      </c>
      <c r="G1002" s="23">
        <f>IF(AND(B1002="Med B", COUNTIFS(A$2:A1002, A1002, B$2:B1002, "Med A")=0), 1, 0)</f>
        <v>0</v>
      </c>
      <c r="H1002" s="23" cm="1">
        <f t="array" ref="H1002">IF(AND(A1002=A1001, E1002=1), (C1002-MIN(IF(A$2:A1002=A1002, IF(B$2:B1002="Med A", C$2:C1002), C1002)))/7, 0)</f>
        <v>0</v>
      </c>
      <c r="I1002" s="23">
        <f>IF(F1002=1, SUMIFS(E$2:E1002, A$2:A1002, A1002, B$2:B1002, "Med A"), 0)</f>
        <v>0</v>
      </c>
      <c r="J1002" s="23">
        <f t="shared" si="131"/>
        <v>0</v>
      </c>
      <c r="K1002" s="23">
        <f t="shared" si="132"/>
        <v>10000</v>
      </c>
      <c r="L1002" s="23">
        <f t="shared" si="133"/>
        <v>0</v>
      </c>
      <c r="M1002" s="1">
        <f>IF(AND(B1002="Med B", COUNTIFS(A$2:A1002, A1002, B$2:B1002, "Med B")=1), 1, 0)</f>
        <v>0</v>
      </c>
      <c r="N1002" s="1">
        <f t="shared" si="134"/>
        <v>0</v>
      </c>
      <c r="O1002" s="1">
        <f>IF(B1002="Med B", COUNTIFS(A$2:A1002, A1002, B$2:B1002, "Med B"), 0)</f>
        <v>0</v>
      </c>
      <c r="P1002" s="1">
        <f>IF(AND(B1002="Med B", COUNTIFS(A$2:A1002, A1002, B$2:B1002, "Med B")=2), E1002, 0)</f>
        <v>0</v>
      </c>
    </row>
    <row r="1003" spans="1:17" ht="10" x14ac:dyDescent="0.25">
      <c r="A1003" s="1">
        <v>67</v>
      </c>
      <c r="B1003" s="24" t="s">
        <v>9</v>
      </c>
      <c r="C1003" s="2">
        <v>41104</v>
      </c>
      <c r="D1003" s="2" t="str">
        <f t="shared" si="129"/>
        <v>2012-07</v>
      </c>
      <c r="E1003" s="23">
        <v>10000</v>
      </c>
      <c r="F1003" s="23">
        <f t="shared" si="130"/>
        <v>0</v>
      </c>
      <c r="G1003" s="23">
        <f>IF(AND(B1003="Med B", COUNTIFS(A$2:A1003, A1003, B$2:B1003, "Med A")=0), 1, 0)</f>
        <v>0</v>
      </c>
      <c r="H1003" s="23" cm="1">
        <f t="array" ref="H1003">IF(AND(A1003=A1002, E1003=1), (C1003-MIN(IF(A$2:A1003=A1003, IF(B$2:B1003="Med A", C$2:C1003), C1003)))/7, 0)</f>
        <v>0</v>
      </c>
      <c r="I1003" s="23">
        <f>IF(F1003=1, SUMIFS(E$2:E1003, A$2:A1003, A1003, B$2:B1003, "Med A"), 0)</f>
        <v>0</v>
      </c>
      <c r="J1003" s="23">
        <f t="shared" si="131"/>
        <v>0</v>
      </c>
      <c r="K1003" s="23">
        <f t="shared" si="132"/>
        <v>10000</v>
      </c>
      <c r="L1003" s="23">
        <f t="shared" si="133"/>
        <v>0</v>
      </c>
      <c r="M1003" s="1">
        <f>IF(AND(B1003="Med B", COUNTIFS(A$2:A1003, A1003, B$2:B1003, "Med B")=1), 1, 0)</f>
        <v>0</v>
      </c>
      <c r="N1003" s="1">
        <f t="shared" si="134"/>
        <v>0</v>
      </c>
      <c r="O1003" s="1">
        <f>IF(B1003="Med B", COUNTIFS(A$2:A1003, A1003, B$2:B1003, "Med B"), 0)</f>
        <v>0</v>
      </c>
      <c r="P1003" s="1">
        <f>IF(AND(B1003="Med B", COUNTIFS(A$2:A1003, A1003, B$2:B1003, "Med B")=2), E1003, 0)</f>
        <v>0</v>
      </c>
    </row>
    <row r="1004" spans="1:17" ht="10" x14ac:dyDescent="0.25">
      <c r="A1004" s="1">
        <v>67</v>
      </c>
      <c r="B1004" s="24" t="s">
        <v>9</v>
      </c>
      <c r="C1004" s="2">
        <v>41107</v>
      </c>
      <c r="D1004" s="2" t="str">
        <f t="shared" si="129"/>
        <v>2012-07</v>
      </c>
      <c r="E1004" s="23">
        <v>10000</v>
      </c>
      <c r="F1004" s="23">
        <f t="shared" si="130"/>
        <v>0</v>
      </c>
      <c r="G1004" s="23">
        <f>IF(AND(B1004="Med B", COUNTIFS(A$2:A1004, A1004, B$2:B1004, "Med A")=0), 1, 0)</f>
        <v>0</v>
      </c>
      <c r="H1004" s="23" cm="1">
        <f t="array" ref="H1004">IF(AND(A1004=A1003, E1004=1), (C1004-MIN(IF(A$2:A1004=A1004, IF(B$2:B1004="Med A", C$2:C1004), C1004)))/7, 0)</f>
        <v>0</v>
      </c>
      <c r="I1004" s="23">
        <f>IF(F1004=1, SUMIFS(E$2:E1004, A$2:A1004, A1004, B$2:B1004, "Med A"), 0)</f>
        <v>0</v>
      </c>
      <c r="J1004" s="23">
        <f t="shared" si="131"/>
        <v>0</v>
      </c>
      <c r="K1004" s="23">
        <f t="shared" si="132"/>
        <v>10000</v>
      </c>
      <c r="L1004" s="23">
        <f t="shared" si="133"/>
        <v>0</v>
      </c>
      <c r="M1004" s="1">
        <f>IF(AND(B1004="Med B", COUNTIFS(A$2:A1004, A1004, B$2:B1004, "Med B")=1), 1, 0)</f>
        <v>0</v>
      </c>
      <c r="N1004" s="1">
        <f t="shared" si="134"/>
        <v>0</v>
      </c>
      <c r="O1004" s="1">
        <f>IF(B1004="Med B", COUNTIFS(A$2:A1004, A1004, B$2:B1004, "Med B"), 0)</f>
        <v>0</v>
      </c>
      <c r="P1004" s="1">
        <f>IF(AND(B1004="Med B", COUNTIFS(A$2:A1004, A1004, B$2:B1004, "Med B")=2), E1004, 0)</f>
        <v>0</v>
      </c>
    </row>
    <row r="1005" spans="1:17" ht="10" x14ac:dyDescent="0.25">
      <c r="A1005" s="1">
        <v>67</v>
      </c>
      <c r="B1005" s="24" t="s">
        <v>9</v>
      </c>
      <c r="C1005" s="2">
        <v>41109</v>
      </c>
      <c r="D1005" s="2" t="str">
        <f t="shared" si="129"/>
        <v>2012-07</v>
      </c>
      <c r="E1005" s="23">
        <v>10000</v>
      </c>
      <c r="F1005" s="23">
        <f t="shared" si="130"/>
        <v>0</v>
      </c>
      <c r="G1005" s="23">
        <f>IF(AND(B1005="Med B", COUNTIFS(A$2:A1005, A1005, B$2:B1005, "Med A")=0), 1, 0)</f>
        <v>0</v>
      </c>
      <c r="H1005" s="23" cm="1">
        <f t="array" ref="H1005">IF(AND(A1005=A1004, E1005=1), (C1005-MIN(IF(A$2:A1005=A1005, IF(B$2:B1005="Med A", C$2:C1005), C1005)))/7, 0)</f>
        <v>0</v>
      </c>
      <c r="I1005" s="23">
        <f>IF(F1005=1, SUMIFS(E$2:E1005, A$2:A1005, A1005, B$2:B1005, "Med A"), 0)</f>
        <v>0</v>
      </c>
      <c r="J1005" s="23">
        <f t="shared" si="131"/>
        <v>0</v>
      </c>
      <c r="K1005" s="23">
        <f t="shared" si="132"/>
        <v>10000</v>
      </c>
      <c r="L1005" s="23">
        <f t="shared" si="133"/>
        <v>0</v>
      </c>
      <c r="M1005" s="1">
        <f>IF(AND(B1005="Med B", COUNTIFS(A$2:A1005, A1005, B$2:B1005, "Med B")=1), 1, 0)</f>
        <v>0</v>
      </c>
      <c r="N1005" s="1">
        <f t="shared" si="134"/>
        <v>0</v>
      </c>
      <c r="O1005" s="1">
        <f>IF(B1005="Med B", COUNTIFS(A$2:A1005, A1005, B$2:B1005, "Med B"), 0)</f>
        <v>0</v>
      </c>
      <c r="P1005" s="1">
        <f>IF(AND(B1005="Med B", COUNTIFS(A$2:A1005, A1005, B$2:B1005, "Med B")=2), E1005, 0)</f>
        <v>0</v>
      </c>
    </row>
    <row r="1006" spans="1:17" ht="10" x14ac:dyDescent="0.25">
      <c r="A1006" s="1">
        <v>67</v>
      </c>
      <c r="B1006" s="24" t="s">
        <v>9</v>
      </c>
      <c r="C1006" s="2">
        <v>41111</v>
      </c>
      <c r="D1006" s="2" t="str">
        <f t="shared" si="129"/>
        <v>2012-07</v>
      </c>
      <c r="E1006" s="23">
        <v>8000</v>
      </c>
      <c r="F1006" s="23">
        <f t="shared" si="130"/>
        <v>0</v>
      </c>
      <c r="G1006" s="23">
        <f>IF(AND(B1006="Med B", COUNTIFS(A$2:A1006, A1006, B$2:B1006, "Med A")=0), 1, 0)</f>
        <v>0</v>
      </c>
      <c r="H1006" s="23" cm="1">
        <f t="array" ref="H1006">IF(AND(A1006=A1005, E1006=1), (C1006-MIN(IF(A$2:A1006=A1006, IF(B$2:B1006="Med A", C$2:C1006), C1006)))/7, 0)</f>
        <v>0</v>
      </c>
      <c r="I1006" s="23">
        <f>IF(F1006=1, SUMIFS(E$2:E1006, A$2:A1006, A1006, B$2:B1006, "Med A"), 0)</f>
        <v>0</v>
      </c>
      <c r="J1006" s="23">
        <f t="shared" si="131"/>
        <v>0</v>
      </c>
      <c r="K1006" s="23">
        <f t="shared" si="132"/>
        <v>8000</v>
      </c>
      <c r="L1006" s="23">
        <f t="shared" si="133"/>
        <v>0</v>
      </c>
      <c r="M1006" s="1">
        <f>IF(AND(B1006="Med B", COUNTIFS(A$2:A1006, A1006, B$2:B1006, "Med B")=1), 1, 0)</f>
        <v>0</v>
      </c>
      <c r="N1006" s="1">
        <f t="shared" si="134"/>
        <v>0</v>
      </c>
      <c r="O1006" s="1">
        <f>IF(B1006="Med B", COUNTIFS(A$2:A1006, A1006, B$2:B1006, "Med B"), 0)</f>
        <v>0</v>
      </c>
      <c r="P1006" s="1">
        <f>IF(AND(B1006="Med B", COUNTIFS(A$2:A1006, A1006, B$2:B1006, "Med B")=2), E1006, 0)</f>
        <v>0</v>
      </c>
    </row>
    <row r="1007" spans="1:17" ht="10" x14ac:dyDescent="0.25">
      <c r="A1007" s="1">
        <v>67</v>
      </c>
      <c r="B1007" s="24" t="s">
        <v>9</v>
      </c>
      <c r="C1007" s="2">
        <v>41114</v>
      </c>
      <c r="D1007" s="2" t="str">
        <f t="shared" si="129"/>
        <v>2012-07</v>
      </c>
      <c r="E1007" s="23">
        <v>8000</v>
      </c>
      <c r="F1007" s="23">
        <f t="shared" si="130"/>
        <v>0</v>
      </c>
      <c r="G1007" s="23">
        <f>IF(AND(B1007="Med B", COUNTIFS(A$2:A1007, A1007, B$2:B1007, "Med A")=0), 1, 0)</f>
        <v>0</v>
      </c>
      <c r="H1007" s="23" cm="1">
        <f t="array" ref="H1007">IF(AND(A1007=A1006, E1007=1), (C1007-MIN(IF(A$2:A1007=A1007, IF(B$2:B1007="Med A", C$2:C1007), C1007)))/7, 0)</f>
        <v>0</v>
      </c>
      <c r="I1007" s="23">
        <f>IF(F1007=1, SUMIFS(E$2:E1007, A$2:A1007, A1007, B$2:B1007, "Med A"), 0)</f>
        <v>0</v>
      </c>
      <c r="J1007" s="23">
        <f t="shared" si="131"/>
        <v>0</v>
      </c>
      <c r="K1007" s="23">
        <f t="shared" si="132"/>
        <v>8000</v>
      </c>
      <c r="L1007" s="23">
        <f t="shared" si="133"/>
        <v>0</v>
      </c>
      <c r="M1007" s="1">
        <f>IF(AND(B1007="Med B", COUNTIFS(A$2:A1007, A1007, B$2:B1007, "Med B")=1), 1, 0)</f>
        <v>0</v>
      </c>
      <c r="N1007" s="1">
        <f t="shared" si="134"/>
        <v>0</v>
      </c>
      <c r="O1007" s="1">
        <f>IF(B1007="Med B", COUNTIFS(A$2:A1007, A1007, B$2:B1007, "Med B"), 0)</f>
        <v>0</v>
      </c>
      <c r="P1007" s="1">
        <f>IF(AND(B1007="Med B", COUNTIFS(A$2:A1007, A1007, B$2:B1007, "Med B")=2), E1007, 0)</f>
        <v>0</v>
      </c>
    </row>
    <row r="1008" spans="1:17" ht="10" x14ac:dyDescent="0.25">
      <c r="A1008" s="1">
        <v>67</v>
      </c>
      <c r="B1008" s="24" t="s">
        <v>9</v>
      </c>
      <c r="C1008" s="2">
        <v>41116</v>
      </c>
      <c r="D1008" s="2" t="str">
        <f t="shared" si="129"/>
        <v>2012-07</v>
      </c>
      <c r="E1008" s="23">
        <v>8000</v>
      </c>
      <c r="F1008" s="23">
        <f t="shared" si="130"/>
        <v>0</v>
      </c>
      <c r="G1008" s="23">
        <f>IF(AND(B1008="Med B", COUNTIFS(A$2:A1008, A1008, B$2:B1008, "Med A")=0), 1, 0)</f>
        <v>0</v>
      </c>
      <c r="H1008" s="23" cm="1">
        <f t="array" ref="H1008">IF(AND(A1008=A1007, E1008=1), (C1008-MIN(IF(A$2:A1008=A1008, IF(B$2:B1008="Med A", C$2:C1008), C1008)))/7, 0)</f>
        <v>0</v>
      </c>
      <c r="I1008" s="23">
        <f>IF(F1008=1, SUMIFS(E$2:E1008, A$2:A1008, A1008, B$2:B1008, "Med A"), 0)</f>
        <v>0</v>
      </c>
      <c r="J1008" s="23">
        <f t="shared" si="131"/>
        <v>0</v>
      </c>
      <c r="K1008" s="23">
        <f t="shared" si="132"/>
        <v>8000</v>
      </c>
      <c r="L1008" s="23">
        <f t="shared" si="133"/>
        <v>0</v>
      </c>
      <c r="M1008" s="1">
        <f>IF(AND(B1008="Med B", COUNTIFS(A$2:A1008, A1008, B$2:B1008, "Med B")=1), 1, 0)</f>
        <v>0</v>
      </c>
      <c r="N1008" s="1">
        <f t="shared" si="134"/>
        <v>0</v>
      </c>
      <c r="O1008" s="1">
        <f>IF(B1008="Med B", COUNTIFS(A$2:A1008, A1008, B$2:B1008, "Med B"), 0)</f>
        <v>0</v>
      </c>
      <c r="P1008" s="1">
        <f>IF(AND(B1008="Med B", COUNTIFS(A$2:A1008, A1008, B$2:B1008, "Med B")=2), E1008, 0)</f>
        <v>0</v>
      </c>
    </row>
    <row r="1009" spans="1:17" ht="10" x14ac:dyDescent="0.25">
      <c r="A1009" s="1">
        <v>67</v>
      </c>
      <c r="B1009" s="24" t="s">
        <v>9</v>
      </c>
      <c r="C1009" s="2">
        <v>41118</v>
      </c>
      <c r="D1009" s="2" t="str">
        <f t="shared" si="129"/>
        <v>2012-07</v>
      </c>
      <c r="E1009" s="23">
        <v>8000</v>
      </c>
      <c r="F1009" s="23">
        <f t="shared" si="130"/>
        <v>0</v>
      </c>
      <c r="G1009" s="23">
        <f>IF(AND(B1009="Med B", COUNTIFS(A$2:A1009, A1009, B$2:B1009, "Med A")=0), 1, 0)</f>
        <v>0</v>
      </c>
      <c r="H1009" s="23" cm="1">
        <f t="array" ref="H1009">IF(AND(A1009=A1008, E1009=1), (C1009-MIN(IF(A$2:A1009=A1009, IF(B$2:B1009="Med A", C$2:C1009), C1009)))/7, 0)</f>
        <v>0</v>
      </c>
      <c r="I1009" s="23">
        <f>IF(F1009=1, SUMIFS(E$2:E1009, A$2:A1009, A1009, B$2:B1009, "Med A"), 0)</f>
        <v>0</v>
      </c>
      <c r="J1009" s="23">
        <f t="shared" si="131"/>
        <v>0</v>
      </c>
      <c r="K1009" s="23">
        <f t="shared" si="132"/>
        <v>8000</v>
      </c>
      <c r="L1009" s="23">
        <f t="shared" si="133"/>
        <v>0</v>
      </c>
      <c r="M1009" s="1">
        <f>IF(AND(B1009="Med B", COUNTIFS(A$2:A1009, A1009, B$2:B1009, "Med B")=1), 1, 0)</f>
        <v>0</v>
      </c>
      <c r="N1009" s="1">
        <f t="shared" si="134"/>
        <v>0</v>
      </c>
      <c r="O1009" s="1">
        <f>IF(B1009="Med B", COUNTIFS(A$2:A1009, A1009, B$2:B1009, "Med B"), 0)</f>
        <v>0</v>
      </c>
      <c r="P1009" s="1">
        <f>IF(AND(B1009="Med B", COUNTIFS(A$2:A1009, A1009, B$2:B1009, "Med B")=2), E1009, 0)</f>
        <v>0</v>
      </c>
    </row>
    <row r="1010" spans="1:17" ht="10" x14ac:dyDescent="0.25">
      <c r="A1010" s="1">
        <v>67</v>
      </c>
      <c r="B1010" s="24" t="s">
        <v>9</v>
      </c>
      <c r="C1010" s="2">
        <v>41121</v>
      </c>
      <c r="D1010" s="2" t="str">
        <f t="shared" si="129"/>
        <v>2012-07</v>
      </c>
      <c r="E1010" s="23">
        <v>8000</v>
      </c>
      <c r="F1010" s="23">
        <f t="shared" si="130"/>
        <v>0</v>
      </c>
      <c r="G1010" s="23">
        <f>IF(AND(B1010="Med B", COUNTIFS(A$2:A1010, A1010, B$2:B1010, "Med A")=0), 1, 0)</f>
        <v>0</v>
      </c>
      <c r="H1010" s="23" cm="1">
        <f t="array" ref="H1010">IF(AND(A1010=A1009, E1010=1), (C1010-MIN(IF(A$2:A1010=A1010, IF(B$2:B1010="Med A", C$2:C1010), C1010)))/7, 0)</f>
        <v>0</v>
      </c>
      <c r="I1010" s="23">
        <f>IF(F1010=1, SUMIFS(E$2:E1010, A$2:A1010, A1010, B$2:B1010, "Med A"), 0)</f>
        <v>0</v>
      </c>
      <c r="J1010" s="23">
        <f t="shared" si="131"/>
        <v>0</v>
      </c>
      <c r="K1010" s="23">
        <f t="shared" si="132"/>
        <v>8000</v>
      </c>
      <c r="L1010" s="23">
        <f t="shared" si="133"/>
        <v>0</v>
      </c>
      <c r="M1010" s="1">
        <f>IF(AND(B1010="Med B", COUNTIFS(A$2:A1010, A1010, B$2:B1010, "Med B")=1), 1, 0)</f>
        <v>0</v>
      </c>
      <c r="N1010" s="1">
        <f t="shared" si="134"/>
        <v>0</v>
      </c>
      <c r="O1010" s="1">
        <f>IF(B1010="Med B", COUNTIFS(A$2:A1010, A1010, B$2:B1010, "Med B"), 0)</f>
        <v>0</v>
      </c>
      <c r="P1010" s="1">
        <f>IF(AND(B1010="Med B", COUNTIFS(A$2:A1010, A1010, B$2:B1010, "Med B")=2), E1010, 0)</f>
        <v>0</v>
      </c>
    </row>
    <row r="1011" spans="1:17" ht="10" x14ac:dyDescent="0.25">
      <c r="A1011" s="1">
        <v>67</v>
      </c>
      <c r="B1011" s="24" t="s">
        <v>9</v>
      </c>
      <c r="C1011" s="2">
        <v>41123</v>
      </c>
      <c r="D1011" s="2" t="str">
        <f t="shared" si="129"/>
        <v>2012-08</v>
      </c>
      <c r="E1011" s="23">
        <v>8000</v>
      </c>
      <c r="F1011" s="23">
        <f t="shared" si="130"/>
        <v>0</v>
      </c>
      <c r="G1011" s="23">
        <f>IF(AND(B1011="Med B", COUNTIFS(A$2:A1011, A1011, B$2:B1011, "Med A")=0), 1, 0)</f>
        <v>0</v>
      </c>
      <c r="H1011" s="23" cm="1">
        <f t="array" ref="H1011">IF(AND(A1011=A1010, E1011=1), (C1011-MIN(IF(A$2:A1011=A1011, IF(B$2:B1011="Med A", C$2:C1011), C1011)))/7, 0)</f>
        <v>0</v>
      </c>
      <c r="I1011" s="23">
        <f>IF(F1011=1, SUMIFS(E$2:E1011, A$2:A1011, A1011, B$2:B1011, "Med A"), 0)</f>
        <v>0</v>
      </c>
      <c r="J1011" s="23">
        <f t="shared" si="131"/>
        <v>0</v>
      </c>
      <c r="K1011" s="23">
        <f t="shared" si="132"/>
        <v>8000</v>
      </c>
      <c r="L1011" s="23">
        <f t="shared" si="133"/>
        <v>0</v>
      </c>
      <c r="M1011" s="1">
        <f>IF(AND(B1011="Med B", COUNTIFS(A$2:A1011, A1011, B$2:B1011, "Med B")=1), 1, 0)</f>
        <v>0</v>
      </c>
      <c r="N1011" s="1">
        <f t="shared" si="134"/>
        <v>0</v>
      </c>
      <c r="O1011" s="1">
        <f>IF(B1011="Med B", COUNTIFS(A$2:A1011, A1011, B$2:B1011, "Med B"), 0)</f>
        <v>0</v>
      </c>
      <c r="P1011" s="1">
        <f>IF(AND(B1011="Med B", COUNTIFS(A$2:A1011, A1011, B$2:B1011, "Med B")=2), E1011, 0)</f>
        <v>0</v>
      </c>
    </row>
    <row r="1012" spans="1:17" ht="10" x14ac:dyDescent="0.25">
      <c r="A1012" s="1">
        <v>67</v>
      </c>
      <c r="B1012" s="24" t="s">
        <v>9</v>
      </c>
      <c r="C1012" s="2">
        <v>41125</v>
      </c>
      <c r="D1012" s="2" t="str">
        <f t="shared" si="129"/>
        <v>2012-08</v>
      </c>
      <c r="E1012" s="23">
        <v>8000</v>
      </c>
      <c r="F1012" s="23">
        <f t="shared" si="130"/>
        <v>0</v>
      </c>
      <c r="G1012" s="23">
        <f>IF(AND(B1012="Med B", COUNTIFS(A$2:A1012, A1012, B$2:B1012, "Med A")=0), 1, 0)</f>
        <v>0</v>
      </c>
      <c r="H1012" s="23" cm="1">
        <f t="array" ref="H1012">IF(AND(A1012=A1011, E1012=1), (C1012-MIN(IF(A$2:A1012=A1012, IF(B$2:B1012="Med A", C$2:C1012), C1012)))/7, 0)</f>
        <v>0</v>
      </c>
      <c r="I1012" s="23">
        <f>IF(F1012=1, SUMIFS(E$2:E1012, A$2:A1012, A1012, B$2:B1012, "Med A"), 0)</f>
        <v>0</v>
      </c>
      <c r="J1012" s="23">
        <f t="shared" si="131"/>
        <v>0</v>
      </c>
      <c r="K1012" s="23">
        <f t="shared" si="132"/>
        <v>8000</v>
      </c>
      <c r="L1012" s="23">
        <f t="shared" si="133"/>
        <v>0</v>
      </c>
      <c r="M1012" s="1">
        <f>IF(AND(B1012="Med B", COUNTIFS(A$2:A1012, A1012, B$2:B1012, "Med B")=1), 1, 0)</f>
        <v>0</v>
      </c>
      <c r="N1012" s="1">
        <f t="shared" si="134"/>
        <v>0</v>
      </c>
      <c r="O1012" s="1">
        <f>IF(B1012="Med B", COUNTIFS(A$2:A1012, A1012, B$2:B1012, "Med B"), 0)</f>
        <v>0</v>
      </c>
      <c r="P1012" s="1">
        <f>IF(AND(B1012="Med B", COUNTIFS(A$2:A1012, A1012, B$2:B1012, "Med B")=2), E1012, 0)</f>
        <v>0</v>
      </c>
    </row>
    <row r="1013" spans="1:17" ht="10" x14ac:dyDescent="0.25">
      <c r="A1013" s="1">
        <v>67</v>
      </c>
      <c r="B1013" s="24" t="s">
        <v>9</v>
      </c>
      <c r="C1013" s="2">
        <v>41128</v>
      </c>
      <c r="D1013" s="2" t="str">
        <f t="shared" si="129"/>
        <v>2012-08</v>
      </c>
      <c r="E1013" s="23">
        <v>8000</v>
      </c>
      <c r="F1013" s="23">
        <f t="shared" si="130"/>
        <v>0</v>
      </c>
      <c r="G1013" s="23">
        <f>IF(AND(B1013="Med B", COUNTIFS(A$2:A1013, A1013, B$2:B1013, "Med A")=0), 1, 0)</f>
        <v>0</v>
      </c>
      <c r="H1013" s="23" cm="1">
        <f t="array" ref="H1013">IF(AND(A1013=A1012, E1013=1), (C1013-MIN(IF(A$2:A1013=A1013, IF(B$2:B1013="Med A", C$2:C1013), C1013)))/7, 0)</f>
        <v>0</v>
      </c>
      <c r="I1013" s="23">
        <f>IF(F1013=1, SUMIFS(E$2:E1013, A$2:A1013, A1013, B$2:B1013, "Med A"), 0)</f>
        <v>0</v>
      </c>
      <c r="J1013" s="23">
        <f t="shared" si="131"/>
        <v>0</v>
      </c>
      <c r="K1013" s="23">
        <f t="shared" si="132"/>
        <v>8000</v>
      </c>
      <c r="L1013" s="23">
        <f t="shared" si="133"/>
        <v>0</v>
      </c>
      <c r="M1013" s="1">
        <f>IF(AND(B1013="Med B", COUNTIFS(A$2:A1013, A1013, B$2:B1013, "Med B")=1), 1, 0)</f>
        <v>0</v>
      </c>
      <c r="N1013" s="1">
        <f t="shared" si="134"/>
        <v>0</v>
      </c>
      <c r="O1013" s="1">
        <f>IF(B1013="Med B", COUNTIFS(A$2:A1013, A1013, B$2:B1013, "Med B"), 0)</f>
        <v>0</v>
      </c>
      <c r="P1013" s="1">
        <f>IF(AND(B1013="Med B", COUNTIFS(A$2:A1013, A1013, B$2:B1013, "Med B")=2), E1013, 0)</f>
        <v>0</v>
      </c>
    </row>
    <row r="1014" spans="1:17" ht="10" x14ac:dyDescent="0.25">
      <c r="A1014" s="1">
        <v>67</v>
      </c>
      <c r="B1014" s="24" t="s">
        <v>9</v>
      </c>
      <c r="C1014" s="2">
        <v>41130</v>
      </c>
      <c r="D1014" s="2" t="str">
        <f t="shared" si="129"/>
        <v>2012-08</v>
      </c>
      <c r="E1014" s="23">
        <v>8000</v>
      </c>
      <c r="F1014" s="23">
        <f t="shared" si="130"/>
        <v>0</v>
      </c>
      <c r="G1014" s="23">
        <f>IF(AND(B1014="Med B", COUNTIFS(A$2:A1014, A1014, B$2:B1014, "Med A")=0), 1, 0)</f>
        <v>0</v>
      </c>
      <c r="H1014" s="23" cm="1">
        <f t="array" ref="H1014">IF(AND(A1014=A1013, E1014=1), (C1014-MIN(IF(A$2:A1014=A1014, IF(B$2:B1014="Med A", C$2:C1014), C1014)))/7, 0)</f>
        <v>0</v>
      </c>
      <c r="I1014" s="23">
        <f>IF(F1014=1, SUMIFS(E$2:E1014, A$2:A1014, A1014, B$2:B1014, "Med A"), 0)</f>
        <v>0</v>
      </c>
      <c r="J1014" s="23">
        <f t="shared" si="131"/>
        <v>0</v>
      </c>
      <c r="K1014" s="23">
        <f t="shared" si="132"/>
        <v>8000</v>
      </c>
      <c r="L1014" s="23">
        <f t="shared" si="133"/>
        <v>0</v>
      </c>
      <c r="M1014" s="1">
        <f>IF(AND(B1014="Med B", COUNTIFS(A$2:A1014, A1014, B$2:B1014, "Med B")=1), 1, 0)</f>
        <v>0</v>
      </c>
      <c r="N1014" s="1">
        <f t="shared" si="134"/>
        <v>0</v>
      </c>
      <c r="O1014" s="1">
        <f>IF(B1014="Med B", COUNTIFS(A$2:A1014, A1014, B$2:B1014, "Med B"), 0)</f>
        <v>0</v>
      </c>
      <c r="P1014" s="1">
        <f>IF(AND(B1014="Med B", COUNTIFS(A$2:A1014, A1014, B$2:B1014, "Med B")=2), E1014, 0)</f>
        <v>0</v>
      </c>
    </row>
    <row r="1015" spans="1:17" ht="10" x14ac:dyDescent="0.25">
      <c r="A1015" s="1">
        <v>67</v>
      </c>
      <c r="B1015" s="24" t="s">
        <v>9</v>
      </c>
      <c r="C1015" s="2">
        <v>41132</v>
      </c>
      <c r="D1015" s="2" t="str">
        <f t="shared" si="129"/>
        <v>2012-08</v>
      </c>
      <c r="E1015" s="23">
        <v>8000</v>
      </c>
      <c r="F1015" s="23">
        <f t="shared" si="130"/>
        <v>0</v>
      </c>
      <c r="G1015" s="23">
        <f>IF(AND(B1015="Med B", COUNTIFS(A$2:A1015, A1015, B$2:B1015, "Med A")=0), 1, 0)</f>
        <v>0</v>
      </c>
      <c r="H1015" s="23" cm="1">
        <f t="array" ref="H1015">IF(AND(A1015=A1014, E1015=1), (C1015-MIN(IF(A$2:A1015=A1015, IF(B$2:B1015="Med A", C$2:C1015), C1015)))/7, 0)</f>
        <v>0</v>
      </c>
      <c r="I1015" s="23">
        <f>IF(F1015=1, SUMIFS(E$2:E1015, A$2:A1015, A1015, B$2:B1015, "Med A"), 0)</f>
        <v>0</v>
      </c>
      <c r="J1015" s="23">
        <f t="shared" si="131"/>
        <v>0</v>
      </c>
      <c r="K1015" s="23">
        <f t="shared" si="132"/>
        <v>8000</v>
      </c>
      <c r="L1015" s="23">
        <f t="shared" si="133"/>
        <v>0</v>
      </c>
      <c r="M1015" s="1">
        <f>IF(AND(B1015="Med B", COUNTIFS(A$2:A1015, A1015, B$2:B1015, "Med B")=1), 1, 0)</f>
        <v>0</v>
      </c>
      <c r="N1015" s="1">
        <f t="shared" si="134"/>
        <v>0</v>
      </c>
      <c r="O1015" s="1">
        <f>IF(B1015="Med B", COUNTIFS(A$2:A1015, A1015, B$2:B1015, "Med B"), 0)</f>
        <v>0</v>
      </c>
      <c r="P1015" s="1">
        <f>IF(AND(B1015="Med B", COUNTIFS(A$2:A1015, A1015, B$2:B1015, "Med B")=2), E1015, 0)</f>
        <v>0</v>
      </c>
    </row>
    <row r="1016" spans="1:17" ht="10" x14ac:dyDescent="0.25">
      <c r="A1016" s="1">
        <v>67</v>
      </c>
      <c r="B1016" s="24" t="s">
        <v>9</v>
      </c>
      <c r="C1016" s="2">
        <v>41135</v>
      </c>
      <c r="D1016" s="2" t="str">
        <f t="shared" si="129"/>
        <v>2012-08</v>
      </c>
      <c r="E1016" s="23">
        <v>8000</v>
      </c>
      <c r="F1016" s="23">
        <f t="shared" si="130"/>
        <v>0</v>
      </c>
      <c r="G1016" s="23">
        <f>IF(AND(B1016="Med B", COUNTIFS(A$2:A1016, A1016, B$2:B1016, "Med A")=0), 1, 0)</f>
        <v>0</v>
      </c>
      <c r="H1016" s="23" cm="1">
        <f t="array" ref="H1016">IF(AND(A1016=A1015, E1016=1), (C1016-MIN(IF(A$2:A1016=A1016, IF(B$2:B1016="Med A", C$2:C1016), C1016)))/7, 0)</f>
        <v>0</v>
      </c>
      <c r="I1016" s="23">
        <f>IF(F1016=1, SUMIFS(E$2:E1016, A$2:A1016, A1016, B$2:B1016, "Med A"), 0)</f>
        <v>0</v>
      </c>
      <c r="J1016" s="23">
        <f t="shared" si="131"/>
        <v>0</v>
      </c>
      <c r="K1016" s="23">
        <f t="shared" si="132"/>
        <v>8000</v>
      </c>
      <c r="L1016" s="23">
        <f t="shared" si="133"/>
        <v>0</v>
      </c>
      <c r="M1016" s="1">
        <f>IF(AND(B1016="Med B", COUNTIFS(A$2:A1016, A1016, B$2:B1016, "Med B")=1), 1, 0)</f>
        <v>0</v>
      </c>
      <c r="N1016" s="1">
        <f t="shared" si="134"/>
        <v>0</v>
      </c>
      <c r="O1016" s="1">
        <f>IF(B1016="Med B", COUNTIFS(A$2:A1016, A1016, B$2:B1016, "Med B"), 0)</f>
        <v>0</v>
      </c>
      <c r="P1016" s="1">
        <f>IF(AND(B1016="Med B", COUNTIFS(A$2:A1016, A1016, B$2:B1016, "Med B")=2), E1016, 0)</f>
        <v>0</v>
      </c>
    </row>
    <row r="1017" spans="1:17" ht="10" x14ac:dyDescent="0.25">
      <c r="A1017" s="1">
        <v>67</v>
      </c>
      <c r="B1017" s="24" t="s">
        <v>9</v>
      </c>
      <c r="C1017" s="2">
        <v>41137</v>
      </c>
      <c r="D1017" s="2" t="str">
        <f t="shared" si="129"/>
        <v>2012-08</v>
      </c>
      <c r="E1017" s="23">
        <v>8000</v>
      </c>
      <c r="F1017" s="23">
        <f t="shared" si="130"/>
        <v>0</v>
      </c>
      <c r="G1017" s="23">
        <f>IF(AND(B1017="Med B", COUNTIFS(A$2:A1017, A1017, B$2:B1017, "Med A")=0), 1, 0)</f>
        <v>0</v>
      </c>
      <c r="H1017" s="23" cm="1">
        <f t="array" ref="H1017">IF(AND(A1017=A1016, E1017=1), (C1017-MIN(IF(A$2:A1017=A1017, IF(B$2:B1017="Med A", C$2:C1017), C1017)))/7, 0)</f>
        <v>0</v>
      </c>
      <c r="I1017" s="23">
        <f>IF(F1017=1, SUMIFS(E$2:E1017, A$2:A1017, A1017, B$2:B1017, "Med A"), 0)</f>
        <v>0</v>
      </c>
      <c r="J1017" s="23">
        <f t="shared" si="131"/>
        <v>0</v>
      </c>
      <c r="K1017" s="23">
        <f t="shared" si="132"/>
        <v>8000</v>
      </c>
      <c r="L1017" s="23">
        <f t="shared" si="133"/>
        <v>0</v>
      </c>
      <c r="M1017" s="1">
        <f>IF(AND(B1017="Med B", COUNTIFS(A$2:A1017, A1017, B$2:B1017, "Med B")=1), 1, 0)</f>
        <v>0</v>
      </c>
      <c r="N1017" s="1">
        <f t="shared" si="134"/>
        <v>0</v>
      </c>
      <c r="O1017" s="1">
        <f>IF(B1017="Med B", COUNTIFS(A$2:A1017, A1017, B$2:B1017, "Med B"), 0)</f>
        <v>0</v>
      </c>
      <c r="P1017" s="1">
        <f>IF(AND(B1017="Med B", COUNTIFS(A$2:A1017, A1017, B$2:B1017, "Med B")=2), E1017, 0)</f>
        <v>0</v>
      </c>
    </row>
    <row r="1018" spans="1:17" ht="12.5" x14ac:dyDescent="0.25">
      <c r="A1018" s="1">
        <v>67</v>
      </c>
      <c r="B1018" s="24" t="s">
        <v>10</v>
      </c>
      <c r="C1018" s="2">
        <v>41193</v>
      </c>
      <c r="D1018" s="2" t="str">
        <f t="shared" si="129"/>
        <v>2012-10</v>
      </c>
      <c r="E1018" s="23">
        <v>1</v>
      </c>
      <c r="F1018" s="23">
        <f t="shared" si="130"/>
        <v>1</v>
      </c>
      <c r="G1018" s="23">
        <f>IF(AND(B1018="Med B", COUNTIFS(A$2:A1018, A1018, B$2:B1018, "Med A")=0), 1, 0)</f>
        <v>0</v>
      </c>
      <c r="H1018" s="23" cm="1">
        <f t="array" ref="H1018">IF(AND(A1018=A1017, E1018=1), (C1018-MIN(IF(A$2:A1018=A1018, IF(B$2:B1018="Med A", C$2:C1018), C1018)))/7, 0)</f>
        <v>14.285714285714286</v>
      </c>
      <c r="I1018" s="23">
        <f>IF(F1018=1, SUMIFS(E$2:E1018, A$2:A1018, A1018, B$2:B1018, "Med A"), 0)</f>
        <v>166000</v>
      </c>
      <c r="J1018" s="23">
        <f t="shared" si="131"/>
        <v>0</v>
      </c>
      <c r="K1018" s="23">
        <f t="shared" si="132"/>
        <v>0</v>
      </c>
      <c r="L1018" s="23">
        <f t="shared" si="133"/>
        <v>1</v>
      </c>
      <c r="M1018" s="1">
        <f>IF(AND(B1018="Med B", COUNTIFS(A$2:A1018, A1018, B$2:B1018, "Med B")=1), 1, 0)</f>
        <v>1</v>
      </c>
      <c r="N1018" s="1">
        <f t="shared" si="134"/>
        <v>1</v>
      </c>
      <c r="O1018" s="1">
        <f>IF(B1018="Med B", COUNTIFS(A$2:A1018, A1018, B$2:B1018, "Med B"), 0)</f>
        <v>1</v>
      </c>
      <c r="P1018" s="1">
        <f>IF(AND(B1018="Med B", COUNTIFS(A$2:A1018, A1018, B$2:B1018, "Med B")=2), E1018, 0)</f>
        <v>0</v>
      </c>
      <c r="Q1018" t="str">
        <f>IF(AND(F994=1, OR(MONTH(C994)=9, MONTH(C994)=10)), TEXT(C994, "yyyy-mm"), "")</f>
        <v/>
      </c>
    </row>
    <row r="1019" spans="1:17" ht="10" x14ac:dyDescent="0.25">
      <c r="A1019" s="1">
        <v>67</v>
      </c>
      <c r="B1019" s="24" t="s">
        <v>10</v>
      </c>
      <c r="C1019" s="2">
        <v>41228</v>
      </c>
      <c r="D1019" s="2" t="str">
        <f t="shared" si="129"/>
        <v>2012-11</v>
      </c>
      <c r="E1019" s="23">
        <v>2</v>
      </c>
      <c r="F1019" s="23">
        <f t="shared" si="130"/>
        <v>0</v>
      </c>
      <c r="G1019" s="23">
        <f>IF(AND(B1019="Med B", COUNTIFS(A$2:A1019, A1019, B$2:B1019, "Med A")=0), 1, 0)</f>
        <v>0</v>
      </c>
      <c r="H1019" s="23" cm="1">
        <f t="array" ref="H1019">IF(AND(A1019=A1018, E1019=1), (C1019-MIN(IF(A$2:A1019=A1019, IF(B$2:B1019="Med A", C$2:C1019), C1019)))/7, 0)</f>
        <v>0</v>
      </c>
      <c r="I1019" s="23">
        <f>IF(F1019=1, SUMIFS(E$2:E1019, A$2:A1019, A1019, B$2:B1019, "Med A"), 0)</f>
        <v>0</v>
      </c>
      <c r="J1019" s="23">
        <f t="shared" si="131"/>
        <v>3</v>
      </c>
      <c r="K1019" s="23">
        <f t="shared" si="132"/>
        <v>0</v>
      </c>
      <c r="L1019" s="23">
        <f t="shared" si="133"/>
        <v>2</v>
      </c>
      <c r="M1019" s="1">
        <f>IF(AND(B1019="Med B", COUNTIFS(A$2:A1019, A1019, B$2:B1019, "Med B")=1), 1, 0)</f>
        <v>0</v>
      </c>
      <c r="N1019" s="1">
        <f t="shared" si="134"/>
        <v>0</v>
      </c>
      <c r="O1019" s="1">
        <f>IF(B1019="Med B", COUNTIFS(A$2:A1019, A1019, B$2:B1019, "Med B"), 0)</f>
        <v>2</v>
      </c>
      <c r="P1019" s="1">
        <f>IF(AND(B1019="Med B", COUNTIFS(A$2:A1019, A1019, B$2:B1019, "Med B")=2), E1019, 0)</f>
        <v>2</v>
      </c>
    </row>
    <row r="1020" spans="1:17" ht="10" x14ac:dyDescent="0.25">
      <c r="A1020" s="1">
        <v>68</v>
      </c>
      <c r="B1020" s="24" t="s">
        <v>10</v>
      </c>
      <c r="C1020" s="2">
        <v>41242</v>
      </c>
      <c r="D1020" s="2" t="str">
        <f t="shared" si="129"/>
        <v>2012-11</v>
      </c>
      <c r="E1020" s="23">
        <v>4</v>
      </c>
      <c r="F1020" s="23">
        <f t="shared" si="130"/>
        <v>0</v>
      </c>
      <c r="G1020" s="23">
        <f>IF(AND(B1020="Med B", COUNTIFS(A$2:A1020, A1020, B$2:B1020, "Med A")=0), 1, 0)</f>
        <v>1</v>
      </c>
      <c r="H1020" s="23" cm="1">
        <f t="array" ref="H1020">IF(AND(A1020=A1019, E1020=1), (C1020-MIN(IF(A$2:A1020=A1020, IF(B$2:B1020="Med A", C$2:C1020), C1020)))/7, 0)</f>
        <v>0</v>
      </c>
      <c r="I1020" s="23">
        <f>IF(F1020=1, SUMIFS(E$2:E1020, A$2:A1020, A1020, B$2:B1020, "Med A"), 0)</f>
        <v>0</v>
      </c>
      <c r="J1020" s="23">
        <f t="shared" si="131"/>
        <v>4</v>
      </c>
      <c r="K1020" s="23">
        <f t="shared" si="132"/>
        <v>0</v>
      </c>
      <c r="L1020" s="23">
        <f t="shared" si="133"/>
        <v>4</v>
      </c>
      <c r="M1020" s="1">
        <f>IF(AND(B1020="Med B", COUNTIFS(A$2:A1020, A1020, B$2:B1020, "Med B")=1), 1, 0)</f>
        <v>1</v>
      </c>
      <c r="N1020" s="1">
        <f t="shared" si="134"/>
        <v>4</v>
      </c>
      <c r="O1020" s="1">
        <f>IF(B1020="Med B", COUNTIFS(A$2:A1020, A1020, B$2:B1020, "Med B"), 0)</f>
        <v>1</v>
      </c>
      <c r="P1020" s="1">
        <f>IF(AND(B1020="Med B", COUNTIFS(A$2:A1020, A1020, B$2:B1020, "Med B")=2), E1020, 0)</f>
        <v>0</v>
      </c>
    </row>
    <row r="1021" spans="1:17" ht="10" x14ac:dyDescent="0.25">
      <c r="A1021" s="1">
        <v>69</v>
      </c>
      <c r="B1021" s="24" t="s">
        <v>9</v>
      </c>
      <c r="C1021" s="2">
        <v>41093</v>
      </c>
      <c r="D1021" s="2" t="str">
        <f t="shared" si="129"/>
        <v>2012-07</v>
      </c>
      <c r="E1021" s="23">
        <v>1400</v>
      </c>
      <c r="F1021" s="23">
        <f t="shared" si="130"/>
        <v>0</v>
      </c>
      <c r="G1021" s="23">
        <f>IF(AND(B1021="Med B", COUNTIFS(A$2:A1021, A1021, B$2:B1021, "Med A")=0), 1, 0)</f>
        <v>0</v>
      </c>
      <c r="H1021" s="23" cm="1">
        <f t="array" ref="H1021">IF(AND(A1021=A1020, E1021=1), (C1021-MIN(IF(A$2:A1021=A1021, IF(B$2:B1021="Med A", C$2:C1021), C1021)))/7, 0)</f>
        <v>0</v>
      </c>
      <c r="I1021" s="23">
        <f>IF(F1021=1, SUMIFS(E$2:E1021, A$2:A1021, A1021, B$2:B1021, "Med A"), 0)</f>
        <v>0</v>
      </c>
      <c r="J1021" s="23">
        <f t="shared" si="131"/>
        <v>0</v>
      </c>
      <c r="K1021" s="23">
        <f t="shared" si="132"/>
        <v>1400</v>
      </c>
      <c r="L1021" s="23">
        <f t="shared" si="133"/>
        <v>0</v>
      </c>
      <c r="M1021" s="1">
        <f>IF(AND(B1021="Med B", COUNTIFS(A$2:A1021, A1021, B$2:B1021, "Med B")=1), 1, 0)</f>
        <v>0</v>
      </c>
      <c r="N1021" s="1">
        <f t="shared" si="134"/>
        <v>0</v>
      </c>
      <c r="O1021" s="1">
        <f>IF(B1021="Med B", COUNTIFS(A$2:A1021, A1021, B$2:B1021, "Med B"), 0)</f>
        <v>0</v>
      </c>
      <c r="P1021" s="1">
        <f>IF(AND(B1021="Med B", COUNTIFS(A$2:A1021, A1021, B$2:B1021, "Med B")=2), E1021, 0)</f>
        <v>0</v>
      </c>
    </row>
    <row r="1022" spans="1:17" ht="10" x14ac:dyDescent="0.25">
      <c r="A1022" s="1">
        <v>69</v>
      </c>
      <c r="B1022" s="24" t="s">
        <v>9</v>
      </c>
      <c r="C1022" s="2">
        <v>41095</v>
      </c>
      <c r="D1022" s="2" t="str">
        <f t="shared" si="129"/>
        <v>2012-07</v>
      </c>
      <c r="E1022" s="23">
        <v>1400</v>
      </c>
      <c r="F1022" s="23">
        <f t="shared" si="130"/>
        <v>0</v>
      </c>
      <c r="G1022" s="23">
        <f>IF(AND(B1022="Med B", COUNTIFS(A$2:A1022, A1022, B$2:B1022, "Med A")=0), 1, 0)</f>
        <v>0</v>
      </c>
      <c r="H1022" s="23" cm="1">
        <f t="array" ref="H1022">IF(AND(A1022=A1021, E1022=1), (C1022-MIN(IF(A$2:A1022=A1022, IF(B$2:B1022="Med A", C$2:C1022), C1022)))/7, 0)</f>
        <v>0</v>
      </c>
      <c r="I1022" s="23">
        <f>IF(F1022=1, SUMIFS(E$2:E1022, A$2:A1022, A1022, B$2:B1022, "Med A"), 0)</f>
        <v>0</v>
      </c>
      <c r="J1022" s="23">
        <f t="shared" si="131"/>
        <v>0</v>
      </c>
      <c r="K1022" s="23">
        <f t="shared" si="132"/>
        <v>1400</v>
      </c>
      <c r="L1022" s="23">
        <f t="shared" si="133"/>
        <v>0</v>
      </c>
      <c r="M1022" s="1">
        <f>IF(AND(B1022="Med B", COUNTIFS(A$2:A1022, A1022, B$2:B1022, "Med B")=1), 1, 0)</f>
        <v>0</v>
      </c>
      <c r="N1022" s="1">
        <f t="shared" si="134"/>
        <v>0</v>
      </c>
      <c r="O1022" s="1">
        <f>IF(B1022="Med B", COUNTIFS(A$2:A1022, A1022, B$2:B1022, "Med B"), 0)</f>
        <v>0</v>
      </c>
      <c r="P1022" s="1">
        <f>IF(AND(B1022="Med B", COUNTIFS(A$2:A1022, A1022, B$2:B1022, "Med B")=2), E1022, 0)</f>
        <v>0</v>
      </c>
    </row>
    <row r="1023" spans="1:17" ht="10" x14ac:dyDescent="0.25">
      <c r="A1023" s="1">
        <v>69</v>
      </c>
      <c r="B1023" s="24" t="s">
        <v>9</v>
      </c>
      <c r="C1023" s="2">
        <v>41097</v>
      </c>
      <c r="D1023" s="2" t="str">
        <f t="shared" si="129"/>
        <v>2012-07</v>
      </c>
      <c r="E1023" s="23">
        <v>1400</v>
      </c>
      <c r="F1023" s="23">
        <f t="shared" si="130"/>
        <v>0</v>
      </c>
      <c r="G1023" s="23">
        <f>IF(AND(B1023="Med B", COUNTIFS(A$2:A1023, A1023, B$2:B1023, "Med A")=0), 1, 0)</f>
        <v>0</v>
      </c>
      <c r="H1023" s="23" cm="1">
        <f t="array" ref="H1023">IF(AND(A1023=A1022, E1023=1), (C1023-MIN(IF(A$2:A1023=A1023, IF(B$2:B1023="Med A", C$2:C1023), C1023)))/7, 0)</f>
        <v>0</v>
      </c>
      <c r="I1023" s="23">
        <f>IF(F1023=1, SUMIFS(E$2:E1023, A$2:A1023, A1023, B$2:B1023, "Med A"), 0)</f>
        <v>0</v>
      </c>
      <c r="J1023" s="23">
        <f t="shared" si="131"/>
        <v>0</v>
      </c>
      <c r="K1023" s="23">
        <f t="shared" si="132"/>
        <v>1400</v>
      </c>
      <c r="L1023" s="23">
        <f t="shared" si="133"/>
        <v>0</v>
      </c>
      <c r="M1023" s="1">
        <f>IF(AND(B1023="Med B", COUNTIFS(A$2:A1023, A1023, B$2:B1023, "Med B")=1), 1, 0)</f>
        <v>0</v>
      </c>
      <c r="N1023" s="1">
        <f t="shared" si="134"/>
        <v>0</v>
      </c>
      <c r="O1023" s="1">
        <f>IF(B1023="Med B", COUNTIFS(A$2:A1023, A1023, B$2:B1023, "Med B"), 0)</f>
        <v>0</v>
      </c>
      <c r="P1023" s="1">
        <f>IF(AND(B1023="Med B", COUNTIFS(A$2:A1023, A1023, B$2:B1023, "Med B")=2), E1023, 0)</f>
        <v>0</v>
      </c>
    </row>
    <row r="1024" spans="1:17" ht="10" x14ac:dyDescent="0.25">
      <c r="A1024" s="1">
        <v>69</v>
      </c>
      <c r="B1024" s="24" t="s">
        <v>9</v>
      </c>
      <c r="C1024" s="2">
        <v>41100</v>
      </c>
      <c r="D1024" s="2" t="str">
        <f t="shared" si="129"/>
        <v>2012-07</v>
      </c>
      <c r="E1024" s="23">
        <v>1400</v>
      </c>
      <c r="F1024" s="23">
        <f t="shared" si="130"/>
        <v>0</v>
      </c>
      <c r="G1024" s="23">
        <f>IF(AND(B1024="Med B", COUNTIFS(A$2:A1024, A1024, B$2:B1024, "Med A")=0), 1, 0)</f>
        <v>0</v>
      </c>
      <c r="H1024" s="23" cm="1">
        <f t="array" ref="H1024">IF(AND(A1024=A1023, E1024=1), (C1024-MIN(IF(A$2:A1024=A1024, IF(B$2:B1024="Med A", C$2:C1024), C1024)))/7, 0)</f>
        <v>0</v>
      </c>
      <c r="I1024" s="23">
        <f>IF(F1024=1, SUMIFS(E$2:E1024, A$2:A1024, A1024, B$2:B1024, "Med A"), 0)</f>
        <v>0</v>
      </c>
      <c r="J1024" s="23">
        <f t="shared" si="131"/>
        <v>0</v>
      </c>
      <c r="K1024" s="23">
        <f t="shared" si="132"/>
        <v>1400</v>
      </c>
      <c r="L1024" s="23">
        <f t="shared" si="133"/>
        <v>0</v>
      </c>
      <c r="M1024" s="1">
        <f>IF(AND(B1024="Med B", COUNTIFS(A$2:A1024, A1024, B$2:B1024, "Med B")=1), 1, 0)</f>
        <v>0</v>
      </c>
      <c r="N1024" s="1">
        <f t="shared" si="134"/>
        <v>0</v>
      </c>
      <c r="O1024" s="1">
        <f>IF(B1024="Med B", COUNTIFS(A$2:A1024, A1024, B$2:B1024, "Med B"), 0)</f>
        <v>0</v>
      </c>
      <c r="P1024" s="1">
        <f>IF(AND(B1024="Med B", COUNTIFS(A$2:A1024, A1024, B$2:B1024, "Med B")=2), E1024, 0)</f>
        <v>0</v>
      </c>
    </row>
    <row r="1025" spans="1:16" ht="10" x14ac:dyDescent="0.25">
      <c r="A1025" s="1">
        <v>69</v>
      </c>
      <c r="B1025" s="24" t="s">
        <v>9</v>
      </c>
      <c r="C1025" s="2">
        <v>41102</v>
      </c>
      <c r="D1025" s="2" t="str">
        <f t="shared" si="129"/>
        <v>2012-07</v>
      </c>
      <c r="E1025" s="23">
        <v>1400</v>
      </c>
      <c r="F1025" s="23">
        <f t="shared" si="130"/>
        <v>0</v>
      </c>
      <c r="G1025" s="23">
        <f>IF(AND(B1025="Med B", COUNTIFS(A$2:A1025, A1025, B$2:B1025, "Med A")=0), 1, 0)</f>
        <v>0</v>
      </c>
      <c r="H1025" s="23" cm="1">
        <f t="array" ref="H1025">IF(AND(A1025=A1024, E1025=1), (C1025-MIN(IF(A$2:A1025=A1025, IF(B$2:B1025="Med A", C$2:C1025), C1025)))/7, 0)</f>
        <v>0</v>
      </c>
      <c r="I1025" s="23">
        <f>IF(F1025=1, SUMIFS(E$2:E1025, A$2:A1025, A1025, B$2:B1025, "Med A"), 0)</f>
        <v>0</v>
      </c>
      <c r="J1025" s="23">
        <f t="shared" si="131"/>
        <v>0</v>
      </c>
      <c r="K1025" s="23">
        <f t="shared" si="132"/>
        <v>1400</v>
      </c>
      <c r="L1025" s="23">
        <f t="shared" si="133"/>
        <v>0</v>
      </c>
      <c r="M1025" s="1">
        <f>IF(AND(B1025="Med B", COUNTIFS(A$2:A1025, A1025, B$2:B1025, "Med B")=1), 1, 0)</f>
        <v>0</v>
      </c>
      <c r="N1025" s="1">
        <f t="shared" si="134"/>
        <v>0</v>
      </c>
      <c r="O1025" s="1">
        <f>IF(B1025="Med B", COUNTIFS(A$2:A1025, A1025, B$2:B1025, "Med B"), 0)</f>
        <v>0</v>
      </c>
      <c r="P1025" s="1">
        <f>IF(AND(B1025="Med B", COUNTIFS(A$2:A1025, A1025, B$2:B1025, "Med B")=2), E1025, 0)</f>
        <v>0</v>
      </c>
    </row>
    <row r="1026" spans="1:16" ht="10" x14ac:dyDescent="0.25">
      <c r="A1026" s="1">
        <v>69</v>
      </c>
      <c r="B1026" s="24" t="s">
        <v>9</v>
      </c>
      <c r="C1026" s="2">
        <v>41104</v>
      </c>
      <c r="D1026" s="2" t="str">
        <f t="shared" si="129"/>
        <v>2012-07</v>
      </c>
      <c r="E1026" s="23">
        <v>1400</v>
      </c>
      <c r="F1026" s="23">
        <f t="shared" si="130"/>
        <v>0</v>
      </c>
      <c r="G1026" s="23">
        <f>IF(AND(B1026="Med B", COUNTIFS(A$2:A1026, A1026, B$2:B1026, "Med A")=0), 1, 0)</f>
        <v>0</v>
      </c>
      <c r="H1026" s="23" cm="1">
        <f t="array" ref="H1026">IF(AND(A1026=A1025, E1026=1), (C1026-MIN(IF(A$2:A1026=A1026, IF(B$2:B1026="Med A", C$2:C1026), C1026)))/7, 0)</f>
        <v>0</v>
      </c>
      <c r="I1026" s="23">
        <f>IF(F1026=1, SUMIFS(E$2:E1026, A$2:A1026, A1026, B$2:B1026, "Med A"), 0)</f>
        <v>0</v>
      </c>
      <c r="J1026" s="23">
        <f t="shared" si="131"/>
        <v>0</v>
      </c>
      <c r="K1026" s="23">
        <f t="shared" si="132"/>
        <v>1400</v>
      </c>
      <c r="L1026" s="23">
        <f t="shared" si="133"/>
        <v>0</v>
      </c>
      <c r="M1026" s="1">
        <f>IF(AND(B1026="Med B", COUNTIFS(A$2:A1026, A1026, B$2:B1026, "Med B")=1), 1, 0)</f>
        <v>0</v>
      </c>
      <c r="N1026" s="1">
        <f t="shared" si="134"/>
        <v>0</v>
      </c>
      <c r="O1026" s="1">
        <f>IF(B1026="Med B", COUNTIFS(A$2:A1026, A1026, B$2:B1026, "Med B"), 0)</f>
        <v>0</v>
      </c>
      <c r="P1026" s="1">
        <f>IF(AND(B1026="Med B", COUNTIFS(A$2:A1026, A1026, B$2:B1026, "Med B")=2), E1026, 0)</f>
        <v>0</v>
      </c>
    </row>
    <row r="1027" spans="1:16" ht="10" x14ac:dyDescent="0.25">
      <c r="A1027" s="1">
        <v>69</v>
      </c>
      <c r="B1027" s="24" t="s">
        <v>9</v>
      </c>
      <c r="C1027" s="2">
        <v>41107</v>
      </c>
      <c r="D1027" s="2" t="str">
        <f t="shared" ref="D1027:D1090" si="136">TEXT(C1027,"yyyy-mm")</f>
        <v>2012-07</v>
      </c>
      <c r="E1027" s="23">
        <v>1400</v>
      </c>
      <c r="F1027" s="23">
        <f t="shared" ref="F1027:F1090" si="137">IF(AND(A1027=A1026, B1026="Med A", B1027="Med B"), 1, 0)</f>
        <v>0</v>
      </c>
      <c r="G1027" s="23">
        <f>IF(AND(B1027="Med B", COUNTIFS(A$2:A1027, A1027, B$2:B1027, "Med A")=0), 1, 0)</f>
        <v>0</v>
      </c>
      <c r="H1027" s="23" cm="1">
        <f t="array" ref="H1027">IF(AND(A1027=A1026, E1027=1), (C1027-MIN(IF(A$2:A1027=A1027, IF(B$2:B1027="Med A", C$2:C1027), C1027)))/7, 0)</f>
        <v>0</v>
      </c>
      <c r="I1027" s="23">
        <f>IF(F1027=1, SUMIFS(E$2:E1027, A$2:A1027, A1027, B$2:B1027, "Med A"), 0)</f>
        <v>0</v>
      </c>
      <c r="J1027" s="23">
        <f t="shared" ref="J1027:J1090" si="138">IF(AND(B1027="Med B", OR(A1028&lt;&gt;A1027, ISBLANK(A1028))), SUMIFS(E:E, A:A, A1027, B:B, "Med B"), 0)</f>
        <v>0</v>
      </c>
      <c r="K1027" s="23">
        <f t="shared" ref="K1027:K1090" si="139">IF(B1027="Med A", E1027, 0)</f>
        <v>1400</v>
      </c>
      <c r="L1027" s="23">
        <f t="shared" ref="L1027:L1090" si="140">IF(B1027="Med B", E1027, 0)</f>
        <v>0</v>
      </c>
      <c r="M1027" s="1">
        <f>IF(AND(B1027="Med B", COUNTIFS(A$2:A1027, A1027, B$2:B1027, "Med B")=1), 1, 0)</f>
        <v>0</v>
      </c>
      <c r="N1027" s="1">
        <f t="shared" ref="N1027:N1090" si="141">IF(M1027=1, E1027, 0)</f>
        <v>0</v>
      </c>
      <c r="O1027" s="1">
        <f>IF(B1027="Med B", COUNTIFS(A$2:A1027, A1027, B$2:B1027, "Med B"), 0)</f>
        <v>0</v>
      </c>
      <c r="P1027" s="1">
        <f>IF(AND(B1027="Med B", COUNTIFS(A$2:A1027, A1027, B$2:B1027, "Med B")=2), E1027, 0)</f>
        <v>0</v>
      </c>
    </row>
    <row r="1028" spans="1:16" ht="10" x14ac:dyDescent="0.25">
      <c r="A1028" s="1">
        <v>69</v>
      </c>
      <c r="B1028" s="24" t="s">
        <v>9</v>
      </c>
      <c r="C1028" s="2">
        <v>41109</v>
      </c>
      <c r="D1028" s="2" t="str">
        <f t="shared" si="136"/>
        <v>2012-07</v>
      </c>
      <c r="E1028" s="23">
        <v>1400</v>
      </c>
      <c r="F1028" s="23">
        <f t="shared" si="137"/>
        <v>0</v>
      </c>
      <c r="G1028" s="23">
        <f>IF(AND(B1028="Med B", COUNTIFS(A$2:A1028, A1028, B$2:B1028, "Med A")=0), 1, 0)</f>
        <v>0</v>
      </c>
      <c r="H1028" s="23" cm="1">
        <f t="array" ref="H1028">IF(AND(A1028=A1027, E1028=1), (C1028-MIN(IF(A$2:A1028=A1028, IF(B$2:B1028="Med A", C$2:C1028), C1028)))/7, 0)</f>
        <v>0</v>
      </c>
      <c r="I1028" s="23">
        <f>IF(F1028=1, SUMIFS(E$2:E1028, A$2:A1028, A1028, B$2:B1028, "Med A"), 0)</f>
        <v>0</v>
      </c>
      <c r="J1028" s="23">
        <f t="shared" si="138"/>
        <v>0</v>
      </c>
      <c r="K1028" s="23">
        <f t="shared" si="139"/>
        <v>1400</v>
      </c>
      <c r="L1028" s="23">
        <f t="shared" si="140"/>
        <v>0</v>
      </c>
      <c r="M1028" s="1">
        <f>IF(AND(B1028="Med B", COUNTIFS(A$2:A1028, A1028, B$2:B1028, "Med B")=1), 1, 0)</f>
        <v>0</v>
      </c>
      <c r="N1028" s="1">
        <f t="shared" si="141"/>
        <v>0</v>
      </c>
      <c r="O1028" s="1">
        <f>IF(B1028="Med B", COUNTIFS(A$2:A1028, A1028, B$2:B1028, "Med B"), 0)</f>
        <v>0</v>
      </c>
      <c r="P1028" s="1">
        <f>IF(AND(B1028="Med B", COUNTIFS(A$2:A1028, A1028, B$2:B1028, "Med B")=2), E1028, 0)</f>
        <v>0</v>
      </c>
    </row>
    <row r="1029" spans="1:16" ht="10" x14ac:dyDescent="0.25">
      <c r="A1029" s="1">
        <v>69</v>
      </c>
      <c r="B1029" s="24" t="s">
        <v>9</v>
      </c>
      <c r="C1029" s="2">
        <v>41111</v>
      </c>
      <c r="D1029" s="2" t="str">
        <f t="shared" si="136"/>
        <v>2012-07</v>
      </c>
      <c r="E1029" s="23">
        <v>1600</v>
      </c>
      <c r="F1029" s="23">
        <f t="shared" si="137"/>
        <v>0</v>
      </c>
      <c r="G1029" s="23">
        <f>IF(AND(B1029="Med B", COUNTIFS(A$2:A1029, A1029, B$2:B1029, "Med A")=0), 1, 0)</f>
        <v>0</v>
      </c>
      <c r="H1029" s="23" cm="1">
        <f t="array" ref="H1029">IF(AND(A1029=A1028, E1029=1), (C1029-MIN(IF(A$2:A1029=A1029, IF(B$2:B1029="Med A", C$2:C1029), C1029)))/7, 0)</f>
        <v>0</v>
      </c>
      <c r="I1029" s="23">
        <f>IF(F1029=1, SUMIFS(E$2:E1029, A$2:A1029, A1029, B$2:B1029, "Med A"), 0)</f>
        <v>0</v>
      </c>
      <c r="J1029" s="23">
        <f t="shared" si="138"/>
        <v>0</v>
      </c>
      <c r="K1029" s="23">
        <f t="shared" si="139"/>
        <v>1600</v>
      </c>
      <c r="L1029" s="23">
        <f t="shared" si="140"/>
        <v>0</v>
      </c>
      <c r="M1029" s="1">
        <f>IF(AND(B1029="Med B", COUNTIFS(A$2:A1029, A1029, B$2:B1029, "Med B")=1), 1, 0)</f>
        <v>0</v>
      </c>
      <c r="N1029" s="1">
        <f t="shared" si="141"/>
        <v>0</v>
      </c>
      <c r="O1029" s="1">
        <f>IF(B1029="Med B", COUNTIFS(A$2:A1029, A1029, B$2:B1029, "Med B"), 0)</f>
        <v>0</v>
      </c>
      <c r="P1029" s="1">
        <f>IF(AND(B1029="Med B", COUNTIFS(A$2:A1029, A1029, B$2:B1029, "Med B")=2), E1029, 0)</f>
        <v>0</v>
      </c>
    </row>
    <row r="1030" spans="1:16" ht="10" x14ac:dyDescent="0.25">
      <c r="A1030" s="1">
        <v>69</v>
      </c>
      <c r="B1030" s="24" t="s">
        <v>9</v>
      </c>
      <c r="C1030" s="2">
        <v>41114</v>
      </c>
      <c r="D1030" s="2" t="str">
        <f t="shared" si="136"/>
        <v>2012-07</v>
      </c>
      <c r="E1030" s="23">
        <v>1600</v>
      </c>
      <c r="F1030" s="23">
        <f t="shared" si="137"/>
        <v>0</v>
      </c>
      <c r="G1030" s="23">
        <f>IF(AND(B1030="Med B", COUNTIFS(A$2:A1030, A1030, B$2:B1030, "Med A")=0), 1, 0)</f>
        <v>0</v>
      </c>
      <c r="H1030" s="23" cm="1">
        <f t="array" ref="H1030">IF(AND(A1030=A1029, E1030=1), (C1030-MIN(IF(A$2:A1030=A1030, IF(B$2:B1030="Med A", C$2:C1030), C1030)))/7, 0)</f>
        <v>0</v>
      </c>
      <c r="I1030" s="23">
        <f>IF(F1030=1, SUMIFS(E$2:E1030, A$2:A1030, A1030, B$2:B1030, "Med A"), 0)</f>
        <v>0</v>
      </c>
      <c r="J1030" s="23">
        <f t="shared" si="138"/>
        <v>0</v>
      </c>
      <c r="K1030" s="23">
        <f t="shared" si="139"/>
        <v>1600</v>
      </c>
      <c r="L1030" s="23">
        <f t="shared" si="140"/>
        <v>0</v>
      </c>
      <c r="M1030" s="1">
        <f>IF(AND(B1030="Med B", COUNTIFS(A$2:A1030, A1030, B$2:B1030, "Med B")=1), 1, 0)</f>
        <v>0</v>
      </c>
      <c r="N1030" s="1">
        <f t="shared" si="141"/>
        <v>0</v>
      </c>
      <c r="O1030" s="1">
        <f>IF(B1030="Med B", COUNTIFS(A$2:A1030, A1030, B$2:B1030, "Med B"), 0)</f>
        <v>0</v>
      </c>
      <c r="P1030" s="1">
        <f>IF(AND(B1030="Med B", COUNTIFS(A$2:A1030, A1030, B$2:B1030, "Med B")=2), E1030, 0)</f>
        <v>0</v>
      </c>
    </row>
    <row r="1031" spans="1:16" ht="10" x14ac:dyDescent="0.25">
      <c r="A1031" s="1">
        <v>69</v>
      </c>
      <c r="B1031" s="24" t="s">
        <v>9</v>
      </c>
      <c r="C1031" s="2">
        <v>41116</v>
      </c>
      <c r="D1031" s="2" t="str">
        <f t="shared" si="136"/>
        <v>2012-07</v>
      </c>
      <c r="E1031" s="23">
        <v>1600</v>
      </c>
      <c r="F1031" s="23">
        <f t="shared" si="137"/>
        <v>0</v>
      </c>
      <c r="G1031" s="23">
        <f>IF(AND(B1031="Med B", COUNTIFS(A$2:A1031, A1031, B$2:B1031, "Med A")=0), 1, 0)</f>
        <v>0</v>
      </c>
      <c r="H1031" s="23" cm="1">
        <f t="array" ref="H1031">IF(AND(A1031=A1030, E1031=1), (C1031-MIN(IF(A$2:A1031=A1031, IF(B$2:B1031="Med A", C$2:C1031), C1031)))/7, 0)</f>
        <v>0</v>
      </c>
      <c r="I1031" s="23">
        <f>IF(F1031=1, SUMIFS(E$2:E1031, A$2:A1031, A1031, B$2:B1031, "Med A"), 0)</f>
        <v>0</v>
      </c>
      <c r="J1031" s="23">
        <f t="shared" si="138"/>
        <v>0</v>
      </c>
      <c r="K1031" s="23">
        <f t="shared" si="139"/>
        <v>1600</v>
      </c>
      <c r="L1031" s="23">
        <f t="shared" si="140"/>
        <v>0</v>
      </c>
      <c r="M1031" s="1">
        <f>IF(AND(B1031="Med B", COUNTIFS(A$2:A1031, A1031, B$2:B1031, "Med B")=1), 1, 0)</f>
        <v>0</v>
      </c>
      <c r="N1031" s="1">
        <f t="shared" si="141"/>
        <v>0</v>
      </c>
      <c r="O1031" s="1">
        <f>IF(B1031="Med B", COUNTIFS(A$2:A1031, A1031, B$2:B1031, "Med B"), 0)</f>
        <v>0</v>
      </c>
      <c r="P1031" s="1">
        <f>IF(AND(B1031="Med B", COUNTIFS(A$2:A1031, A1031, B$2:B1031, "Med B")=2), E1031, 0)</f>
        <v>0</v>
      </c>
    </row>
    <row r="1032" spans="1:16" ht="10" x14ac:dyDescent="0.25">
      <c r="A1032" s="1">
        <v>69</v>
      </c>
      <c r="B1032" s="24" t="s">
        <v>9</v>
      </c>
      <c r="C1032" s="2">
        <v>41118</v>
      </c>
      <c r="D1032" s="2" t="str">
        <f t="shared" si="136"/>
        <v>2012-07</v>
      </c>
      <c r="E1032" s="23">
        <v>1600</v>
      </c>
      <c r="F1032" s="23">
        <f t="shared" si="137"/>
        <v>0</v>
      </c>
      <c r="G1032" s="23">
        <f>IF(AND(B1032="Med B", COUNTIFS(A$2:A1032, A1032, B$2:B1032, "Med A")=0), 1, 0)</f>
        <v>0</v>
      </c>
      <c r="H1032" s="23" cm="1">
        <f t="array" ref="H1032">IF(AND(A1032=A1031, E1032=1), (C1032-MIN(IF(A$2:A1032=A1032, IF(B$2:B1032="Med A", C$2:C1032), C1032)))/7, 0)</f>
        <v>0</v>
      </c>
      <c r="I1032" s="23">
        <f>IF(F1032=1, SUMIFS(E$2:E1032, A$2:A1032, A1032, B$2:B1032, "Med A"), 0)</f>
        <v>0</v>
      </c>
      <c r="J1032" s="23">
        <f t="shared" si="138"/>
        <v>0</v>
      </c>
      <c r="K1032" s="23">
        <f t="shared" si="139"/>
        <v>1600</v>
      </c>
      <c r="L1032" s="23">
        <f t="shared" si="140"/>
        <v>0</v>
      </c>
      <c r="M1032" s="1">
        <f>IF(AND(B1032="Med B", COUNTIFS(A$2:A1032, A1032, B$2:B1032, "Med B")=1), 1, 0)</f>
        <v>0</v>
      </c>
      <c r="N1032" s="1">
        <f t="shared" si="141"/>
        <v>0</v>
      </c>
      <c r="O1032" s="1">
        <f>IF(B1032="Med B", COUNTIFS(A$2:A1032, A1032, B$2:B1032, "Med B"), 0)</f>
        <v>0</v>
      </c>
      <c r="P1032" s="1">
        <f>IF(AND(B1032="Med B", COUNTIFS(A$2:A1032, A1032, B$2:B1032, "Med B")=2), E1032, 0)</f>
        <v>0</v>
      </c>
    </row>
    <row r="1033" spans="1:16" ht="10" x14ac:dyDescent="0.25">
      <c r="A1033" s="1">
        <v>69</v>
      </c>
      <c r="B1033" s="24" t="s">
        <v>9</v>
      </c>
      <c r="C1033" s="2">
        <v>41121</v>
      </c>
      <c r="D1033" s="2" t="str">
        <f t="shared" si="136"/>
        <v>2012-07</v>
      </c>
      <c r="E1033" s="23">
        <v>1600</v>
      </c>
      <c r="F1033" s="23">
        <f t="shared" si="137"/>
        <v>0</v>
      </c>
      <c r="G1033" s="23">
        <f>IF(AND(B1033="Med B", COUNTIFS(A$2:A1033, A1033, B$2:B1033, "Med A")=0), 1, 0)</f>
        <v>0</v>
      </c>
      <c r="H1033" s="23" cm="1">
        <f t="array" ref="H1033">IF(AND(A1033=A1032, E1033=1), (C1033-MIN(IF(A$2:A1033=A1033, IF(B$2:B1033="Med A", C$2:C1033), C1033)))/7, 0)</f>
        <v>0</v>
      </c>
      <c r="I1033" s="23">
        <f>IF(F1033=1, SUMIFS(E$2:E1033, A$2:A1033, A1033, B$2:B1033, "Med A"), 0)</f>
        <v>0</v>
      </c>
      <c r="J1033" s="23">
        <f t="shared" si="138"/>
        <v>0</v>
      </c>
      <c r="K1033" s="23">
        <f t="shared" si="139"/>
        <v>1600</v>
      </c>
      <c r="L1033" s="23">
        <f t="shared" si="140"/>
        <v>0</v>
      </c>
      <c r="M1033" s="1">
        <f>IF(AND(B1033="Med B", COUNTIFS(A$2:A1033, A1033, B$2:B1033, "Med B")=1), 1, 0)</f>
        <v>0</v>
      </c>
      <c r="N1033" s="1">
        <f t="shared" si="141"/>
        <v>0</v>
      </c>
      <c r="O1033" s="1">
        <f>IF(B1033="Med B", COUNTIFS(A$2:A1033, A1033, B$2:B1033, "Med B"), 0)</f>
        <v>0</v>
      </c>
      <c r="P1033" s="1">
        <f>IF(AND(B1033="Med B", COUNTIFS(A$2:A1033, A1033, B$2:B1033, "Med B")=2), E1033, 0)</f>
        <v>0</v>
      </c>
    </row>
    <row r="1034" spans="1:16" ht="10" x14ac:dyDescent="0.25">
      <c r="A1034" s="1">
        <v>69</v>
      </c>
      <c r="B1034" s="24" t="s">
        <v>9</v>
      </c>
      <c r="C1034" s="2">
        <v>41123</v>
      </c>
      <c r="D1034" s="2" t="str">
        <f t="shared" si="136"/>
        <v>2012-08</v>
      </c>
      <c r="E1034" s="23">
        <v>1600</v>
      </c>
      <c r="F1034" s="23">
        <f t="shared" si="137"/>
        <v>0</v>
      </c>
      <c r="G1034" s="23">
        <f>IF(AND(B1034="Med B", COUNTIFS(A$2:A1034, A1034, B$2:B1034, "Med A")=0), 1, 0)</f>
        <v>0</v>
      </c>
      <c r="H1034" s="23" cm="1">
        <f t="array" ref="H1034">IF(AND(A1034=A1033, E1034=1), (C1034-MIN(IF(A$2:A1034=A1034, IF(B$2:B1034="Med A", C$2:C1034), C1034)))/7, 0)</f>
        <v>0</v>
      </c>
      <c r="I1034" s="23">
        <f>IF(F1034=1, SUMIFS(E$2:E1034, A$2:A1034, A1034, B$2:B1034, "Med A"), 0)</f>
        <v>0</v>
      </c>
      <c r="J1034" s="23">
        <f t="shared" si="138"/>
        <v>0</v>
      </c>
      <c r="K1034" s="23">
        <f t="shared" si="139"/>
        <v>1600</v>
      </c>
      <c r="L1034" s="23">
        <f t="shared" si="140"/>
        <v>0</v>
      </c>
      <c r="M1034" s="1">
        <f>IF(AND(B1034="Med B", COUNTIFS(A$2:A1034, A1034, B$2:B1034, "Med B")=1), 1, 0)</f>
        <v>0</v>
      </c>
      <c r="N1034" s="1">
        <f t="shared" si="141"/>
        <v>0</v>
      </c>
      <c r="O1034" s="1">
        <f>IF(B1034="Med B", COUNTIFS(A$2:A1034, A1034, B$2:B1034, "Med B"), 0)</f>
        <v>0</v>
      </c>
      <c r="P1034" s="1">
        <f>IF(AND(B1034="Med B", COUNTIFS(A$2:A1034, A1034, B$2:B1034, "Med B")=2), E1034, 0)</f>
        <v>0</v>
      </c>
    </row>
    <row r="1035" spans="1:16" ht="10" x14ac:dyDescent="0.25">
      <c r="A1035" s="1">
        <v>69</v>
      </c>
      <c r="B1035" s="24" t="s">
        <v>9</v>
      </c>
      <c r="C1035" s="2">
        <v>41125</v>
      </c>
      <c r="D1035" s="2" t="str">
        <f t="shared" si="136"/>
        <v>2012-08</v>
      </c>
      <c r="E1035" s="23">
        <v>2000</v>
      </c>
      <c r="F1035" s="23">
        <f t="shared" si="137"/>
        <v>0</v>
      </c>
      <c r="G1035" s="23">
        <f>IF(AND(B1035="Med B", COUNTIFS(A$2:A1035, A1035, B$2:B1035, "Med A")=0), 1, 0)</f>
        <v>0</v>
      </c>
      <c r="H1035" s="23" cm="1">
        <f t="array" ref="H1035">IF(AND(A1035=A1034, E1035=1), (C1035-MIN(IF(A$2:A1035=A1035, IF(B$2:B1035="Med A", C$2:C1035), C1035)))/7, 0)</f>
        <v>0</v>
      </c>
      <c r="I1035" s="23">
        <f>IF(F1035=1, SUMIFS(E$2:E1035, A$2:A1035, A1035, B$2:B1035, "Med A"), 0)</f>
        <v>0</v>
      </c>
      <c r="J1035" s="23">
        <f t="shared" si="138"/>
        <v>0</v>
      </c>
      <c r="K1035" s="23">
        <f t="shared" si="139"/>
        <v>2000</v>
      </c>
      <c r="L1035" s="23">
        <f t="shared" si="140"/>
        <v>0</v>
      </c>
      <c r="M1035" s="1">
        <f>IF(AND(B1035="Med B", COUNTIFS(A$2:A1035, A1035, B$2:B1035, "Med B")=1), 1, 0)</f>
        <v>0</v>
      </c>
      <c r="N1035" s="1">
        <f t="shared" si="141"/>
        <v>0</v>
      </c>
      <c r="O1035" s="1">
        <f>IF(B1035="Med B", COUNTIFS(A$2:A1035, A1035, B$2:B1035, "Med B"), 0)</f>
        <v>0</v>
      </c>
      <c r="P1035" s="1">
        <f>IF(AND(B1035="Med B", COUNTIFS(A$2:A1035, A1035, B$2:B1035, "Med B")=2), E1035, 0)</f>
        <v>0</v>
      </c>
    </row>
    <row r="1036" spans="1:16" ht="10" x14ac:dyDescent="0.25">
      <c r="A1036" s="1">
        <v>69</v>
      </c>
      <c r="B1036" s="24" t="s">
        <v>9</v>
      </c>
      <c r="C1036" s="2">
        <v>41128</v>
      </c>
      <c r="D1036" s="2" t="str">
        <f t="shared" si="136"/>
        <v>2012-08</v>
      </c>
      <c r="E1036" s="23">
        <v>2000</v>
      </c>
      <c r="F1036" s="23">
        <f t="shared" si="137"/>
        <v>0</v>
      </c>
      <c r="G1036" s="23">
        <f>IF(AND(B1036="Med B", COUNTIFS(A$2:A1036, A1036, B$2:B1036, "Med A")=0), 1, 0)</f>
        <v>0</v>
      </c>
      <c r="H1036" s="23" cm="1">
        <f t="array" ref="H1036">IF(AND(A1036=A1035, E1036=1), (C1036-MIN(IF(A$2:A1036=A1036, IF(B$2:B1036="Med A", C$2:C1036), C1036)))/7, 0)</f>
        <v>0</v>
      </c>
      <c r="I1036" s="23">
        <f>IF(F1036=1, SUMIFS(E$2:E1036, A$2:A1036, A1036, B$2:B1036, "Med A"), 0)</f>
        <v>0</v>
      </c>
      <c r="J1036" s="23">
        <f t="shared" si="138"/>
        <v>0</v>
      </c>
      <c r="K1036" s="23">
        <f t="shared" si="139"/>
        <v>2000</v>
      </c>
      <c r="L1036" s="23">
        <f t="shared" si="140"/>
        <v>0</v>
      </c>
      <c r="M1036" s="1">
        <f>IF(AND(B1036="Med B", COUNTIFS(A$2:A1036, A1036, B$2:B1036, "Med B")=1), 1, 0)</f>
        <v>0</v>
      </c>
      <c r="N1036" s="1">
        <f t="shared" si="141"/>
        <v>0</v>
      </c>
      <c r="O1036" s="1">
        <f>IF(B1036="Med B", COUNTIFS(A$2:A1036, A1036, B$2:B1036, "Med B"), 0)</f>
        <v>0</v>
      </c>
      <c r="P1036" s="1">
        <f>IF(AND(B1036="Med B", COUNTIFS(A$2:A1036, A1036, B$2:B1036, "Med B")=2), E1036, 0)</f>
        <v>0</v>
      </c>
    </row>
    <row r="1037" spans="1:16" ht="10" x14ac:dyDescent="0.25">
      <c r="A1037" s="1">
        <v>69</v>
      </c>
      <c r="B1037" s="24" t="s">
        <v>9</v>
      </c>
      <c r="C1037" s="2">
        <v>41130</v>
      </c>
      <c r="D1037" s="2" t="str">
        <f t="shared" si="136"/>
        <v>2012-08</v>
      </c>
      <c r="E1037" s="23">
        <v>2000</v>
      </c>
      <c r="F1037" s="23">
        <f t="shared" si="137"/>
        <v>0</v>
      </c>
      <c r="G1037" s="23">
        <f>IF(AND(B1037="Med B", COUNTIFS(A$2:A1037, A1037, B$2:B1037, "Med A")=0), 1, 0)</f>
        <v>0</v>
      </c>
      <c r="H1037" s="23" cm="1">
        <f t="array" ref="H1037">IF(AND(A1037=A1036, E1037=1), (C1037-MIN(IF(A$2:A1037=A1037, IF(B$2:B1037="Med A", C$2:C1037), C1037)))/7, 0)</f>
        <v>0</v>
      </c>
      <c r="I1037" s="23">
        <f>IF(F1037=1, SUMIFS(E$2:E1037, A$2:A1037, A1037, B$2:B1037, "Med A"), 0)</f>
        <v>0</v>
      </c>
      <c r="J1037" s="23">
        <f t="shared" si="138"/>
        <v>0</v>
      </c>
      <c r="K1037" s="23">
        <f t="shared" si="139"/>
        <v>2000</v>
      </c>
      <c r="L1037" s="23">
        <f t="shared" si="140"/>
        <v>0</v>
      </c>
      <c r="M1037" s="1">
        <f>IF(AND(B1037="Med B", COUNTIFS(A$2:A1037, A1037, B$2:B1037, "Med B")=1), 1, 0)</f>
        <v>0</v>
      </c>
      <c r="N1037" s="1">
        <f t="shared" si="141"/>
        <v>0</v>
      </c>
      <c r="O1037" s="1">
        <f>IF(B1037="Med B", COUNTIFS(A$2:A1037, A1037, B$2:B1037, "Med B"), 0)</f>
        <v>0</v>
      </c>
      <c r="P1037" s="1">
        <f>IF(AND(B1037="Med B", COUNTIFS(A$2:A1037, A1037, B$2:B1037, "Med B")=2), E1037, 0)</f>
        <v>0</v>
      </c>
    </row>
    <row r="1038" spans="1:16" ht="10" x14ac:dyDescent="0.25">
      <c r="A1038" s="1">
        <v>69</v>
      </c>
      <c r="B1038" s="24" t="s">
        <v>9</v>
      </c>
      <c r="C1038" s="2">
        <v>41132</v>
      </c>
      <c r="D1038" s="2" t="str">
        <f t="shared" si="136"/>
        <v>2012-08</v>
      </c>
      <c r="E1038" s="23">
        <v>2000</v>
      </c>
      <c r="F1038" s="23">
        <f t="shared" si="137"/>
        <v>0</v>
      </c>
      <c r="G1038" s="23">
        <f>IF(AND(B1038="Med B", COUNTIFS(A$2:A1038, A1038, B$2:B1038, "Med A")=0), 1, 0)</f>
        <v>0</v>
      </c>
      <c r="H1038" s="23" cm="1">
        <f t="array" ref="H1038">IF(AND(A1038=A1037, E1038=1), (C1038-MIN(IF(A$2:A1038=A1038, IF(B$2:B1038="Med A", C$2:C1038), C1038)))/7, 0)</f>
        <v>0</v>
      </c>
      <c r="I1038" s="23">
        <f>IF(F1038=1, SUMIFS(E$2:E1038, A$2:A1038, A1038, B$2:B1038, "Med A"), 0)</f>
        <v>0</v>
      </c>
      <c r="J1038" s="23">
        <f t="shared" si="138"/>
        <v>0</v>
      </c>
      <c r="K1038" s="23">
        <f t="shared" si="139"/>
        <v>2000</v>
      </c>
      <c r="L1038" s="23">
        <f t="shared" si="140"/>
        <v>0</v>
      </c>
      <c r="M1038" s="1">
        <f>IF(AND(B1038="Med B", COUNTIFS(A$2:A1038, A1038, B$2:B1038, "Med B")=1), 1, 0)</f>
        <v>0</v>
      </c>
      <c r="N1038" s="1">
        <f t="shared" si="141"/>
        <v>0</v>
      </c>
      <c r="O1038" s="1">
        <f>IF(B1038="Med B", COUNTIFS(A$2:A1038, A1038, B$2:B1038, "Med B"), 0)</f>
        <v>0</v>
      </c>
      <c r="P1038" s="1">
        <f>IF(AND(B1038="Med B", COUNTIFS(A$2:A1038, A1038, B$2:B1038, "Med B")=2), E1038, 0)</f>
        <v>0</v>
      </c>
    </row>
    <row r="1039" spans="1:16" ht="10" x14ac:dyDescent="0.25">
      <c r="A1039" s="1">
        <v>69</v>
      </c>
      <c r="B1039" s="24" t="s">
        <v>9</v>
      </c>
      <c r="C1039" s="2">
        <v>41135</v>
      </c>
      <c r="D1039" s="2" t="str">
        <f t="shared" si="136"/>
        <v>2012-08</v>
      </c>
      <c r="E1039" s="23">
        <v>2000</v>
      </c>
      <c r="F1039" s="23">
        <f t="shared" si="137"/>
        <v>0</v>
      </c>
      <c r="G1039" s="23">
        <f>IF(AND(B1039="Med B", COUNTIFS(A$2:A1039, A1039, B$2:B1039, "Med A")=0), 1, 0)</f>
        <v>0</v>
      </c>
      <c r="H1039" s="23" cm="1">
        <f t="array" ref="H1039">IF(AND(A1039=A1038, E1039=1), (C1039-MIN(IF(A$2:A1039=A1039, IF(B$2:B1039="Med A", C$2:C1039), C1039)))/7, 0)</f>
        <v>0</v>
      </c>
      <c r="I1039" s="23">
        <f>IF(F1039=1, SUMIFS(E$2:E1039, A$2:A1039, A1039, B$2:B1039, "Med A"), 0)</f>
        <v>0</v>
      </c>
      <c r="J1039" s="23">
        <f t="shared" si="138"/>
        <v>0</v>
      </c>
      <c r="K1039" s="23">
        <f t="shared" si="139"/>
        <v>2000</v>
      </c>
      <c r="L1039" s="23">
        <f t="shared" si="140"/>
        <v>0</v>
      </c>
      <c r="M1039" s="1">
        <f>IF(AND(B1039="Med B", COUNTIFS(A$2:A1039, A1039, B$2:B1039, "Med B")=1), 1, 0)</f>
        <v>0</v>
      </c>
      <c r="N1039" s="1">
        <f t="shared" si="141"/>
        <v>0</v>
      </c>
      <c r="O1039" s="1">
        <f>IF(B1039="Med B", COUNTIFS(A$2:A1039, A1039, B$2:B1039, "Med B"), 0)</f>
        <v>0</v>
      </c>
      <c r="P1039" s="1">
        <f>IF(AND(B1039="Med B", COUNTIFS(A$2:A1039, A1039, B$2:B1039, "Med B")=2), E1039, 0)</f>
        <v>0</v>
      </c>
    </row>
    <row r="1040" spans="1:16" ht="10" x14ac:dyDescent="0.25">
      <c r="A1040" s="1">
        <v>69</v>
      </c>
      <c r="B1040" s="24" t="s">
        <v>9</v>
      </c>
      <c r="C1040" s="2">
        <v>41137</v>
      </c>
      <c r="D1040" s="2" t="str">
        <f t="shared" si="136"/>
        <v>2012-08</v>
      </c>
      <c r="E1040" s="23">
        <v>2000</v>
      </c>
      <c r="F1040" s="23">
        <f t="shared" si="137"/>
        <v>0</v>
      </c>
      <c r="G1040" s="23">
        <f>IF(AND(B1040="Med B", COUNTIFS(A$2:A1040, A1040, B$2:B1040, "Med A")=0), 1, 0)</f>
        <v>0</v>
      </c>
      <c r="H1040" s="23" cm="1">
        <f t="array" ref="H1040">IF(AND(A1040=A1039, E1040=1), (C1040-MIN(IF(A$2:A1040=A1040, IF(B$2:B1040="Med A", C$2:C1040), C1040)))/7, 0)</f>
        <v>0</v>
      </c>
      <c r="I1040" s="23">
        <f>IF(F1040=1, SUMIFS(E$2:E1040, A$2:A1040, A1040, B$2:B1040, "Med A"), 0)</f>
        <v>0</v>
      </c>
      <c r="J1040" s="23">
        <f t="shared" si="138"/>
        <v>0</v>
      </c>
      <c r="K1040" s="23">
        <f t="shared" si="139"/>
        <v>2000</v>
      </c>
      <c r="L1040" s="23">
        <f t="shared" si="140"/>
        <v>0</v>
      </c>
      <c r="M1040" s="1">
        <f>IF(AND(B1040="Med B", COUNTIFS(A$2:A1040, A1040, B$2:B1040, "Med B")=1), 1, 0)</f>
        <v>0</v>
      </c>
      <c r="N1040" s="1">
        <f t="shared" si="141"/>
        <v>0</v>
      </c>
      <c r="O1040" s="1">
        <f>IF(B1040="Med B", COUNTIFS(A$2:A1040, A1040, B$2:B1040, "Med B"), 0)</f>
        <v>0</v>
      </c>
      <c r="P1040" s="1">
        <f>IF(AND(B1040="Med B", COUNTIFS(A$2:A1040, A1040, B$2:B1040, "Med B")=2), E1040, 0)</f>
        <v>0</v>
      </c>
    </row>
    <row r="1041" spans="1:17" ht="10" x14ac:dyDescent="0.25">
      <c r="A1041" s="1">
        <v>69</v>
      </c>
      <c r="B1041" s="24" t="s">
        <v>9</v>
      </c>
      <c r="C1041" s="2">
        <v>41139</v>
      </c>
      <c r="D1041" s="2" t="str">
        <f t="shared" si="136"/>
        <v>2012-08</v>
      </c>
      <c r="E1041" s="23">
        <v>2400</v>
      </c>
      <c r="F1041" s="23">
        <f t="shared" si="137"/>
        <v>0</v>
      </c>
      <c r="G1041" s="23">
        <f>IF(AND(B1041="Med B", COUNTIFS(A$2:A1041, A1041, B$2:B1041, "Med A")=0), 1, 0)</f>
        <v>0</v>
      </c>
      <c r="H1041" s="23" cm="1">
        <f t="array" ref="H1041">IF(AND(A1041=A1040, E1041=1), (C1041-MIN(IF(A$2:A1041=A1041, IF(B$2:B1041="Med A", C$2:C1041), C1041)))/7, 0)</f>
        <v>0</v>
      </c>
      <c r="I1041" s="23">
        <f>IF(F1041=1, SUMIFS(E$2:E1041, A$2:A1041, A1041, B$2:B1041, "Med A"), 0)</f>
        <v>0</v>
      </c>
      <c r="J1041" s="23">
        <f t="shared" si="138"/>
        <v>0</v>
      </c>
      <c r="K1041" s="23">
        <f t="shared" si="139"/>
        <v>2400</v>
      </c>
      <c r="L1041" s="23">
        <f t="shared" si="140"/>
        <v>0</v>
      </c>
      <c r="M1041" s="1">
        <f>IF(AND(B1041="Med B", COUNTIFS(A$2:A1041, A1041, B$2:B1041, "Med B")=1), 1, 0)</f>
        <v>0</v>
      </c>
      <c r="N1041" s="1">
        <f t="shared" si="141"/>
        <v>0</v>
      </c>
      <c r="O1041" s="1">
        <f>IF(B1041="Med B", COUNTIFS(A$2:A1041, A1041, B$2:B1041, "Med B"), 0)</f>
        <v>0</v>
      </c>
      <c r="P1041" s="1">
        <f>IF(AND(B1041="Med B", COUNTIFS(A$2:A1041, A1041, B$2:B1041, "Med B")=2), E1041, 0)</f>
        <v>0</v>
      </c>
    </row>
    <row r="1042" spans="1:17" ht="10" x14ac:dyDescent="0.25">
      <c r="A1042" s="1">
        <v>69</v>
      </c>
      <c r="B1042" s="24" t="s">
        <v>9</v>
      </c>
      <c r="C1042" s="2">
        <v>41142</v>
      </c>
      <c r="D1042" s="2" t="str">
        <f t="shared" si="136"/>
        <v>2012-08</v>
      </c>
      <c r="E1042" s="23">
        <v>2400</v>
      </c>
      <c r="F1042" s="23">
        <f t="shared" si="137"/>
        <v>0</v>
      </c>
      <c r="G1042" s="23">
        <f>IF(AND(B1042="Med B", COUNTIFS(A$2:A1042, A1042, B$2:B1042, "Med A")=0), 1, 0)</f>
        <v>0</v>
      </c>
      <c r="H1042" s="23" cm="1">
        <f t="array" ref="H1042">IF(AND(A1042=A1041, E1042=1), (C1042-MIN(IF(A$2:A1042=A1042, IF(B$2:B1042="Med A", C$2:C1042), C1042)))/7, 0)</f>
        <v>0</v>
      </c>
      <c r="I1042" s="23">
        <f>IF(F1042=1, SUMIFS(E$2:E1042, A$2:A1042, A1042, B$2:B1042, "Med A"), 0)</f>
        <v>0</v>
      </c>
      <c r="J1042" s="23">
        <f t="shared" si="138"/>
        <v>0</v>
      </c>
      <c r="K1042" s="23">
        <f t="shared" si="139"/>
        <v>2400</v>
      </c>
      <c r="L1042" s="23">
        <f t="shared" si="140"/>
        <v>0</v>
      </c>
      <c r="M1042" s="1">
        <f>IF(AND(B1042="Med B", COUNTIFS(A$2:A1042, A1042, B$2:B1042, "Med B")=1), 1, 0)</f>
        <v>0</v>
      </c>
      <c r="N1042" s="1">
        <f t="shared" si="141"/>
        <v>0</v>
      </c>
      <c r="O1042" s="1">
        <f>IF(B1042="Med B", COUNTIFS(A$2:A1042, A1042, B$2:B1042, "Med B"), 0)</f>
        <v>0</v>
      </c>
      <c r="P1042" s="1">
        <f>IF(AND(B1042="Med B", COUNTIFS(A$2:A1042, A1042, B$2:B1042, "Med B")=2), E1042, 0)</f>
        <v>0</v>
      </c>
    </row>
    <row r="1043" spans="1:17" ht="10" x14ac:dyDescent="0.25">
      <c r="A1043" s="1">
        <v>69</v>
      </c>
      <c r="B1043" s="24" t="s">
        <v>9</v>
      </c>
      <c r="C1043" s="2">
        <v>41144</v>
      </c>
      <c r="D1043" s="2" t="str">
        <f t="shared" si="136"/>
        <v>2012-08</v>
      </c>
      <c r="E1043" s="23">
        <v>2400</v>
      </c>
      <c r="F1043" s="23">
        <f t="shared" si="137"/>
        <v>0</v>
      </c>
      <c r="G1043" s="23">
        <f>IF(AND(B1043="Med B", COUNTIFS(A$2:A1043, A1043, B$2:B1043, "Med A")=0), 1, 0)</f>
        <v>0</v>
      </c>
      <c r="H1043" s="23" cm="1">
        <f t="array" ref="H1043">IF(AND(A1043=A1042, E1043=1), (C1043-MIN(IF(A$2:A1043=A1043, IF(B$2:B1043="Med A", C$2:C1043), C1043)))/7, 0)</f>
        <v>0</v>
      </c>
      <c r="I1043" s="23">
        <f>IF(F1043=1, SUMIFS(E$2:E1043, A$2:A1043, A1043, B$2:B1043, "Med A"), 0)</f>
        <v>0</v>
      </c>
      <c r="J1043" s="23">
        <f t="shared" si="138"/>
        <v>0</v>
      </c>
      <c r="K1043" s="23">
        <f t="shared" si="139"/>
        <v>2400</v>
      </c>
      <c r="L1043" s="23">
        <f t="shared" si="140"/>
        <v>0</v>
      </c>
      <c r="M1043" s="1">
        <f>IF(AND(B1043="Med B", COUNTIFS(A$2:A1043, A1043, B$2:B1043, "Med B")=1), 1, 0)</f>
        <v>0</v>
      </c>
      <c r="N1043" s="1">
        <f t="shared" si="141"/>
        <v>0</v>
      </c>
      <c r="O1043" s="1">
        <f>IF(B1043="Med B", COUNTIFS(A$2:A1043, A1043, B$2:B1043, "Med B"), 0)</f>
        <v>0</v>
      </c>
      <c r="P1043" s="1">
        <f>IF(AND(B1043="Med B", COUNTIFS(A$2:A1043, A1043, B$2:B1043, "Med B")=2), E1043, 0)</f>
        <v>0</v>
      </c>
    </row>
    <row r="1044" spans="1:17" ht="10" x14ac:dyDescent="0.25">
      <c r="A1044" s="1">
        <v>69</v>
      </c>
      <c r="B1044" s="24" t="s">
        <v>9</v>
      </c>
      <c r="C1044" s="2">
        <v>41146</v>
      </c>
      <c r="D1044" s="2" t="str">
        <f t="shared" si="136"/>
        <v>2012-08</v>
      </c>
      <c r="E1044" s="23">
        <v>2400</v>
      </c>
      <c r="F1044" s="23">
        <f t="shared" si="137"/>
        <v>0</v>
      </c>
      <c r="G1044" s="23">
        <f>IF(AND(B1044="Med B", COUNTIFS(A$2:A1044, A1044, B$2:B1044, "Med A")=0), 1, 0)</f>
        <v>0</v>
      </c>
      <c r="H1044" s="23" cm="1">
        <f t="array" ref="H1044">IF(AND(A1044=A1043, E1044=1), (C1044-MIN(IF(A$2:A1044=A1044, IF(B$2:B1044="Med A", C$2:C1044), C1044)))/7, 0)</f>
        <v>0</v>
      </c>
      <c r="I1044" s="23">
        <f>IF(F1044=1, SUMIFS(E$2:E1044, A$2:A1044, A1044, B$2:B1044, "Med A"), 0)</f>
        <v>0</v>
      </c>
      <c r="J1044" s="23">
        <f t="shared" si="138"/>
        <v>0</v>
      </c>
      <c r="K1044" s="23">
        <f t="shared" si="139"/>
        <v>2400</v>
      </c>
      <c r="L1044" s="23">
        <f t="shared" si="140"/>
        <v>0</v>
      </c>
      <c r="M1044" s="1">
        <f>IF(AND(B1044="Med B", COUNTIFS(A$2:A1044, A1044, B$2:B1044, "Med B")=1), 1, 0)</f>
        <v>0</v>
      </c>
      <c r="N1044" s="1">
        <f t="shared" si="141"/>
        <v>0</v>
      </c>
      <c r="O1044" s="1">
        <f>IF(B1044="Med B", COUNTIFS(A$2:A1044, A1044, B$2:B1044, "Med B"), 0)</f>
        <v>0</v>
      </c>
      <c r="P1044" s="1">
        <f>IF(AND(B1044="Med B", COUNTIFS(A$2:A1044, A1044, B$2:B1044, "Med B")=2), E1044, 0)</f>
        <v>0</v>
      </c>
    </row>
    <row r="1045" spans="1:17" ht="10" x14ac:dyDescent="0.25">
      <c r="A1045" s="1">
        <v>69</v>
      </c>
      <c r="B1045" s="24" t="s">
        <v>9</v>
      </c>
      <c r="C1045" s="2">
        <v>41149</v>
      </c>
      <c r="D1045" s="2" t="str">
        <f t="shared" si="136"/>
        <v>2012-08</v>
      </c>
      <c r="E1045" s="23">
        <v>2400</v>
      </c>
      <c r="F1045" s="23">
        <f t="shared" si="137"/>
        <v>0</v>
      </c>
      <c r="G1045" s="23">
        <f>IF(AND(B1045="Med B", COUNTIFS(A$2:A1045, A1045, B$2:B1045, "Med A")=0), 1, 0)</f>
        <v>0</v>
      </c>
      <c r="H1045" s="23" cm="1">
        <f t="array" ref="H1045">IF(AND(A1045=A1044, E1045=1), (C1045-MIN(IF(A$2:A1045=A1045, IF(B$2:B1045="Med A", C$2:C1045), C1045)))/7, 0)</f>
        <v>0</v>
      </c>
      <c r="I1045" s="23">
        <f>IF(F1045=1, SUMIFS(E$2:E1045, A$2:A1045, A1045, B$2:B1045, "Med A"), 0)</f>
        <v>0</v>
      </c>
      <c r="J1045" s="23">
        <f t="shared" si="138"/>
        <v>0</v>
      </c>
      <c r="K1045" s="23">
        <f t="shared" si="139"/>
        <v>2400</v>
      </c>
      <c r="L1045" s="23">
        <f t="shared" si="140"/>
        <v>0</v>
      </c>
      <c r="M1045" s="1">
        <f>IF(AND(B1045="Med B", COUNTIFS(A$2:A1045, A1045, B$2:B1045, "Med B")=1), 1, 0)</f>
        <v>0</v>
      </c>
      <c r="N1045" s="1">
        <f t="shared" si="141"/>
        <v>0</v>
      </c>
      <c r="O1045" s="1">
        <f>IF(B1045="Med B", COUNTIFS(A$2:A1045, A1045, B$2:B1045, "Med B"), 0)</f>
        <v>0</v>
      </c>
      <c r="P1045" s="1">
        <f>IF(AND(B1045="Med B", COUNTIFS(A$2:A1045, A1045, B$2:B1045, "Med B")=2), E1045, 0)</f>
        <v>0</v>
      </c>
    </row>
    <row r="1046" spans="1:17" ht="10" x14ac:dyDescent="0.25">
      <c r="A1046" s="1">
        <v>69</v>
      </c>
      <c r="B1046" s="24" t="s">
        <v>9</v>
      </c>
      <c r="C1046" s="2">
        <v>41151</v>
      </c>
      <c r="D1046" s="2" t="str">
        <f t="shared" si="136"/>
        <v>2012-08</v>
      </c>
      <c r="E1046" s="23">
        <v>2400</v>
      </c>
      <c r="F1046" s="23">
        <f t="shared" si="137"/>
        <v>0</v>
      </c>
      <c r="G1046" s="23">
        <f>IF(AND(B1046="Med B", COUNTIFS(A$2:A1046, A1046, B$2:B1046, "Med A")=0), 1, 0)</f>
        <v>0</v>
      </c>
      <c r="H1046" s="23" cm="1">
        <f t="array" ref="H1046">IF(AND(A1046=A1045, E1046=1), (C1046-MIN(IF(A$2:A1046=A1046, IF(B$2:B1046="Med A", C$2:C1046), C1046)))/7, 0)</f>
        <v>0</v>
      </c>
      <c r="I1046" s="23">
        <f>IF(F1046=1, SUMIFS(E$2:E1046, A$2:A1046, A1046, B$2:B1046, "Med A"), 0)</f>
        <v>0</v>
      </c>
      <c r="J1046" s="23">
        <f t="shared" si="138"/>
        <v>0</v>
      </c>
      <c r="K1046" s="23">
        <f t="shared" si="139"/>
        <v>2400</v>
      </c>
      <c r="L1046" s="23">
        <f t="shared" si="140"/>
        <v>0</v>
      </c>
      <c r="M1046" s="1">
        <f>IF(AND(B1046="Med B", COUNTIFS(A$2:A1046, A1046, B$2:B1046, "Med B")=1), 1, 0)</f>
        <v>0</v>
      </c>
      <c r="N1046" s="1">
        <f t="shared" si="141"/>
        <v>0</v>
      </c>
      <c r="O1046" s="1">
        <f>IF(B1046="Med B", COUNTIFS(A$2:A1046, A1046, B$2:B1046, "Med B"), 0)</f>
        <v>0</v>
      </c>
      <c r="P1046" s="1">
        <f>IF(AND(B1046="Med B", COUNTIFS(A$2:A1046, A1046, B$2:B1046, "Med B")=2), E1046, 0)</f>
        <v>0</v>
      </c>
    </row>
    <row r="1047" spans="1:17" ht="12.5" x14ac:dyDescent="0.25">
      <c r="A1047" s="1">
        <v>69</v>
      </c>
      <c r="B1047" s="24" t="s">
        <v>9</v>
      </c>
      <c r="C1047" s="2">
        <v>41153</v>
      </c>
      <c r="D1047" s="2" t="str">
        <f t="shared" si="136"/>
        <v>2012-09</v>
      </c>
      <c r="E1047" s="23">
        <v>2400</v>
      </c>
      <c r="F1047" s="23">
        <f t="shared" si="137"/>
        <v>0</v>
      </c>
      <c r="G1047" s="23">
        <f>IF(AND(B1047="Med B", COUNTIFS(A$2:A1047, A1047, B$2:B1047, "Med A")=0), 1, 0)</f>
        <v>0</v>
      </c>
      <c r="H1047" s="23" cm="1">
        <f t="array" ref="H1047">IF(AND(A1047=A1046, E1047=1), (C1047-MIN(IF(A$2:A1047=A1047, IF(B$2:B1047="Med A", C$2:C1047), C1047)))/7, 0)</f>
        <v>0</v>
      </c>
      <c r="I1047" s="23">
        <f>IF(F1047=1, SUMIFS(E$2:E1047, A$2:A1047, A1047, B$2:B1047, "Med A"), 0)</f>
        <v>0</v>
      </c>
      <c r="J1047" s="23">
        <f t="shared" si="138"/>
        <v>0</v>
      </c>
      <c r="K1047" s="23">
        <f t="shared" si="139"/>
        <v>2400</v>
      </c>
      <c r="L1047" s="23">
        <f t="shared" si="140"/>
        <v>0</v>
      </c>
      <c r="M1047" s="1">
        <f>IF(AND(B1047="Med B", COUNTIFS(A$2:A1047, A1047, B$2:B1047, "Med B")=1), 1, 0)</f>
        <v>0</v>
      </c>
      <c r="N1047" s="1">
        <f t="shared" si="141"/>
        <v>0</v>
      </c>
      <c r="O1047" s="1">
        <f>IF(B1047="Med B", COUNTIFS(A$2:A1047, A1047, B$2:B1047, "Med B"), 0)</f>
        <v>0</v>
      </c>
      <c r="P1047" s="1">
        <f>IF(AND(B1047="Med B", COUNTIFS(A$2:A1047, A1047, B$2:B1047, "Med B")=2), E1047, 0)</f>
        <v>0</v>
      </c>
      <c r="Q1047" t="str">
        <f t="shared" ref="Q1047:Q1051" si="142">IF(AND(F1023=1, OR(MONTH(C1023)=9, MONTH(C1023)=10)), TEXT(C1023, "yyyy-mm"), "")</f>
        <v/>
      </c>
    </row>
    <row r="1048" spans="1:17" ht="12.5" x14ac:dyDescent="0.25">
      <c r="A1048" s="1">
        <v>69</v>
      </c>
      <c r="B1048" s="24" t="s">
        <v>9</v>
      </c>
      <c r="C1048" s="2">
        <v>41156</v>
      </c>
      <c r="D1048" s="2" t="str">
        <f t="shared" si="136"/>
        <v>2012-09</v>
      </c>
      <c r="E1048" s="23">
        <v>2400</v>
      </c>
      <c r="F1048" s="23">
        <f t="shared" si="137"/>
        <v>0</v>
      </c>
      <c r="G1048" s="23">
        <f>IF(AND(B1048="Med B", COUNTIFS(A$2:A1048, A1048, B$2:B1048, "Med A")=0), 1, 0)</f>
        <v>0</v>
      </c>
      <c r="H1048" s="23" cm="1">
        <f t="array" ref="H1048">IF(AND(A1048=A1047, E1048=1), (C1048-MIN(IF(A$2:A1048=A1048, IF(B$2:B1048="Med A", C$2:C1048), C1048)))/7, 0)</f>
        <v>0</v>
      </c>
      <c r="I1048" s="23">
        <f>IF(F1048=1, SUMIFS(E$2:E1048, A$2:A1048, A1048, B$2:B1048, "Med A"), 0)</f>
        <v>0</v>
      </c>
      <c r="J1048" s="23">
        <f t="shared" si="138"/>
        <v>0</v>
      </c>
      <c r="K1048" s="23">
        <f t="shared" si="139"/>
        <v>2400</v>
      </c>
      <c r="L1048" s="23">
        <f t="shared" si="140"/>
        <v>0</v>
      </c>
      <c r="M1048" s="1">
        <f>IF(AND(B1048="Med B", COUNTIFS(A$2:A1048, A1048, B$2:B1048, "Med B")=1), 1, 0)</f>
        <v>0</v>
      </c>
      <c r="N1048" s="1">
        <f t="shared" si="141"/>
        <v>0</v>
      </c>
      <c r="O1048" s="1">
        <f>IF(B1048="Med B", COUNTIFS(A$2:A1048, A1048, B$2:B1048, "Med B"), 0)</f>
        <v>0</v>
      </c>
      <c r="P1048" s="1">
        <f>IF(AND(B1048="Med B", COUNTIFS(A$2:A1048, A1048, B$2:B1048, "Med B")=2), E1048, 0)</f>
        <v>0</v>
      </c>
      <c r="Q1048" t="str">
        <f t="shared" si="142"/>
        <v/>
      </c>
    </row>
    <row r="1049" spans="1:17" ht="12.5" x14ac:dyDescent="0.25">
      <c r="A1049" s="1">
        <v>69</v>
      </c>
      <c r="B1049" s="24" t="s">
        <v>9</v>
      </c>
      <c r="C1049" s="2">
        <v>41158</v>
      </c>
      <c r="D1049" s="2" t="str">
        <f t="shared" si="136"/>
        <v>2012-09</v>
      </c>
      <c r="E1049" s="23">
        <v>2400</v>
      </c>
      <c r="F1049" s="23">
        <f t="shared" si="137"/>
        <v>0</v>
      </c>
      <c r="G1049" s="23">
        <f>IF(AND(B1049="Med B", COUNTIFS(A$2:A1049, A1049, B$2:B1049, "Med A")=0), 1, 0)</f>
        <v>0</v>
      </c>
      <c r="H1049" s="23" cm="1">
        <f t="array" ref="H1049">IF(AND(A1049=A1048, E1049=1), (C1049-MIN(IF(A$2:A1049=A1049, IF(B$2:B1049="Med A", C$2:C1049), C1049)))/7, 0)</f>
        <v>0</v>
      </c>
      <c r="I1049" s="23">
        <f>IF(F1049=1, SUMIFS(E$2:E1049, A$2:A1049, A1049, B$2:B1049, "Med A"), 0)</f>
        <v>0</v>
      </c>
      <c r="J1049" s="23">
        <f t="shared" si="138"/>
        <v>0</v>
      </c>
      <c r="K1049" s="23">
        <f t="shared" si="139"/>
        <v>2400</v>
      </c>
      <c r="L1049" s="23">
        <f t="shared" si="140"/>
        <v>0</v>
      </c>
      <c r="M1049" s="1">
        <f>IF(AND(B1049="Med B", COUNTIFS(A$2:A1049, A1049, B$2:B1049, "Med B")=1), 1, 0)</f>
        <v>0</v>
      </c>
      <c r="N1049" s="1">
        <f t="shared" si="141"/>
        <v>0</v>
      </c>
      <c r="O1049" s="1">
        <f>IF(B1049="Med B", COUNTIFS(A$2:A1049, A1049, B$2:B1049, "Med B"), 0)</f>
        <v>0</v>
      </c>
      <c r="P1049" s="1">
        <f>IF(AND(B1049="Med B", COUNTIFS(A$2:A1049, A1049, B$2:B1049, "Med B")=2), E1049, 0)</f>
        <v>0</v>
      </c>
      <c r="Q1049" t="str">
        <f t="shared" si="142"/>
        <v/>
      </c>
    </row>
    <row r="1050" spans="1:17" ht="12.5" x14ac:dyDescent="0.25">
      <c r="A1050" s="1">
        <v>69</v>
      </c>
      <c r="B1050" s="24" t="s">
        <v>10</v>
      </c>
      <c r="C1050" s="2">
        <v>41165</v>
      </c>
      <c r="D1050" s="2" t="str">
        <f t="shared" si="136"/>
        <v>2012-09</v>
      </c>
      <c r="E1050" s="23">
        <v>5</v>
      </c>
      <c r="F1050" s="23">
        <f t="shared" si="137"/>
        <v>1</v>
      </c>
      <c r="G1050" s="23">
        <f>IF(AND(B1050="Med B", COUNTIFS(A$2:A1050, A1050, B$2:B1050, "Med A")=0), 1, 0)</f>
        <v>0</v>
      </c>
      <c r="H1050" s="23" cm="1">
        <f t="array" ref="H1050">IF(AND(A1050=A1049, E1050=1), (C1050-MIN(IF(A$2:A1050=A1050, IF(B$2:B1050="Med A", C$2:C1050), C1050)))/7, 0)</f>
        <v>0</v>
      </c>
      <c r="I1050" s="23">
        <f>IF(F1050=1, SUMIFS(E$2:E1050, A$2:A1050, A1050, B$2:B1050, "Med A"), 0)</f>
        <v>54400</v>
      </c>
      <c r="J1050" s="23">
        <f t="shared" si="138"/>
        <v>0</v>
      </c>
      <c r="K1050" s="23">
        <f t="shared" si="139"/>
        <v>0</v>
      </c>
      <c r="L1050" s="23">
        <f t="shared" si="140"/>
        <v>5</v>
      </c>
      <c r="M1050" s="1">
        <f>IF(AND(B1050="Med B", COUNTIFS(A$2:A1050, A1050, B$2:B1050, "Med B")=1), 1, 0)</f>
        <v>1</v>
      </c>
      <c r="N1050" s="1">
        <f t="shared" si="141"/>
        <v>5</v>
      </c>
      <c r="O1050" s="1">
        <f>IF(B1050="Med B", COUNTIFS(A$2:A1050, A1050, B$2:B1050, "Med B"), 0)</f>
        <v>1</v>
      </c>
      <c r="P1050" s="1">
        <f>IF(AND(B1050="Med B", COUNTIFS(A$2:A1050, A1050, B$2:B1050, "Med B")=2), E1050, 0)</f>
        <v>0</v>
      </c>
      <c r="Q1050" t="str">
        <f t="shared" si="142"/>
        <v/>
      </c>
    </row>
    <row r="1051" spans="1:17" ht="12.5" x14ac:dyDescent="0.25">
      <c r="A1051" s="1">
        <v>69</v>
      </c>
      <c r="B1051" s="24" t="s">
        <v>10</v>
      </c>
      <c r="C1051" s="2">
        <v>41193</v>
      </c>
      <c r="D1051" s="2" t="str">
        <f t="shared" si="136"/>
        <v>2012-10</v>
      </c>
      <c r="E1051" s="23">
        <v>5</v>
      </c>
      <c r="F1051" s="23">
        <f t="shared" si="137"/>
        <v>0</v>
      </c>
      <c r="G1051" s="23">
        <f>IF(AND(B1051="Med B", COUNTIFS(A$2:A1051, A1051, B$2:B1051, "Med A")=0), 1, 0)</f>
        <v>0</v>
      </c>
      <c r="H1051" s="23" cm="1">
        <f t="array" ref="H1051">IF(AND(A1051=A1050, E1051=1), (C1051-MIN(IF(A$2:A1051=A1051, IF(B$2:B1051="Med A", C$2:C1051), C1051)))/7, 0)</f>
        <v>0</v>
      </c>
      <c r="I1051" s="23">
        <f>IF(F1051=1, SUMIFS(E$2:E1051, A$2:A1051, A1051, B$2:B1051, "Med A"), 0)</f>
        <v>0</v>
      </c>
      <c r="J1051" s="23">
        <f t="shared" si="138"/>
        <v>0</v>
      </c>
      <c r="K1051" s="23">
        <f t="shared" si="139"/>
        <v>0</v>
      </c>
      <c r="L1051" s="23">
        <f t="shared" si="140"/>
        <v>5</v>
      </c>
      <c r="M1051" s="1">
        <f>IF(AND(B1051="Med B", COUNTIFS(A$2:A1051, A1051, B$2:B1051, "Med B")=1), 1, 0)</f>
        <v>0</v>
      </c>
      <c r="N1051" s="1">
        <f t="shared" si="141"/>
        <v>0</v>
      </c>
      <c r="O1051" s="1">
        <f>IF(B1051="Med B", COUNTIFS(A$2:A1051, A1051, B$2:B1051, "Med B"), 0)</f>
        <v>2</v>
      </c>
      <c r="P1051" s="1">
        <f>IF(AND(B1051="Med B", COUNTIFS(A$2:A1051, A1051, B$2:B1051, "Med B")=2), E1051, 0)</f>
        <v>5</v>
      </c>
      <c r="Q1051" t="str">
        <f t="shared" si="142"/>
        <v/>
      </c>
    </row>
    <row r="1052" spans="1:17" ht="10" x14ac:dyDescent="0.25">
      <c r="A1052" s="1">
        <v>69</v>
      </c>
      <c r="B1052" s="24" t="s">
        <v>10</v>
      </c>
      <c r="C1052" s="2">
        <v>41228</v>
      </c>
      <c r="D1052" s="2" t="str">
        <f t="shared" si="136"/>
        <v>2012-11</v>
      </c>
      <c r="E1052" s="23">
        <v>5</v>
      </c>
      <c r="F1052" s="23">
        <f t="shared" si="137"/>
        <v>0</v>
      </c>
      <c r="G1052" s="23">
        <f>IF(AND(B1052="Med B", COUNTIFS(A$2:A1052, A1052, B$2:B1052, "Med A")=0), 1, 0)</f>
        <v>0</v>
      </c>
      <c r="H1052" s="23" cm="1">
        <f t="array" ref="H1052">IF(AND(A1052=A1051, E1052=1), (C1052-MIN(IF(A$2:A1052=A1052, IF(B$2:B1052="Med A", C$2:C1052), C1052)))/7, 0)</f>
        <v>0</v>
      </c>
      <c r="I1052" s="23">
        <f>IF(F1052=1, SUMIFS(E$2:E1052, A$2:A1052, A1052, B$2:B1052, "Med A"), 0)</f>
        <v>0</v>
      </c>
      <c r="J1052" s="23">
        <f t="shared" si="138"/>
        <v>15</v>
      </c>
      <c r="K1052" s="23">
        <f t="shared" si="139"/>
        <v>0</v>
      </c>
      <c r="L1052" s="23">
        <f t="shared" si="140"/>
        <v>5</v>
      </c>
      <c r="M1052" s="1">
        <f>IF(AND(B1052="Med B", COUNTIFS(A$2:A1052, A1052, B$2:B1052, "Med B")=1), 1, 0)</f>
        <v>0</v>
      </c>
      <c r="N1052" s="1">
        <f t="shared" si="141"/>
        <v>0</v>
      </c>
      <c r="O1052" s="1">
        <f>IF(B1052="Med B", COUNTIFS(A$2:A1052, A1052, B$2:B1052, "Med B"), 0)</f>
        <v>3</v>
      </c>
      <c r="P1052" s="1">
        <f>IF(AND(B1052="Med B", COUNTIFS(A$2:A1052, A1052, B$2:B1052, "Med B")=2), E1052, 0)</f>
        <v>0</v>
      </c>
    </row>
    <row r="1053" spans="1:17" ht="10" x14ac:dyDescent="0.25">
      <c r="A1053" s="1">
        <v>70</v>
      </c>
      <c r="B1053" s="24" t="s">
        <v>9</v>
      </c>
      <c r="C1053" s="2">
        <v>41092</v>
      </c>
      <c r="D1053" s="2" t="str">
        <f t="shared" si="136"/>
        <v>2012-07</v>
      </c>
      <c r="E1053" s="23">
        <v>9500</v>
      </c>
      <c r="F1053" s="23">
        <f t="shared" si="137"/>
        <v>0</v>
      </c>
      <c r="G1053" s="23">
        <f>IF(AND(B1053="Med B", COUNTIFS(A$2:A1053, A1053, B$2:B1053, "Med A")=0), 1, 0)</f>
        <v>0</v>
      </c>
      <c r="H1053" s="23" cm="1">
        <f t="array" ref="H1053">IF(AND(A1053=A1052, E1053=1), (C1053-MIN(IF(A$2:A1053=A1053, IF(B$2:B1053="Med A", C$2:C1053), C1053)))/7, 0)</f>
        <v>0</v>
      </c>
      <c r="I1053" s="23">
        <f>IF(F1053=1, SUMIFS(E$2:E1053, A$2:A1053, A1053, B$2:B1053, "Med A"), 0)</f>
        <v>0</v>
      </c>
      <c r="J1053" s="23">
        <f t="shared" si="138"/>
        <v>0</v>
      </c>
      <c r="K1053" s="23">
        <f t="shared" si="139"/>
        <v>9500</v>
      </c>
      <c r="L1053" s="23">
        <f t="shared" si="140"/>
        <v>0</v>
      </c>
      <c r="M1053" s="1">
        <f>IF(AND(B1053="Med B", COUNTIFS(A$2:A1053, A1053, B$2:B1053, "Med B")=1), 1, 0)</f>
        <v>0</v>
      </c>
      <c r="N1053" s="1">
        <f t="shared" si="141"/>
        <v>0</v>
      </c>
      <c r="O1053" s="1">
        <f>IF(B1053="Med B", COUNTIFS(A$2:A1053, A1053, B$2:B1053, "Med B"), 0)</f>
        <v>0</v>
      </c>
      <c r="P1053" s="1">
        <f>IF(AND(B1053="Med B", COUNTIFS(A$2:A1053, A1053, B$2:B1053, "Med B")=2), E1053, 0)</f>
        <v>0</v>
      </c>
    </row>
    <row r="1054" spans="1:17" ht="10" x14ac:dyDescent="0.25">
      <c r="A1054" s="1">
        <v>70</v>
      </c>
      <c r="B1054" s="24" t="s">
        <v>9</v>
      </c>
      <c r="C1054" s="2">
        <v>41094</v>
      </c>
      <c r="D1054" s="2" t="str">
        <f t="shared" si="136"/>
        <v>2012-07</v>
      </c>
      <c r="E1054" s="23">
        <v>9500</v>
      </c>
      <c r="F1054" s="23">
        <f t="shared" si="137"/>
        <v>0</v>
      </c>
      <c r="G1054" s="23">
        <f>IF(AND(B1054="Med B", COUNTIFS(A$2:A1054, A1054, B$2:B1054, "Med A")=0), 1, 0)</f>
        <v>0</v>
      </c>
      <c r="H1054" s="23" cm="1">
        <f t="array" ref="H1054">IF(AND(A1054=A1053, E1054=1), (C1054-MIN(IF(A$2:A1054=A1054, IF(B$2:B1054="Med A", C$2:C1054), C1054)))/7, 0)</f>
        <v>0</v>
      </c>
      <c r="I1054" s="23">
        <f>IF(F1054=1, SUMIFS(E$2:E1054, A$2:A1054, A1054, B$2:B1054, "Med A"), 0)</f>
        <v>0</v>
      </c>
      <c r="J1054" s="23">
        <f t="shared" si="138"/>
        <v>0</v>
      </c>
      <c r="K1054" s="23">
        <f t="shared" si="139"/>
        <v>9500</v>
      </c>
      <c r="L1054" s="23">
        <f t="shared" si="140"/>
        <v>0</v>
      </c>
      <c r="M1054" s="1">
        <f>IF(AND(B1054="Med B", COUNTIFS(A$2:A1054, A1054, B$2:B1054, "Med B")=1), 1, 0)</f>
        <v>0</v>
      </c>
      <c r="N1054" s="1">
        <f t="shared" si="141"/>
        <v>0</v>
      </c>
      <c r="O1054" s="1">
        <f>IF(B1054="Med B", COUNTIFS(A$2:A1054, A1054, B$2:B1054, "Med B"), 0)</f>
        <v>0</v>
      </c>
      <c r="P1054" s="1">
        <f>IF(AND(B1054="Med B", COUNTIFS(A$2:A1054, A1054, B$2:B1054, "Med B")=2), E1054, 0)</f>
        <v>0</v>
      </c>
    </row>
    <row r="1055" spans="1:17" ht="10" x14ac:dyDescent="0.25">
      <c r="A1055" s="1">
        <v>70</v>
      </c>
      <c r="B1055" s="24" t="s">
        <v>9</v>
      </c>
      <c r="C1055" s="2">
        <v>41096</v>
      </c>
      <c r="D1055" s="2" t="str">
        <f t="shared" si="136"/>
        <v>2012-07</v>
      </c>
      <c r="E1055" s="23">
        <v>9500</v>
      </c>
      <c r="F1055" s="23">
        <f t="shared" si="137"/>
        <v>0</v>
      </c>
      <c r="G1055" s="23">
        <f>IF(AND(B1055="Med B", COUNTIFS(A$2:A1055, A1055, B$2:B1055, "Med A")=0), 1, 0)</f>
        <v>0</v>
      </c>
      <c r="H1055" s="23" cm="1">
        <f t="array" ref="H1055">IF(AND(A1055=A1054, E1055=1), (C1055-MIN(IF(A$2:A1055=A1055, IF(B$2:B1055="Med A", C$2:C1055), C1055)))/7, 0)</f>
        <v>0</v>
      </c>
      <c r="I1055" s="23">
        <f>IF(F1055=1, SUMIFS(E$2:E1055, A$2:A1055, A1055, B$2:B1055, "Med A"), 0)</f>
        <v>0</v>
      </c>
      <c r="J1055" s="23">
        <f t="shared" si="138"/>
        <v>0</v>
      </c>
      <c r="K1055" s="23">
        <f t="shared" si="139"/>
        <v>9500</v>
      </c>
      <c r="L1055" s="23">
        <f t="shared" si="140"/>
        <v>0</v>
      </c>
      <c r="M1055" s="1">
        <f>IF(AND(B1055="Med B", COUNTIFS(A$2:A1055, A1055, B$2:B1055, "Med B")=1), 1, 0)</f>
        <v>0</v>
      </c>
      <c r="N1055" s="1">
        <f t="shared" si="141"/>
        <v>0</v>
      </c>
      <c r="O1055" s="1">
        <f>IF(B1055="Med B", COUNTIFS(A$2:A1055, A1055, B$2:B1055, "Med B"), 0)</f>
        <v>0</v>
      </c>
      <c r="P1055" s="1">
        <f>IF(AND(B1055="Med B", COUNTIFS(A$2:A1055, A1055, B$2:B1055, "Med B")=2), E1055, 0)</f>
        <v>0</v>
      </c>
    </row>
    <row r="1056" spans="1:17" ht="10" x14ac:dyDescent="0.25">
      <c r="A1056" s="1">
        <v>70</v>
      </c>
      <c r="B1056" s="24" t="s">
        <v>9</v>
      </c>
      <c r="C1056" s="2">
        <v>41099</v>
      </c>
      <c r="D1056" s="2" t="str">
        <f t="shared" si="136"/>
        <v>2012-07</v>
      </c>
      <c r="E1056" s="23">
        <v>9500</v>
      </c>
      <c r="F1056" s="23">
        <f t="shared" si="137"/>
        <v>0</v>
      </c>
      <c r="G1056" s="23">
        <f>IF(AND(B1056="Med B", COUNTIFS(A$2:A1056, A1056, B$2:B1056, "Med A")=0), 1, 0)</f>
        <v>0</v>
      </c>
      <c r="H1056" s="23" cm="1">
        <f t="array" ref="H1056">IF(AND(A1056=A1055, E1056=1), (C1056-MIN(IF(A$2:A1056=A1056, IF(B$2:B1056="Med A", C$2:C1056), C1056)))/7, 0)</f>
        <v>0</v>
      </c>
      <c r="I1056" s="23">
        <f>IF(F1056=1, SUMIFS(E$2:E1056, A$2:A1056, A1056, B$2:B1056, "Med A"), 0)</f>
        <v>0</v>
      </c>
      <c r="J1056" s="23">
        <f t="shared" si="138"/>
        <v>0</v>
      </c>
      <c r="K1056" s="23">
        <f t="shared" si="139"/>
        <v>9500</v>
      </c>
      <c r="L1056" s="23">
        <f t="shared" si="140"/>
        <v>0</v>
      </c>
      <c r="M1056" s="1">
        <f>IF(AND(B1056="Med B", COUNTIFS(A$2:A1056, A1056, B$2:B1056, "Med B")=1), 1, 0)</f>
        <v>0</v>
      </c>
      <c r="N1056" s="1">
        <f t="shared" si="141"/>
        <v>0</v>
      </c>
      <c r="O1056" s="1">
        <f>IF(B1056="Med B", COUNTIFS(A$2:A1056, A1056, B$2:B1056, "Med B"), 0)</f>
        <v>0</v>
      </c>
      <c r="P1056" s="1">
        <f>IF(AND(B1056="Med B", COUNTIFS(A$2:A1056, A1056, B$2:B1056, "Med B")=2), E1056, 0)</f>
        <v>0</v>
      </c>
    </row>
    <row r="1057" spans="1:17" ht="10" x14ac:dyDescent="0.25">
      <c r="A1057" s="1">
        <v>70</v>
      </c>
      <c r="B1057" s="24" t="s">
        <v>9</v>
      </c>
      <c r="C1057" s="2">
        <v>41101</v>
      </c>
      <c r="D1057" s="2" t="str">
        <f t="shared" si="136"/>
        <v>2012-07</v>
      </c>
      <c r="E1057" s="23">
        <v>9500</v>
      </c>
      <c r="F1057" s="23">
        <f t="shared" si="137"/>
        <v>0</v>
      </c>
      <c r="G1057" s="23">
        <f>IF(AND(B1057="Med B", COUNTIFS(A$2:A1057, A1057, B$2:B1057, "Med A")=0), 1, 0)</f>
        <v>0</v>
      </c>
      <c r="H1057" s="23" cm="1">
        <f t="array" ref="H1057">IF(AND(A1057=A1056, E1057=1), (C1057-MIN(IF(A$2:A1057=A1057, IF(B$2:B1057="Med A", C$2:C1057), C1057)))/7, 0)</f>
        <v>0</v>
      </c>
      <c r="I1057" s="23">
        <f>IF(F1057=1, SUMIFS(E$2:E1057, A$2:A1057, A1057, B$2:B1057, "Med A"), 0)</f>
        <v>0</v>
      </c>
      <c r="J1057" s="23">
        <f t="shared" si="138"/>
        <v>0</v>
      </c>
      <c r="K1057" s="23">
        <f t="shared" si="139"/>
        <v>9500</v>
      </c>
      <c r="L1057" s="23">
        <f t="shared" si="140"/>
        <v>0</v>
      </c>
      <c r="M1057" s="1">
        <f>IF(AND(B1057="Med B", COUNTIFS(A$2:A1057, A1057, B$2:B1057, "Med B")=1), 1, 0)</f>
        <v>0</v>
      </c>
      <c r="N1057" s="1">
        <f t="shared" si="141"/>
        <v>0</v>
      </c>
      <c r="O1057" s="1">
        <f>IF(B1057="Med B", COUNTIFS(A$2:A1057, A1057, B$2:B1057, "Med B"), 0)</f>
        <v>0</v>
      </c>
      <c r="P1057" s="1">
        <f>IF(AND(B1057="Med B", COUNTIFS(A$2:A1057, A1057, B$2:B1057, "Med B")=2), E1057, 0)</f>
        <v>0</v>
      </c>
    </row>
    <row r="1058" spans="1:17" ht="10" x14ac:dyDescent="0.25">
      <c r="A1058" s="1">
        <v>70</v>
      </c>
      <c r="B1058" s="24" t="s">
        <v>9</v>
      </c>
      <c r="C1058" s="2">
        <v>41103</v>
      </c>
      <c r="D1058" s="2" t="str">
        <f t="shared" si="136"/>
        <v>2012-07</v>
      </c>
      <c r="E1058" s="23">
        <v>9500</v>
      </c>
      <c r="F1058" s="23">
        <f t="shared" si="137"/>
        <v>0</v>
      </c>
      <c r="G1058" s="23">
        <f>IF(AND(B1058="Med B", COUNTIFS(A$2:A1058, A1058, B$2:B1058, "Med A")=0), 1, 0)</f>
        <v>0</v>
      </c>
      <c r="H1058" s="23" cm="1">
        <f t="array" ref="H1058">IF(AND(A1058=A1057, E1058=1), (C1058-MIN(IF(A$2:A1058=A1058, IF(B$2:B1058="Med A", C$2:C1058), C1058)))/7, 0)</f>
        <v>0</v>
      </c>
      <c r="I1058" s="23">
        <f>IF(F1058=1, SUMIFS(E$2:E1058, A$2:A1058, A1058, B$2:B1058, "Med A"), 0)</f>
        <v>0</v>
      </c>
      <c r="J1058" s="23">
        <f t="shared" si="138"/>
        <v>0</v>
      </c>
      <c r="K1058" s="23">
        <f t="shared" si="139"/>
        <v>9500</v>
      </c>
      <c r="L1058" s="23">
        <f t="shared" si="140"/>
        <v>0</v>
      </c>
      <c r="M1058" s="1">
        <f>IF(AND(B1058="Med B", COUNTIFS(A$2:A1058, A1058, B$2:B1058, "Med B")=1), 1, 0)</f>
        <v>0</v>
      </c>
      <c r="N1058" s="1">
        <f t="shared" si="141"/>
        <v>0</v>
      </c>
      <c r="O1058" s="1">
        <f>IF(B1058="Med B", COUNTIFS(A$2:A1058, A1058, B$2:B1058, "Med B"), 0)</f>
        <v>0</v>
      </c>
      <c r="P1058" s="1">
        <f>IF(AND(B1058="Med B", COUNTIFS(A$2:A1058, A1058, B$2:B1058, "Med B")=2), E1058, 0)</f>
        <v>0</v>
      </c>
    </row>
    <row r="1059" spans="1:17" ht="10" x14ac:dyDescent="0.25">
      <c r="A1059" s="1">
        <v>70</v>
      </c>
      <c r="B1059" s="24" t="s">
        <v>9</v>
      </c>
      <c r="C1059" s="2">
        <v>41117</v>
      </c>
      <c r="D1059" s="2" t="str">
        <f t="shared" si="136"/>
        <v>2012-07</v>
      </c>
      <c r="E1059" s="23">
        <v>9500</v>
      </c>
      <c r="F1059" s="23">
        <f t="shared" si="137"/>
        <v>0</v>
      </c>
      <c r="G1059" s="23">
        <f>IF(AND(B1059="Med B", COUNTIFS(A$2:A1059, A1059, B$2:B1059, "Med A")=0), 1, 0)</f>
        <v>0</v>
      </c>
      <c r="H1059" s="23" cm="1">
        <f t="array" ref="H1059">IF(AND(A1059=A1058, E1059=1), (C1059-MIN(IF(A$2:A1059=A1059, IF(B$2:B1059="Med A", C$2:C1059), C1059)))/7, 0)</f>
        <v>0</v>
      </c>
      <c r="I1059" s="23">
        <f>IF(F1059=1, SUMIFS(E$2:E1059, A$2:A1059, A1059, B$2:B1059, "Med A"), 0)</f>
        <v>0</v>
      </c>
      <c r="J1059" s="23">
        <f t="shared" si="138"/>
        <v>0</v>
      </c>
      <c r="K1059" s="23">
        <f t="shared" si="139"/>
        <v>9500</v>
      </c>
      <c r="L1059" s="23">
        <f t="shared" si="140"/>
        <v>0</v>
      </c>
      <c r="M1059" s="1">
        <f>IF(AND(B1059="Med B", COUNTIFS(A$2:A1059, A1059, B$2:B1059, "Med B")=1), 1, 0)</f>
        <v>0</v>
      </c>
      <c r="N1059" s="1">
        <f t="shared" si="141"/>
        <v>0</v>
      </c>
      <c r="O1059" s="1">
        <f>IF(B1059="Med B", COUNTIFS(A$2:A1059, A1059, B$2:B1059, "Med B"), 0)</f>
        <v>0</v>
      </c>
      <c r="P1059" s="1">
        <f>IF(AND(B1059="Med B", COUNTIFS(A$2:A1059, A1059, B$2:B1059, "Med B")=2), E1059, 0)</f>
        <v>0</v>
      </c>
    </row>
    <row r="1060" spans="1:17" ht="10" x14ac:dyDescent="0.25">
      <c r="A1060" s="1">
        <v>70</v>
      </c>
      <c r="B1060" s="24" t="s">
        <v>9</v>
      </c>
      <c r="C1060" s="2">
        <v>41120</v>
      </c>
      <c r="D1060" s="2" t="str">
        <f t="shared" si="136"/>
        <v>2012-07</v>
      </c>
      <c r="E1060" s="23">
        <v>9500</v>
      </c>
      <c r="F1060" s="23">
        <f t="shared" si="137"/>
        <v>0</v>
      </c>
      <c r="G1060" s="23">
        <f>IF(AND(B1060="Med B", COUNTIFS(A$2:A1060, A1060, B$2:B1060, "Med A")=0), 1, 0)</f>
        <v>0</v>
      </c>
      <c r="H1060" s="23" cm="1">
        <f t="array" ref="H1060">IF(AND(A1060=A1059, E1060=1), (C1060-MIN(IF(A$2:A1060=A1060, IF(B$2:B1060="Med A", C$2:C1060), C1060)))/7, 0)</f>
        <v>0</v>
      </c>
      <c r="I1060" s="23">
        <f>IF(F1060=1, SUMIFS(E$2:E1060, A$2:A1060, A1060, B$2:B1060, "Med A"), 0)</f>
        <v>0</v>
      </c>
      <c r="J1060" s="23">
        <f t="shared" si="138"/>
        <v>0</v>
      </c>
      <c r="K1060" s="23">
        <f t="shared" si="139"/>
        <v>9500</v>
      </c>
      <c r="L1060" s="23">
        <f t="shared" si="140"/>
        <v>0</v>
      </c>
      <c r="M1060" s="1">
        <f>IF(AND(B1060="Med B", COUNTIFS(A$2:A1060, A1060, B$2:B1060, "Med B")=1), 1, 0)</f>
        <v>0</v>
      </c>
      <c r="N1060" s="1">
        <f t="shared" si="141"/>
        <v>0</v>
      </c>
      <c r="O1060" s="1">
        <f>IF(B1060="Med B", COUNTIFS(A$2:A1060, A1060, B$2:B1060, "Med B"), 0)</f>
        <v>0</v>
      </c>
      <c r="P1060" s="1">
        <f>IF(AND(B1060="Med B", COUNTIFS(A$2:A1060, A1060, B$2:B1060, "Med B")=2), E1060, 0)</f>
        <v>0</v>
      </c>
    </row>
    <row r="1061" spans="1:17" ht="10" x14ac:dyDescent="0.25">
      <c r="A1061" s="1">
        <v>70</v>
      </c>
      <c r="B1061" s="24" t="s">
        <v>9</v>
      </c>
      <c r="C1061" s="2">
        <v>41122</v>
      </c>
      <c r="D1061" s="2" t="str">
        <f t="shared" si="136"/>
        <v>2012-08</v>
      </c>
      <c r="E1061" s="23">
        <v>9500</v>
      </c>
      <c r="F1061" s="23">
        <f t="shared" si="137"/>
        <v>0</v>
      </c>
      <c r="G1061" s="23">
        <f>IF(AND(B1061="Med B", COUNTIFS(A$2:A1061, A1061, B$2:B1061, "Med A")=0), 1, 0)</f>
        <v>0</v>
      </c>
      <c r="H1061" s="23" cm="1">
        <f t="array" ref="H1061">IF(AND(A1061=A1060, E1061=1), (C1061-MIN(IF(A$2:A1061=A1061, IF(B$2:B1061="Med A", C$2:C1061), C1061)))/7, 0)</f>
        <v>0</v>
      </c>
      <c r="I1061" s="23">
        <f>IF(F1061=1, SUMIFS(E$2:E1061, A$2:A1061, A1061, B$2:B1061, "Med A"), 0)</f>
        <v>0</v>
      </c>
      <c r="J1061" s="23">
        <f t="shared" si="138"/>
        <v>0</v>
      </c>
      <c r="K1061" s="23">
        <f t="shared" si="139"/>
        <v>9500</v>
      </c>
      <c r="L1061" s="23">
        <f t="shared" si="140"/>
        <v>0</v>
      </c>
      <c r="M1061" s="1">
        <f>IF(AND(B1061="Med B", COUNTIFS(A$2:A1061, A1061, B$2:B1061, "Med B")=1), 1, 0)</f>
        <v>0</v>
      </c>
      <c r="N1061" s="1">
        <f t="shared" si="141"/>
        <v>0</v>
      </c>
      <c r="O1061" s="1">
        <f>IF(B1061="Med B", COUNTIFS(A$2:A1061, A1061, B$2:B1061, "Med B"), 0)</f>
        <v>0</v>
      </c>
      <c r="P1061" s="1">
        <f>IF(AND(B1061="Med B", COUNTIFS(A$2:A1061, A1061, B$2:B1061, "Med B")=2), E1061, 0)</f>
        <v>0</v>
      </c>
    </row>
    <row r="1062" spans="1:17" ht="10" x14ac:dyDescent="0.25">
      <c r="A1062" s="1">
        <v>70</v>
      </c>
      <c r="B1062" s="24" t="s">
        <v>9</v>
      </c>
      <c r="C1062" s="2">
        <v>41124</v>
      </c>
      <c r="D1062" s="2" t="str">
        <f t="shared" si="136"/>
        <v>2012-08</v>
      </c>
      <c r="E1062" s="23">
        <v>9500</v>
      </c>
      <c r="F1062" s="23">
        <f t="shared" si="137"/>
        <v>0</v>
      </c>
      <c r="G1062" s="23">
        <f>IF(AND(B1062="Med B", COUNTIFS(A$2:A1062, A1062, B$2:B1062, "Med A")=0), 1, 0)</f>
        <v>0</v>
      </c>
      <c r="H1062" s="23" cm="1">
        <f t="array" ref="H1062">IF(AND(A1062=A1061, E1062=1), (C1062-MIN(IF(A$2:A1062=A1062, IF(B$2:B1062="Med A", C$2:C1062), C1062)))/7, 0)</f>
        <v>0</v>
      </c>
      <c r="I1062" s="23">
        <f>IF(F1062=1, SUMIFS(E$2:E1062, A$2:A1062, A1062, B$2:B1062, "Med A"), 0)</f>
        <v>0</v>
      </c>
      <c r="J1062" s="23">
        <f t="shared" si="138"/>
        <v>0</v>
      </c>
      <c r="K1062" s="23">
        <f t="shared" si="139"/>
        <v>9500</v>
      </c>
      <c r="L1062" s="23">
        <f t="shared" si="140"/>
        <v>0</v>
      </c>
      <c r="M1062" s="1">
        <f>IF(AND(B1062="Med B", COUNTIFS(A$2:A1062, A1062, B$2:B1062, "Med B")=1), 1, 0)</f>
        <v>0</v>
      </c>
      <c r="N1062" s="1">
        <f t="shared" si="141"/>
        <v>0</v>
      </c>
      <c r="O1062" s="1">
        <f>IF(B1062="Med B", COUNTIFS(A$2:A1062, A1062, B$2:B1062, "Med B"), 0)</f>
        <v>0</v>
      </c>
      <c r="P1062" s="1">
        <f>IF(AND(B1062="Med B", COUNTIFS(A$2:A1062, A1062, B$2:B1062, "Med B")=2), E1062, 0)</f>
        <v>0</v>
      </c>
    </row>
    <row r="1063" spans="1:17" ht="10" x14ac:dyDescent="0.25">
      <c r="A1063" s="1">
        <v>71</v>
      </c>
      <c r="B1063" s="24" t="s">
        <v>9</v>
      </c>
      <c r="C1063" s="2">
        <v>41092</v>
      </c>
      <c r="D1063" s="2" t="str">
        <f t="shared" si="136"/>
        <v>2012-07</v>
      </c>
      <c r="E1063" s="23">
        <v>4100</v>
      </c>
      <c r="F1063" s="23">
        <f t="shared" si="137"/>
        <v>0</v>
      </c>
      <c r="G1063" s="23">
        <f>IF(AND(B1063="Med B", COUNTIFS(A$2:A1063, A1063, B$2:B1063, "Med A")=0), 1, 0)</f>
        <v>0</v>
      </c>
      <c r="H1063" s="23" cm="1">
        <f t="array" ref="H1063">IF(AND(A1063=A1062, E1063=1), (C1063-MIN(IF(A$2:A1063=A1063, IF(B$2:B1063="Med A", C$2:C1063), C1063)))/7, 0)</f>
        <v>0</v>
      </c>
      <c r="I1063" s="23">
        <f>IF(F1063=1, SUMIFS(E$2:E1063, A$2:A1063, A1063, B$2:B1063, "Med A"), 0)</f>
        <v>0</v>
      </c>
      <c r="J1063" s="23">
        <f t="shared" si="138"/>
        <v>0</v>
      </c>
      <c r="K1063" s="23">
        <f t="shared" si="139"/>
        <v>4100</v>
      </c>
      <c r="L1063" s="23">
        <f t="shared" si="140"/>
        <v>0</v>
      </c>
      <c r="M1063" s="1">
        <f>IF(AND(B1063="Med B", COUNTIFS(A$2:A1063, A1063, B$2:B1063, "Med B")=1), 1, 0)</f>
        <v>0</v>
      </c>
      <c r="N1063" s="1">
        <f t="shared" si="141"/>
        <v>0</v>
      </c>
      <c r="O1063" s="1">
        <f>IF(B1063="Med B", COUNTIFS(A$2:A1063, A1063, B$2:B1063, "Med B"), 0)</f>
        <v>0</v>
      </c>
      <c r="P1063" s="1">
        <f>IF(AND(B1063="Med B", COUNTIFS(A$2:A1063, A1063, B$2:B1063, "Med B")=2), E1063, 0)</f>
        <v>0</v>
      </c>
    </row>
    <row r="1064" spans="1:17" ht="10" x14ac:dyDescent="0.25">
      <c r="A1064" s="1">
        <v>71</v>
      </c>
      <c r="B1064" s="24" t="s">
        <v>9</v>
      </c>
      <c r="C1064" s="2">
        <v>41094</v>
      </c>
      <c r="D1064" s="2" t="str">
        <f t="shared" si="136"/>
        <v>2012-07</v>
      </c>
      <c r="E1064" s="23">
        <v>4100</v>
      </c>
      <c r="F1064" s="23">
        <f t="shared" si="137"/>
        <v>0</v>
      </c>
      <c r="G1064" s="23">
        <f>IF(AND(B1064="Med B", COUNTIFS(A$2:A1064, A1064, B$2:B1064, "Med A")=0), 1, 0)</f>
        <v>0</v>
      </c>
      <c r="H1064" s="23" cm="1">
        <f t="array" ref="H1064">IF(AND(A1064=A1063, E1064=1), (C1064-MIN(IF(A$2:A1064=A1064, IF(B$2:B1064="Med A", C$2:C1064), C1064)))/7, 0)</f>
        <v>0</v>
      </c>
      <c r="I1064" s="23">
        <f>IF(F1064=1, SUMIFS(E$2:E1064, A$2:A1064, A1064, B$2:B1064, "Med A"), 0)</f>
        <v>0</v>
      </c>
      <c r="J1064" s="23">
        <f t="shared" si="138"/>
        <v>0</v>
      </c>
      <c r="K1064" s="23">
        <f t="shared" si="139"/>
        <v>4100</v>
      </c>
      <c r="L1064" s="23">
        <f t="shared" si="140"/>
        <v>0</v>
      </c>
      <c r="M1064" s="1">
        <f>IF(AND(B1064="Med B", COUNTIFS(A$2:A1064, A1064, B$2:B1064, "Med B")=1), 1, 0)</f>
        <v>0</v>
      </c>
      <c r="N1064" s="1">
        <f t="shared" si="141"/>
        <v>0</v>
      </c>
      <c r="O1064" s="1">
        <f>IF(B1064="Med B", COUNTIFS(A$2:A1064, A1064, B$2:B1064, "Med B"), 0)</f>
        <v>0</v>
      </c>
      <c r="P1064" s="1">
        <f>IF(AND(B1064="Med B", COUNTIFS(A$2:A1064, A1064, B$2:B1064, "Med B")=2), E1064, 0)</f>
        <v>0</v>
      </c>
    </row>
    <row r="1065" spans="1:17" ht="10" x14ac:dyDescent="0.25">
      <c r="A1065" s="1">
        <v>72</v>
      </c>
      <c r="B1065" s="24" t="s">
        <v>10</v>
      </c>
      <c r="C1065" s="2">
        <v>41228</v>
      </c>
      <c r="D1065" s="2" t="str">
        <f t="shared" si="136"/>
        <v>2012-11</v>
      </c>
      <c r="E1065" s="23">
        <v>2</v>
      </c>
      <c r="F1065" s="23">
        <f t="shared" si="137"/>
        <v>0</v>
      </c>
      <c r="G1065" s="23">
        <f>IF(AND(B1065="Med B", COUNTIFS(A$2:A1065, A1065, B$2:B1065, "Med A")=0), 1, 0)</f>
        <v>1</v>
      </c>
      <c r="H1065" s="23" cm="1">
        <f t="array" ref="H1065">IF(AND(A1065=A1064, E1065=1), (C1065-MIN(IF(A$2:A1065=A1065, IF(B$2:B1065="Med A", C$2:C1065), C1065)))/7, 0)</f>
        <v>0</v>
      </c>
      <c r="I1065" s="23">
        <f>IF(F1065=1, SUMIFS(E$2:E1065, A$2:A1065, A1065, B$2:B1065, "Med A"), 0)</f>
        <v>0</v>
      </c>
      <c r="J1065" s="23">
        <f t="shared" si="138"/>
        <v>2</v>
      </c>
      <c r="K1065" s="23">
        <f t="shared" si="139"/>
        <v>0</v>
      </c>
      <c r="L1065" s="23">
        <f t="shared" si="140"/>
        <v>2</v>
      </c>
      <c r="M1065" s="1">
        <f>IF(AND(B1065="Med B", COUNTIFS(A$2:A1065, A1065, B$2:B1065, "Med B")=1), 1, 0)</f>
        <v>1</v>
      </c>
      <c r="N1065" s="1">
        <f t="shared" si="141"/>
        <v>2</v>
      </c>
      <c r="O1065" s="1">
        <f>IF(B1065="Med B", COUNTIFS(A$2:A1065, A1065, B$2:B1065, "Med B"), 0)</f>
        <v>1</v>
      </c>
      <c r="P1065" s="1">
        <f>IF(AND(B1065="Med B", COUNTIFS(A$2:A1065, A1065, B$2:B1065, "Med B")=2), E1065, 0)</f>
        <v>0</v>
      </c>
    </row>
    <row r="1066" spans="1:17" ht="10" x14ac:dyDescent="0.25">
      <c r="A1066" s="1">
        <v>73</v>
      </c>
      <c r="B1066" s="24" t="s">
        <v>9</v>
      </c>
      <c r="C1066" s="2">
        <v>41152</v>
      </c>
      <c r="D1066" s="2" t="str">
        <f t="shared" si="136"/>
        <v>2012-08</v>
      </c>
      <c r="E1066" s="23">
        <v>10000</v>
      </c>
      <c r="F1066" s="23">
        <f t="shared" si="137"/>
        <v>0</v>
      </c>
      <c r="G1066" s="23">
        <f>IF(AND(B1066="Med B", COUNTIFS(A$2:A1066, A1066, B$2:B1066, "Med A")=0), 1, 0)</f>
        <v>0</v>
      </c>
      <c r="H1066" s="23" cm="1">
        <f t="array" ref="H1066">IF(AND(A1066=A1065, E1066=1), (C1066-MIN(IF(A$2:A1066=A1066, IF(B$2:B1066="Med A", C$2:C1066), C1066)))/7, 0)</f>
        <v>0</v>
      </c>
      <c r="I1066" s="23">
        <f>IF(F1066=1, SUMIFS(E$2:E1066, A$2:A1066, A1066, B$2:B1066, "Med A"), 0)</f>
        <v>0</v>
      </c>
      <c r="J1066" s="23">
        <f t="shared" si="138"/>
        <v>0</v>
      </c>
      <c r="K1066" s="23">
        <f t="shared" si="139"/>
        <v>10000</v>
      </c>
      <c r="L1066" s="23">
        <f t="shared" si="140"/>
        <v>0</v>
      </c>
      <c r="M1066" s="1">
        <f>IF(AND(B1066="Med B", COUNTIFS(A$2:A1066, A1066, B$2:B1066, "Med B")=1), 1, 0)</f>
        <v>0</v>
      </c>
      <c r="N1066" s="1">
        <f t="shared" si="141"/>
        <v>0</v>
      </c>
      <c r="O1066" s="1">
        <f>IF(B1066="Med B", COUNTIFS(A$2:A1066, A1066, B$2:B1066, "Med B"), 0)</f>
        <v>0</v>
      </c>
      <c r="P1066" s="1">
        <f>IF(AND(B1066="Med B", COUNTIFS(A$2:A1066, A1066, B$2:B1066, "Med B")=2), E1066, 0)</f>
        <v>0</v>
      </c>
    </row>
    <row r="1067" spans="1:17" ht="12.5" x14ac:dyDescent="0.25">
      <c r="A1067" s="1">
        <v>73</v>
      </c>
      <c r="B1067" s="24" t="s">
        <v>9</v>
      </c>
      <c r="C1067" s="2">
        <v>41155</v>
      </c>
      <c r="D1067" s="2" t="str">
        <f t="shared" si="136"/>
        <v>2012-09</v>
      </c>
      <c r="E1067" s="23">
        <v>10000</v>
      </c>
      <c r="F1067" s="23">
        <f t="shared" si="137"/>
        <v>0</v>
      </c>
      <c r="G1067" s="23">
        <f>IF(AND(B1067="Med B", COUNTIFS(A$2:A1067, A1067, B$2:B1067, "Med A")=0), 1, 0)</f>
        <v>0</v>
      </c>
      <c r="H1067" s="23" cm="1">
        <f t="array" ref="H1067">IF(AND(A1067=A1066, E1067=1), (C1067-MIN(IF(A$2:A1067=A1067, IF(B$2:B1067="Med A", C$2:C1067), C1067)))/7, 0)</f>
        <v>0</v>
      </c>
      <c r="I1067" s="23">
        <f>IF(F1067=1, SUMIFS(E$2:E1067, A$2:A1067, A1067, B$2:B1067, "Med A"), 0)</f>
        <v>0</v>
      </c>
      <c r="J1067" s="23">
        <f t="shared" si="138"/>
        <v>0</v>
      </c>
      <c r="K1067" s="23">
        <f t="shared" si="139"/>
        <v>10000</v>
      </c>
      <c r="L1067" s="23">
        <f t="shared" si="140"/>
        <v>0</v>
      </c>
      <c r="M1067" s="1">
        <f>IF(AND(B1067="Med B", COUNTIFS(A$2:A1067, A1067, B$2:B1067, "Med B")=1), 1, 0)</f>
        <v>0</v>
      </c>
      <c r="N1067" s="1">
        <f t="shared" si="141"/>
        <v>0</v>
      </c>
      <c r="O1067" s="1">
        <f>IF(B1067="Med B", COUNTIFS(A$2:A1067, A1067, B$2:B1067, "Med B"), 0)</f>
        <v>0</v>
      </c>
      <c r="P1067" s="1">
        <f>IF(AND(B1067="Med B", COUNTIFS(A$2:A1067, A1067, B$2:B1067, "Med B")=2), E1067, 0)</f>
        <v>0</v>
      </c>
      <c r="Q1067" t="str">
        <f t="shared" ref="Q1067:Q1070" si="143">IF(AND(F1043=1, OR(MONTH(C1043)=9, MONTH(C1043)=10)), TEXT(C1043, "yyyy-mm"), "")</f>
        <v/>
      </c>
    </row>
    <row r="1068" spans="1:17" ht="12.5" x14ac:dyDescent="0.25">
      <c r="A1068" s="1">
        <v>73</v>
      </c>
      <c r="B1068" s="24" t="s">
        <v>9</v>
      </c>
      <c r="C1068" s="2">
        <v>41157</v>
      </c>
      <c r="D1068" s="2" t="str">
        <f t="shared" si="136"/>
        <v>2012-09</v>
      </c>
      <c r="E1068" s="23">
        <v>10000</v>
      </c>
      <c r="F1068" s="23">
        <f t="shared" si="137"/>
        <v>0</v>
      </c>
      <c r="G1068" s="23">
        <f>IF(AND(B1068="Med B", COUNTIFS(A$2:A1068, A1068, B$2:B1068, "Med A")=0), 1, 0)</f>
        <v>0</v>
      </c>
      <c r="H1068" s="23" cm="1">
        <f t="array" ref="H1068">IF(AND(A1068=A1067, E1068=1), (C1068-MIN(IF(A$2:A1068=A1068, IF(B$2:B1068="Med A", C$2:C1068), C1068)))/7, 0)</f>
        <v>0</v>
      </c>
      <c r="I1068" s="23">
        <f>IF(F1068=1, SUMIFS(E$2:E1068, A$2:A1068, A1068, B$2:B1068, "Med A"), 0)</f>
        <v>0</v>
      </c>
      <c r="J1068" s="23">
        <f t="shared" si="138"/>
        <v>0</v>
      </c>
      <c r="K1068" s="23">
        <f t="shared" si="139"/>
        <v>10000</v>
      </c>
      <c r="L1068" s="23">
        <f t="shared" si="140"/>
        <v>0</v>
      </c>
      <c r="M1068" s="1">
        <f>IF(AND(B1068="Med B", COUNTIFS(A$2:A1068, A1068, B$2:B1068, "Med B")=1), 1, 0)</f>
        <v>0</v>
      </c>
      <c r="N1068" s="1">
        <f t="shared" si="141"/>
        <v>0</v>
      </c>
      <c r="O1068" s="1">
        <f>IF(B1068="Med B", COUNTIFS(A$2:A1068, A1068, B$2:B1068, "Med B"), 0)</f>
        <v>0</v>
      </c>
      <c r="P1068" s="1">
        <f>IF(AND(B1068="Med B", COUNTIFS(A$2:A1068, A1068, B$2:B1068, "Med B")=2), E1068, 0)</f>
        <v>0</v>
      </c>
      <c r="Q1068" t="str">
        <f t="shared" si="143"/>
        <v/>
      </c>
    </row>
    <row r="1069" spans="1:17" ht="12.5" x14ac:dyDescent="0.25">
      <c r="A1069" s="1">
        <v>73</v>
      </c>
      <c r="B1069" s="24" t="s">
        <v>10</v>
      </c>
      <c r="C1069" s="2">
        <v>41166</v>
      </c>
      <c r="D1069" s="2" t="str">
        <f t="shared" si="136"/>
        <v>2012-09</v>
      </c>
      <c r="E1069" s="23">
        <v>13</v>
      </c>
      <c r="F1069" s="23">
        <f t="shared" si="137"/>
        <v>1</v>
      </c>
      <c r="G1069" s="23">
        <f>IF(AND(B1069="Med B", COUNTIFS(A$2:A1069, A1069, B$2:B1069, "Med A")=0), 1, 0)</f>
        <v>0</v>
      </c>
      <c r="H1069" s="23" cm="1">
        <f t="array" ref="H1069">IF(AND(A1069=A1068, E1069=1), (C1069-MIN(IF(A$2:A1069=A1069, IF(B$2:B1069="Med A", C$2:C1069), C1069)))/7, 0)</f>
        <v>0</v>
      </c>
      <c r="I1069" s="23">
        <f>IF(F1069=1, SUMIFS(E$2:E1069, A$2:A1069, A1069, B$2:B1069, "Med A"), 0)</f>
        <v>30000</v>
      </c>
      <c r="J1069" s="23">
        <f t="shared" si="138"/>
        <v>0</v>
      </c>
      <c r="K1069" s="23">
        <f t="shared" si="139"/>
        <v>0</v>
      </c>
      <c r="L1069" s="23">
        <f t="shared" si="140"/>
        <v>13</v>
      </c>
      <c r="M1069" s="1">
        <f>IF(AND(B1069="Med B", COUNTIFS(A$2:A1069, A1069, B$2:B1069, "Med B")=1), 1, 0)</f>
        <v>1</v>
      </c>
      <c r="N1069" s="1">
        <f t="shared" si="141"/>
        <v>13</v>
      </c>
      <c r="O1069" s="1">
        <f>IF(B1069="Med B", COUNTIFS(A$2:A1069, A1069, B$2:B1069, "Med B"), 0)</f>
        <v>1</v>
      </c>
      <c r="P1069" s="1">
        <f>IF(AND(B1069="Med B", COUNTIFS(A$2:A1069, A1069, B$2:B1069, "Med B")=2), E1069, 0)</f>
        <v>0</v>
      </c>
      <c r="Q1069" t="str">
        <f t="shared" si="143"/>
        <v/>
      </c>
    </row>
    <row r="1070" spans="1:17" ht="12.5" x14ac:dyDescent="0.25">
      <c r="A1070" s="1">
        <v>73</v>
      </c>
      <c r="B1070" s="24" t="s">
        <v>10</v>
      </c>
      <c r="C1070" s="2">
        <v>41192</v>
      </c>
      <c r="D1070" s="2" t="str">
        <f t="shared" si="136"/>
        <v>2012-10</v>
      </c>
      <c r="E1070" s="23">
        <v>13</v>
      </c>
      <c r="F1070" s="23">
        <f t="shared" si="137"/>
        <v>0</v>
      </c>
      <c r="G1070" s="23">
        <f>IF(AND(B1070="Med B", COUNTIFS(A$2:A1070, A1070, B$2:B1070, "Med A")=0), 1, 0)</f>
        <v>0</v>
      </c>
      <c r="H1070" s="23" cm="1">
        <f t="array" ref="H1070">IF(AND(A1070=A1069, E1070=1), (C1070-MIN(IF(A$2:A1070=A1070, IF(B$2:B1070="Med A", C$2:C1070), C1070)))/7, 0)</f>
        <v>0</v>
      </c>
      <c r="I1070" s="23">
        <f>IF(F1070=1, SUMIFS(E$2:E1070, A$2:A1070, A1070, B$2:B1070, "Med A"), 0)</f>
        <v>0</v>
      </c>
      <c r="J1070" s="23">
        <f t="shared" si="138"/>
        <v>0</v>
      </c>
      <c r="K1070" s="23">
        <f t="shared" si="139"/>
        <v>0</v>
      </c>
      <c r="L1070" s="23">
        <f t="shared" si="140"/>
        <v>13</v>
      </c>
      <c r="M1070" s="1">
        <f>IF(AND(B1070="Med B", COUNTIFS(A$2:A1070, A1070, B$2:B1070, "Med B")=1), 1, 0)</f>
        <v>0</v>
      </c>
      <c r="N1070" s="1">
        <f t="shared" si="141"/>
        <v>0</v>
      </c>
      <c r="O1070" s="1">
        <f>IF(B1070="Med B", COUNTIFS(A$2:A1070, A1070, B$2:B1070, "Med B"), 0)</f>
        <v>2</v>
      </c>
      <c r="P1070" s="1">
        <f>IF(AND(B1070="Med B", COUNTIFS(A$2:A1070, A1070, B$2:B1070, "Med B")=2), E1070, 0)</f>
        <v>13</v>
      </c>
      <c r="Q1070" t="str">
        <f t="shared" si="143"/>
        <v/>
      </c>
    </row>
    <row r="1071" spans="1:17" ht="10" x14ac:dyDescent="0.25">
      <c r="A1071" s="1">
        <v>73</v>
      </c>
      <c r="B1071" s="24" t="s">
        <v>10</v>
      </c>
      <c r="C1071" s="2">
        <v>41227</v>
      </c>
      <c r="D1071" s="2" t="str">
        <f t="shared" si="136"/>
        <v>2012-11</v>
      </c>
      <c r="E1071" s="23">
        <v>10</v>
      </c>
      <c r="F1071" s="23">
        <f t="shared" si="137"/>
        <v>0</v>
      </c>
      <c r="G1071" s="23">
        <f>IF(AND(B1071="Med B", COUNTIFS(A$2:A1071, A1071, B$2:B1071, "Med A")=0), 1, 0)</f>
        <v>0</v>
      </c>
      <c r="H1071" s="23" cm="1">
        <f t="array" ref="H1071">IF(AND(A1071=A1070, E1071=1), (C1071-MIN(IF(A$2:A1071=A1071, IF(B$2:B1071="Med A", C$2:C1071), C1071)))/7, 0)</f>
        <v>0</v>
      </c>
      <c r="I1071" s="23">
        <f>IF(F1071=1, SUMIFS(E$2:E1071, A$2:A1071, A1071, B$2:B1071, "Med A"), 0)</f>
        <v>0</v>
      </c>
      <c r="J1071" s="23">
        <f t="shared" si="138"/>
        <v>36</v>
      </c>
      <c r="K1071" s="23">
        <f t="shared" si="139"/>
        <v>0</v>
      </c>
      <c r="L1071" s="23">
        <f t="shared" si="140"/>
        <v>10</v>
      </c>
      <c r="M1071" s="1">
        <f>IF(AND(B1071="Med B", COUNTIFS(A$2:A1071, A1071, B$2:B1071, "Med B")=1), 1, 0)</f>
        <v>0</v>
      </c>
      <c r="N1071" s="1">
        <f t="shared" si="141"/>
        <v>0</v>
      </c>
      <c r="O1071" s="1">
        <f>IF(B1071="Med B", COUNTIFS(A$2:A1071, A1071, B$2:B1071, "Med B"), 0)</f>
        <v>3</v>
      </c>
      <c r="P1071" s="1">
        <f>IF(AND(B1071="Med B", COUNTIFS(A$2:A1071, A1071, B$2:B1071, "Med B")=2), E1071, 0)</f>
        <v>0</v>
      </c>
    </row>
    <row r="1072" spans="1:17" ht="10" x14ac:dyDescent="0.25">
      <c r="A1072" s="1">
        <v>74</v>
      </c>
      <c r="B1072" s="24" t="s">
        <v>9</v>
      </c>
      <c r="C1072" s="2">
        <v>41092</v>
      </c>
      <c r="D1072" s="2" t="str">
        <f t="shared" si="136"/>
        <v>2012-07</v>
      </c>
      <c r="E1072" s="23">
        <v>200</v>
      </c>
      <c r="F1072" s="23">
        <f t="shared" si="137"/>
        <v>0</v>
      </c>
      <c r="G1072" s="23">
        <f>IF(AND(B1072="Med B", COUNTIFS(A$2:A1072, A1072, B$2:B1072, "Med A")=0), 1, 0)</f>
        <v>0</v>
      </c>
      <c r="H1072" s="23" cm="1">
        <f t="array" ref="H1072">IF(AND(A1072=A1071, E1072=1), (C1072-MIN(IF(A$2:A1072=A1072, IF(B$2:B1072="Med A", C$2:C1072), C1072)))/7, 0)</f>
        <v>0</v>
      </c>
      <c r="I1072" s="23">
        <f>IF(F1072=1, SUMIFS(E$2:E1072, A$2:A1072, A1072, B$2:B1072, "Med A"), 0)</f>
        <v>0</v>
      </c>
      <c r="J1072" s="23">
        <f t="shared" si="138"/>
        <v>0</v>
      </c>
      <c r="K1072" s="23">
        <f t="shared" si="139"/>
        <v>200</v>
      </c>
      <c r="L1072" s="23">
        <f t="shared" si="140"/>
        <v>0</v>
      </c>
      <c r="M1072" s="1">
        <f>IF(AND(B1072="Med B", COUNTIFS(A$2:A1072, A1072, B$2:B1072, "Med B")=1), 1, 0)</f>
        <v>0</v>
      </c>
      <c r="N1072" s="1">
        <f t="shared" si="141"/>
        <v>0</v>
      </c>
      <c r="O1072" s="1">
        <f>IF(B1072="Med B", COUNTIFS(A$2:A1072, A1072, B$2:B1072, "Med B"), 0)</f>
        <v>0</v>
      </c>
      <c r="P1072" s="1">
        <f>IF(AND(B1072="Med B", COUNTIFS(A$2:A1072, A1072, B$2:B1072, "Med B")=2), E1072, 0)</f>
        <v>0</v>
      </c>
    </row>
    <row r="1073" spans="1:16" ht="10" x14ac:dyDescent="0.25">
      <c r="A1073" s="1">
        <v>74</v>
      </c>
      <c r="B1073" s="24" t="s">
        <v>9</v>
      </c>
      <c r="C1073" s="2">
        <v>41099</v>
      </c>
      <c r="D1073" s="2" t="str">
        <f t="shared" si="136"/>
        <v>2012-07</v>
      </c>
      <c r="E1073" s="23">
        <v>200</v>
      </c>
      <c r="F1073" s="23">
        <f t="shared" si="137"/>
        <v>0</v>
      </c>
      <c r="G1073" s="23">
        <f>IF(AND(B1073="Med B", COUNTIFS(A$2:A1073, A1073, B$2:B1073, "Med A")=0), 1, 0)</f>
        <v>0</v>
      </c>
      <c r="H1073" s="23" cm="1">
        <f t="array" ref="H1073">IF(AND(A1073=A1072, E1073=1), (C1073-MIN(IF(A$2:A1073=A1073, IF(B$2:B1073="Med A", C$2:C1073), C1073)))/7, 0)</f>
        <v>0</v>
      </c>
      <c r="I1073" s="23">
        <f>IF(F1073=1, SUMIFS(E$2:E1073, A$2:A1073, A1073, B$2:B1073, "Med A"), 0)</f>
        <v>0</v>
      </c>
      <c r="J1073" s="23">
        <f t="shared" si="138"/>
        <v>0</v>
      </c>
      <c r="K1073" s="23">
        <f t="shared" si="139"/>
        <v>200</v>
      </c>
      <c r="L1073" s="23">
        <f t="shared" si="140"/>
        <v>0</v>
      </c>
      <c r="M1073" s="1">
        <f>IF(AND(B1073="Med B", COUNTIFS(A$2:A1073, A1073, B$2:B1073, "Med B")=1), 1, 0)</f>
        <v>0</v>
      </c>
      <c r="N1073" s="1">
        <f t="shared" si="141"/>
        <v>0</v>
      </c>
      <c r="O1073" s="1">
        <f>IF(B1073="Med B", COUNTIFS(A$2:A1073, A1073, B$2:B1073, "Med B"), 0)</f>
        <v>0</v>
      </c>
      <c r="P1073" s="1">
        <f>IF(AND(B1073="Med B", COUNTIFS(A$2:A1073, A1073, B$2:B1073, "Med B")=2), E1073, 0)</f>
        <v>0</v>
      </c>
    </row>
    <row r="1074" spans="1:16" ht="10" x14ac:dyDescent="0.25">
      <c r="A1074" s="1">
        <v>74</v>
      </c>
      <c r="B1074" s="24" t="s">
        <v>9</v>
      </c>
      <c r="C1074" s="2">
        <v>41110</v>
      </c>
      <c r="D1074" s="2" t="str">
        <f t="shared" si="136"/>
        <v>2012-07</v>
      </c>
      <c r="E1074" s="23">
        <v>200</v>
      </c>
      <c r="F1074" s="23">
        <f t="shared" si="137"/>
        <v>0</v>
      </c>
      <c r="G1074" s="23">
        <f>IF(AND(B1074="Med B", COUNTIFS(A$2:A1074, A1074, B$2:B1074, "Med A")=0), 1, 0)</f>
        <v>0</v>
      </c>
      <c r="H1074" s="23" cm="1">
        <f t="array" ref="H1074">IF(AND(A1074=A1073, E1074=1), (C1074-MIN(IF(A$2:A1074=A1074, IF(B$2:B1074="Med A", C$2:C1074), C1074)))/7, 0)</f>
        <v>0</v>
      </c>
      <c r="I1074" s="23">
        <f>IF(F1074=1, SUMIFS(E$2:E1074, A$2:A1074, A1074, B$2:B1074, "Med A"), 0)</f>
        <v>0</v>
      </c>
      <c r="J1074" s="23">
        <f t="shared" si="138"/>
        <v>0</v>
      </c>
      <c r="K1074" s="23">
        <f t="shared" si="139"/>
        <v>200</v>
      </c>
      <c r="L1074" s="23">
        <f t="shared" si="140"/>
        <v>0</v>
      </c>
      <c r="M1074" s="1">
        <f>IF(AND(B1074="Med B", COUNTIFS(A$2:A1074, A1074, B$2:B1074, "Med B")=1), 1, 0)</f>
        <v>0</v>
      </c>
      <c r="N1074" s="1">
        <f t="shared" si="141"/>
        <v>0</v>
      </c>
      <c r="O1074" s="1">
        <f>IF(B1074="Med B", COUNTIFS(A$2:A1074, A1074, B$2:B1074, "Med B"), 0)</f>
        <v>0</v>
      </c>
      <c r="P1074" s="1">
        <f>IF(AND(B1074="Med B", COUNTIFS(A$2:A1074, A1074, B$2:B1074, "Med B")=2), E1074, 0)</f>
        <v>0</v>
      </c>
    </row>
    <row r="1075" spans="1:16" ht="10" x14ac:dyDescent="0.25">
      <c r="A1075" s="1">
        <v>74</v>
      </c>
      <c r="B1075" s="24" t="s">
        <v>9</v>
      </c>
      <c r="C1075" s="2">
        <v>41113</v>
      </c>
      <c r="D1075" s="2" t="str">
        <f t="shared" si="136"/>
        <v>2012-07</v>
      </c>
      <c r="E1075" s="23">
        <v>200</v>
      </c>
      <c r="F1075" s="23">
        <f t="shared" si="137"/>
        <v>0</v>
      </c>
      <c r="G1075" s="23">
        <f>IF(AND(B1075="Med B", COUNTIFS(A$2:A1075, A1075, B$2:B1075, "Med A")=0), 1, 0)</f>
        <v>0</v>
      </c>
      <c r="H1075" s="23" cm="1">
        <f t="array" ref="H1075">IF(AND(A1075=A1074, E1075=1), (C1075-MIN(IF(A$2:A1075=A1075, IF(B$2:B1075="Med A", C$2:C1075), C1075)))/7, 0)</f>
        <v>0</v>
      </c>
      <c r="I1075" s="23">
        <f>IF(F1075=1, SUMIFS(E$2:E1075, A$2:A1075, A1075, B$2:B1075, "Med A"), 0)</f>
        <v>0</v>
      </c>
      <c r="J1075" s="23">
        <f t="shared" si="138"/>
        <v>0</v>
      </c>
      <c r="K1075" s="23">
        <f t="shared" si="139"/>
        <v>200</v>
      </c>
      <c r="L1075" s="23">
        <f t="shared" si="140"/>
        <v>0</v>
      </c>
      <c r="M1075" s="1">
        <f>IF(AND(B1075="Med B", COUNTIFS(A$2:A1075, A1075, B$2:B1075, "Med B")=1), 1, 0)</f>
        <v>0</v>
      </c>
      <c r="N1075" s="1">
        <f t="shared" si="141"/>
        <v>0</v>
      </c>
      <c r="O1075" s="1">
        <f>IF(B1075="Med B", COUNTIFS(A$2:A1075, A1075, B$2:B1075, "Med B"), 0)</f>
        <v>0</v>
      </c>
      <c r="P1075" s="1">
        <f>IF(AND(B1075="Med B", COUNTIFS(A$2:A1075, A1075, B$2:B1075, "Med B")=2), E1075, 0)</f>
        <v>0</v>
      </c>
    </row>
    <row r="1076" spans="1:16" ht="10" x14ac:dyDescent="0.25">
      <c r="A1076" s="1">
        <v>74</v>
      </c>
      <c r="B1076" s="24" t="s">
        <v>9</v>
      </c>
      <c r="C1076" s="2">
        <v>41115</v>
      </c>
      <c r="D1076" s="2" t="str">
        <f t="shared" si="136"/>
        <v>2012-07</v>
      </c>
      <c r="E1076" s="23">
        <v>200</v>
      </c>
      <c r="F1076" s="23">
        <f t="shared" si="137"/>
        <v>0</v>
      </c>
      <c r="G1076" s="23">
        <f>IF(AND(B1076="Med B", COUNTIFS(A$2:A1076, A1076, B$2:B1076, "Med A")=0), 1, 0)</f>
        <v>0</v>
      </c>
      <c r="H1076" s="23" cm="1">
        <f t="array" ref="H1076">IF(AND(A1076=A1075, E1076=1), (C1076-MIN(IF(A$2:A1076=A1076, IF(B$2:B1076="Med A", C$2:C1076), C1076)))/7, 0)</f>
        <v>0</v>
      </c>
      <c r="I1076" s="23">
        <f>IF(F1076=1, SUMIFS(E$2:E1076, A$2:A1076, A1076, B$2:B1076, "Med A"), 0)</f>
        <v>0</v>
      </c>
      <c r="J1076" s="23">
        <f t="shared" si="138"/>
        <v>0</v>
      </c>
      <c r="K1076" s="23">
        <f t="shared" si="139"/>
        <v>200</v>
      </c>
      <c r="L1076" s="23">
        <f t="shared" si="140"/>
        <v>0</v>
      </c>
      <c r="M1076" s="1">
        <f>IF(AND(B1076="Med B", COUNTIFS(A$2:A1076, A1076, B$2:B1076, "Med B")=1), 1, 0)</f>
        <v>0</v>
      </c>
      <c r="N1076" s="1">
        <f t="shared" si="141"/>
        <v>0</v>
      </c>
      <c r="O1076" s="1">
        <f>IF(B1076="Med B", COUNTIFS(A$2:A1076, A1076, B$2:B1076, "Med B"), 0)</f>
        <v>0</v>
      </c>
      <c r="P1076" s="1">
        <f>IF(AND(B1076="Med B", COUNTIFS(A$2:A1076, A1076, B$2:B1076, "Med B")=2), E1076, 0)</f>
        <v>0</v>
      </c>
    </row>
    <row r="1077" spans="1:16" ht="10" x14ac:dyDescent="0.25">
      <c r="A1077" s="1">
        <v>74</v>
      </c>
      <c r="B1077" s="24" t="s">
        <v>9</v>
      </c>
      <c r="C1077" s="2">
        <v>41117</v>
      </c>
      <c r="D1077" s="2" t="str">
        <f t="shared" si="136"/>
        <v>2012-07</v>
      </c>
      <c r="E1077" s="23">
        <v>3000</v>
      </c>
      <c r="F1077" s="23">
        <f t="shared" si="137"/>
        <v>0</v>
      </c>
      <c r="G1077" s="23">
        <f>IF(AND(B1077="Med B", COUNTIFS(A$2:A1077, A1077, B$2:B1077, "Med A")=0), 1, 0)</f>
        <v>0</v>
      </c>
      <c r="H1077" s="23" cm="1">
        <f t="array" ref="H1077">IF(AND(A1077=A1076, E1077=1), (C1077-MIN(IF(A$2:A1077=A1077, IF(B$2:B1077="Med A", C$2:C1077), C1077)))/7, 0)</f>
        <v>0</v>
      </c>
      <c r="I1077" s="23">
        <f>IF(F1077=1, SUMIFS(E$2:E1077, A$2:A1077, A1077, B$2:B1077, "Med A"), 0)</f>
        <v>0</v>
      </c>
      <c r="J1077" s="23">
        <f t="shared" si="138"/>
        <v>0</v>
      </c>
      <c r="K1077" s="23">
        <f t="shared" si="139"/>
        <v>3000</v>
      </c>
      <c r="L1077" s="23">
        <f t="shared" si="140"/>
        <v>0</v>
      </c>
      <c r="M1077" s="1">
        <f>IF(AND(B1077="Med B", COUNTIFS(A$2:A1077, A1077, B$2:B1077, "Med B")=1), 1, 0)</f>
        <v>0</v>
      </c>
      <c r="N1077" s="1">
        <f t="shared" si="141"/>
        <v>0</v>
      </c>
      <c r="O1077" s="1">
        <f>IF(B1077="Med B", COUNTIFS(A$2:A1077, A1077, B$2:B1077, "Med B"), 0)</f>
        <v>0</v>
      </c>
      <c r="P1077" s="1">
        <f>IF(AND(B1077="Med B", COUNTIFS(A$2:A1077, A1077, B$2:B1077, "Med B")=2), E1077, 0)</f>
        <v>0</v>
      </c>
    </row>
    <row r="1078" spans="1:16" ht="10" x14ac:dyDescent="0.25">
      <c r="A1078" s="1">
        <v>74</v>
      </c>
      <c r="B1078" s="24" t="s">
        <v>9</v>
      </c>
      <c r="C1078" s="2">
        <v>41120</v>
      </c>
      <c r="D1078" s="2" t="str">
        <f t="shared" si="136"/>
        <v>2012-07</v>
      </c>
      <c r="E1078" s="23">
        <v>3000</v>
      </c>
      <c r="F1078" s="23">
        <f t="shared" si="137"/>
        <v>0</v>
      </c>
      <c r="G1078" s="23">
        <f>IF(AND(B1078="Med B", COUNTIFS(A$2:A1078, A1078, B$2:B1078, "Med A")=0), 1, 0)</f>
        <v>0</v>
      </c>
      <c r="H1078" s="23" cm="1">
        <f t="array" ref="H1078">IF(AND(A1078=A1077, E1078=1), (C1078-MIN(IF(A$2:A1078=A1078, IF(B$2:B1078="Med A", C$2:C1078), C1078)))/7, 0)</f>
        <v>0</v>
      </c>
      <c r="I1078" s="23">
        <f>IF(F1078=1, SUMIFS(E$2:E1078, A$2:A1078, A1078, B$2:B1078, "Med A"), 0)</f>
        <v>0</v>
      </c>
      <c r="J1078" s="23">
        <f t="shared" si="138"/>
        <v>0</v>
      </c>
      <c r="K1078" s="23">
        <f t="shared" si="139"/>
        <v>3000</v>
      </c>
      <c r="L1078" s="23">
        <f t="shared" si="140"/>
        <v>0</v>
      </c>
      <c r="M1078" s="1">
        <f>IF(AND(B1078="Med B", COUNTIFS(A$2:A1078, A1078, B$2:B1078, "Med B")=1), 1, 0)</f>
        <v>0</v>
      </c>
      <c r="N1078" s="1">
        <f t="shared" si="141"/>
        <v>0</v>
      </c>
      <c r="O1078" s="1">
        <f>IF(B1078="Med B", COUNTIFS(A$2:A1078, A1078, B$2:B1078, "Med B"), 0)</f>
        <v>0</v>
      </c>
      <c r="P1078" s="1">
        <f>IF(AND(B1078="Med B", COUNTIFS(A$2:A1078, A1078, B$2:B1078, "Med B")=2), E1078, 0)</f>
        <v>0</v>
      </c>
    </row>
    <row r="1079" spans="1:16" ht="10" x14ac:dyDescent="0.25">
      <c r="A1079" s="1">
        <v>74</v>
      </c>
      <c r="B1079" s="24" t="s">
        <v>9</v>
      </c>
      <c r="C1079" s="2">
        <v>41122</v>
      </c>
      <c r="D1079" s="2" t="str">
        <f t="shared" si="136"/>
        <v>2012-08</v>
      </c>
      <c r="E1079" s="23">
        <v>3000</v>
      </c>
      <c r="F1079" s="23">
        <f t="shared" si="137"/>
        <v>0</v>
      </c>
      <c r="G1079" s="23">
        <f>IF(AND(B1079="Med B", COUNTIFS(A$2:A1079, A1079, B$2:B1079, "Med A")=0), 1, 0)</f>
        <v>0</v>
      </c>
      <c r="H1079" s="23" cm="1">
        <f t="array" ref="H1079">IF(AND(A1079=A1078, E1079=1), (C1079-MIN(IF(A$2:A1079=A1079, IF(B$2:B1079="Med A", C$2:C1079), C1079)))/7, 0)</f>
        <v>0</v>
      </c>
      <c r="I1079" s="23">
        <f>IF(F1079=1, SUMIFS(E$2:E1079, A$2:A1079, A1079, B$2:B1079, "Med A"), 0)</f>
        <v>0</v>
      </c>
      <c r="J1079" s="23">
        <f t="shared" si="138"/>
        <v>0</v>
      </c>
      <c r="K1079" s="23">
        <f t="shared" si="139"/>
        <v>3000</v>
      </c>
      <c r="L1079" s="23">
        <f t="shared" si="140"/>
        <v>0</v>
      </c>
      <c r="M1079" s="1">
        <f>IF(AND(B1079="Med B", COUNTIFS(A$2:A1079, A1079, B$2:B1079, "Med B")=1), 1, 0)</f>
        <v>0</v>
      </c>
      <c r="N1079" s="1">
        <f t="shared" si="141"/>
        <v>0</v>
      </c>
      <c r="O1079" s="1">
        <f>IF(B1079="Med B", COUNTIFS(A$2:A1079, A1079, B$2:B1079, "Med B"), 0)</f>
        <v>0</v>
      </c>
      <c r="P1079" s="1">
        <f>IF(AND(B1079="Med B", COUNTIFS(A$2:A1079, A1079, B$2:B1079, "Med B")=2), E1079, 0)</f>
        <v>0</v>
      </c>
    </row>
    <row r="1080" spans="1:16" ht="10" x14ac:dyDescent="0.25">
      <c r="A1080" s="1">
        <v>74</v>
      </c>
      <c r="B1080" s="24" t="s">
        <v>9</v>
      </c>
      <c r="C1080" s="2">
        <v>41124</v>
      </c>
      <c r="D1080" s="2" t="str">
        <f t="shared" si="136"/>
        <v>2012-08</v>
      </c>
      <c r="E1080" s="23">
        <v>3000</v>
      </c>
      <c r="F1080" s="23">
        <f t="shared" si="137"/>
        <v>0</v>
      </c>
      <c r="G1080" s="23">
        <f>IF(AND(B1080="Med B", COUNTIFS(A$2:A1080, A1080, B$2:B1080, "Med A")=0), 1, 0)</f>
        <v>0</v>
      </c>
      <c r="H1080" s="23" cm="1">
        <f t="array" ref="H1080">IF(AND(A1080=A1079, E1080=1), (C1080-MIN(IF(A$2:A1080=A1080, IF(B$2:B1080="Med A", C$2:C1080), C1080)))/7, 0)</f>
        <v>0</v>
      </c>
      <c r="I1080" s="23">
        <f>IF(F1080=1, SUMIFS(E$2:E1080, A$2:A1080, A1080, B$2:B1080, "Med A"), 0)</f>
        <v>0</v>
      </c>
      <c r="J1080" s="23">
        <f t="shared" si="138"/>
        <v>0</v>
      </c>
      <c r="K1080" s="23">
        <f t="shared" si="139"/>
        <v>3000</v>
      </c>
      <c r="L1080" s="23">
        <f t="shared" si="140"/>
        <v>0</v>
      </c>
      <c r="M1080" s="1">
        <f>IF(AND(B1080="Med B", COUNTIFS(A$2:A1080, A1080, B$2:B1080, "Med B")=1), 1, 0)</f>
        <v>0</v>
      </c>
      <c r="N1080" s="1">
        <f t="shared" si="141"/>
        <v>0</v>
      </c>
      <c r="O1080" s="1">
        <f>IF(B1080="Med B", COUNTIFS(A$2:A1080, A1080, B$2:B1080, "Med B"), 0)</f>
        <v>0</v>
      </c>
      <c r="P1080" s="1">
        <f>IF(AND(B1080="Med B", COUNTIFS(A$2:A1080, A1080, B$2:B1080, "Med B")=2), E1080, 0)</f>
        <v>0</v>
      </c>
    </row>
    <row r="1081" spans="1:16" ht="10" x14ac:dyDescent="0.25">
      <c r="A1081" s="1">
        <v>74</v>
      </c>
      <c r="B1081" s="24" t="s">
        <v>9</v>
      </c>
      <c r="C1081" s="2">
        <v>41127</v>
      </c>
      <c r="D1081" s="2" t="str">
        <f t="shared" si="136"/>
        <v>2012-08</v>
      </c>
      <c r="E1081" s="23">
        <v>3000</v>
      </c>
      <c r="F1081" s="23">
        <f t="shared" si="137"/>
        <v>0</v>
      </c>
      <c r="G1081" s="23">
        <f>IF(AND(B1081="Med B", COUNTIFS(A$2:A1081, A1081, B$2:B1081, "Med A")=0), 1, 0)</f>
        <v>0</v>
      </c>
      <c r="H1081" s="23" cm="1">
        <f t="array" ref="H1081">IF(AND(A1081=A1080, E1081=1), (C1081-MIN(IF(A$2:A1081=A1081, IF(B$2:B1081="Med A", C$2:C1081), C1081)))/7, 0)</f>
        <v>0</v>
      </c>
      <c r="I1081" s="23">
        <f>IF(F1081=1, SUMIFS(E$2:E1081, A$2:A1081, A1081, B$2:B1081, "Med A"), 0)</f>
        <v>0</v>
      </c>
      <c r="J1081" s="23">
        <f t="shared" si="138"/>
        <v>0</v>
      </c>
      <c r="K1081" s="23">
        <f t="shared" si="139"/>
        <v>3000</v>
      </c>
      <c r="L1081" s="23">
        <f t="shared" si="140"/>
        <v>0</v>
      </c>
      <c r="M1081" s="1">
        <f>IF(AND(B1081="Med B", COUNTIFS(A$2:A1081, A1081, B$2:B1081, "Med B")=1), 1, 0)</f>
        <v>0</v>
      </c>
      <c r="N1081" s="1">
        <f t="shared" si="141"/>
        <v>0</v>
      </c>
      <c r="O1081" s="1">
        <f>IF(B1081="Med B", COUNTIFS(A$2:A1081, A1081, B$2:B1081, "Med B"), 0)</f>
        <v>0</v>
      </c>
      <c r="P1081" s="1">
        <f>IF(AND(B1081="Med B", COUNTIFS(A$2:A1081, A1081, B$2:B1081, "Med B")=2), E1081, 0)</f>
        <v>0</v>
      </c>
    </row>
    <row r="1082" spans="1:16" ht="10" x14ac:dyDescent="0.25">
      <c r="A1082" s="1">
        <v>74</v>
      </c>
      <c r="B1082" s="24" t="s">
        <v>9</v>
      </c>
      <c r="C1082" s="2">
        <v>41129</v>
      </c>
      <c r="D1082" s="2" t="str">
        <f t="shared" si="136"/>
        <v>2012-08</v>
      </c>
      <c r="E1082" s="23">
        <v>3000</v>
      </c>
      <c r="F1082" s="23">
        <f t="shared" si="137"/>
        <v>0</v>
      </c>
      <c r="G1082" s="23">
        <f>IF(AND(B1082="Med B", COUNTIFS(A$2:A1082, A1082, B$2:B1082, "Med A")=0), 1, 0)</f>
        <v>0</v>
      </c>
      <c r="H1082" s="23" cm="1">
        <f t="array" ref="H1082">IF(AND(A1082=A1081, E1082=1), (C1082-MIN(IF(A$2:A1082=A1082, IF(B$2:B1082="Med A", C$2:C1082), C1082)))/7, 0)</f>
        <v>0</v>
      </c>
      <c r="I1082" s="23">
        <f>IF(F1082=1, SUMIFS(E$2:E1082, A$2:A1082, A1082, B$2:B1082, "Med A"), 0)</f>
        <v>0</v>
      </c>
      <c r="J1082" s="23">
        <f t="shared" si="138"/>
        <v>0</v>
      </c>
      <c r="K1082" s="23">
        <f t="shared" si="139"/>
        <v>3000</v>
      </c>
      <c r="L1082" s="23">
        <f t="shared" si="140"/>
        <v>0</v>
      </c>
      <c r="M1082" s="1">
        <f>IF(AND(B1082="Med B", COUNTIFS(A$2:A1082, A1082, B$2:B1082, "Med B")=1), 1, 0)</f>
        <v>0</v>
      </c>
      <c r="N1082" s="1">
        <f t="shared" si="141"/>
        <v>0</v>
      </c>
      <c r="O1082" s="1">
        <f>IF(B1082="Med B", COUNTIFS(A$2:A1082, A1082, B$2:B1082, "Med B"), 0)</f>
        <v>0</v>
      </c>
      <c r="P1082" s="1">
        <f>IF(AND(B1082="Med B", COUNTIFS(A$2:A1082, A1082, B$2:B1082, "Med B")=2), E1082, 0)</f>
        <v>0</v>
      </c>
    </row>
    <row r="1083" spans="1:16" ht="10" x14ac:dyDescent="0.25">
      <c r="A1083" s="1">
        <v>74</v>
      </c>
      <c r="B1083" s="24" t="s">
        <v>9</v>
      </c>
      <c r="C1083" s="2">
        <v>41131</v>
      </c>
      <c r="D1083" s="2" t="str">
        <f t="shared" si="136"/>
        <v>2012-08</v>
      </c>
      <c r="E1083" s="23">
        <v>3000</v>
      </c>
      <c r="F1083" s="23">
        <f t="shared" si="137"/>
        <v>0</v>
      </c>
      <c r="G1083" s="23">
        <f>IF(AND(B1083="Med B", COUNTIFS(A$2:A1083, A1083, B$2:B1083, "Med A")=0), 1, 0)</f>
        <v>0</v>
      </c>
      <c r="H1083" s="23" cm="1">
        <f t="array" ref="H1083">IF(AND(A1083=A1082, E1083=1), (C1083-MIN(IF(A$2:A1083=A1083, IF(B$2:B1083="Med A", C$2:C1083), C1083)))/7, 0)</f>
        <v>0</v>
      </c>
      <c r="I1083" s="23">
        <f>IF(F1083=1, SUMIFS(E$2:E1083, A$2:A1083, A1083, B$2:B1083, "Med A"), 0)</f>
        <v>0</v>
      </c>
      <c r="J1083" s="23">
        <f t="shared" si="138"/>
        <v>0</v>
      </c>
      <c r="K1083" s="23">
        <f t="shared" si="139"/>
        <v>3000</v>
      </c>
      <c r="L1083" s="23">
        <f t="shared" si="140"/>
        <v>0</v>
      </c>
      <c r="M1083" s="1">
        <f>IF(AND(B1083="Med B", COUNTIFS(A$2:A1083, A1083, B$2:B1083, "Med B")=1), 1, 0)</f>
        <v>0</v>
      </c>
      <c r="N1083" s="1">
        <f t="shared" si="141"/>
        <v>0</v>
      </c>
      <c r="O1083" s="1">
        <f>IF(B1083="Med B", COUNTIFS(A$2:A1083, A1083, B$2:B1083, "Med B"), 0)</f>
        <v>0</v>
      </c>
      <c r="P1083" s="1">
        <f>IF(AND(B1083="Med B", COUNTIFS(A$2:A1083, A1083, B$2:B1083, "Med B")=2), E1083, 0)</f>
        <v>0</v>
      </c>
    </row>
    <row r="1084" spans="1:16" ht="10" x14ac:dyDescent="0.25">
      <c r="A1084" s="1">
        <v>74</v>
      </c>
      <c r="B1084" s="24" t="s">
        <v>9</v>
      </c>
      <c r="C1084" s="2">
        <v>41134</v>
      </c>
      <c r="D1084" s="2" t="str">
        <f t="shared" si="136"/>
        <v>2012-08</v>
      </c>
      <c r="E1084" s="23">
        <v>3000</v>
      </c>
      <c r="F1084" s="23">
        <f t="shared" si="137"/>
        <v>0</v>
      </c>
      <c r="G1084" s="23">
        <f>IF(AND(B1084="Med B", COUNTIFS(A$2:A1084, A1084, B$2:B1084, "Med A")=0), 1, 0)</f>
        <v>0</v>
      </c>
      <c r="H1084" s="23" cm="1">
        <f t="array" ref="H1084">IF(AND(A1084=A1083, E1084=1), (C1084-MIN(IF(A$2:A1084=A1084, IF(B$2:B1084="Med A", C$2:C1084), C1084)))/7, 0)</f>
        <v>0</v>
      </c>
      <c r="I1084" s="23">
        <f>IF(F1084=1, SUMIFS(E$2:E1084, A$2:A1084, A1084, B$2:B1084, "Med A"), 0)</f>
        <v>0</v>
      </c>
      <c r="J1084" s="23">
        <f t="shared" si="138"/>
        <v>0</v>
      </c>
      <c r="K1084" s="23">
        <f t="shared" si="139"/>
        <v>3000</v>
      </c>
      <c r="L1084" s="23">
        <f t="shared" si="140"/>
        <v>0</v>
      </c>
      <c r="M1084" s="1">
        <f>IF(AND(B1084="Med B", COUNTIFS(A$2:A1084, A1084, B$2:B1084, "Med B")=1), 1, 0)</f>
        <v>0</v>
      </c>
      <c r="N1084" s="1">
        <f t="shared" si="141"/>
        <v>0</v>
      </c>
      <c r="O1084" s="1">
        <f>IF(B1084="Med B", COUNTIFS(A$2:A1084, A1084, B$2:B1084, "Med B"), 0)</f>
        <v>0</v>
      </c>
      <c r="P1084" s="1">
        <f>IF(AND(B1084="Med B", COUNTIFS(A$2:A1084, A1084, B$2:B1084, "Med B")=2), E1084, 0)</f>
        <v>0</v>
      </c>
    </row>
    <row r="1085" spans="1:16" ht="10" x14ac:dyDescent="0.25">
      <c r="A1085" s="1">
        <v>74</v>
      </c>
      <c r="B1085" s="24" t="s">
        <v>9</v>
      </c>
      <c r="C1085" s="2">
        <v>41136</v>
      </c>
      <c r="D1085" s="2" t="str">
        <f t="shared" si="136"/>
        <v>2012-08</v>
      </c>
      <c r="E1085" s="23">
        <v>3000</v>
      </c>
      <c r="F1085" s="23">
        <f t="shared" si="137"/>
        <v>0</v>
      </c>
      <c r="G1085" s="23">
        <f>IF(AND(B1085="Med B", COUNTIFS(A$2:A1085, A1085, B$2:B1085, "Med A")=0), 1, 0)</f>
        <v>0</v>
      </c>
      <c r="H1085" s="23" cm="1">
        <f t="array" ref="H1085">IF(AND(A1085=A1084, E1085=1), (C1085-MIN(IF(A$2:A1085=A1085, IF(B$2:B1085="Med A", C$2:C1085), C1085)))/7, 0)</f>
        <v>0</v>
      </c>
      <c r="I1085" s="23">
        <f>IF(F1085=1, SUMIFS(E$2:E1085, A$2:A1085, A1085, B$2:B1085, "Med A"), 0)</f>
        <v>0</v>
      </c>
      <c r="J1085" s="23">
        <f t="shared" si="138"/>
        <v>0</v>
      </c>
      <c r="K1085" s="23">
        <f t="shared" si="139"/>
        <v>3000</v>
      </c>
      <c r="L1085" s="23">
        <f t="shared" si="140"/>
        <v>0</v>
      </c>
      <c r="M1085" s="1">
        <f>IF(AND(B1085="Med B", COUNTIFS(A$2:A1085, A1085, B$2:B1085, "Med B")=1), 1, 0)</f>
        <v>0</v>
      </c>
      <c r="N1085" s="1">
        <f t="shared" si="141"/>
        <v>0</v>
      </c>
      <c r="O1085" s="1">
        <f>IF(B1085="Med B", COUNTIFS(A$2:A1085, A1085, B$2:B1085, "Med B"), 0)</f>
        <v>0</v>
      </c>
      <c r="P1085" s="1">
        <f>IF(AND(B1085="Med B", COUNTIFS(A$2:A1085, A1085, B$2:B1085, "Med B")=2), E1085, 0)</f>
        <v>0</v>
      </c>
    </row>
    <row r="1086" spans="1:16" ht="10" x14ac:dyDescent="0.25">
      <c r="A1086" s="1">
        <v>74</v>
      </c>
      <c r="B1086" s="24" t="s">
        <v>9</v>
      </c>
      <c r="C1086" s="2">
        <v>41138</v>
      </c>
      <c r="D1086" s="2" t="str">
        <f t="shared" si="136"/>
        <v>2012-08</v>
      </c>
      <c r="E1086" s="23">
        <v>3000</v>
      </c>
      <c r="F1086" s="23">
        <f t="shared" si="137"/>
        <v>0</v>
      </c>
      <c r="G1086" s="23">
        <f>IF(AND(B1086="Med B", COUNTIFS(A$2:A1086, A1086, B$2:B1086, "Med A")=0), 1, 0)</f>
        <v>0</v>
      </c>
      <c r="H1086" s="23" cm="1">
        <f t="array" ref="H1086">IF(AND(A1086=A1085, E1086=1), (C1086-MIN(IF(A$2:A1086=A1086, IF(B$2:B1086="Med A", C$2:C1086), C1086)))/7, 0)</f>
        <v>0</v>
      </c>
      <c r="I1086" s="23">
        <f>IF(F1086=1, SUMIFS(E$2:E1086, A$2:A1086, A1086, B$2:B1086, "Med A"), 0)</f>
        <v>0</v>
      </c>
      <c r="J1086" s="23">
        <f t="shared" si="138"/>
        <v>0</v>
      </c>
      <c r="K1086" s="23">
        <f t="shared" si="139"/>
        <v>3000</v>
      </c>
      <c r="L1086" s="23">
        <f t="shared" si="140"/>
        <v>0</v>
      </c>
      <c r="M1086" s="1">
        <f>IF(AND(B1086="Med B", COUNTIFS(A$2:A1086, A1086, B$2:B1086, "Med B")=1), 1, 0)</f>
        <v>0</v>
      </c>
      <c r="N1086" s="1">
        <f t="shared" si="141"/>
        <v>0</v>
      </c>
      <c r="O1086" s="1">
        <f>IF(B1086="Med B", COUNTIFS(A$2:A1086, A1086, B$2:B1086, "Med B"), 0)</f>
        <v>0</v>
      </c>
      <c r="P1086" s="1">
        <f>IF(AND(B1086="Med B", COUNTIFS(A$2:A1086, A1086, B$2:B1086, "Med B")=2), E1086, 0)</f>
        <v>0</v>
      </c>
    </row>
    <row r="1087" spans="1:16" ht="10" x14ac:dyDescent="0.25">
      <c r="A1087" s="1">
        <v>74</v>
      </c>
      <c r="B1087" s="24" t="s">
        <v>9</v>
      </c>
      <c r="C1087" s="2">
        <v>41141</v>
      </c>
      <c r="D1087" s="2" t="str">
        <f t="shared" si="136"/>
        <v>2012-08</v>
      </c>
      <c r="E1087" s="23">
        <v>3600</v>
      </c>
      <c r="F1087" s="23">
        <f t="shared" si="137"/>
        <v>0</v>
      </c>
      <c r="G1087" s="23">
        <f>IF(AND(B1087="Med B", COUNTIFS(A$2:A1087, A1087, B$2:B1087, "Med A")=0), 1, 0)</f>
        <v>0</v>
      </c>
      <c r="H1087" s="23" cm="1">
        <f t="array" ref="H1087">IF(AND(A1087=A1086, E1087=1), (C1087-MIN(IF(A$2:A1087=A1087, IF(B$2:B1087="Med A", C$2:C1087), C1087)))/7, 0)</f>
        <v>0</v>
      </c>
      <c r="I1087" s="23">
        <f>IF(F1087=1, SUMIFS(E$2:E1087, A$2:A1087, A1087, B$2:B1087, "Med A"), 0)</f>
        <v>0</v>
      </c>
      <c r="J1087" s="23">
        <f t="shared" si="138"/>
        <v>0</v>
      </c>
      <c r="K1087" s="23">
        <f t="shared" si="139"/>
        <v>3600</v>
      </c>
      <c r="L1087" s="23">
        <f t="shared" si="140"/>
        <v>0</v>
      </c>
      <c r="M1087" s="1">
        <f>IF(AND(B1087="Med B", COUNTIFS(A$2:A1087, A1087, B$2:B1087, "Med B")=1), 1, 0)</f>
        <v>0</v>
      </c>
      <c r="N1087" s="1">
        <f t="shared" si="141"/>
        <v>0</v>
      </c>
      <c r="O1087" s="1">
        <f>IF(B1087="Med B", COUNTIFS(A$2:A1087, A1087, B$2:B1087, "Med B"), 0)</f>
        <v>0</v>
      </c>
      <c r="P1087" s="1">
        <f>IF(AND(B1087="Med B", COUNTIFS(A$2:A1087, A1087, B$2:B1087, "Med B")=2), E1087, 0)</f>
        <v>0</v>
      </c>
    </row>
    <row r="1088" spans="1:16" ht="10" x14ac:dyDescent="0.25">
      <c r="A1088" s="1">
        <v>74</v>
      </c>
      <c r="B1088" s="24" t="s">
        <v>9</v>
      </c>
      <c r="C1088" s="2">
        <v>41143</v>
      </c>
      <c r="D1088" s="2" t="str">
        <f t="shared" si="136"/>
        <v>2012-08</v>
      </c>
      <c r="E1088" s="23">
        <v>3600</v>
      </c>
      <c r="F1088" s="23">
        <f t="shared" si="137"/>
        <v>0</v>
      </c>
      <c r="G1088" s="23">
        <f>IF(AND(B1088="Med B", COUNTIFS(A$2:A1088, A1088, B$2:B1088, "Med A")=0), 1, 0)</f>
        <v>0</v>
      </c>
      <c r="H1088" s="23" cm="1">
        <f t="array" ref="H1088">IF(AND(A1088=A1087, E1088=1), (C1088-MIN(IF(A$2:A1088=A1088, IF(B$2:B1088="Med A", C$2:C1088), C1088)))/7, 0)</f>
        <v>0</v>
      </c>
      <c r="I1088" s="23">
        <f>IF(F1088=1, SUMIFS(E$2:E1088, A$2:A1088, A1088, B$2:B1088, "Med A"), 0)</f>
        <v>0</v>
      </c>
      <c r="J1088" s="23">
        <f t="shared" si="138"/>
        <v>0</v>
      </c>
      <c r="K1088" s="23">
        <f t="shared" si="139"/>
        <v>3600</v>
      </c>
      <c r="L1088" s="23">
        <f t="shared" si="140"/>
        <v>0</v>
      </c>
      <c r="M1088" s="1">
        <f>IF(AND(B1088="Med B", COUNTIFS(A$2:A1088, A1088, B$2:B1088, "Med B")=1), 1, 0)</f>
        <v>0</v>
      </c>
      <c r="N1088" s="1">
        <f t="shared" si="141"/>
        <v>0</v>
      </c>
      <c r="O1088" s="1">
        <f>IF(B1088="Med B", COUNTIFS(A$2:A1088, A1088, B$2:B1088, "Med B"), 0)</f>
        <v>0</v>
      </c>
      <c r="P1088" s="1">
        <f>IF(AND(B1088="Med B", COUNTIFS(A$2:A1088, A1088, B$2:B1088, "Med B")=2), E1088, 0)</f>
        <v>0</v>
      </c>
    </row>
    <row r="1089" spans="1:17" ht="10" x14ac:dyDescent="0.25">
      <c r="A1089" s="1">
        <v>74</v>
      </c>
      <c r="B1089" s="24" t="s">
        <v>9</v>
      </c>
      <c r="C1089" s="2">
        <v>41145</v>
      </c>
      <c r="D1089" s="2" t="str">
        <f t="shared" si="136"/>
        <v>2012-08</v>
      </c>
      <c r="E1089" s="23">
        <v>3600</v>
      </c>
      <c r="F1089" s="23">
        <f t="shared" si="137"/>
        <v>0</v>
      </c>
      <c r="G1089" s="23">
        <f>IF(AND(B1089="Med B", COUNTIFS(A$2:A1089, A1089, B$2:B1089, "Med A")=0), 1, 0)</f>
        <v>0</v>
      </c>
      <c r="H1089" s="23" cm="1">
        <f t="array" ref="H1089">IF(AND(A1089=A1088, E1089=1), (C1089-MIN(IF(A$2:A1089=A1089, IF(B$2:B1089="Med A", C$2:C1089), C1089)))/7, 0)</f>
        <v>0</v>
      </c>
      <c r="I1089" s="23">
        <f>IF(F1089=1, SUMIFS(E$2:E1089, A$2:A1089, A1089, B$2:B1089, "Med A"), 0)</f>
        <v>0</v>
      </c>
      <c r="J1089" s="23">
        <f t="shared" si="138"/>
        <v>0</v>
      </c>
      <c r="K1089" s="23">
        <f t="shared" si="139"/>
        <v>3600</v>
      </c>
      <c r="L1089" s="23">
        <f t="shared" si="140"/>
        <v>0</v>
      </c>
      <c r="M1089" s="1">
        <f>IF(AND(B1089="Med B", COUNTIFS(A$2:A1089, A1089, B$2:B1089, "Med B")=1), 1, 0)</f>
        <v>0</v>
      </c>
      <c r="N1089" s="1">
        <f t="shared" si="141"/>
        <v>0</v>
      </c>
      <c r="O1089" s="1">
        <f>IF(B1089="Med B", COUNTIFS(A$2:A1089, A1089, B$2:B1089, "Med B"), 0)</f>
        <v>0</v>
      </c>
      <c r="P1089" s="1">
        <f>IF(AND(B1089="Med B", COUNTIFS(A$2:A1089, A1089, B$2:B1089, "Med B")=2), E1089, 0)</f>
        <v>0</v>
      </c>
    </row>
    <row r="1090" spans="1:17" ht="10" x14ac:dyDescent="0.25">
      <c r="A1090" s="1">
        <v>74</v>
      </c>
      <c r="B1090" s="24" t="s">
        <v>9</v>
      </c>
      <c r="C1090" s="2">
        <v>41148</v>
      </c>
      <c r="D1090" s="2" t="str">
        <f t="shared" si="136"/>
        <v>2012-08</v>
      </c>
      <c r="E1090" s="23">
        <v>3600</v>
      </c>
      <c r="F1090" s="23">
        <f t="shared" si="137"/>
        <v>0</v>
      </c>
      <c r="G1090" s="23">
        <f>IF(AND(B1090="Med B", COUNTIFS(A$2:A1090, A1090, B$2:B1090, "Med A")=0), 1, 0)</f>
        <v>0</v>
      </c>
      <c r="H1090" s="23" cm="1">
        <f t="array" ref="H1090">IF(AND(A1090=A1089, E1090=1), (C1090-MIN(IF(A$2:A1090=A1090, IF(B$2:B1090="Med A", C$2:C1090), C1090)))/7, 0)</f>
        <v>0</v>
      </c>
      <c r="I1090" s="23">
        <f>IF(F1090=1, SUMIFS(E$2:E1090, A$2:A1090, A1090, B$2:B1090, "Med A"), 0)</f>
        <v>0</v>
      </c>
      <c r="J1090" s="23">
        <f t="shared" si="138"/>
        <v>0</v>
      </c>
      <c r="K1090" s="23">
        <f t="shared" si="139"/>
        <v>3600</v>
      </c>
      <c r="L1090" s="23">
        <f t="shared" si="140"/>
        <v>0</v>
      </c>
      <c r="M1090" s="1">
        <f>IF(AND(B1090="Med B", COUNTIFS(A$2:A1090, A1090, B$2:B1090, "Med B")=1), 1, 0)</f>
        <v>0</v>
      </c>
      <c r="N1090" s="1">
        <f t="shared" si="141"/>
        <v>0</v>
      </c>
      <c r="O1090" s="1">
        <f>IF(B1090="Med B", COUNTIFS(A$2:A1090, A1090, B$2:B1090, "Med B"), 0)</f>
        <v>0</v>
      </c>
      <c r="P1090" s="1">
        <f>IF(AND(B1090="Med B", COUNTIFS(A$2:A1090, A1090, B$2:B1090, "Med B")=2), E1090, 0)</f>
        <v>0</v>
      </c>
    </row>
    <row r="1091" spans="1:17" ht="10" x14ac:dyDescent="0.25">
      <c r="A1091" s="1">
        <v>74</v>
      </c>
      <c r="B1091" s="24" t="s">
        <v>9</v>
      </c>
      <c r="C1091" s="2">
        <v>41150</v>
      </c>
      <c r="D1091" s="2" t="str">
        <f t="shared" ref="D1091:D1154" si="144">TEXT(C1091,"yyyy-mm")</f>
        <v>2012-08</v>
      </c>
      <c r="E1091" s="23">
        <v>3600</v>
      </c>
      <c r="F1091" s="23">
        <f t="shared" ref="F1091:F1154" si="145">IF(AND(A1091=A1090, B1090="Med A", B1091="Med B"), 1, 0)</f>
        <v>0</v>
      </c>
      <c r="G1091" s="23">
        <f>IF(AND(B1091="Med B", COUNTIFS(A$2:A1091, A1091, B$2:B1091, "Med A")=0), 1, 0)</f>
        <v>0</v>
      </c>
      <c r="H1091" s="23" cm="1">
        <f t="array" ref="H1091">IF(AND(A1091=A1090, E1091=1), (C1091-MIN(IF(A$2:A1091=A1091, IF(B$2:B1091="Med A", C$2:C1091), C1091)))/7, 0)</f>
        <v>0</v>
      </c>
      <c r="I1091" s="23">
        <f>IF(F1091=1, SUMIFS(E$2:E1091, A$2:A1091, A1091, B$2:B1091, "Med A"), 0)</f>
        <v>0</v>
      </c>
      <c r="J1091" s="23">
        <f t="shared" ref="J1091:J1154" si="146">IF(AND(B1091="Med B", OR(A1092&lt;&gt;A1091, ISBLANK(A1092))), SUMIFS(E:E, A:A, A1091, B:B, "Med B"), 0)</f>
        <v>0</v>
      </c>
      <c r="K1091" s="23">
        <f t="shared" ref="K1091:K1154" si="147">IF(B1091="Med A", E1091, 0)</f>
        <v>3600</v>
      </c>
      <c r="L1091" s="23">
        <f t="shared" ref="L1091:L1154" si="148">IF(B1091="Med B", E1091, 0)</f>
        <v>0</v>
      </c>
      <c r="M1091" s="1">
        <f>IF(AND(B1091="Med B", COUNTIFS(A$2:A1091, A1091, B$2:B1091, "Med B")=1), 1, 0)</f>
        <v>0</v>
      </c>
      <c r="N1091" s="1">
        <f t="shared" ref="N1091:N1154" si="149">IF(M1091=1, E1091, 0)</f>
        <v>0</v>
      </c>
      <c r="O1091" s="1">
        <f>IF(B1091="Med B", COUNTIFS(A$2:A1091, A1091, B$2:B1091, "Med B"), 0)</f>
        <v>0</v>
      </c>
      <c r="P1091" s="1">
        <f>IF(AND(B1091="Med B", COUNTIFS(A$2:A1091, A1091, B$2:B1091, "Med B")=2), E1091, 0)</f>
        <v>0</v>
      </c>
    </row>
    <row r="1092" spans="1:17" ht="10" x14ac:dyDescent="0.25">
      <c r="A1092" s="1">
        <v>74</v>
      </c>
      <c r="B1092" s="24" t="s">
        <v>9</v>
      </c>
      <c r="C1092" s="2">
        <v>41152</v>
      </c>
      <c r="D1092" s="2" t="str">
        <f t="shared" si="144"/>
        <v>2012-08</v>
      </c>
      <c r="E1092" s="23">
        <v>3600</v>
      </c>
      <c r="F1092" s="23">
        <f t="shared" si="145"/>
        <v>0</v>
      </c>
      <c r="G1092" s="23">
        <f>IF(AND(B1092="Med B", COUNTIFS(A$2:A1092, A1092, B$2:B1092, "Med A")=0), 1, 0)</f>
        <v>0</v>
      </c>
      <c r="H1092" s="23" cm="1">
        <f t="array" ref="H1092">IF(AND(A1092=A1091, E1092=1), (C1092-MIN(IF(A$2:A1092=A1092, IF(B$2:B1092="Med A", C$2:C1092), C1092)))/7, 0)</f>
        <v>0</v>
      </c>
      <c r="I1092" s="23">
        <f>IF(F1092=1, SUMIFS(E$2:E1092, A$2:A1092, A1092, B$2:B1092, "Med A"), 0)</f>
        <v>0</v>
      </c>
      <c r="J1092" s="23">
        <f t="shared" si="146"/>
        <v>0</v>
      </c>
      <c r="K1092" s="23">
        <f t="shared" si="147"/>
        <v>3600</v>
      </c>
      <c r="L1092" s="23">
        <f t="shared" si="148"/>
        <v>0</v>
      </c>
      <c r="M1092" s="1">
        <f>IF(AND(B1092="Med B", COUNTIFS(A$2:A1092, A1092, B$2:B1092, "Med B")=1), 1, 0)</f>
        <v>0</v>
      </c>
      <c r="N1092" s="1">
        <f t="shared" si="149"/>
        <v>0</v>
      </c>
      <c r="O1092" s="1">
        <f>IF(B1092="Med B", COUNTIFS(A$2:A1092, A1092, B$2:B1092, "Med B"), 0)</f>
        <v>0</v>
      </c>
      <c r="P1092" s="1">
        <f>IF(AND(B1092="Med B", COUNTIFS(A$2:A1092, A1092, B$2:B1092, "Med B")=2), E1092, 0)</f>
        <v>0</v>
      </c>
    </row>
    <row r="1093" spans="1:17" ht="12.5" x14ac:dyDescent="0.25">
      <c r="A1093" s="1">
        <v>74</v>
      </c>
      <c r="B1093" s="24" t="s">
        <v>9</v>
      </c>
      <c r="C1093" s="2">
        <v>41155</v>
      </c>
      <c r="D1093" s="2" t="str">
        <f t="shared" si="144"/>
        <v>2012-09</v>
      </c>
      <c r="E1093" s="23">
        <v>3600</v>
      </c>
      <c r="F1093" s="23">
        <f t="shared" si="145"/>
        <v>0</v>
      </c>
      <c r="G1093" s="23">
        <f>IF(AND(B1093="Med B", COUNTIFS(A$2:A1093, A1093, B$2:B1093, "Med A")=0), 1, 0)</f>
        <v>0</v>
      </c>
      <c r="H1093" s="23" cm="1">
        <f t="array" ref="H1093">IF(AND(A1093=A1092, E1093=1), (C1093-MIN(IF(A$2:A1093=A1093, IF(B$2:B1093="Med A", C$2:C1093), C1093)))/7, 0)</f>
        <v>0</v>
      </c>
      <c r="I1093" s="23">
        <f>IF(F1093=1, SUMIFS(E$2:E1093, A$2:A1093, A1093, B$2:B1093, "Med A"), 0)</f>
        <v>0</v>
      </c>
      <c r="J1093" s="23">
        <f t="shared" si="146"/>
        <v>0</v>
      </c>
      <c r="K1093" s="23">
        <f t="shared" si="147"/>
        <v>3600</v>
      </c>
      <c r="L1093" s="23">
        <f t="shared" si="148"/>
        <v>0</v>
      </c>
      <c r="M1093" s="1">
        <f>IF(AND(B1093="Med B", COUNTIFS(A$2:A1093, A1093, B$2:B1093, "Med B")=1), 1, 0)</f>
        <v>0</v>
      </c>
      <c r="N1093" s="1">
        <f t="shared" si="149"/>
        <v>0</v>
      </c>
      <c r="O1093" s="1">
        <f>IF(B1093="Med B", COUNTIFS(A$2:A1093, A1093, B$2:B1093, "Med B"), 0)</f>
        <v>0</v>
      </c>
      <c r="P1093" s="1">
        <f>IF(AND(B1093="Med B", COUNTIFS(A$2:A1093, A1093, B$2:B1093, "Med B")=2), E1093, 0)</f>
        <v>0</v>
      </c>
      <c r="Q1093" t="str">
        <f t="shared" ref="Q1093:Q1095" si="150">IF(AND(F1069=1, OR(MONTH(C1069)=9, MONTH(C1069)=10)), TEXT(C1069, "yyyy-mm"), "")</f>
        <v>2012-09</v>
      </c>
    </row>
    <row r="1094" spans="1:17" ht="12.5" x14ac:dyDescent="0.25">
      <c r="A1094" s="1">
        <v>74</v>
      </c>
      <c r="B1094" s="24" t="s">
        <v>9</v>
      </c>
      <c r="C1094" s="2">
        <v>41157</v>
      </c>
      <c r="D1094" s="2" t="str">
        <f t="shared" si="144"/>
        <v>2012-09</v>
      </c>
      <c r="E1094" s="23">
        <v>3600</v>
      </c>
      <c r="F1094" s="23">
        <f t="shared" si="145"/>
        <v>0</v>
      </c>
      <c r="G1094" s="23">
        <f>IF(AND(B1094="Med B", COUNTIFS(A$2:A1094, A1094, B$2:B1094, "Med A")=0), 1, 0)</f>
        <v>0</v>
      </c>
      <c r="H1094" s="23" cm="1">
        <f t="array" ref="H1094">IF(AND(A1094=A1093, E1094=1), (C1094-MIN(IF(A$2:A1094=A1094, IF(B$2:B1094="Med A", C$2:C1094), C1094)))/7, 0)</f>
        <v>0</v>
      </c>
      <c r="I1094" s="23">
        <f>IF(F1094=1, SUMIFS(E$2:E1094, A$2:A1094, A1094, B$2:B1094, "Med A"), 0)</f>
        <v>0</v>
      </c>
      <c r="J1094" s="23">
        <f t="shared" si="146"/>
        <v>0</v>
      </c>
      <c r="K1094" s="23">
        <f t="shared" si="147"/>
        <v>3600</v>
      </c>
      <c r="L1094" s="23">
        <f t="shared" si="148"/>
        <v>0</v>
      </c>
      <c r="M1094" s="1">
        <f>IF(AND(B1094="Med B", COUNTIFS(A$2:A1094, A1094, B$2:B1094, "Med B")=1), 1, 0)</f>
        <v>0</v>
      </c>
      <c r="N1094" s="1">
        <f t="shared" si="149"/>
        <v>0</v>
      </c>
      <c r="O1094" s="1">
        <f>IF(B1094="Med B", COUNTIFS(A$2:A1094, A1094, B$2:B1094, "Med B"), 0)</f>
        <v>0</v>
      </c>
      <c r="P1094" s="1">
        <f>IF(AND(B1094="Med B", COUNTIFS(A$2:A1094, A1094, B$2:B1094, "Med B")=2), E1094, 0)</f>
        <v>0</v>
      </c>
      <c r="Q1094" t="str">
        <f t="shared" si="150"/>
        <v/>
      </c>
    </row>
    <row r="1095" spans="1:17" ht="12.5" x14ac:dyDescent="0.25">
      <c r="A1095" s="1">
        <v>74</v>
      </c>
      <c r="B1095" s="24" t="s">
        <v>10</v>
      </c>
      <c r="C1095" s="2">
        <v>41192</v>
      </c>
      <c r="D1095" s="2" t="str">
        <f t="shared" si="144"/>
        <v>2012-10</v>
      </c>
      <c r="E1095" s="23">
        <v>4</v>
      </c>
      <c r="F1095" s="23">
        <f t="shared" si="145"/>
        <v>1</v>
      </c>
      <c r="G1095" s="23">
        <f>IF(AND(B1095="Med B", COUNTIFS(A$2:A1095, A1095, B$2:B1095, "Med A")=0), 1, 0)</f>
        <v>0</v>
      </c>
      <c r="H1095" s="23" cm="1">
        <f t="array" ref="H1095">IF(AND(A1095=A1094, E1095=1), (C1095-MIN(IF(A$2:A1095=A1095, IF(B$2:B1095="Med A", C$2:C1095), C1095)))/7, 0)</f>
        <v>0</v>
      </c>
      <c r="I1095" s="23">
        <f>IF(F1095=1, SUMIFS(E$2:E1095, A$2:A1095, A1095, B$2:B1095, "Med A"), 0)</f>
        <v>59800</v>
      </c>
      <c r="J1095" s="23">
        <f t="shared" si="146"/>
        <v>0</v>
      </c>
      <c r="K1095" s="23">
        <f t="shared" si="147"/>
        <v>0</v>
      </c>
      <c r="L1095" s="23">
        <f t="shared" si="148"/>
        <v>4</v>
      </c>
      <c r="M1095" s="1">
        <f>IF(AND(B1095="Med B", COUNTIFS(A$2:A1095, A1095, B$2:B1095, "Med B")=1), 1, 0)</f>
        <v>1</v>
      </c>
      <c r="N1095" s="1">
        <f t="shared" si="149"/>
        <v>4</v>
      </c>
      <c r="O1095" s="1">
        <f>IF(B1095="Med B", COUNTIFS(A$2:A1095, A1095, B$2:B1095, "Med B"), 0)</f>
        <v>1</v>
      </c>
      <c r="P1095" s="1">
        <f>IF(AND(B1095="Med B", COUNTIFS(A$2:A1095, A1095, B$2:B1095, "Med B")=2), E1095, 0)</f>
        <v>0</v>
      </c>
      <c r="Q1095" t="str">
        <f t="shared" si="150"/>
        <v/>
      </c>
    </row>
    <row r="1096" spans="1:17" ht="10" x14ac:dyDescent="0.25">
      <c r="A1096" s="1">
        <v>74</v>
      </c>
      <c r="B1096" s="24" t="s">
        <v>10</v>
      </c>
      <c r="C1096" s="2">
        <v>41227</v>
      </c>
      <c r="D1096" s="2" t="str">
        <f t="shared" si="144"/>
        <v>2012-11</v>
      </c>
      <c r="E1096" s="23">
        <v>4</v>
      </c>
      <c r="F1096" s="23">
        <f t="shared" si="145"/>
        <v>0</v>
      </c>
      <c r="G1096" s="23">
        <f>IF(AND(B1096="Med B", COUNTIFS(A$2:A1096, A1096, B$2:B1096, "Med A")=0), 1, 0)</f>
        <v>0</v>
      </c>
      <c r="H1096" s="23" cm="1">
        <f t="array" ref="H1096">IF(AND(A1096=A1095, E1096=1), (C1096-MIN(IF(A$2:A1096=A1096, IF(B$2:B1096="Med A", C$2:C1096), C1096)))/7, 0)</f>
        <v>0</v>
      </c>
      <c r="I1096" s="23">
        <f>IF(F1096=1, SUMIFS(E$2:E1096, A$2:A1096, A1096, B$2:B1096, "Med A"), 0)</f>
        <v>0</v>
      </c>
      <c r="J1096" s="23">
        <f t="shared" si="146"/>
        <v>8</v>
      </c>
      <c r="K1096" s="23">
        <f t="shared" si="147"/>
        <v>0</v>
      </c>
      <c r="L1096" s="23">
        <f t="shared" si="148"/>
        <v>4</v>
      </c>
      <c r="M1096" s="1">
        <f>IF(AND(B1096="Med B", COUNTIFS(A$2:A1096, A1096, B$2:B1096, "Med B")=1), 1, 0)</f>
        <v>0</v>
      </c>
      <c r="N1096" s="1">
        <f t="shared" si="149"/>
        <v>0</v>
      </c>
      <c r="O1096" s="1">
        <f>IF(B1096="Med B", COUNTIFS(A$2:A1096, A1096, B$2:B1096, "Med B"), 0)</f>
        <v>2</v>
      </c>
      <c r="P1096" s="1">
        <f>IF(AND(B1096="Med B", COUNTIFS(A$2:A1096, A1096, B$2:B1096, "Med B")=2), E1096, 0)</f>
        <v>4</v>
      </c>
    </row>
    <row r="1097" spans="1:17" ht="10" x14ac:dyDescent="0.25">
      <c r="A1097" s="1">
        <v>75</v>
      </c>
      <c r="B1097" s="24" t="s">
        <v>9</v>
      </c>
      <c r="C1097" s="2">
        <v>41102</v>
      </c>
      <c r="D1097" s="2" t="str">
        <f t="shared" si="144"/>
        <v>2012-07</v>
      </c>
      <c r="E1097" s="23">
        <v>10000</v>
      </c>
      <c r="F1097" s="23">
        <f t="shared" si="145"/>
        <v>0</v>
      </c>
      <c r="G1097" s="23">
        <f>IF(AND(B1097="Med B", COUNTIFS(A$2:A1097, A1097, B$2:B1097, "Med A")=0), 1, 0)</f>
        <v>0</v>
      </c>
      <c r="H1097" s="23" cm="1">
        <f t="array" ref="H1097">IF(AND(A1097=A1096, E1097=1), (C1097-MIN(IF(A$2:A1097=A1097, IF(B$2:B1097="Med A", C$2:C1097), C1097)))/7, 0)</f>
        <v>0</v>
      </c>
      <c r="I1097" s="23">
        <f>IF(F1097=1, SUMIFS(E$2:E1097, A$2:A1097, A1097, B$2:B1097, "Med A"), 0)</f>
        <v>0</v>
      </c>
      <c r="J1097" s="23">
        <f t="shared" si="146"/>
        <v>0</v>
      </c>
      <c r="K1097" s="23">
        <f t="shared" si="147"/>
        <v>10000</v>
      </c>
      <c r="L1097" s="23">
        <f t="shared" si="148"/>
        <v>0</v>
      </c>
      <c r="M1097" s="1">
        <f>IF(AND(B1097="Med B", COUNTIFS(A$2:A1097, A1097, B$2:B1097, "Med B")=1), 1, 0)</f>
        <v>0</v>
      </c>
      <c r="N1097" s="1">
        <f t="shared" si="149"/>
        <v>0</v>
      </c>
      <c r="O1097" s="1">
        <f>IF(B1097="Med B", COUNTIFS(A$2:A1097, A1097, B$2:B1097, "Med B"), 0)</f>
        <v>0</v>
      </c>
      <c r="P1097" s="1">
        <f>IF(AND(B1097="Med B", COUNTIFS(A$2:A1097, A1097, B$2:B1097, "Med B")=2), E1097, 0)</f>
        <v>0</v>
      </c>
    </row>
    <row r="1098" spans="1:17" ht="10" x14ac:dyDescent="0.25">
      <c r="A1098" s="1">
        <v>75</v>
      </c>
      <c r="B1098" s="24" t="s">
        <v>9</v>
      </c>
      <c r="C1098" s="2">
        <v>41104</v>
      </c>
      <c r="D1098" s="2" t="str">
        <f t="shared" si="144"/>
        <v>2012-07</v>
      </c>
      <c r="E1098" s="23">
        <v>10000</v>
      </c>
      <c r="F1098" s="23">
        <f t="shared" si="145"/>
        <v>0</v>
      </c>
      <c r="G1098" s="23">
        <f>IF(AND(B1098="Med B", COUNTIFS(A$2:A1098, A1098, B$2:B1098, "Med A")=0), 1, 0)</f>
        <v>0</v>
      </c>
      <c r="H1098" s="23" cm="1">
        <f t="array" ref="H1098">IF(AND(A1098=A1097, E1098=1), (C1098-MIN(IF(A$2:A1098=A1098, IF(B$2:B1098="Med A", C$2:C1098), C1098)))/7, 0)</f>
        <v>0</v>
      </c>
      <c r="I1098" s="23">
        <f>IF(F1098=1, SUMIFS(E$2:E1098, A$2:A1098, A1098, B$2:B1098, "Med A"), 0)</f>
        <v>0</v>
      </c>
      <c r="J1098" s="23">
        <f t="shared" si="146"/>
        <v>0</v>
      </c>
      <c r="K1098" s="23">
        <f t="shared" si="147"/>
        <v>10000</v>
      </c>
      <c r="L1098" s="23">
        <f t="shared" si="148"/>
        <v>0</v>
      </c>
      <c r="M1098" s="1">
        <f>IF(AND(B1098="Med B", COUNTIFS(A$2:A1098, A1098, B$2:B1098, "Med B")=1), 1, 0)</f>
        <v>0</v>
      </c>
      <c r="N1098" s="1">
        <f t="shared" si="149"/>
        <v>0</v>
      </c>
      <c r="O1098" s="1">
        <f>IF(B1098="Med B", COUNTIFS(A$2:A1098, A1098, B$2:B1098, "Med B"), 0)</f>
        <v>0</v>
      </c>
      <c r="P1098" s="1">
        <f>IF(AND(B1098="Med B", COUNTIFS(A$2:A1098, A1098, B$2:B1098, "Med B")=2), E1098, 0)</f>
        <v>0</v>
      </c>
    </row>
    <row r="1099" spans="1:17" ht="10" x14ac:dyDescent="0.25">
      <c r="A1099" s="1">
        <v>75</v>
      </c>
      <c r="B1099" s="24" t="s">
        <v>9</v>
      </c>
      <c r="C1099" s="2">
        <v>41107</v>
      </c>
      <c r="D1099" s="2" t="str">
        <f t="shared" si="144"/>
        <v>2012-07</v>
      </c>
      <c r="E1099" s="23">
        <v>10000</v>
      </c>
      <c r="F1099" s="23">
        <f t="shared" si="145"/>
        <v>0</v>
      </c>
      <c r="G1099" s="23">
        <f>IF(AND(B1099="Med B", COUNTIFS(A$2:A1099, A1099, B$2:B1099, "Med A")=0), 1, 0)</f>
        <v>0</v>
      </c>
      <c r="H1099" s="23" cm="1">
        <f t="array" ref="H1099">IF(AND(A1099=A1098, E1099=1), (C1099-MIN(IF(A$2:A1099=A1099, IF(B$2:B1099="Med A", C$2:C1099), C1099)))/7, 0)</f>
        <v>0</v>
      </c>
      <c r="I1099" s="23">
        <f>IF(F1099=1, SUMIFS(E$2:E1099, A$2:A1099, A1099, B$2:B1099, "Med A"), 0)</f>
        <v>0</v>
      </c>
      <c r="J1099" s="23">
        <f t="shared" si="146"/>
        <v>0</v>
      </c>
      <c r="K1099" s="23">
        <f t="shared" si="147"/>
        <v>10000</v>
      </c>
      <c r="L1099" s="23">
        <f t="shared" si="148"/>
        <v>0</v>
      </c>
      <c r="M1099" s="1">
        <f>IF(AND(B1099="Med B", COUNTIFS(A$2:A1099, A1099, B$2:B1099, "Med B")=1), 1, 0)</f>
        <v>0</v>
      </c>
      <c r="N1099" s="1">
        <f t="shared" si="149"/>
        <v>0</v>
      </c>
      <c r="O1099" s="1">
        <f>IF(B1099="Med B", COUNTIFS(A$2:A1099, A1099, B$2:B1099, "Med B"), 0)</f>
        <v>0</v>
      </c>
      <c r="P1099" s="1">
        <f>IF(AND(B1099="Med B", COUNTIFS(A$2:A1099, A1099, B$2:B1099, "Med B")=2), E1099, 0)</f>
        <v>0</v>
      </c>
    </row>
    <row r="1100" spans="1:17" ht="10" x14ac:dyDescent="0.25">
      <c r="A1100" s="1">
        <v>75</v>
      </c>
      <c r="B1100" s="24" t="s">
        <v>9</v>
      </c>
      <c r="C1100" s="2">
        <v>41109</v>
      </c>
      <c r="D1100" s="2" t="str">
        <f t="shared" si="144"/>
        <v>2012-07</v>
      </c>
      <c r="E1100" s="23">
        <v>10000</v>
      </c>
      <c r="F1100" s="23">
        <f t="shared" si="145"/>
        <v>0</v>
      </c>
      <c r="G1100" s="23">
        <f>IF(AND(B1100="Med B", COUNTIFS(A$2:A1100, A1100, B$2:B1100, "Med A")=0), 1, 0)</f>
        <v>0</v>
      </c>
      <c r="H1100" s="23" cm="1">
        <f t="array" ref="H1100">IF(AND(A1100=A1099, E1100=1), (C1100-MIN(IF(A$2:A1100=A1100, IF(B$2:B1100="Med A", C$2:C1100), C1100)))/7, 0)</f>
        <v>0</v>
      </c>
      <c r="I1100" s="23">
        <f>IF(F1100=1, SUMIFS(E$2:E1100, A$2:A1100, A1100, B$2:B1100, "Med A"), 0)</f>
        <v>0</v>
      </c>
      <c r="J1100" s="23">
        <f t="shared" si="146"/>
        <v>0</v>
      </c>
      <c r="K1100" s="23">
        <f t="shared" si="147"/>
        <v>10000</v>
      </c>
      <c r="L1100" s="23">
        <f t="shared" si="148"/>
        <v>0</v>
      </c>
      <c r="M1100" s="1">
        <f>IF(AND(B1100="Med B", COUNTIFS(A$2:A1100, A1100, B$2:B1100, "Med B")=1), 1, 0)</f>
        <v>0</v>
      </c>
      <c r="N1100" s="1">
        <f t="shared" si="149"/>
        <v>0</v>
      </c>
      <c r="O1100" s="1">
        <f>IF(B1100="Med B", COUNTIFS(A$2:A1100, A1100, B$2:B1100, "Med B"), 0)</f>
        <v>0</v>
      </c>
      <c r="P1100" s="1">
        <f>IF(AND(B1100="Med B", COUNTIFS(A$2:A1100, A1100, B$2:B1100, "Med B")=2), E1100, 0)</f>
        <v>0</v>
      </c>
    </row>
    <row r="1101" spans="1:17" ht="10" x14ac:dyDescent="0.25">
      <c r="A1101" s="1">
        <v>75</v>
      </c>
      <c r="B1101" s="24" t="s">
        <v>9</v>
      </c>
      <c r="C1101" s="2">
        <v>41111</v>
      </c>
      <c r="D1101" s="2" t="str">
        <f t="shared" si="144"/>
        <v>2012-07</v>
      </c>
      <c r="E1101" s="23">
        <v>12000</v>
      </c>
      <c r="F1101" s="23">
        <f t="shared" si="145"/>
        <v>0</v>
      </c>
      <c r="G1101" s="23">
        <f>IF(AND(B1101="Med B", COUNTIFS(A$2:A1101, A1101, B$2:B1101, "Med A")=0), 1, 0)</f>
        <v>0</v>
      </c>
      <c r="H1101" s="23" cm="1">
        <f t="array" ref="H1101">IF(AND(A1101=A1100, E1101=1), (C1101-MIN(IF(A$2:A1101=A1101, IF(B$2:B1101="Med A", C$2:C1101), C1101)))/7, 0)</f>
        <v>0</v>
      </c>
      <c r="I1101" s="23">
        <f>IF(F1101=1, SUMIFS(E$2:E1101, A$2:A1101, A1101, B$2:B1101, "Med A"), 0)</f>
        <v>0</v>
      </c>
      <c r="J1101" s="23">
        <f t="shared" si="146"/>
        <v>0</v>
      </c>
      <c r="K1101" s="23">
        <f t="shared" si="147"/>
        <v>12000</v>
      </c>
      <c r="L1101" s="23">
        <f t="shared" si="148"/>
        <v>0</v>
      </c>
      <c r="M1101" s="1">
        <f>IF(AND(B1101="Med B", COUNTIFS(A$2:A1101, A1101, B$2:B1101, "Med B")=1), 1, 0)</f>
        <v>0</v>
      </c>
      <c r="N1101" s="1">
        <f t="shared" si="149"/>
        <v>0</v>
      </c>
      <c r="O1101" s="1">
        <f>IF(B1101="Med B", COUNTIFS(A$2:A1101, A1101, B$2:B1101, "Med B"), 0)</f>
        <v>0</v>
      </c>
      <c r="P1101" s="1">
        <f>IF(AND(B1101="Med B", COUNTIFS(A$2:A1101, A1101, B$2:B1101, "Med B")=2), E1101, 0)</f>
        <v>0</v>
      </c>
    </row>
    <row r="1102" spans="1:17" ht="10" x14ac:dyDescent="0.25">
      <c r="A1102" s="1">
        <v>75</v>
      </c>
      <c r="B1102" s="24" t="s">
        <v>9</v>
      </c>
      <c r="C1102" s="2">
        <v>41114</v>
      </c>
      <c r="D1102" s="2" t="str">
        <f t="shared" si="144"/>
        <v>2012-07</v>
      </c>
      <c r="E1102" s="23">
        <v>12000</v>
      </c>
      <c r="F1102" s="23">
        <f t="shared" si="145"/>
        <v>0</v>
      </c>
      <c r="G1102" s="23">
        <f>IF(AND(B1102="Med B", COUNTIFS(A$2:A1102, A1102, B$2:B1102, "Med A")=0), 1, 0)</f>
        <v>0</v>
      </c>
      <c r="H1102" s="23" cm="1">
        <f t="array" ref="H1102">IF(AND(A1102=A1101, E1102=1), (C1102-MIN(IF(A$2:A1102=A1102, IF(B$2:B1102="Med A", C$2:C1102), C1102)))/7, 0)</f>
        <v>0</v>
      </c>
      <c r="I1102" s="23">
        <f>IF(F1102=1, SUMIFS(E$2:E1102, A$2:A1102, A1102, B$2:B1102, "Med A"), 0)</f>
        <v>0</v>
      </c>
      <c r="J1102" s="23">
        <f t="shared" si="146"/>
        <v>0</v>
      </c>
      <c r="K1102" s="23">
        <f t="shared" si="147"/>
        <v>12000</v>
      </c>
      <c r="L1102" s="23">
        <f t="shared" si="148"/>
        <v>0</v>
      </c>
      <c r="M1102" s="1">
        <f>IF(AND(B1102="Med B", COUNTIFS(A$2:A1102, A1102, B$2:B1102, "Med B")=1), 1, 0)</f>
        <v>0</v>
      </c>
      <c r="N1102" s="1">
        <f t="shared" si="149"/>
        <v>0</v>
      </c>
      <c r="O1102" s="1">
        <f>IF(B1102="Med B", COUNTIFS(A$2:A1102, A1102, B$2:B1102, "Med B"), 0)</f>
        <v>0</v>
      </c>
      <c r="P1102" s="1">
        <f>IF(AND(B1102="Med B", COUNTIFS(A$2:A1102, A1102, B$2:B1102, "Med B")=2), E1102, 0)</f>
        <v>0</v>
      </c>
    </row>
    <row r="1103" spans="1:17" ht="10" x14ac:dyDescent="0.25">
      <c r="A1103" s="1">
        <v>75</v>
      </c>
      <c r="B1103" s="24" t="s">
        <v>9</v>
      </c>
      <c r="C1103" s="2">
        <v>41116</v>
      </c>
      <c r="D1103" s="2" t="str">
        <f t="shared" si="144"/>
        <v>2012-07</v>
      </c>
      <c r="E1103" s="23">
        <v>12000</v>
      </c>
      <c r="F1103" s="23">
        <f t="shared" si="145"/>
        <v>0</v>
      </c>
      <c r="G1103" s="23">
        <f>IF(AND(B1103="Med B", COUNTIFS(A$2:A1103, A1103, B$2:B1103, "Med A")=0), 1, 0)</f>
        <v>0</v>
      </c>
      <c r="H1103" s="23" cm="1">
        <f t="array" ref="H1103">IF(AND(A1103=A1102, E1103=1), (C1103-MIN(IF(A$2:A1103=A1103, IF(B$2:B1103="Med A", C$2:C1103), C1103)))/7, 0)</f>
        <v>0</v>
      </c>
      <c r="I1103" s="23">
        <f>IF(F1103=1, SUMIFS(E$2:E1103, A$2:A1103, A1103, B$2:B1103, "Med A"), 0)</f>
        <v>0</v>
      </c>
      <c r="J1103" s="23">
        <f t="shared" si="146"/>
        <v>0</v>
      </c>
      <c r="K1103" s="23">
        <f t="shared" si="147"/>
        <v>12000</v>
      </c>
      <c r="L1103" s="23">
        <f t="shared" si="148"/>
        <v>0</v>
      </c>
      <c r="M1103" s="1">
        <f>IF(AND(B1103="Med B", COUNTIFS(A$2:A1103, A1103, B$2:B1103, "Med B")=1), 1, 0)</f>
        <v>0</v>
      </c>
      <c r="N1103" s="1">
        <f t="shared" si="149"/>
        <v>0</v>
      </c>
      <c r="O1103" s="1">
        <f>IF(B1103="Med B", COUNTIFS(A$2:A1103, A1103, B$2:B1103, "Med B"), 0)</f>
        <v>0</v>
      </c>
      <c r="P1103" s="1">
        <f>IF(AND(B1103="Med B", COUNTIFS(A$2:A1103, A1103, B$2:B1103, "Med B")=2), E1103, 0)</f>
        <v>0</v>
      </c>
    </row>
    <row r="1104" spans="1:17" ht="10" x14ac:dyDescent="0.25">
      <c r="A1104" s="1">
        <v>75</v>
      </c>
      <c r="B1104" s="24" t="s">
        <v>9</v>
      </c>
      <c r="C1104" s="2">
        <v>41118</v>
      </c>
      <c r="D1104" s="2" t="str">
        <f t="shared" si="144"/>
        <v>2012-07</v>
      </c>
      <c r="E1104" s="23">
        <v>12000</v>
      </c>
      <c r="F1104" s="23">
        <f t="shared" si="145"/>
        <v>0</v>
      </c>
      <c r="G1104" s="23">
        <f>IF(AND(B1104="Med B", COUNTIFS(A$2:A1104, A1104, B$2:B1104, "Med A")=0), 1, 0)</f>
        <v>0</v>
      </c>
      <c r="H1104" s="23" cm="1">
        <f t="array" ref="H1104">IF(AND(A1104=A1103, E1104=1), (C1104-MIN(IF(A$2:A1104=A1104, IF(B$2:B1104="Med A", C$2:C1104), C1104)))/7, 0)</f>
        <v>0</v>
      </c>
      <c r="I1104" s="23">
        <f>IF(F1104=1, SUMIFS(E$2:E1104, A$2:A1104, A1104, B$2:B1104, "Med A"), 0)</f>
        <v>0</v>
      </c>
      <c r="J1104" s="23">
        <f t="shared" si="146"/>
        <v>0</v>
      </c>
      <c r="K1104" s="23">
        <f t="shared" si="147"/>
        <v>12000</v>
      </c>
      <c r="L1104" s="23">
        <f t="shared" si="148"/>
        <v>0</v>
      </c>
      <c r="M1104" s="1">
        <f>IF(AND(B1104="Med B", COUNTIFS(A$2:A1104, A1104, B$2:B1104, "Med B")=1), 1, 0)</f>
        <v>0</v>
      </c>
      <c r="N1104" s="1">
        <f t="shared" si="149"/>
        <v>0</v>
      </c>
      <c r="O1104" s="1">
        <f>IF(B1104="Med B", COUNTIFS(A$2:A1104, A1104, B$2:B1104, "Med B"), 0)</f>
        <v>0</v>
      </c>
      <c r="P1104" s="1">
        <f>IF(AND(B1104="Med B", COUNTIFS(A$2:A1104, A1104, B$2:B1104, "Med B")=2), E1104, 0)</f>
        <v>0</v>
      </c>
    </row>
    <row r="1105" spans="1:17" ht="10" x14ac:dyDescent="0.25">
      <c r="A1105" s="1">
        <v>75</v>
      </c>
      <c r="B1105" s="24" t="s">
        <v>9</v>
      </c>
      <c r="C1105" s="2">
        <v>41122</v>
      </c>
      <c r="D1105" s="2" t="str">
        <f t="shared" si="144"/>
        <v>2012-08</v>
      </c>
      <c r="E1105" s="23">
        <v>12000</v>
      </c>
      <c r="F1105" s="23">
        <f t="shared" si="145"/>
        <v>0</v>
      </c>
      <c r="G1105" s="23">
        <f>IF(AND(B1105="Med B", COUNTIFS(A$2:A1105, A1105, B$2:B1105, "Med A")=0), 1, 0)</f>
        <v>0</v>
      </c>
      <c r="H1105" s="23" cm="1">
        <f t="array" ref="H1105">IF(AND(A1105=A1104, E1105=1), (C1105-MIN(IF(A$2:A1105=A1105, IF(B$2:B1105="Med A", C$2:C1105), C1105)))/7, 0)</f>
        <v>0</v>
      </c>
      <c r="I1105" s="23">
        <f>IF(F1105=1, SUMIFS(E$2:E1105, A$2:A1105, A1105, B$2:B1105, "Med A"), 0)</f>
        <v>0</v>
      </c>
      <c r="J1105" s="23">
        <f t="shared" si="146"/>
        <v>0</v>
      </c>
      <c r="K1105" s="23">
        <f t="shared" si="147"/>
        <v>12000</v>
      </c>
      <c r="L1105" s="23">
        <f t="shared" si="148"/>
        <v>0</v>
      </c>
      <c r="M1105" s="1">
        <f>IF(AND(B1105="Med B", COUNTIFS(A$2:A1105, A1105, B$2:B1105, "Med B")=1), 1, 0)</f>
        <v>0</v>
      </c>
      <c r="N1105" s="1">
        <f t="shared" si="149"/>
        <v>0</v>
      </c>
      <c r="O1105" s="1">
        <f>IF(B1105="Med B", COUNTIFS(A$2:A1105, A1105, B$2:B1105, "Med B"), 0)</f>
        <v>0</v>
      </c>
      <c r="P1105" s="1">
        <f>IF(AND(B1105="Med B", COUNTIFS(A$2:A1105, A1105, B$2:B1105, "Med B")=2), E1105, 0)</f>
        <v>0</v>
      </c>
    </row>
    <row r="1106" spans="1:17" ht="10" x14ac:dyDescent="0.25">
      <c r="A1106" s="1">
        <v>75</v>
      </c>
      <c r="B1106" s="24" t="s">
        <v>9</v>
      </c>
      <c r="C1106" s="2">
        <v>41123</v>
      </c>
      <c r="D1106" s="2" t="str">
        <f t="shared" si="144"/>
        <v>2012-08</v>
      </c>
      <c r="E1106" s="23">
        <v>12000</v>
      </c>
      <c r="F1106" s="23">
        <f t="shared" si="145"/>
        <v>0</v>
      </c>
      <c r="G1106" s="23">
        <f>IF(AND(B1106="Med B", COUNTIFS(A$2:A1106, A1106, B$2:B1106, "Med A")=0), 1, 0)</f>
        <v>0</v>
      </c>
      <c r="H1106" s="23" cm="1">
        <f t="array" ref="H1106">IF(AND(A1106=A1105, E1106=1), (C1106-MIN(IF(A$2:A1106=A1106, IF(B$2:B1106="Med A", C$2:C1106), C1106)))/7, 0)</f>
        <v>0</v>
      </c>
      <c r="I1106" s="23">
        <f>IF(F1106=1, SUMIFS(E$2:E1106, A$2:A1106, A1106, B$2:B1106, "Med A"), 0)</f>
        <v>0</v>
      </c>
      <c r="J1106" s="23">
        <f t="shared" si="146"/>
        <v>0</v>
      </c>
      <c r="K1106" s="23">
        <f t="shared" si="147"/>
        <v>12000</v>
      </c>
      <c r="L1106" s="23">
        <f t="shared" si="148"/>
        <v>0</v>
      </c>
      <c r="M1106" s="1">
        <f>IF(AND(B1106="Med B", COUNTIFS(A$2:A1106, A1106, B$2:B1106, "Med B")=1), 1, 0)</f>
        <v>0</v>
      </c>
      <c r="N1106" s="1">
        <f t="shared" si="149"/>
        <v>0</v>
      </c>
      <c r="O1106" s="1">
        <f>IF(B1106="Med B", COUNTIFS(A$2:A1106, A1106, B$2:B1106, "Med B"), 0)</f>
        <v>0</v>
      </c>
      <c r="P1106" s="1">
        <f>IF(AND(B1106="Med B", COUNTIFS(A$2:A1106, A1106, B$2:B1106, "Med B")=2), E1106, 0)</f>
        <v>0</v>
      </c>
    </row>
    <row r="1107" spans="1:17" ht="10" x14ac:dyDescent="0.25">
      <c r="A1107" s="1">
        <v>75</v>
      </c>
      <c r="B1107" s="24" t="s">
        <v>9</v>
      </c>
      <c r="C1107" s="2">
        <v>41125</v>
      </c>
      <c r="D1107" s="2" t="str">
        <f t="shared" si="144"/>
        <v>2012-08</v>
      </c>
      <c r="E1107" s="23">
        <v>13200</v>
      </c>
      <c r="F1107" s="23">
        <f t="shared" si="145"/>
        <v>0</v>
      </c>
      <c r="G1107" s="23">
        <f>IF(AND(B1107="Med B", COUNTIFS(A$2:A1107, A1107, B$2:B1107, "Med A")=0), 1, 0)</f>
        <v>0</v>
      </c>
      <c r="H1107" s="23" cm="1">
        <f t="array" ref="H1107">IF(AND(A1107=A1106, E1107=1), (C1107-MIN(IF(A$2:A1107=A1107, IF(B$2:B1107="Med A", C$2:C1107), C1107)))/7, 0)</f>
        <v>0</v>
      </c>
      <c r="I1107" s="23">
        <f>IF(F1107=1, SUMIFS(E$2:E1107, A$2:A1107, A1107, B$2:B1107, "Med A"), 0)</f>
        <v>0</v>
      </c>
      <c r="J1107" s="23">
        <f t="shared" si="146"/>
        <v>0</v>
      </c>
      <c r="K1107" s="23">
        <f t="shared" si="147"/>
        <v>13200</v>
      </c>
      <c r="L1107" s="23">
        <f t="shared" si="148"/>
        <v>0</v>
      </c>
      <c r="M1107" s="1">
        <f>IF(AND(B1107="Med B", COUNTIFS(A$2:A1107, A1107, B$2:B1107, "Med B")=1), 1, 0)</f>
        <v>0</v>
      </c>
      <c r="N1107" s="1">
        <f t="shared" si="149"/>
        <v>0</v>
      </c>
      <c r="O1107" s="1">
        <f>IF(B1107="Med B", COUNTIFS(A$2:A1107, A1107, B$2:B1107, "Med B"), 0)</f>
        <v>0</v>
      </c>
      <c r="P1107" s="1">
        <f>IF(AND(B1107="Med B", COUNTIFS(A$2:A1107, A1107, B$2:B1107, "Med B")=2), E1107, 0)</f>
        <v>0</v>
      </c>
    </row>
    <row r="1108" spans="1:17" ht="10" x14ac:dyDescent="0.25">
      <c r="A1108" s="1">
        <v>75</v>
      </c>
      <c r="B1108" s="24" t="s">
        <v>9</v>
      </c>
      <c r="C1108" s="2">
        <v>41128</v>
      </c>
      <c r="D1108" s="2" t="str">
        <f t="shared" si="144"/>
        <v>2012-08</v>
      </c>
      <c r="E1108" s="23">
        <v>13200</v>
      </c>
      <c r="F1108" s="23">
        <f t="shared" si="145"/>
        <v>0</v>
      </c>
      <c r="G1108" s="23">
        <f>IF(AND(B1108="Med B", COUNTIFS(A$2:A1108, A1108, B$2:B1108, "Med A")=0), 1, 0)</f>
        <v>0</v>
      </c>
      <c r="H1108" s="23" cm="1">
        <f t="array" ref="H1108">IF(AND(A1108=A1107, E1108=1), (C1108-MIN(IF(A$2:A1108=A1108, IF(B$2:B1108="Med A", C$2:C1108), C1108)))/7, 0)</f>
        <v>0</v>
      </c>
      <c r="I1108" s="23">
        <f>IF(F1108=1, SUMIFS(E$2:E1108, A$2:A1108, A1108, B$2:B1108, "Med A"), 0)</f>
        <v>0</v>
      </c>
      <c r="J1108" s="23">
        <f t="shared" si="146"/>
        <v>0</v>
      </c>
      <c r="K1108" s="23">
        <f t="shared" si="147"/>
        <v>13200</v>
      </c>
      <c r="L1108" s="23">
        <f t="shared" si="148"/>
        <v>0</v>
      </c>
      <c r="M1108" s="1">
        <f>IF(AND(B1108="Med B", COUNTIFS(A$2:A1108, A1108, B$2:B1108, "Med B")=1), 1, 0)</f>
        <v>0</v>
      </c>
      <c r="N1108" s="1">
        <f t="shared" si="149"/>
        <v>0</v>
      </c>
      <c r="O1108" s="1">
        <f>IF(B1108="Med B", COUNTIFS(A$2:A1108, A1108, B$2:B1108, "Med B"), 0)</f>
        <v>0</v>
      </c>
      <c r="P1108" s="1">
        <f>IF(AND(B1108="Med B", COUNTIFS(A$2:A1108, A1108, B$2:B1108, "Med B")=2), E1108, 0)</f>
        <v>0</v>
      </c>
    </row>
    <row r="1109" spans="1:17" ht="10" x14ac:dyDescent="0.25">
      <c r="A1109" s="1">
        <v>75</v>
      </c>
      <c r="B1109" s="24" t="s">
        <v>9</v>
      </c>
      <c r="C1109" s="2">
        <v>41130</v>
      </c>
      <c r="D1109" s="2" t="str">
        <f t="shared" si="144"/>
        <v>2012-08</v>
      </c>
      <c r="E1109" s="23">
        <v>13200</v>
      </c>
      <c r="F1109" s="23">
        <f t="shared" si="145"/>
        <v>0</v>
      </c>
      <c r="G1109" s="23">
        <f>IF(AND(B1109="Med B", COUNTIFS(A$2:A1109, A1109, B$2:B1109, "Med A")=0), 1, 0)</f>
        <v>0</v>
      </c>
      <c r="H1109" s="23" cm="1">
        <f t="array" ref="H1109">IF(AND(A1109=A1108, E1109=1), (C1109-MIN(IF(A$2:A1109=A1109, IF(B$2:B1109="Med A", C$2:C1109), C1109)))/7, 0)</f>
        <v>0</v>
      </c>
      <c r="I1109" s="23">
        <f>IF(F1109=1, SUMIFS(E$2:E1109, A$2:A1109, A1109, B$2:B1109, "Med A"), 0)</f>
        <v>0</v>
      </c>
      <c r="J1109" s="23">
        <f t="shared" si="146"/>
        <v>0</v>
      </c>
      <c r="K1109" s="23">
        <f t="shared" si="147"/>
        <v>13200</v>
      </c>
      <c r="L1109" s="23">
        <f t="shared" si="148"/>
        <v>0</v>
      </c>
      <c r="M1109" s="1">
        <f>IF(AND(B1109="Med B", COUNTIFS(A$2:A1109, A1109, B$2:B1109, "Med B")=1), 1, 0)</f>
        <v>0</v>
      </c>
      <c r="N1109" s="1">
        <f t="shared" si="149"/>
        <v>0</v>
      </c>
      <c r="O1109" s="1">
        <f>IF(B1109="Med B", COUNTIFS(A$2:A1109, A1109, B$2:B1109, "Med B"), 0)</f>
        <v>0</v>
      </c>
      <c r="P1109" s="1">
        <f>IF(AND(B1109="Med B", COUNTIFS(A$2:A1109, A1109, B$2:B1109, "Med B")=2), E1109, 0)</f>
        <v>0</v>
      </c>
    </row>
    <row r="1110" spans="1:17" ht="10" x14ac:dyDescent="0.25">
      <c r="A1110" s="1">
        <v>75</v>
      </c>
      <c r="B1110" s="24" t="s">
        <v>9</v>
      </c>
      <c r="C1110" s="2">
        <v>41132</v>
      </c>
      <c r="D1110" s="2" t="str">
        <f t="shared" si="144"/>
        <v>2012-08</v>
      </c>
      <c r="E1110" s="23">
        <v>13200</v>
      </c>
      <c r="F1110" s="23">
        <f t="shared" si="145"/>
        <v>0</v>
      </c>
      <c r="G1110" s="23">
        <f>IF(AND(B1110="Med B", COUNTIFS(A$2:A1110, A1110, B$2:B1110, "Med A")=0), 1, 0)</f>
        <v>0</v>
      </c>
      <c r="H1110" s="23" cm="1">
        <f t="array" ref="H1110">IF(AND(A1110=A1109, E1110=1), (C1110-MIN(IF(A$2:A1110=A1110, IF(B$2:B1110="Med A", C$2:C1110), C1110)))/7, 0)</f>
        <v>0</v>
      </c>
      <c r="I1110" s="23">
        <f>IF(F1110=1, SUMIFS(E$2:E1110, A$2:A1110, A1110, B$2:B1110, "Med A"), 0)</f>
        <v>0</v>
      </c>
      <c r="J1110" s="23">
        <f t="shared" si="146"/>
        <v>0</v>
      </c>
      <c r="K1110" s="23">
        <f t="shared" si="147"/>
        <v>13200</v>
      </c>
      <c r="L1110" s="23">
        <f t="shared" si="148"/>
        <v>0</v>
      </c>
      <c r="M1110" s="1">
        <f>IF(AND(B1110="Med B", COUNTIFS(A$2:A1110, A1110, B$2:B1110, "Med B")=1), 1, 0)</f>
        <v>0</v>
      </c>
      <c r="N1110" s="1">
        <f t="shared" si="149"/>
        <v>0</v>
      </c>
      <c r="O1110" s="1">
        <f>IF(B1110="Med B", COUNTIFS(A$2:A1110, A1110, B$2:B1110, "Med B"), 0)</f>
        <v>0</v>
      </c>
      <c r="P1110" s="1">
        <f>IF(AND(B1110="Med B", COUNTIFS(A$2:A1110, A1110, B$2:B1110, "Med B")=2), E1110, 0)</f>
        <v>0</v>
      </c>
    </row>
    <row r="1111" spans="1:17" ht="10" x14ac:dyDescent="0.25">
      <c r="A1111" s="1">
        <v>75</v>
      </c>
      <c r="B1111" s="24" t="s">
        <v>9</v>
      </c>
      <c r="C1111" s="2">
        <v>41135</v>
      </c>
      <c r="D1111" s="2" t="str">
        <f t="shared" si="144"/>
        <v>2012-08</v>
      </c>
      <c r="E1111" s="23">
        <v>13200</v>
      </c>
      <c r="F1111" s="23">
        <f t="shared" si="145"/>
        <v>0</v>
      </c>
      <c r="G1111" s="23">
        <f>IF(AND(B1111="Med B", COUNTIFS(A$2:A1111, A1111, B$2:B1111, "Med A")=0), 1, 0)</f>
        <v>0</v>
      </c>
      <c r="H1111" s="23" cm="1">
        <f t="array" ref="H1111">IF(AND(A1111=A1110, E1111=1), (C1111-MIN(IF(A$2:A1111=A1111, IF(B$2:B1111="Med A", C$2:C1111), C1111)))/7, 0)</f>
        <v>0</v>
      </c>
      <c r="I1111" s="23">
        <f>IF(F1111=1, SUMIFS(E$2:E1111, A$2:A1111, A1111, B$2:B1111, "Med A"), 0)</f>
        <v>0</v>
      </c>
      <c r="J1111" s="23">
        <f t="shared" si="146"/>
        <v>0</v>
      </c>
      <c r="K1111" s="23">
        <f t="shared" si="147"/>
        <v>13200</v>
      </c>
      <c r="L1111" s="23">
        <f t="shared" si="148"/>
        <v>0</v>
      </c>
      <c r="M1111" s="1">
        <f>IF(AND(B1111="Med B", COUNTIFS(A$2:A1111, A1111, B$2:B1111, "Med B")=1), 1, 0)</f>
        <v>0</v>
      </c>
      <c r="N1111" s="1">
        <f t="shared" si="149"/>
        <v>0</v>
      </c>
      <c r="O1111" s="1">
        <f>IF(B1111="Med B", COUNTIFS(A$2:A1111, A1111, B$2:B1111, "Med B"), 0)</f>
        <v>0</v>
      </c>
      <c r="P1111" s="1">
        <f>IF(AND(B1111="Med B", COUNTIFS(A$2:A1111, A1111, B$2:B1111, "Med B")=2), E1111, 0)</f>
        <v>0</v>
      </c>
    </row>
    <row r="1112" spans="1:17" ht="10" x14ac:dyDescent="0.25">
      <c r="A1112" s="1">
        <v>75</v>
      </c>
      <c r="B1112" s="24" t="s">
        <v>9</v>
      </c>
      <c r="C1112" s="2">
        <v>41137</v>
      </c>
      <c r="D1112" s="2" t="str">
        <f t="shared" si="144"/>
        <v>2012-08</v>
      </c>
      <c r="E1112" s="23">
        <v>13200</v>
      </c>
      <c r="F1112" s="23">
        <f t="shared" si="145"/>
        <v>0</v>
      </c>
      <c r="G1112" s="23">
        <f>IF(AND(B1112="Med B", COUNTIFS(A$2:A1112, A1112, B$2:B1112, "Med A")=0), 1, 0)</f>
        <v>0</v>
      </c>
      <c r="H1112" s="23" cm="1">
        <f t="array" ref="H1112">IF(AND(A1112=A1111, E1112=1), (C1112-MIN(IF(A$2:A1112=A1112, IF(B$2:B1112="Med A", C$2:C1112), C1112)))/7, 0)</f>
        <v>0</v>
      </c>
      <c r="I1112" s="23">
        <f>IF(F1112=1, SUMIFS(E$2:E1112, A$2:A1112, A1112, B$2:B1112, "Med A"), 0)</f>
        <v>0</v>
      </c>
      <c r="J1112" s="23">
        <f t="shared" si="146"/>
        <v>0</v>
      </c>
      <c r="K1112" s="23">
        <f t="shared" si="147"/>
        <v>13200</v>
      </c>
      <c r="L1112" s="23">
        <f t="shared" si="148"/>
        <v>0</v>
      </c>
      <c r="M1112" s="1">
        <f>IF(AND(B1112="Med B", COUNTIFS(A$2:A1112, A1112, B$2:B1112, "Med B")=1), 1, 0)</f>
        <v>0</v>
      </c>
      <c r="N1112" s="1">
        <f t="shared" si="149"/>
        <v>0</v>
      </c>
      <c r="O1112" s="1">
        <f>IF(B1112="Med B", COUNTIFS(A$2:A1112, A1112, B$2:B1112, "Med B"), 0)</f>
        <v>0</v>
      </c>
      <c r="P1112" s="1">
        <f>IF(AND(B1112="Med B", COUNTIFS(A$2:A1112, A1112, B$2:B1112, "Med B")=2), E1112, 0)</f>
        <v>0</v>
      </c>
    </row>
    <row r="1113" spans="1:17" ht="10" x14ac:dyDescent="0.25">
      <c r="A1113" s="1">
        <v>75</v>
      </c>
      <c r="B1113" s="24" t="s">
        <v>9</v>
      </c>
      <c r="C1113" s="2">
        <v>41139</v>
      </c>
      <c r="D1113" s="2" t="str">
        <f t="shared" si="144"/>
        <v>2012-08</v>
      </c>
      <c r="E1113" s="23">
        <v>13200</v>
      </c>
      <c r="F1113" s="23">
        <f t="shared" si="145"/>
        <v>0</v>
      </c>
      <c r="G1113" s="23">
        <f>IF(AND(B1113="Med B", COUNTIFS(A$2:A1113, A1113, B$2:B1113, "Med A")=0), 1, 0)</f>
        <v>0</v>
      </c>
      <c r="H1113" s="23" cm="1">
        <f t="array" ref="H1113">IF(AND(A1113=A1112, E1113=1), (C1113-MIN(IF(A$2:A1113=A1113, IF(B$2:B1113="Med A", C$2:C1113), C1113)))/7, 0)</f>
        <v>0</v>
      </c>
      <c r="I1113" s="23">
        <f>IF(F1113=1, SUMIFS(E$2:E1113, A$2:A1113, A1113, B$2:B1113, "Med A"), 0)</f>
        <v>0</v>
      </c>
      <c r="J1113" s="23">
        <f t="shared" si="146"/>
        <v>0</v>
      </c>
      <c r="K1113" s="23">
        <f t="shared" si="147"/>
        <v>13200</v>
      </c>
      <c r="L1113" s="23">
        <f t="shared" si="148"/>
        <v>0</v>
      </c>
      <c r="M1113" s="1">
        <f>IF(AND(B1113="Med B", COUNTIFS(A$2:A1113, A1113, B$2:B1113, "Med B")=1), 1, 0)</f>
        <v>0</v>
      </c>
      <c r="N1113" s="1">
        <f t="shared" si="149"/>
        <v>0</v>
      </c>
      <c r="O1113" s="1">
        <f>IF(B1113="Med B", COUNTIFS(A$2:A1113, A1113, B$2:B1113, "Med B"), 0)</f>
        <v>0</v>
      </c>
      <c r="P1113" s="1">
        <f>IF(AND(B1113="Med B", COUNTIFS(A$2:A1113, A1113, B$2:B1113, "Med B")=2), E1113, 0)</f>
        <v>0</v>
      </c>
    </row>
    <row r="1114" spans="1:17" ht="10" x14ac:dyDescent="0.25">
      <c r="A1114" s="1">
        <v>75</v>
      </c>
      <c r="B1114" s="24" t="s">
        <v>9</v>
      </c>
      <c r="C1114" s="2">
        <v>41142</v>
      </c>
      <c r="D1114" s="2" t="str">
        <f t="shared" si="144"/>
        <v>2012-08</v>
      </c>
      <c r="E1114" s="23">
        <v>13200</v>
      </c>
      <c r="F1114" s="23">
        <f t="shared" si="145"/>
        <v>0</v>
      </c>
      <c r="G1114" s="23">
        <f>IF(AND(B1114="Med B", COUNTIFS(A$2:A1114, A1114, B$2:B1114, "Med A")=0), 1, 0)</f>
        <v>0</v>
      </c>
      <c r="H1114" s="23" cm="1">
        <f t="array" ref="H1114">IF(AND(A1114=A1113, E1114=1), (C1114-MIN(IF(A$2:A1114=A1114, IF(B$2:B1114="Med A", C$2:C1114), C1114)))/7, 0)</f>
        <v>0</v>
      </c>
      <c r="I1114" s="23">
        <f>IF(F1114=1, SUMIFS(E$2:E1114, A$2:A1114, A1114, B$2:B1114, "Med A"), 0)</f>
        <v>0</v>
      </c>
      <c r="J1114" s="23">
        <f t="shared" si="146"/>
        <v>0</v>
      </c>
      <c r="K1114" s="23">
        <f t="shared" si="147"/>
        <v>13200</v>
      </c>
      <c r="L1114" s="23">
        <f t="shared" si="148"/>
        <v>0</v>
      </c>
      <c r="M1114" s="1">
        <f>IF(AND(B1114="Med B", COUNTIFS(A$2:A1114, A1114, B$2:B1114, "Med B")=1), 1, 0)</f>
        <v>0</v>
      </c>
      <c r="N1114" s="1">
        <f t="shared" si="149"/>
        <v>0</v>
      </c>
      <c r="O1114" s="1">
        <f>IF(B1114="Med B", COUNTIFS(A$2:A1114, A1114, B$2:B1114, "Med B"), 0)</f>
        <v>0</v>
      </c>
      <c r="P1114" s="1">
        <f>IF(AND(B1114="Med B", COUNTIFS(A$2:A1114, A1114, B$2:B1114, "Med B")=2), E1114, 0)</f>
        <v>0</v>
      </c>
    </row>
    <row r="1115" spans="1:17" ht="10" x14ac:dyDescent="0.25">
      <c r="A1115" s="1">
        <v>75</v>
      </c>
      <c r="B1115" s="24" t="s">
        <v>9</v>
      </c>
      <c r="C1115" s="2">
        <v>41144</v>
      </c>
      <c r="D1115" s="2" t="str">
        <f t="shared" si="144"/>
        <v>2012-08</v>
      </c>
      <c r="E1115" s="23">
        <v>13200</v>
      </c>
      <c r="F1115" s="23">
        <f t="shared" si="145"/>
        <v>0</v>
      </c>
      <c r="G1115" s="23">
        <f>IF(AND(B1115="Med B", COUNTIFS(A$2:A1115, A1115, B$2:B1115, "Med A")=0), 1, 0)</f>
        <v>0</v>
      </c>
      <c r="H1115" s="23" cm="1">
        <f t="array" ref="H1115">IF(AND(A1115=A1114, E1115=1), (C1115-MIN(IF(A$2:A1115=A1115, IF(B$2:B1115="Med A", C$2:C1115), C1115)))/7, 0)</f>
        <v>0</v>
      </c>
      <c r="I1115" s="23">
        <f>IF(F1115=1, SUMIFS(E$2:E1115, A$2:A1115, A1115, B$2:B1115, "Med A"), 0)</f>
        <v>0</v>
      </c>
      <c r="J1115" s="23">
        <f t="shared" si="146"/>
        <v>0</v>
      </c>
      <c r="K1115" s="23">
        <f t="shared" si="147"/>
        <v>13200</v>
      </c>
      <c r="L1115" s="23">
        <f t="shared" si="148"/>
        <v>0</v>
      </c>
      <c r="M1115" s="1">
        <f>IF(AND(B1115="Med B", COUNTIFS(A$2:A1115, A1115, B$2:B1115, "Med B")=1), 1, 0)</f>
        <v>0</v>
      </c>
      <c r="N1115" s="1">
        <f t="shared" si="149"/>
        <v>0</v>
      </c>
      <c r="O1115" s="1">
        <f>IF(B1115="Med B", COUNTIFS(A$2:A1115, A1115, B$2:B1115, "Med B"), 0)</f>
        <v>0</v>
      </c>
      <c r="P1115" s="1">
        <f>IF(AND(B1115="Med B", COUNTIFS(A$2:A1115, A1115, B$2:B1115, "Med B")=2), E1115, 0)</f>
        <v>0</v>
      </c>
    </row>
    <row r="1116" spans="1:17" ht="10" x14ac:dyDescent="0.25">
      <c r="A1116" s="1">
        <v>75</v>
      </c>
      <c r="B1116" s="24" t="s">
        <v>9</v>
      </c>
      <c r="C1116" s="2">
        <v>41146</v>
      </c>
      <c r="D1116" s="2" t="str">
        <f t="shared" si="144"/>
        <v>2012-08</v>
      </c>
      <c r="E1116" s="23">
        <v>13200</v>
      </c>
      <c r="F1116" s="23">
        <f t="shared" si="145"/>
        <v>0</v>
      </c>
      <c r="G1116" s="23">
        <f>IF(AND(B1116="Med B", COUNTIFS(A$2:A1116, A1116, B$2:B1116, "Med A")=0), 1, 0)</f>
        <v>0</v>
      </c>
      <c r="H1116" s="23" cm="1">
        <f t="array" ref="H1116">IF(AND(A1116=A1115, E1116=1), (C1116-MIN(IF(A$2:A1116=A1116, IF(B$2:B1116="Med A", C$2:C1116), C1116)))/7, 0)</f>
        <v>0</v>
      </c>
      <c r="I1116" s="23">
        <f>IF(F1116=1, SUMIFS(E$2:E1116, A$2:A1116, A1116, B$2:B1116, "Med A"), 0)</f>
        <v>0</v>
      </c>
      <c r="J1116" s="23">
        <f t="shared" si="146"/>
        <v>0</v>
      </c>
      <c r="K1116" s="23">
        <f t="shared" si="147"/>
        <v>13200</v>
      </c>
      <c r="L1116" s="23">
        <f t="shared" si="148"/>
        <v>0</v>
      </c>
      <c r="M1116" s="1">
        <f>IF(AND(B1116="Med B", COUNTIFS(A$2:A1116, A1116, B$2:B1116, "Med B")=1), 1, 0)</f>
        <v>0</v>
      </c>
      <c r="N1116" s="1">
        <f t="shared" si="149"/>
        <v>0</v>
      </c>
      <c r="O1116" s="1">
        <f>IF(B1116="Med B", COUNTIFS(A$2:A1116, A1116, B$2:B1116, "Med B"), 0)</f>
        <v>0</v>
      </c>
      <c r="P1116" s="1">
        <f>IF(AND(B1116="Med B", COUNTIFS(A$2:A1116, A1116, B$2:B1116, "Med B")=2), E1116, 0)</f>
        <v>0</v>
      </c>
    </row>
    <row r="1117" spans="1:17" ht="10" x14ac:dyDescent="0.25">
      <c r="A1117" s="1">
        <v>75</v>
      </c>
      <c r="B1117" s="24" t="s">
        <v>9</v>
      </c>
      <c r="C1117" s="2">
        <v>41149</v>
      </c>
      <c r="D1117" s="2" t="str">
        <f t="shared" si="144"/>
        <v>2012-08</v>
      </c>
      <c r="E1117" s="23">
        <v>13200</v>
      </c>
      <c r="F1117" s="23">
        <f t="shared" si="145"/>
        <v>0</v>
      </c>
      <c r="G1117" s="23">
        <f>IF(AND(B1117="Med B", COUNTIFS(A$2:A1117, A1117, B$2:B1117, "Med A")=0), 1, 0)</f>
        <v>0</v>
      </c>
      <c r="H1117" s="23" cm="1">
        <f t="array" ref="H1117">IF(AND(A1117=A1116, E1117=1), (C1117-MIN(IF(A$2:A1117=A1117, IF(B$2:B1117="Med A", C$2:C1117), C1117)))/7, 0)</f>
        <v>0</v>
      </c>
      <c r="I1117" s="23">
        <f>IF(F1117=1, SUMIFS(E$2:E1117, A$2:A1117, A1117, B$2:B1117, "Med A"), 0)</f>
        <v>0</v>
      </c>
      <c r="J1117" s="23">
        <f t="shared" si="146"/>
        <v>0</v>
      </c>
      <c r="K1117" s="23">
        <f t="shared" si="147"/>
        <v>13200</v>
      </c>
      <c r="L1117" s="23">
        <f t="shared" si="148"/>
        <v>0</v>
      </c>
      <c r="M1117" s="1">
        <f>IF(AND(B1117="Med B", COUNTIFS(A$2:A1117, A1117, B$2:B1117, "Med B")=1), 1, 0)</f>
        <v>0</v>
      </c>
      <c r="N1117" s="1">
        <f t="shared" si="149"/>
        <v>0</v>
      </c>
      <c r="O1117" s="1">
        <f>IF(B1117="Med B", COUNTIFS(A$2:A1117, A1117, B$2:B1117, "Med B"), 0)</f>
        <v>0</v>
      </c>
      <c r="P1117" s="1">
        <f>IF(AND(B1117="Med B", COUNTIFS(A$2:A1117, A1117, B$2:B1117, "Med B")=2), E1117, 0)</f>
        <v>0</v>
      </c>
    </row>
    <row r="1118" spans="1:17" ht="10" x14ac:dyDescent="0.25">
      <c r="A1118" s="1">
        <v>75</v>
      </c>
      <c r="B1118" s="24" t="s">
        <v>9</v>
      </c>
      <c r="C1118" s="2">
        <v>41151</v>
      </c>
      <c r="D1118" s="2" t="str">
        <f t="shared" si="144"/>
        <v>2012-08</v>
      </c>
      <c r="E1118" s="23">
        <v>13200</v>
      </c>
      <c r="F1118" s="23">
        <f t="shared" si="145"/>
        <v>0</v>
      </c>
      <c r="G1118" s="23">
        <f>IF(AND(B1118="Med B", COUNTIFS(A$2:A1118, A1118, B$2:B1118, "Med A")=0), 1, 0)</f>
        <v>0</v>
      </c>
      <c r="H1118" s="23" cm="1">
        <f t="array" ref="H1118">IF(AND(A1118=A1117, E1118=1), (C1118-MIN(IF(A$2:A1118=A1118, IF(B$2:B1118="Med A", C$2:C1118), C1118)))/7, 0)</f>
        <v>0</v>
      </c>
      <c r="I1118" s="23">
        <f>IF(F1118=1, SUMIFS(E$2:E1118, A$2:A1118, A1118, B$2:B1118, "Med A"), 0)</f>
        <v>0</v>
      </c>
      <c r="J1118" s="23">
        <f t="shared" si="146"/>
        <v>0</v>
      </c>
      <c r="K1118" s="23">
        <f t="shared" si="147"/>
        <v>13200</v>
      </c>
      <c r="L1118" s="23">
        <f t="shared" si="148"/>
        <v>0</v>
      </c>
      <c r="M1118" s="1">
        <f>IF(AND(B1118="Med B", COUNTIFS(A$2:A1118, A1118, B$2:B1118, "Med B")=1), 1, 0)</f>
        <v>0</v>
      </c>
      <c r="N1118" s="1">
        <f t="shared" si="149"/>
        <v>0</v>
      </c>
      <c r="O1118" s="1">
        <f>IF(B1118="Med B", COUNTIFS(A$2:A1118, A1118, B$2:B1118, "Med B"), 0)</f>
        <v>0</v>
      </c>
      <c r="P1118" s="1">
        <f>IF(AND(B1118="Med B", COUNTIFS(A$2:A1118, A1118, B$2:B1118, "Med B")=2), E1118, 0)</f>
        <v>0</v>
      </c>
    </row>
    <row r="1119" spans="1:17" ht="12.5" x14ac:dyDescent="0.25">
      <c r="A1119" s="1">
        <v>75</v>
      </c>
      <c r="B1119" s="24" t="s">
        <v>9</v>
      </c>
      <c r="C1119" s="2">
        <v>41153</v>
      </c>
      <c r="D1119" s="2" t="str">
        <f t="shared" si="144"/>
        <v>2012-09</v>
      </c>
      <c r="E1119" s="23">
        <v>13200</v>
      </c>
      <c r="F1119" s="23">
        <f t="shared" si="145"/>
        <v>0</v>
      </c>
      <c r="G1119" s="23">
        <f>IF(AND(B1119="Med B", COUNTIFS(A$2:A1119, A1119, B$2:B1119, "Med A")=0), 1, 0)</f>
        <v>0</v>
      </c>
      <c r="H1119" s="23" cm="1">
        <f t="array" ref="H1119">IF(AND(A1119=A1118, E1119=1), (C1119-MIN(IF(A$2:A1119=A1119, IF(B$2:B1119="Med A", C$2:C1119), C1119)))/7, 0)</f>
        <v>0</v>
      </c>
      <c r="I1119" s="23">
        <f>IF(F1119=1, SUMIFS(E$2:E1119, A$2:A1119, A1119, B$2:B1119, "Med A"), 0)</f>
        <v>0</v>
      </c>
      <c r="J1119" s="23">
        <f t="shared" si="146"/>
        <v>0</v>
      </c>
      <c r="K1119" s="23">
        <f t="shared" si="147"/>
        <v>13200</v>
      </c>
      <c r="L1119" s="23">
        <f t="shared" si="148"/>
        <v>0</v>
      </c>
      <c r="M1119" s="1">
        <f>IF(AND(B1119="Med B", COUNTIFS(A$2:A1119, A1119, B$2:B1119, "Med B")=1), 1, 0)</f>
        <v>0</v>
      </c>
      <c r="N1119" s="1">
        <f t="shared" si="149"/>
        <v>0</v>
      </c>
      <c r="O1119" s="1">
        <f>IF(B1119="Med B", COUNTIFS(A$2:A1119, A1119, B$2:B1119, "Med B"), 0)</f>
        <v>0</v>
      </c>
      <c r="P1119" s="1">
        <f>IF(AND(B1119="Med B", COUNTIFS(A$2:A1119, A1119, B$2:B1119, "Med B")=2), E1119, 0)</f>
        <v>0</v>
      </c>
      <c r="Q1119" t="str">
        <f t="shared" ref="Q1119:Q1123" si="151">IF(AND(F1095=1, OR(MONTH(C1095)=9, MONTH(C1095)=10)), TEXT(C1095, "yyyy-mm"), "")</f>
        <v>2012-10</v>
      </c>
    </row>
    <row r="1120" spans="1:17" ht="12.5" x14ac:dyDescent="0.25">
      <c r="A1120" s="1">
        <v>75</v>
      </c>
      <c r="B1120" s="24" t="s">
        <v>9</v>
      </c>
      <c r="C1120" s="2">
        <v>41157</v>
      </c>
      <c r="D1120" s="2" t="str">
        <f t="shared" si="144"/>
        <v>2012-09</v>
      </c>
      <c r="E1120" s="23">
        <v>13200</v>
      </c>
      <c r="F1120" s="23">
        <f t="shared" si="145"/>
        <v>0</v>
      </c>
      <c r="G1120" s="23">
        <f>IF(AND(B1120="Med B", COUNTIFS(A$2:A1120, A1120, B$2:B1120, "Med A")=0), 1, 0)</f>
        <v>0</v>
      </c>
      <c r="H1120" s="23" cm="1">
        <f t="array" ref="H1120">IF(AND(A1120=A1119, E1120=1), (C1120-MIN(IF(A$2:A1120=A1120, IF(B$2:B1120="Med A", C$2:C1120), C1120)))/7, 0)</f>
        <v>0</v>
      </c>
      <c r="I1120" s="23">
        <f>IF(F1120=1, SUMIFS(E$2:E1120, A$2:A1120, A1120, B$2:B1120, "Med A"), 0)</f>
        <v>0</v>
      </c>
      <c r="J1120" s="23">
        <f t="shared" si="146"/>
        <v>0</v>
      </c>
      <c r="K1120" s="23">
        <f t="shared" si="147"/>
        <v>13200</v>
      </c>
      <c r="L1120" s="23">
        <f t="shared" si="148"/>
        <v>0</v>
      </c>
      <c r="M1120" s="1">
        <f>IF(AND(B1120="Med B", COUNTIFS(A$2:A1120, A1120, B$2:B1120, "Med B")=1), 1, 0)</f>
        <v>0</v>
      </c>
      <c r="N1120" s="1">
        <f t="shared" si="149"/>
        <v>0</v>
      </c>
      <c r="O1120" s="1">
        <f>IF(B1120="Med B", COUNTIFS(A$2:A1120, A1120, B$2:B1120, "Med B"), 0)</f>
        <v>0</v>
      </c>
      <c r="P1120" s="1">
        <f>IF(AND(B1120="Med B", COUNTIFS(A$2:A1120, A1120, B$2:B1120, "Med B")=2), E1120, 0)</f>
        <v>0</v>
      </c>
      <c r="Q1120" t="str">
        <f t="shared" si="151"/>
        <v/>
      </c>
    </row>
    <row r="1121" spans="1:17" ht="12.5" x14ac:dyDescent="0.25">
      <c r="A1121" s="1">
        <v>75</v>
      </c>
      <c r="B1121" s="24" t="s">
        <v>9</v>
      </c>
      <c r="C1121" s="2">
        <v>41158</v>
      </c>
      <c r="D1121" s="2" t="str">
        <f t="shared" si="144"/>
        <v>2012-09</v>
      </c>
      <c r="E1121" s="23">
        <v>13200</v>
      </c>
      <c r="F1121" s="23">
        <f t="shared" si="145"/>
        <v>0</v>
      </c>
      <c r="G1121" s="23">
        <f>IF(AND(B1121="Med B", COUNTIFS(A$2:A1121, A1121, B$2:B1121, "Med A")=0), 1, 0)</f>
        <v>0</v>
      </c>
      <c r="H1121" s="23" cm="1">
        <f t="array" ref="H1121">IF(AND(A1121=A1120, E1121=1), (C1121-MIN(IF(A$2:A1121=A1121, IF(B$2:B1121="Med A", C$2:C1121), C1121)))/7, 0)</f>
        <v>0</v>
      </c>
      <c r="I1121" s="23">
        <f>IF(F1121=1, SUMIFS(E$2:E1121, A$2:A1121, A1121, B$2:B1121, "Med A"), 0)</f>
        <v>0</v>
      </c>
      <c r="J1121" s="23">
        <f t="shared" si="146"/>
        <v>0</v>
      </c>
      <c r="K1121" s="23">
        <f t="shared" si="147"/>
        <v>13200</v>
      </c>
      <c r="L1121" s="23">
        <f t="shared" si="148"/>
        <v>0</v>
      </c>
      <c r="M1121" s="1">
        <f>IF(AND(B1121="Med B", COUNTIFS(A$2:A1121, A1121, B$2:B1121, "Med B")=1), 1, 0)</f>
        <v>0</v>
      </c>
      <c r="N1121" s="1">
        <f t="shared" si="149"/>
        <v>0</v>
      </c>
      <c r="O1121" s="1">
        <f>IF(B1121="Med B", COUNTIFS(A$2:A1121, A1121, B$2:B1121, "Med B"), 0)</f>
        <v>0</v>
      </c>
      <c r="P1121" s="1">
        <f>IF(AND(B1121="Med B", COUNTIFS(A$2:A1121, A1121, B$2:B1121, "Med B")=2), E1121, 0)</f>
        <v>0</v>
      </c>
      <c r="Q1121" t="str">
        <f t="shared" si="151"/>
        <v/>
      </c>
    </row>
    <row r="1122" spans="1:17" ht="12.5" x14ac:dyDescent="0.25">
      <c r="A1122" s="1">
        <v>75</v>
      </c>
      <c r="B1122" s="24" t="s">
        <v>10</v>
      </c>
      <c r="C1122" s="2">
        <v>41172</v>
      </c>
      <c r="D1122" s="2" t="str">
        <f t="shared" si="144"/>
        <v>2012-09</v>
      </c>
      <c r="E1122" s="23">
        <v>16</v>
      </c>
      <c r="F1122" s="23">
        <f t="shared" si="145"/>
        <v>1</v>
      </c>
      <c r="G1122" s="23">
        <f>IF(AND(B1122="Med B", COUNTIFS(A$2:A1122, A1122, B$2:B1122, "Med A")=0), 1, 0)</f>
        <v>0</v>
      </c>
      <c r="H1122" s="23" cm="1">
        <f t="array" ref="H1122">IF(AND(A1122=A1121, E1122=1), (C1122-MIN(IF(A$2:A1122=A1122, IF(B$2:B1122="Med A", C$2:C1122), C1122)))/7, 0)</f>
        <v>0</v>
      </c>
      <c r="I1122" s="23">
        <f>IF(F1122=1, SUMIFS(E$2:E1122, A$2:A1122, A1122, B$2:B1122, "Med A"), 0)</f>
        <v>310000</v>
      </c>
      <c r="J1122" s="23">
        <f t="shared" si="146"/>
        <v>0</v>
      </c>
      <c r="K1122" s="23">
        <f t="shared" si="147"/>
        <v>0</v>
      </c>
      <c r="L1122" s="23">
        <f t="shared" si="148"/>
        <v>16</v>
      </c>
      <c r="M1122" s="1">
        <f>IF(AND(B1122="Med B", COUNTIFS(A$2:A1122, A1122, B$2:B1122, "Med B")=1), 1, 0)</f>
        <v>1</v>
      </c>
      <c r="N1122" s="1">
        <f t="shared" si="149"/>
        <v>16</v>
      </c>
      <c r="O1122" s="1">
        <f>IF(B1122="Med B", COUNTIFS(A$2:A1122, A1122, B$2:B1122, "Med B"), 0)</f>
        <v>1</v>
      </c>
      <c r="P1122" s="1">
        <f>IF(AND(B1122="Med B", COUNTIFS(A$2:A1122, A1122, B$2:B1122, "Med B")=2), E1122, 0)</f>
        <v>0</v>
      </c>
      <c r="Q1122" t="str">
        <f t="shared" si="151"/>
        <v/>
      </c>
    </row>
    <row r="1123" spans="1:17" ht="12.5" x14ac:dyDescent="0.25">
      <c r="A1123" s="1">
        <v>75</v>
      </c>
      <c r="B1123" s="24" t="s">
        <v>10</v>
      </c>
      <c r="C1123" s="2">
        <v>41198</v>
      </c>
      <c r="D1123" s="2" t="str">
        <f t="shared" si="144"/>
        <v>2012-10</v>
      </c>
      <c r="E1123" s="23">
        <v>16</v>
      </c>
      <c r="F1123" s="23">
        <f t="shared" si="145"/>
        <v>0</v>
      </c>
      <c r="G1123" s="23">
        <f>IF(AND(B1123="Med B", COUNTIFS(A$2:A1123, A1123, B$2:B1123, "Med A")=0), 1, 0)</f>
        <v>0</v>
      </c>
      <c r="H1123" s="23" cm="1">
        <f t="array" ref="H1123">IF(AND(A1123=A1122, E1123=1), (C1123-MIN(IF(A$2:A1123=A1123, IF(B$2:B1123="Med A", C$2:C1123), C1123)))/7, 0)</f>
        <v>0</v>
      </c>
      <c r="I1123" s="23">
        <f>IF(F1123=1, SUMIFS(E$2:E1123, A$2:A1123, A1123, B$2:B1123, "Med A"), 0)</f>
        <v>0</v>
      </c>
      <c r="J1123" s="23">
        <f t="shared" si="146"/>
        <v>32</v>
      </c>
      <c r="K1123" s="23">
        <f t="shared" si="147"/>
        <v>0</v>
      </c>
      <c r="L1123" s="23">
        <f t="shared" si="148"/>
        <v>16</v>
      </c>
      <c r="M1123" s="1">
        <f>IF(AND(B1123="Med B", COUNTIFS(A$2:A1123, A1123, B$2:B1123, "Med B")=1), 1, 0)</f>
        <v>0</v>
      </c>
      <c r="N1123" s="1">
        <f t="shared" si="149"/>
        <v>0</v>
      </c>
      <c r="O1123" s="1">
        <f>IF(B1123="Med B", COUNTIFS(A$2:A1123, A1123, B$2:B1123, "Med B"), 0)</f>
        <v>2</v>
      </c>
      <c r="P1123" s="1">
        <f>IF(AND(B1123="Med B", COUNTIFS(A$2:A1123, A1123, B$2:B1123, "Med B")=2), E1123, 0)</f>
        <v>16</v>
      </c>
      <c r="Q1123" t="str">
        <f t="shared" si="151"/>
        <v/>
      </c>
    </row>
    <row r="1124" spans="1:17" ht="10" x14ac:dyDescent="0.25">
      <c r="A1124" s="1">
        <v>76</v>
      </c>
      <c r="B1124" s="24" t="s">
        <v>10</v>
      </c>
      <c r="C1124" s="2">
        <v>41214</v>
      </c>
      <c r="D1124" s="2" t="str">
        <f t="shared" si="144"/>
        <v>2012-11</v>
      </c>
      <c r="E1124" s="23">
        <v>10</v>
      </c>
      <c r="F1124" s="23">
        <f t="shared" si="145"/>
        <v>0</v>
      </c>
      <c r="G1124" s="23">
        <f>IF(AND(B1124="Med B", COUNTIFS(A$2:A1124, A1124, B$2:B1124, "Med A")=0), 1, 0)</f>
        <v>1</v>
      </c>
      <c r="H1124" s="23" cm="1">
        <f t="array" ref="H1124">IF(AND(A1124=A1123, E1124=1), (C1124-MIN(IF(A$2:A1124=A1124, IF(B$2:B1124="Med A", C$2:C1124), C1124)))/7, 0)</f>
        <v>0</v>
      </c>
      <c r="I1124" s="23">
        <f>IF(F1124=1, SUMIFS(E$2:E1124, A$2:A1124, A1124, B$2:B1124, "Med A"), 0)</f>
        <v>0</v>
      </c>
      <c r="J1124" s="23">
        <f t="shared" si="146"/>
        <v>10</v>
      </c>
      <c r="K1124" s="23">
        <f t="shared" si="147"/>
        <v>0</v>
      </c>
      <c r="L1124" s="23">
        <f t="shared" si="148"/>
        <v>10</v>
      </c>
      <c r="M1124" s="1">
        <f>IF(AND(B1124="Med B", COUNTIFS(A$2:A1124, A1124, B$2:B1124, "Med B")=1), 1, 0)</f>
        <v>1</v>
      </c>
      <c r="N1124" s="1">
        <f t="shared" si="149"/>
        <v>10</v>
      </c>
      <c r="O1124" s="1">
        <f>IF(B1124="Med B", COUNTIFS(A$2:A1124, A1124, B$2:B1124, "Med B"), 0)</f>
        <v>1</v>
      </c>
      <c r="P1124" s="1">
        <f>IF(AND(B1124="Med B", COUNTIFS(A$2:A1124, A1124, B$2:B1124, "Med B")=2), E1124, 0)</f>
        <v>0</v>
      </c>
    </row>
    <row r="1125" spans="1:17" ht="10" x14ac:dyDescent="0.25">
      <c r="A1125" s="1">
        <v>77</v>
      </c>
      <c r="B1125" s="24" t="s">
        <v>9</v>
      </c>
      <c r="C1125" s="2">
        <v>41111</v>
      </c>
      <c r="D1125" s="2" t="str">
        <f t="shared" si="144"/>
        <v>2012-07</v>
      </c>
      <c r="E1125" s="23">
        <v>7400</v>
      </c>
      <c r="F1125" s="23">
        <f t="shared" si="145"/>
        <v>0</v>
      </c>
      <c r="G1125" s="23">
        <f>IF(AND(B1125="Med B", COUNTIFS(A$2:A1125, A1125, B$2:B1125, "Med A")=0), 1, 0)</f>
        <v>0</v>
      </c>
      <c r="H1125" s="23" cm="1">
        <f t="array" ref="H1125">IF(AND(A1125=A1124, E1125=1), (C1125-MIN(IF(A$2:A1125=A1125, IF(B$2:B1125="Med A", C$2:C1125), C1125)))/7, 0)</f>
        <v>0</v>
      </c>
      <c r="I1125" s="23">
        <f>IF(F1125=1, SUMIFS(E$2:E1125, A$2:A1125, A1125, B$2:B1125, "Med A"), 0)</f>
        <v>0</v>
      </c>
      <c r="J1125" s="23">
        <f t="shared" si="146"/>
        <v>0</v>
      </c>
      <c r="K1125" s="23">
        <f t="shared" si="147"/>
        <v>7400</v>
      </c>
      <c r="L1125" s="23">
        <f t="shared" si="148"/>
        <v>0</v>
      </c>
      <c r="M1125" s="1">
        <f>IF(AND(B1125="Med B", COUNTIFS(A$2:A1125, A1125, B$2:B1125, "Med B")=1), 1, 0)</f>
        <v>0</v>
      </c>
      <c r="N1125" s="1">
        <f t="shared" si="149"/>
        <v>0</v>
      </c>
      <c r="O1125" s="1">
        <f>IF(B1125="Med B", COUNTIFS(A$2:A1125, A1125, B$2:B1125, "Med B"), 0)</f>
        <v>0</v>
      </c>
      <c r="P1125" s="1">
        <f>IF(AND(B1125="Med B", COUNTIFS(A$2:A1125, A1125, B$2:B1125, "Med B")=2), E1125, 0)</f>
        <v>0</v>
      </c>
    </row>
    <row r="1126" spans="1:17" ht="10" x14ac:dyDescent="0.25">
      <c r="A1126" s="1">
        <v>77</v>
      </c>
      <c r="B1126" s="24" t="s">
        <v>9</v>
      </c>
      <c r="C1126" s="2">
        <v>41114</v>
      </c>
      <c r="D1126" s="2" t="str">
        <f t="shared" si="144"/>
        <v>2012-07</v>
      </c>
      <c r="E1126" s="23">
        <v>7400</v>
      </c>
      <c r="F1126" s="23">
        <f t="shared" si="145"/>
        <v>0</v>
      </c>
      <c r="G1126" s="23">
        <f>IF(AND(B1126="Med B", COUNTIFS(A$2:A1126, A1126, B$2:B1126, "Med A")=0), 1, 0)</f>
        <v>0</v>
      </c>
      <c r="H1126" s="23" cm="1">
        <f t="array" ref="H1126">IF(AND(A1126=A1125, E1126=1), (C1126-MIN(IF(A$2:A1126=A1126, IF(B$2:B1126="Med A", C$2:C1126), C1126)))/7, 0)</f>
        <v>0</v>
      </c>
      <c r="I1126" s="23">
        <f>IF(F1126=1, SUMIFS(E$2:E1126, A$2:A1126, A1126, B$2:B1126, "Med A"), 0)</f>
        <v>0</v>
      </c>
      <c r="J1126" s="23">
        <f t="shared" si="146"/>
        <v>0</v>
      </c>
      <c r="K1126" s="23">
        <f t="shared" si="147"/>
        <v>7400</v>
      </c>
      <c r="L1126" s="23">
        <f t="shared" si="148"/>
        <v>0</v>
      </c>
      <c r="M1126" s="1">
        <f>IF(AND(B1126="Med B", COUNTIFS(A$2:A1126, A1126, B$2:B1126, "Med B")=1), 1, 0)</f>
        <v>0</v>
      </c>
      <c r="N1126" s="1">
        <f t="shared" si="149"/>
        <v>0</v>
      </c>
      <c r="O1126" s="1">
        <f>IF(B1126="Med B", COUNTIFS(A$2:A1126, A1126, B$2:B1126, "Med B"), 0)</f>
        <v>0</v>
      </c>
      <c r="P1126" s="1">
        <f>IF(AND(B1126="Med B", COUNTIFS(A$2:A1126, A1126, B$2:B1126, "Med B")=2), E1126, 0)</f>
        <v>0</v>
      </c>
    </row>
    <row r="1127" spans="1:17" ht="10" x14ac:dyDescent="0.25">
      <c r="A1127" s="1">
        <v>77</v>
      </c>
      <c r="B1127" s="24" t="s">
        <v>9</v>
      </c>
      <c r="C1127" s="2">
        <v>41118</v>
      </c>
      <c r="D1127" s="2" t="str">
        <f t="shared" si="144"/>
        <v>2012-07</v>
      </c>
      <c r="E1127" s="23">
        <v>7400</v>
      </c>
      <c r="F1127" s="23">
        <f t="shared" si="145"/>
        <v>0</v>
      </c>
      <c r="G1127" s="23">
        <f>IF(AND(B1127="Med B", COUNTIFS(A$2:A1127, A1127, B$2:B1127, "Med A")=0), 1, 0)</f>
        <v>0</v>
      </c>
      <c r="H1127" s="23" cm="1">
        <f t="array" ref="H1127">IF(AND(A1127=A1126, E1127=1), (C1127-MIN(IF(A$2:A1127=A1127, IF(B$2:B1127="Med A", C$2:C1127), C1127)))/7, 0)</f>
        <v>0</v>
      </c>
      <c r="I1127" s="23">
        <f>IF(F1127=1, SUMIFS(E$2:E1127, A$2:A1127, A1127, B$2:B1127, "Med A"), 0)</f>
        <v>0</v>
      </c>
      <c r="J1127" s="23">
        <f t="shared" si="146"/>
        <v>0</v>
      </c>
      <c r="K1127" s="23">
        <f t="shared" si="147"/>
        <v>7400</v>
      </c>
      <c r="L1127" s="23">
        <f t="shared" si="148"/>
        <v>0</v>
      </c>
      <c r="M1127" s="1">
        <f>IF(AND(B1127="Med B", COUNTIFS(A$2:A1127, A1127, B$2:B1127, "Med B")=1), 1, 0)</f>
        <v>0</v>
      </c>
      <c r="N1127" s="1">
        <f t="shared" si="149"/>
        <v>0</v>
      </c>
      <c r="O1127" s="1">
        <f>IF(B1127="Med B", COUNTIFS(A$2:A1127, A1127, B$2:B1127, "Med B"), 0)</f>
        <v>0</v>
      </c>
      <c r="P1127" s="1">
        <f>IF(AND(B1127="Med B", COUNTIFS(A$2:A1127, A1127, B$2:B1127, "Med B")=2), E1127, 0)</f>
        <v>0</v>
      </c>
    </row>
    <row r="1128" spans="1:17" ht="10" x14ac:dyDescent="0.25">
      <c r="A1128" s="1">
        <v>77</v>
      </c>
      <c r="B1128" s="24" t="s">
        <v>9</v>
      </c>
      <c r="C1128" s="2">
        <v>41121</v>
      </c>
      <c r="D1128" s="2" t="str">
        <f t="shared" si="144"/>
        <v>2012-07</v>
      </c>
      <c r="E1128" s="23">
        <v>7400</v>
      </c>
      <c r="F1128" s="23">
        <f t="shared" si="145"/>
        <v>0</v>
      </c>
      <c r="G1128" s="23">
        <f>IF(AND(B1128="Med B", COUNTIFS(A$2:A1128, A1128, B$2:B1128, "Med A")=0), 1, 0)</f>
        <v>0</v>
      </c>
      <c r="H1128" s="23" cm="1">
        <f t="array" ref="H1128">IF(AND(A1128=A1127, E1128=1), (C1128-MIN(IF(A$2:A1128=A1128, IF(B$2:B1128="Med A", C$2:C1128), C1128)))/7, 0)</f>
        <v>0</v>
      </c>
      <c r="I1128" s="23">
        <f>IF(F1128=1, SUMIFS(E$2:E1128, A$2:A1128, A1128, B$2:B1128, "Med A"), 0)</f>
        <v>0</v>
      </c>
      <c r="J1128" s="23">
        <f t="shared" si="146"/>
        <v>0</v>
      </c>
      <c r="K1128" s="23">
        <f t="shared" si="147"/>
        <v>7400</v>
      </c>
      <c r="L1128" s="23">
        <f t="shared" si="148"/>
        <v>0</v>
      </c>
      <c r="M1128" s="1">
        <f>IF(AND(B1128="Med B", COUNTIFS(A$2:A1128, A1128, B$2:B1128, "Med B")=1), 1, 0)</f>
        <v>0</v>
      </c>
      <c r="N1128" s="1">
        <f t="shared" si="149"/>
        <v>0</v>
      </c>
      <c r="O1128" s="1">
        <f>IF(B1128="Med B", COUNTIFS(A$2:A1128, A1128, B$2:B1128, "Med B"), 0)</f>
        <v>0</v>
      </c>
      <c r="P1128" s="1">
        <f>IF(AND(B1128="Med B", COUNTIFS(A$2:A1128, A1128, B$2:B1128, "Med B")=2), E1128, 0)</f>
        <v>0</v>
      </c>
    </row>
    <row r="1129" spans="1:17" ht="10" x14ac:dyDescent="0.25">
      <c r="A1129" s="1">
        <v>77</v>
      </c>
      <c r="B1129" s="24" t="s">
        <v>9</v>
      </c>
      <c r="C1129" s="2">
        <v>41125</v>
      </c>
      <c r="D1129" s="2" t="str">
        <f t="shared" si="144"/>
        <v>2012-08</v>
      </c>
      <c r="E1129" s="23">
        <v>7400</v>
      </c>
      <c r="F1129" s="23">
        <f t="shared" si="145"/>
        <v>0</v>
      </c>
      <c r="G1129" s="23">
        <f>IF(AND(B1129="Med B", COUNTIFS(A$2:A1129, A1129, B$2:B1129, "Med A")=0), 1, 0)</f>
        <v>0</v>
      </c>
      <c r="H1129" s="23" cm="1">
        <f t="array" ref="H1129">IF(AND(A1129=A1128, E1129=1), (C1129-MIN(IF(A$2:A1129=A1129, IF(B$2:B1129="Med A", C$2:C1129), C1129)))/7, 0)</f>
        <v>0</v>
      </c>
      <c r="I1129" s="23">
        <f>IF(F1129=1, SUMIFS(E$2:E1129, A$2:A1129, A1129, B$2:B1129, "Med A"), 0)</f>
        <v>0</v>
      </c>
      <c r="J1129" s="23">
        <f t="shared" si="146"/>
        <v>0</v>
      </c>
      <c r="K1129" s="23">
        <f t="shared" si="147"/>
        <v>7400</v>
      </c>
      <c r="L1129" s="23">
        <f t="shared" si="148"/>
        <v>0</v>
      </c>
      <c r="M1129" s="1">
        <f>IF(AND(B1129="Med B", COUNTIFS(A$2:A1129, A1129, B$2:B1129, "Med B")=1), 1, 0)</f>
        <v>0</v>
      </c>
      <c r="N1129" s="1">
        <f t="shared" si="149"/>
        <v>0</v>
      </c>
      <c r="O1129" s="1">
        <f>IF(B1129="Med B", COUNTIFS(A$2:A1129, A1129, B$2:B1129, "Med B"), 0)</f>
        <v>0</v>
      </c>
      <c r="P1129" s="1">
        <f>IF(AND(B1129="Med B", COUNTIFS(A$2:A1129, A1129, B$2:B1129, "Med B")=2), E1129, 0)</f>
        <v>0</v>
      </c>
    </row>
    <row r="1130" spans="1:17" ht="10" x14ac:dyDescent="0.25">
      <c r="A1130" s="1">
        <v>77</v>
      </c>
      <c r="B1130" s="24" t="s">
        <v>9</v>
      </c>
      <c r="C1130" s="2">
        <v>41128</v>
      </c>
      <c r="D1130" s="2" t="str">
        <f t="shared" si="144"/>
        <v>2012-08</v>
      </c>
      <c r="E1130" s="23">
        <v>7400</v>
      </c>
      <c r="F1130" s="23">
        <f t="shared" si="145"/>
        <v>0</v>
      </c>
      <c r="G1130" s="23">
        <f>IF(AND(B1130="Med B", COUNTIFS(A$2:A1130, A1130, B$2:B1130, "Med A")=0), 1, 0)</f>
        <v>0</v>
      </c>
      <c r="H1130" s="23" cm="1">
        <f t="array" ref="H1130">IF(AND(A1130=A1129, E1130=1), (C1130-MIN(IF(A$2:A1130=A1130, IF(B$2:B1130="Med A", C$2:C1130), C1130)))/7, 0)</f>
        <v>0</v>
      </c>
      <c r="I1130" s="23">
        <f>IF(F1130=1, SUMIFS(E$2:E1130, A$2:A1130, A1130, B$2:B1130, "Med A"), 0)</f>
        <v>0</v>
      </c>
      <c r="J1130" s="23">
        <f t="shared" si="146"/>
        <v>0</v>
      </c>
      <c r="K1130" s="23">
        <f t="shared" si="147"/>
        <v>7400</v>
      </c>
      <c r="L1130" s="23">
        <f t="shared" si="148"/>
        <v>0</v>
      </c>
      <c r="M1130" s="1">
        <f>IF(AND(B1130="Med B", COUNTIFS(A$2:A1130, A1130, B$2:B1130, "Med B")=1), 1, 0)</f>
        <v>0</v>
      </c>
      <c r="N1130" s="1">
        <f t="shared" si="149"/>
        <v>0</v>
      </c>
      <c r="O1130" s="1">
        <f>IF(B1130="Med B", COUNTIFS(A$2:A1130, A1130, B$2:B1130, "Med B"), 0)</f>
        <v>0</v>
      </c>
      <c r="P1130" s="1">
        <f>IF(AND(B1130="Med B", COUNTIFS(A$2:A1130, A1130, B$2:B1130, "Med B")=2), E1130, 0)</f>
        <v>0</v>
      </c>
    </row>
    <row r="1131" spans="1:17" ht="10" x14ac:dyDescent="0.25">
      <c r="A1131" s="1">
        <v>77</v>
      </c>
      <c r="B1131" s="24" t="s">
        <v>9</v>
      </c>
      <c r="C1131" s="2">
        <v>41132</v>
      </c>
      <c r="D1131" s="2" t="str">
        <f t="shared" si="144"/>
        <v>2012-08</v>
      </c>
      <c r="E1131" s="23">
        <v>7400</v>
      </c>
      <c r="F1131" s="23">
        <f t="shared" si="145"/>
        <v>0</v>
      </c>
      <c r="G1131" s="23">
        <f>IF(AND(B1131="Med B", COUNTIFS(A$2:A1131, A1131, B$2:B1131, "Med A")=0), 1, 0)</f>
        <v>0</v>
      </c>
      <c r="H1131" s="23" cm="1">
        <f t="array" ref="H1131">IF(AND(A1131=A1130, E1131=1), (C1131-MIN(IF(A$2:A1131=A1131, IF(B$2:B1131="Med A", C$2:C1131), C1131)))/7, 0)</f>
        <v>0</v>
      </c>
      <c r="I1131" s="23">
        <f>IF(F1131=1, SUMIFS(E$2:E1131, A$2:A1131, A1131, B$2:B1131, "Med A"), 0)</f>
        <v>0</v>
      </c>
      <c r="J1131" s="23">
        <f t="shared" si="146"/>
        <v>0</v>
      </c>
      <c r="K1131" s="23">
        <f t="shared" si="147"/>
        <v>7400</v>
      </c>
      <c r="L1131" s="23">
        <f t="shared" si="148"/>
        <v>0</v>
      </c>
      <c r="M1131" s="1">
        <f>IF(AND(B1131="Med B", COUNTIFS(A$2:A1131, A1131, B$2:B1131, "Med B")=1), 1, 0)</f>
        <v>0</v>
      </c>
      <c r="N1131" s="1">
        <f t="shared" si="149"/>
        <v>0</v>
      </c>
      <c r="O1131" s="1">
        <f>IF(B1131="Med B", COUNTIFS(A$2:A1131, A1131, B$2:B1131, "Med B"), 0)</f>
        <v>0</v>
      </c>
      <c r="P1131" s="1">
        <f>IF(AND(B1131="Med B", COUNTIFS(A$2:A1131, A1131, B$2:B1131, "Med B")=2), E1131, 0)</f>
        <v>0</v>
      </c>
    </row>
    <row r="1132" spans="1:17" ht="10" x14ac:dyDescent="0.25">
      <c r="A1132" s="1">
        <v>77</v>
      </c>
      <c r="B1132" s="24" t="s">
        <v>9</v>
      </c>
      <c r="C1132" s="2">
        <v>41135</v>
      </c>
      <c r="D1132" s="2" t="str">
        <f t="shared" si="144"/>
        <v>2012-08</v>
      </c>
      <c r="E1132" s="23">
        <v>7400</v>
      </c>
      <c r="F1132" s="23">
        <f t="shared" si="145"/>
        <v>0</v>
      </c>
      <c r="G1132" s="23">
        <f>IF(AND(B1132="Med B", COUNTIFS(A$2:A1132, A1132, B$2:B1132, "Med A")=0), 1, 0)</f>
        <v>0</v>
      </c>
      <c r="H1132" s="23" cm="1">
        <f t="array" ref="H1132">IF(AND(A1132=A1131, E1132=1), (C1132-MIN(IF(A$2:A1132=A1132, IF(B$2:B1132="Med A", C$2:C1132), C1132)))/7, 0)</f>
        <v>0</v>
      </c>
      <c r="I1132" s="23">
        <f>IF(F1132=1, SUMIFS(E$2:E1132, A$2:A1132, A1132, B$2:B1132, "Med A"), 0)</f>
        <v>0</v>
      </c>
      <c r="J1132" s="23">
        <f t="shared" si="146"/>
        <v>0</v>
      </c>
      <c r="K1132" s="23">
        <f t="shared" si="147"/>
        <v>7400</v>
      </c>
      <c r="L1132" s="23">
        <f t="shared" si="148"/>
        <v>0</v>
      </c>
      <c r="M1132" s="1">
        <f>IF(AND(B1132="Med B", COUNTIFS(A$2:A1132, A1132, B$2:B1132, "Med B")=1), 1, 0)</f>
        <v>0</v>
      </c>
      <c r="N1132" s="1">
        <f t="shared" si="149"/>
        <v>0</v>
      </c>
      <c r="O1132" s="1">
        <f>IF(B1132="Med B", COUNTIFS(A$2:A1132, A1132, B$2:B1132, "Med B"), 0)</f>
        <v>0</v>
      </c>
      <c r="P1132" s="1">
        <f>IF(AND(B1132="Med B", COUNTIFS(A$2:A1132, A1132, B$2:B1132, "Med B")=2), E1132, 0)</f>
        <v>0</v>
      </c>
    </row>
    <row r="1133" spans="1:17" ht="12.5" x14ac:dyDescent="0.25">
      <c r="A1133" s="1">
        <v>77</v>
      </c>
      <c r="B1133" s="24" t="s">
        <v>10</v>
      </c>
      <c r="C1133" s="2">
        <v>41166</v>
      </c>
      <c r="D1133" s="2" t="str">
        <f t="shared" si="144"/>
        <v>2012-09</v>
      </c>
      <c r="E1133" s="23">
        <v>8</v>
      </c>
      <c r="F1133" s="23">
        <f t="shared" si="145"/>
        <v>1</v>
      </c>
      <c r="G1133" s="23">
        <f>IF(AND(B1133="Med B", COUNTIFS(A$2:A1133, A1133, B$2:B1133, "Med A")=0), 1, 0)</f>
        <v>0</v>
      </c>
      <c r="H1133" s="23" cm="1">
        <f t="array" ref="H1133">IF(AND(A1133=A1132, E1133=1), (C1133-MIN(IF(A$2:A1133=A1133, IF(B$2:B1133="Med A", C$2:C1133), C1133)))/7, 0)</f>
        <v>0</v>
      </c>
      <c r="I1133" s="23">
        <f>IF(F1133=1, SUMIFS(E$2:E1133, A$2:A1133, A1133, B$2:B1133, "Med A"), 0)</f>
        <v>59200</v>
      </c>
      <c r="J1133" s="23">
        <f t="shared" si="146"/>
        <v>0</v>
      </c>
      <c r="K1133" s="23">
        <f t="shared" si="147"/>
        <v>0</v>
      </c>
      <c r="L1133" s="23">
        <f t="shared" si="148"/>
        <v>8</v>
      </c>
      <c r="M1133" s="1">
        <f>IF(AND(B1133="Med B", COUNTIFS(A$2:A1133, A1133, B$2:B1133, "Med B")=1), 1, 0)</f>
        <v>1</v>
      </c>
      <c r="N1133" s="1">
        <f t="shared" si="149"/>
        <v>8</v>
      </c>
      <c r="O1133" s="1">
        <f>IF(B1133="Med B", COUNTIFS(A$2:A1133, A1133, B$2:B1133, "Med B"), 0)</f>
        <v>1</v>
      </c>
      <c r="P1133" s="1">
        <f>IF(AND(B1133="Med B", COUNTIFS(A$2:A1133, A1133, B$2:B1133, "Med B")=2), E1133, 0)</f>
        <v>0</v>
      </c>
      <c r="Q1133" t="str">
        <f>IF(AND(F1109=1, OR(MONTH(C1109)=9, MONTH(C1109)=10)), TEXT(C1109, "yyyy-mm"), "")</f>
        <v/>
      </c>
    </row>
    <row r="1134" spans="1:17" ht="10" x14ac:dyDescent="0.25">
      <c r="A1134" s="1">
        <v>77</v>
      </c>
      <c r="B1134" s="24" t="s">
        <v>10</v>
      </c>
      <c r="C1134" s="2">
        <v>41243</v>
      </c>
      <c r="D1134" s="2" t="str">
        <f t="shared" si="144"/>
        <v>2012-11</v>
      </c>
      <c r="E1134" s="23">
        <v>10</v>
      </c>
      <c r="F1134" s="23">
        <f t="shared" si="145"/>
        <v>0</v>
      </c>
      <c r="G1134" s="23">
        <f>IF(AND(B1134="Med B", COUNTIFS(A$2:A1134, A1134, B$2:B1134, "Med A")=0), 1, 0)</f>
        <v>0</v>
      </c>
      <c r="H1134" s="23" cm="1">
        <f t="array" ref="H1134">IF(AND(A1134=A1133, E1134=1), (C1134-MIN(IF(A$2:A1134=A1134, IF(B$2:B1134="Med A", C$2:C1134), C1134)))/7, 0)</f>
        <v>0</v>
      </c>
      <c r="I1134" s="23">
        <f>IF(F1134=1, SUMIFS(E$2:E1134, A$2:A1134, A1134, B$2:B1134, "Med A"), 0)</f>
        <v>0</v>
      </c>
      <c r="J1134" s="23">
        <f t="shared" si="146"/>
        <v>18</v>
      </c>
      <c r="K1134" s="23">
        <f t="shared" si="147"/>
        <v>0</v>
      </c>
      <c r="L1134" s="23">
        <f t="shared" si="148"/>
        <v>10</v>
      </c>
      <c r="M1134" s="1">
        <f>IF(AND(B1134="Med B", COUNTIFS(A$2:A1134, A1134, B$2:B1134, "Med B")=1), 1, 0)</f>
        <v>0</v>
      </c>
      <c r="N1134" s="1">
        <f t="shared" si="149"/>
        <v>0</v>
      </c>
      <c r="O1134" s="1">
        <f>IF(B1134="Med B", COUNTIFS(A$2:A1134, A1134, B$2:B1134, "Med B"), 0)</f>
        <v>2</v>
      </c>
      <c r="P1134" s="1">
        <f>IF(AND(B1134="Med B", COUNTIFS(A$2:A1134, A1134, B$2:B1134, "Med B")=2), E1134, 0)</f>
        <v>10</v>
      </c>
    </row>
    <row r="1135" spans="1:17" ht="10" x14ac:dyDescent="0.25">
      <c r="A1135" s="1">
        <v>78</v>
      </c>
      <c r="B1135" s="24" t="s">
        <v>9</v>
      </c>
      <c r="C1135" s="2">
        <v>41096</v>
      </c>
      <c r="D1135" s="2" t="str">
        <f t="shared" si="144"/>
        <v>2012-07</v>
      </c>
      <c r="E1135" s="23">
        <v>300</v>
      </c>
      <c r="F1135" s="23">
        <f t="shared" si="145"/>
        <v>0</v>
      </c>
      <c r="G1135" s="23">
        <f>IF(AND(B1135="Med B", COUNTIFS(A$2:A1135, A1135, B$2:B1135, "Med A")=0), 1, 0)</f>
        <v>0</v>
      </c>
      <c r="H1135" s="23" cm="1">
        <f t="array" ref="H1135">IF(AND(A1135=A1134, E1135=1), (C1135-MIN(IF(A$2:A1135=A1135, IF(B$2:B1135="Med A", C$2:C1135), C1135)))/7, 0)</f>
        <v>0</v>
      </c>
      <c r="I1135" s="23">
        <f>IF(F1135=1, SUMIFS(E$2:E1135, A$2:A1135, A1135, B$2:B1135, "Med A"), 0)</f>
        <v>0</v>
      </c>
      <c r="J1135" s="23">
        <f t="shared" si="146"/>
        <v>0</v>
      </c>
      <c r="K1135" s="23">
        <f t="shared" si="147"/>
        <v>300</v>
      </c>
      <c r="L1135" s="23">
        <f t="shared" si="148"/>
        <v>0</v>
      </c>
      <c r="M1135" s="1">
        <f>IF(AND(B1135="Med B", COUNTIFS(A$2:A1135, A1135, B$2:B1135, "Med B")=1), 1, 0)</f>
        <v>0</v>
      </c>
      <c r="N1135" s="1">
        <f t="shared" si="149"/>
        <v>0</v>
      </c>
      <c r="O1135" s="1">
        <f>IF(B1135="Med B", COUNTIFS(A$2:A1135, A1135, B$2:B1135, "Med B"), 0)</f>
        <v>0</v>
      </c>
      <c r="P1135" s="1">
        <f>IF(AND(B1135="Med B", COUNTIFS(A$2:A1135, A1135, B$2:B1135, "Med B")=2), E1135, 0)</f>
        <v>0</v>
      </c>
    </row>
    <row r="1136" spans="1:17" ht="10" x14ac:dyDescent="0.25">
      <c r="A1136" s="1">
        <v>78</v>
      </c>
      <c r="B1136" s="24" t="s">
        <v>9</v>
      </c>
      <c r="C1136" s="2">
        <v>41103</v>
      </c>
      <c r="D1136" s="2" t="str">
        <f t="shared" si="144"/>
        <v>2012-07</v>
      </c>
      <c r="E1136" s="23">
        <v>300</v>
      </c>
      <c r="F1136" s="23">
        <f t="shared" si="145"/>
        <v>0</v>
      </c>
      <c r="G1136" s="23">
        <f>IF(AND(B1136="Med B", COUNTIFS(A$2:A1136, A1136, B$2:B1136, "Med A")=0), 1, 0)</f>
        <v>0</v>
      </c>
      <c r="H1136" s="23" cm="1">
        <f t="array" ref="H1136">IF(AND(A1136=A1135, E1136=1), (C1136-MIN(IF(A$2:A1136=A1136, IF(B$2:B1136="Med A", C$2:C1136), C1136)))/7, 0)</f>
        <v>0</v>
      </c>
      <c r="I1136" s="23">
        <f>IF(F1136=1, SUMIFS(E$2:E1136, A$2:A1136, A1136, B$2:B1136, "Med A"), 0)</f>
        <v>0</v>
      </c>
      <c r="J1136" s="23">
        <f t="shared" si="146"/>
        <v>0</v>
      </c>
      <c r="K1136" s="23">
        <f t="shared" si="147"/>
        <v>300</v>
      </c>
      <c r="L1136" s="23">
        <f t="shared" si="148"/>
        <v>0</v>
      </c>
      <c r="M1136" s="1">
        <f>IF(AND(B1136="Med B", COUNTIFS(A$2:A1136, A1136, B$2:B1136, "Med B")=1), 1, 0)</f>
        <v>0</v>
      </c>
      <c r="N1136" s="1">
        <f t="shared" si="149"/>
        <v>0</v>
      </c>
      <c r="O1136" s="1">
        <f>IF(B1136="Med B", COUNTIFS(A$2:A1136, A1136, B$2:B1136, "Med B"), 0)</f>
        <v>0</v>
      </c>
      <c r="P1136" s="1">
        <f>IF(AND(B1136="Med B", COUNTIFS(A$2:A1136, A1136, B$2:B1136, "Med B")=2), E1136, 0)</f>
        <v>0</v>
      </c>
    </row>
    <row r="1137" spans="1:16" ht="10" x14ac:dyDescent="0.25">
      <c r="A1137" s="1">
        <v>78</v>
      </c>
      <c r="B1137" s="24" t="s">
        <v>9</v>
      </c>
      <c r="C1137" s="2">
        <v>41110</v>
      </c>
      <c r="D1137" s="2" t="str">
        <f t="shared" si="144"/>
        <v>2012-07</v>
      </c>
      <c r="E1137" s="23">
        <v>300</v>
      </c>
      <c r="F1137" s="23">
        <f t="shared" si="145"/>
        <v>0</v>
      </c>
      <c r="G1137" s="23">
        <f>IF(AND(B1137="Med B", COUNTIFS(A$2:A1137, A1137, B$2:B1137, "Med A")=0), 1, 0)</f>
        <v>0</v>
      </c>
      <c r="H1137" s="23" cm="1">
        <f t="array" ref="H1137">IF(AND(A1137=A1136, E1137=1), (C1137-MIN(IF(A$2:A1137=A1137, IF(B$2:B1137="Med A", C$2:C1137), C1137)))/7, 0)</f>
        <v>0</v>
      </c>
      <c r="I1137" s="23">
        <f>IF(F1137=1, SUMIFS(E$2:E1137, A$2:A1137, A1137, B$2:B1137, "Med A"), 0)</f>
        <v>0</v>
      </c>
      <c r="J1137" s="23">
        <f t="shared" si="146"/>
        <v>0</v>
      </c>
      <c r="K1137" s="23">
        <f t="shared" si="147"/>
        <v>300</v>
      </c>
      <c r="L1137" s="23">
        <f t="shared" si="148"/>
        <v>0</v>
      </c>
      <c r="M1137" s="1">
        <f>IF(AND(B1137="Med B", COUNTIFS(A$2:A1137, A1137, B$2:B1137, "Med B")=1), 1, 0)</f>
        <v>0</v>
      </c>
      <c r="N1137" s="1">
        <f t="shared" si="149"/>
        <v>0</v>
      </c>
      <c r="O1137" s="1">
        <f>IF(B1137="Med B", COUNTIFS(A$2:A1137, A1137, B$2:B1137, "Med B"), 0)</f>
        <v>0</v>
      </c>
      <c r="P1137" s="1">
        <f>IF(AND(B1137="Med B", COUNTIFS(A$2:A1137, A1137, B$2:B1137, "Med B")=2), E1137, 0)</f>
        <v>0</v>
      </c>
    </row>
    <row r="1138" spans="1:16" ht="10" x14ac:dyDescent="0.25">
      <c r="A1138" s="1">
        <v>78</v>
      </c>
      <c r="B1138" s="24" t="s">
        <v>9</v>
      </c>
      <c r="C1138" s="2">
        <v>41117</v>
      </c>
      <c r="D1138" s="2" t="str">
        <f t="shared" si="144"/>
        <v>2012-07</v>
      </c>
      <c r="E1138" s="23">
        <v>300</v>
      </c>
      <c r="F1138" s="23">
        <f t="shared" si="145"/>
        <v>0</v>
      </c>
      <c r="G1138" s="23">
        <f>IF(AND(B1138="Med B", COUNTIFS(A$2:A1138, A1138, B$2:B1138, "Med A")=0), 1, 0)</f>
        <v>0</v>
      </c>
      <c r="H1138" s="23" cm="1">
        <f t="array" ref="H1138">IF(AND(A1138=A1137, E1138=1), (C1138-MIN(IF(A$2:A1138=A1138, IF(B$2:B1138="Med A", C$2:C1138), C1138)))/7, 0)</f>
        <v>0</v>
      </c>
      <c r="I1138" s="23">
        <f>IF(F1138=1, SUMIFS(E$2:E1138, A$2:A1138, A1138, B$2:B1138, "Med A"), 0)</f>
        <v>0</v>
      </c>
      <c r="J1138" s="23">
        <f t="shared" si="146"/>
        <v>0</v>
      </c>
      <c r="K1138" s="23">
        <f t="shared" si="147"/>
        <v>300</v>
      </c>
      <c r="L1138" s="23">
        <f t="shared" si="148"/>
        <v>0</v>
      </c>
      <c r="M1138" s="1">
        <f>IF(AND(B1138="Med B", COUNTIFS(A$2:A1138, A1138, B$2:B1138, "Med B")=1), 1, 0)</f>
        <v>0</v>
      </c>
      <c r="N1138" s="1">
        <f t="shared" si="149"/>
        <v>0</v>
      </c>
      <c r="O1138" s="1">
        <f>IF(B1138="Med B", COUNTIFS(A$2:A1138, A1138, B$2:B1138, "Med B"), 0)</f>
        <v>0</v>
      </c>
      <c r="P1138" s="1">
        <f>IF(AND(B1138="Med B", COUNTIFS(A$2:A1138, A1138, B$2:B1138, "Med B")=2), E1138, 0)</f>
        <v>0</v>
      </c>
    </row>
    <row r="1139" spans="1:16" ht="10" x14ac:dyDescent="0.25">
      <c r="A1139" s="1">
        <v>78</v>
      </c>
      <c r="B1139" s="24" t="s">
        <v>9</v>
      </c>
      <c r="C1139" s="2">
        <v>41124</v>
      </c>
      <c r="D1139" s="2" t="str">
        <f t="shared" si="144"/>
        <v>2012-08</v>
      </c>
      <c r="E1139" s="23">
        <v>300</v>
      </c>
      <c r="F1139" s="23">
        <f t="shared" si="145"/>
        <v>0</v>
      </c>
      <c r="G1139" s="23">
        <f>IF(AND(B1139="Med B", COUNTIFS(A$2:A1139, A1139, B$2:B1139, "Med A")=0), 1, 0)</f>
        <v>0</v>
      </c>
      <c r="H1139" s="23" cm="1">
        <f t="array" ref="H1139">IF(AND(A1139=A1138, E1139=1), (C1139-MIN(IF(A$2:A1139=A1139, IF(B$2:B1139="Med A", C$2:C1139), C1139)))/7, 0)</f>
        <v>0</v>
      </c>
      <c r="I1139" s="23">
        <f>IF(F1139=1, SUMIFS(E$2:E1139, A$2:A1139, A1139, B$2:B1139, "Med A"), 0)</f>
        <v>0</v>
      </c>
      <c r="J1139" s="23">
        <f t="shared" si="146"/>
        <v>0</v>
      </c>
      <c r="K1139" s="23">
        <f t="shared" si="147"/>
        <v>300</v>
      </c>
      <c r="L1139" s="23">
        <f t="shared" si="148"/>
        <v>0</v>
      </c>
      <c r="M1139" s="1">
        <f>IF(AND(B1139="Med B", COUNTIFS(A$2:A1139, A1139, B$2:B1139, "Med B")=1), 1, 0)</f>
        <v>0</v>
      </c>
      <c r="N1139" s="1">
        <f t="shared" si="149"/>
        <v>0</v>
      </c>
      <c r="O1139" s="1">
        <f>IF(B1139="Med B", COUNTIFS(A$2:A1139, A1139, B$2:B1139, "Med B"), 0)</f>
        <v>0</v>
      </c>
      <c r="P1139" s="1">
        <f>IF(AND(B1139="Med B", COUNTIFS(A$2:A1139, A1139, B$2:B1139, "Med B")=2), E1139, 0)</f>
        <v>0</v>
      </c>
    </row>
    <row r="1140" spans="1:16" ht="10" x14ac:dyDescent="0.25">
      <c r="A1140" s="1">
        <v>78</v>
      </c>
      <c r="B1140" s="24" t="s">
        <v>9</v>
      </c>
      <c r="C1140" s="2">
        <v>41131</v>
      </c>
      <c r="D1140" s="2" t="str">
        <f t="shared" si="144"/>
        <v>2012-08</v>
      </c>
      <c r="E1140" s="23">
        <v>300</v>
      </c>
      <c r="F1140" s="23">
        <f t="shared" si="145"/>
        <v>0</v>
      </c>
      <c r="G1140" s="23">
        <f>IF(AND(B1140="Med B", COUNTIFS(A$2:A1140, A1140, B$2:B1140, "Med A")=0), 1, 0)</f>
        <v>0</v>
      </c>
      <c r="H1140" s="23" cm="1">
        <f t="array" ref="H1140">IF(AND(A1140=A1139, E1140=1), (C1140-MIN(IF(A$2:A1140=A1140, IF(B$2:B1140="Med A", C$2:C1140), C1140)))/7, 0)</f>
        <v>0</v>
      </c>
      <c r="I1140" s="23">
        <f>IF(F1140=1, SUMIFS(E$2:E1140, A$2:A1140, A1140, B$2:B1140, "Med A"), 0)</f>
        <v>0</v>
      </c>
      <c r="J1140" s="23">
        <f t="shared" si="146"/>
        <v>0</v>
      </c>
      <c r="K1140" s="23">
        <f t="shared" si="147"/>
        <v>300</v>
      </c>
      <c r="L1140" s="23">
        <f t="shared" si="148"/>
        <v>0</v>
      </c>
      <c r="M1140" s="1">
        <f>IF(AND(B1140="Med B", COUNTIFS(A$2:A1140, A1140, B$2:B1140, "Med B")=1), 1, 0)</f>
        <v>0</v>
      </c>
      <c r="N1140" s="1">
        <f t="shared" si="149"/>
        <v>0</v>
      </c>
      <c r="O1140" s="1">
        <f>IF(B1140="Med B", COUNTIFS(A$2:A1140, A1140, B$2:B1140, "Med B"), 0)</f>
        <v>0</v>
      </c>
      <c r="P1140" s="1">
        <f>IF(AND(B1140="Med B", COUNTIFS(A$2:A1140, A1140, B$2:B1140, "Med B")=2), E1140, 0)</f>
        <v>0</v>
      </c>
    </row>
    <row r="1141" spans="1:16" ht="10" x14ac:dyDescent="0.25">
      <c r="A1141" s="1">
        <v>78</v>
      </c>
      <c r="B1141" s="24" t="s">
        <v>9</v>
      </c>
      <c r="C1141" s="2">
        <v>41138</v>
      </c>
      <c r="D1141" s="2" t="str">
        <f t="shared" si="144"/>
        <v>2012-08</v>
      </c>
      <c r="E1141" s="23">
        <v>300</v>
      </c>
      <c r="F1141" s="23">
        <f t="shared" si="145"/>
        <v>0</v>
      </c>
      <c r="G1141" s="23">
        <f>IF(AND(B1141="Med B", COUNTIFS(A$2:A1141, A1141, B$2:B1141, "Med A")=0), 1, 0)</f>
        <v>0</v>
      </c>
      <c r="H1141" s="23" cm="1">
        <f t="array" ref="H1141">IF(AND(A1141=A1140, E1141=1), (C1141-MIN(IF(A$2:A1141=A1141, IF(B$2:B1141="Med A", C$2:C1141), C1141)))/7, 0)</f>
        <v>0</v>
      </c>
      <c r="I1141" s="23">
        <f>IF(F1141=1, SUMIFS(E$2:E1141, A$2:A1141, A1141, B$2:B1141, "Med A"), 0)</f>
        <v>0</v>
      </c>
      <c r="J1141" s="23">
        <f t="shared" si="146"/>
        <v>0</v>
      </c>
      <c r="K1141" s="23">
        <f t="shared" si="147"/>
        <v>300</v>
      </c>
      <c r="L1141" s="23">
        <f t="shared" si="148"/>
        <v>0</v>
      </c>
      <c r="M1141" s="1">
        <f>IF(AND(B1141="Med B", COUNTIFS(A$2:A1141, A1141, B$2:B1141, "Med B")=1), 1, 0)</f>
        <v>0</v>
      </c>
      <c r="N1141" s="1">
        <f t="shared" si="149"/>
        <v>0</v>
      </c>
      <c r="O1141" s="1">
        <f>IF(B1141="Med B", COUNTIFS(A$2:A1141, A1141, B$2:B1141, "Med B"), 0)</f>
        <v>0</v>
      </c>
      <c r="P1141" s="1">
        <f>IF(AND(B1141="Med B", COUNTIFS(A$2:A1141, A1141, B$2:B1141, "Med B")=2), E1141, 0)</f>
        <v>0</v>
      </c>
    </row>
    <row r="1142" spans="1:16" ht="10" x14ac:dyDescent="0.25">
      <c r="A1142" s="1">
        <v>79</v>
      </c>
      <c r="B1142" s="24" t="s">
        <v>9</v>
      </c>
      <c r="C1142" s="2">
        <v>41247</v>
      </c>
      <c r="D1142" s="2" t="str">
        <f t="shared" si="144"/>
        <v>2012-12</v>
      </c>
      <c r="E1142" s="23">
        <v>5600</v>
      </c>
      <c r="F1142" s="23">
        <f t="shared" si="145"/>
        <v>0</v>
      </c>
      <c r="G1142" s="23">
        <f>IF(AND(B1142="Med B", COUNTIFS(A$2:A1142, A1142, B$2:B1142, "Med A")=0), 1, 0)</f>
        <v>0</v>
      </c>
      <c r="H1142" s="23" cm="1">
        <f t="array" ref="H1142">IF(AND(A1142=A1141, E1142=1), (C1142-MIN(IF(A$2:A1142=A1142, IF(B$2:B1142="Med A", C$2:C1142), C1142)))/7, 0)</f>
        <v>0</v>
      </c>
      <c r="I1142" s="23">
        <f>IF(F1142=1, SUMIFS(E$2:E1142, A$2:A1142, A1142, B$2:B1142, "Med A"), 0)</f>
        <v>0</v>
      </c>
      <c r="J1142" s="23">
        <f t="shared" si="146"/>
        <v>0</v>
      </c>
      <c r="K1142" s="23">
        <f t="shared" si="147"/>
        <v>5600</v>
      </c>
      <c r="L1142" s="23">
        <f t="shared" si="148"/>
        <v>0</v>
      </c>
      <c r="M1142" s="1">
        <f>IF(AND(B1142="Med B", COUNTIFS(A$2:A1142, A1142, B$2:B1142, "Med B")=1), 1, 0)</f>
        <v>0</v>
      </c>
      <c r="N1142" s="1">
        <f t="shared" si="149"/>
        <v>0</v>
      </c>
      <c r="O1142" s="1">
        <f>IF(B1142="Med B", COUNTIFS(A$2:A1142, A1142, B$2:B1142, "Med B"), 0)</f>
        <v>0</v>
      </c>
      <c r="P1142" s="1">
        <f>IF(AND(B1142="Med B", COUNTIFS(A$2:A1142, A1142, B$2:B1142, "Med B")=2), E1142, 0)</f>
        <v>0</v>
      </c>
    </row>
    <row r="1143" spans="1:16" ht="10" x14ac:dyDescent="0.25">
      <c r="A1143" s="1">
        <v>80</v>
      </c>
      <c r="B1143" s="24" t="s">
        <v>9</v>
      </c>
      <c r="C1143" s="2">
        <v>41092</v>
      </c>
      <c r="D1143" s="2" t="str">
        <f t="shared" si="144"/>
        <v>2012-07</v>
      </c>
      <c r="E1143" s="23">
        <v>9600</v>
      </c>
      <c r="F1143" s="23">
        <f t="shared" si="145"/>
        <v>0</v>
      </c>
      <c r="G1143" s="23">
        <f>IF(AND(B1143="Med B", COUNTIFS(A$2:A1143, A1143, B$2:B1143, "Med A")=0), 1, 0)</f>
        <v>0</v>
      </c>
      <c r="H1143" s="23" cm="1">
        <f t="array" ref="H1143">IF(AND(A1143=A1142, E1143=1), (C1143-MIN(IF(A$2:A1143=A1143, IF(B$2:B1143="Med A", C$2:C1143), C1143)))/7, 0)</f>
        <v>0</v>
      </c>
      <c r="I1143" s="23">
        <f>IF(F1143=1, SUMIFS(E$2:E1143, A$2:A1143, A1143, B$2:B1143, "Med A"), 0)</f>
        <v>0</v>
      </c>
      <c r="J1143" s="23">
        <f t="shared" si="146"/>
        <v>0</v>
      </c>
      <c r="K1143" s="23">
        <f t="shared" si="147"/>
        <v>9600</v>
      </c>
      <c r="L1143" s="23">
        <f t="shared" si="148"/>
        <v>0</v>
      </c>
      <c r="M1143" s="1">
        <f>IF(AND(B1143="Med B", COUNTIFS(A$2:A1143, A1143, B$2:B1143, "Med B")=1), 1, 0)</f>
        <v>0</v>
      </c>
      <c r="N1143" s="1">
        <f t="shared" si="149"/>
        <v>0</v>
      </c>
      <c r="O1143" s="1">
        <f>IF(B1143="Med B", COUNTIFS(A$2:A1143, A1143, B$2:B1143, "Med B"), 0)</f>
        <v>0</v>
      </c>
      <c r="P1143" s="1">
        <f>IF(AND(B1143="Med B", COUNTIFS(A$2:A1143, A1143, B$2:B1143, "Med B")=2), E1143, 0)</f>
        <v>0</v>
      </c>
    </row>
    <row r="1144" spans="1:16" ht="10" x14ac:dyDescent="0.25">
      <c r="A1144" s="1">
        <v>80</v>
      </c>
      <c r="B1144" s="24" t="s">
        <v>9</v>
      </c>
      <c r="C1144" s="2">
        <v>41094</v>
      </c>
      <c r="D1144" s="2" t="str">
        <f t="shared" si="144"/>
        <v>2012-07</v>
      </c>
      <c r="E1144" s="23">
        <v>9600</v>
      </c>
      <c r="F1144" s="23">
        <f t="shared" si="145"/>
        <v>0</v>
      </c>
      <c r="G1144" s="23">
        <f>IF(AND(B1144="Med B", COUNTIFS(A$2:A1144, A1144, B$2:B1144, "Med A")=0), 1, 0)</f>
        <v>0</v>
      </c>
      <c r="H1144" s="23" cm="1">
        <f t="array" ref="H1144">IF(AND(A1144=A1143, E1144=1), (C1144-MIN(IF(A$2:A1144=A1144, IF(B$2:B1144="Med A", C$2:C1144), C1144)))/7, 0)</f>
        <v>0</v>
      </c>
      <c r="I1144" s="23">
        <f>IF(F1144=1, SUMIFS(E$2:E1144, A$2:A1144, A1144, B$2:B1144, "Med A"), 0)</f>
        <v>0</v>
      </c>
      <c r="J1144" s="23">
        <f t="shared" si="146"/>
        <v>0</v>
      </c>
      <c r="K1144" s="23">
        <f t="shared" si="147"/>
        <v>9600</v>
      </c>
      <c r="L1144" s="23">
        <f t="shared" si="148"/>
        <v>0</v>
      </c>
      <c r="M1144" s="1">
        <f>IF(AND(B1144="Med B", COUNTIFS(A$2:A1144, A1144, B$2:B1144, "Med B")=1), 1, 0)</f>
        <v>0</v>
      </c>
      <c r="N1144" s="1">
        <f t="shared" si="149"/>
        <v>0</v>
      </c>
      <c r="O1144" s="1">
        <f>IF(B1144="Med B", COUNTIFS(A$2:A1144, A1144, B$2:B1144, "Med B"), 0)</f>
        <v>0</v>
      </c>
      <c r="P1144" s="1">
        <f>IF(AND(B1144="Med B", COUNTIFS(A$2:A1144, A1144, B$2:B1144, "Med B")=2), E1144, 0)</f>
        <v>0</v>
      </c>
    </row>
    <row r="1145" spans="1:16" ht="10" x14ac:dyDescent="0.25">
      <c r="A1145" s="1">
        <v>80</v>
      </c>
      <c r="B1145" s="24" t="s">
        <v>9</v>
      </c>
      <c r="C1145" s="2">
        <v>41096</v>
      </c>
      <c r="D1145" s="2" t="str">
        <f t="shared" si="144"/>
        <v>2012-07</v>
      </c>
      <c r="E1145" s="23">
        <v>9600</v>
      </c>
      <c r="F1145" s="23">
        <f t="shared" si="145"/>
        <v>0</v>
      </c>
      <c r="G1145" s="23">
        <f>IF(AND(B1145="Med B", COUNTIFS(A$2:A1145, A1145, B$2:B1145, "Med A")=0), 1, 0)</f>
        <v>0</v>
      </c>
      <c r="H1145" s="23" cm="1">
        <f t="array" ref="H1145">IF(AND(A1145=A1144, E1145=1), (C1145-MIN(IF(A$2:A1145=A1145, IF(B$2:B1145="Med A", C$2:C1145), C1145)))/7, 0)</f>
        <v>0</v>
      </c>
      <c r="I1145" s="23">
        <f>IF(F1145=1, SUMIFS(E$2:E1145, A$2:A1145, A1145, B$2:B1145, "Med A"), 0)</f>
        <v>0</v>
      </c>
      <c r="J1145" s="23">
        <f t="shared" si="146"/>
        <v>0</v>
      </c>
      <c r="K1145" s="23">
        <f t="shared" si="147"/>
        <v>9600</v>
      </c>
      <c r="L1145" s="23">
        <f t="shared" si="148"/>
        <v>0</v>
      </c>
      <c r="M1145" s="1">
        <f>IF(AND(B1145="Med B", COUNTIFS(A$2:A1145, A1145, B$2:B1145, "Med B")=1), 1, 0)</f>
        <v>0</v>
      </c>
      <c r="N1145" s="1">
        <f t="shared" si="149"/>
        <v>0</v>
      </c>
      <c r="O1145" s="1">
        <f>IF(B1145="Med B", COUNTIFS(A$2:A1145, A1145, B$2:B1145, "Med B"), 0)</f>
        <v>0</v>
      </c>
      <c r="P1145" s="1">
        <f>IF(AND(B1145="Med B", COUNTIFS(A$2:A1145, A1145, B$2:B1145, "Med B")=2), E1145, 0)</f>
        <v>0</v>
      </c>
    </row>
    <row r="1146" spans="1:16" ht="10" x14ac:dyDescent="0.25">
      <c r="A1146" s="1">
        <v>80</v>
      </c>
      <c r="B1146" s="24" t="s">
        <v>9</v>
      </c>
      <c r="C1146" s="2">
        <v>41099</v>
      </c>
      <c r="D1146" s="2" t="str">
        <f t="shared" si="144"/>
        <v>2012-07</v>
      </c>
      <c r="E1146" s="23">
        <v>9600</v>
      </c>
      <c r="F1146" s="23">
        <f t="shared" si="145"/>
        <v>0</v>
      </c>
      <c r="G1146" s="23">
        <f>IF(AND(B1146="Med B", COUNTIFS(A$2:A1146, A1146, B$2:B1146, "Med A")=0), 1, 0)</f>
        <v>0</v>
      </c>
      <c r="H1146" s="23" cm="1">
        <f t="array" ref="H1146">IF(AND(A1146=A1145, E1146=1), (C1146-MIN(IF(A$2:A1146=A1146, IF(B$2:B1146="Med A", C$2:C1146), C1146)))/7, 0)</f>
        <v>0</v>
      </c>
      <c r="I1146" s="23">
        <f>IF(F1146=1, SUMIFS(E$2:E1146, A$2:A1146, A1146, B$2:B1146, "Med A"), 0)</f>
        <v>0</v>
      </c>
      <c r="J1146" s="23">
        <f t="shared" si="146"/>
        <v>0</v>
      </c>
      <c r="K1146" s="23">
        <f t="shared" si="147"/>
        <v>9600</v>
      </c>
      <c r="L1146" s="23">
        <f t="shared" si="148"/>
        <v>0</v>
      </c>
      <c r="M1146" s="1">
        <f>IF(AND(B1146="Med B", COUNTIFS(A$2:A1146, A1146, B$2:B1146, "Med B")=1), 1, 0)</f>
        <v>0</v>
      </c>
      <c r="N1146" s="1">
        <f t="shared" si="149"/>
        <v>0</v>
      </c>
      <c r="O1146" s="1">
        <f>IF(B1146="Med B", COUNTIFS(A$2:A1146, A1146, B$2:B1146, "Med B"), 0)</f>
        <v>0</v>
      </c>
      <c r="P1146" s="1">
        <f>IF(AND(B1146="Med B", COUNTIFS(A$2:A1146, A1146, B$2:B1146, "Med B")=2), E1146, 0)</f>
        <v>0</v>
      </c>
    </row>
    <row r="1147" spans="1:16" ht="10" x14ac:dyDescent="0.25">
      <c r="A1147" s="1">
        <v>80</v>
      </c>
      <c r="B1147" s="24" t="s">
        <v>9</v>
      </c>
      <c r="C1147" s="2">
        <v>41101</v>
      </c>
      <c r="D1147" s="2" t="str">
        <f t="shared" si="144"/>
        <v>2012-07</v>
      </c>
      <c r="E1147" s="23">
        <v>9600</v>
      </c>
      <c r="F1147" s="23">
        <f t="shared" si="145"/>
        <v>0</v>
      </c>
      <c r="G1147" s="23">
        <f>IF(AND(B1147="Med B", COUNTIFS(A$2:A1147, A1147, B$2:B1147, "Med A")=0), 1, 0)</f>
        <v>0</v>
      </c>
      <c r="H1147" s="23" cm="1">
        <f t="array" ref="H1147">IF(AND(A1147=A1146, E1147=1), (C1147-MIN(IF(A$2:A1147=A1147, IF(B$2:B1147="Med A", C$2:C1147), C1147)))/7, 0)</f>
        <v>0</v>
      </c>
      <c r="I1147" s="23">
        <f>IF(F1147=1, SUMIFS(E$2:E1147, A$2:A1147, A1147, B$2:B1147, "Med A"), 0)</f>
        <v>0</v>
      </c>
      <c r="J1147" s="23">
        <f t="shared" si="146"/>
        <v>0</v>
      </c>
      <c r="K1147" s="23">
        <f t="shared" si="147"/>
        <v>9600</v>
      </c>
      <c r="L1147" s="23">
        <f t="shared" si="148"/>
        <v>0</v>
      </c>
      <c r="M1147" s="1">
        <f>IF(AND(B1147="Med B", COUNTIFS(A$2:A1147, A1147, B$2:B1147, "Med B")=1), 1, 0)</f>
        <v>0</v>
      </c>
      <c r="N1147" s="1">
        <f t="shared" si="149"/>
        <v>0</v>
      </c>
      <c r="O1147" s="1">
        <f>IF(B1147="Med B", COUNTIFS(A$2:A1147, A1147, B$2:B1147, "Med B"), 0)</f>
        <v>0</v>
      </c>
      <c r="P1147" s="1">
        <f>IF(AND(B1147="Med B", COUNTIFS(A$2:A1147, A1147, B$2:B1147, "Med B")=2), E1147, 0)</f>
        <v>0</v>
      </c>
    </row>
    <row r="1148" spans="1:16" ht="10" x14ac:dyDescent="0.25">
      <c r="A1148" s="1">
        <v>80</v>
      </c>
      <c r="B1148" s="24" t="s">
        <v>9</v>
      </c>
      <c r="C1148" s="2">
        <v>41103</v>
      </c>
      <c r="D1148" s="2" t="str">
        <f t="shared" si="144"/>
        <v>2012-07</v>
      </c>
      <c r="E1148" s="23">
        <v>9600</v>
      </c>
      <c r="F1148" s="23">
        <f t="shared" si="145"/>
        <v>0</v>
      </c>
      <c r="G1148" s="23">
        <f>IF(AND(B1148="Med B", COUNTIFS(A$2:A1148, A1148, B$2:B1148, "Med A")=0), 1, 0)</f>
        <v>0</v>
      </c>
      <c r="H1148" s="23" cm="1">
        <f t="array" ref="H1148">IF(AND(A1148=A1147, E1148=1), (C1148-MIN(IF(A$2:A1148=A1148, IF(B$2:B1148="Med A", C$2:C1148), C1148)))/7, 0)</f>
        <v>0</v>
      </c>
      <c r="I1148" s="23">
        <f>IF(F1148=1, SUMIFS(E$2:E1148, A$2:A1148, A1148, B$2:B1148, "Med A"), 0)</f>
        <v>0</v>
      </c>
      <c r="J1148" s="23">
        <f t="shared" si="146"/>
        <v>0</v>
      </c>
      <c r="K1148" s="23">
        <f t="shared" si="147"/>
        <v>9600</v>
      </c>
      <c r="L1148" s="23">
        <f t="shared" si="148"/>
        <v>0</v>
      </c>
      <c r="M1148" s="1">
        <f>IF(AND(B1148="Med B", COUNTIFS(A$2:A1148, A1148, B$2:B1148, "Med B")=1), 1, 0)</f>
        <v>0</v>
      </c>
      <c r="N1148" s="1">
        <f t="shared" si="149"/>
        <v>0</v>
      </c>
      <c r="O1148" s="1">
        <f>IF(B1148="Med B", COUNTIFS(A$2:A1148, A1148, B$2:B1148, "Med B"), 0)</f>
        <v>0</v>
      </c>
      <c r="P1148" s="1">
        <f>IF(AND(B1148="Med B", COUNTIFS(A$2:A1148, A1148, B$2:B1148, "Med B")=2), E1148, 0)</f>
        <v>0</v>
      </c>
    </row>
    <row r="1149" spans="1:16" ht="10" x14ac:dyDescent="0.25">
      <c r="A1149" s="1">
        <v>80</v>
      </c>
      <c r="B1149" s="24" t="s">
        <v>9</v>
      </c>
      <c r="C1149" s="2">
        <v>41106</v>
      </c>
      <c r="D1149" s="2" t="str">
        <f t="shared" si="144"/>
        <v>2012-07</v>
      </c>
      <c r="E1149" s="23">
        <v>9600</v>
      </c>
      <c r="F1149" s="23">
        <f t="shared" si="145"/>
        <v>0</v>
      </c>
      <c r="G1149" s="23">
        <f>IF(AND(B1149="Med B", COUNTIFS(A$2:A1149, A1149, B$2:B1149, "Med A")=0), 1, 0)</f>
        <v>0</v>
      </c>
      <c r="H1149" s="23" cm="1">
        <f t="array" ref="H1149">IF(AND(A1149=A1148, E1149=1), (C1149-MIN(IF(A$2:A1149=A1149, IF(B$2:B1149="Med A", C$2:C1149), C1149)))/7, 0)</f>
        <v>0</v>
      </c>
      <c r="I1149" s="23">
        <f>IF(F1149=1, SUMIFS(E$2:E1149, A$2:A1149, A1149, B$2:B1149, "Med A"), 0)</f>
        <v>0</v>
      </c>
      <c r="J1149" s="23">
        <f t="shared" si="146"/>
        <v>0</v>
      </c>
      <c r="K1149" s="23">
        <f t="shared" si="147"/>
        <v>9600</v>
      </c>
      <c r="L1149" s="23">
        <f t="shared" si="148"/>
        <v>0</v>
      </c>
      <c r="M1149" s="1">
        <f>IF(AND(B1149="Med B", COUNTIFS(A$2:A1149, A1149, B$2:B1149, "Med B")=1), 1, 0)</f>
        <v>0</v>
      </c>
      <c r="N1149" s="1">
        <f t="shared" si="149"/>
        <v>0</v>
      </c>
      <c r="O1149" s="1">
        <f>IF(B1149="Med B", COUNTIFS(A$2:A1149, A1149, B$2:B1149, "Med B"), 0)</f>
        <v>0</v>
      </c>
      <c r="P1149" s="1">
        <f>IF(AND(B1149="Med B", COUNTIFS(A$2:A1149, A1149, B$2:B1149, "Med B")=2), E1149, 0)</f>
        <v>0</v>
      </c>
    </row>
    <row r="1150" spans="1:16" ht="10" x14ac:dyDescent="0.25">
      <c r="A1150" s="1">
        <v>80</v>
      </c>
      <c r="B1150" s="24" t="s">
        <v>9</v>
      </c>
      <c r="C1150" s="2">
        <v>41108</v>
      </c>
      <c r="D1150" s="2" t="str">
        <f t="shared" si="144"/>
        <v>2012-07</v>
      </c>
      <c r="E1150" s="23">
        <v>9600</v>
      </c>
      <c r="F1150" s="23">
        <f t="shared" si="145"/>
        <v>0</v>
      </c>
      <c r="G1150" s="23">
        <f>IF(AND(B1150="Med B", COUNTIFS(A$2:A1150, A1150, B$2:B1150, "Med A")=0), 1, 0)</f>
        <v>0</v>
      </c>
      <c r="H1150" s="23" cm="1">
        <f t="array" ref="H1150">IF(AND(A1150=A1149, E1150=1), (C1150-MIN(IF(A$2:A1150=A1150, IF(B$2:B1150="Med A", C$2:C1150), C1150)))/7, 0)</f>
        <v>0</v>
      </c>
      <c r="I1150" s="23">
        <f>IF(F1150=1, SUMIFS(E$2:E1150, A$2:A1150, A1150, B$2:B1150, "Med A"), 0)</f>
        <v>0</v>
      </c>
      <c r="J1150" s="23">
        <f t="shared" si="146"/>
        <v>0</v>
      </c>
      <c r="K1150" s="23">
        <f t="shared" si="147"/>
        <v>9600</v>
      </c>
      <c r="L1150" s="23">
        <f t="shared" si="148"/>
        <v>0</v>
      </c>
      <c r="M1150" s="1">
        <f>IF(AND(B1150="Med B", COUNTIFS(A$2:A1150, A1150, B$2:B1150, "Med B")=1), 1, 0)</f>
        <v>0</v>
      </c>
      <c r="N1150" s="1">
        <f t="shared" si="149"/>
        <v>0</v>
      </c>
      <c r="O1150" s="1">
        <f>IF(B1150="Med B", COUNTIFS(A$2:A1150, A1150, B$2:B1150, "Med B"), 0)</f>
        <v>0</v>
      </c>
      <c r="P1150" s="1">
        <f>IF(AND(B1150="Med B", COUNTIFS(A$2:A1150, A1150, B$2:B1150, "Med B")=2), E1150, 0)</f>
        <v>0</v>
      </c>
    </row>
    <row r="1151" spans="1:16" ht="10" x14ac:dyDescent="0.25">
      <c r="A1151" s="1">
        <v>80</v>
      </c>
      <c r="B1151" s="24" t="s">
        <v>9</v>
      </c>
      <c r="C1151" s="2">
        <v>41110</v>
      </c>
      <c r="D1151" s="2" t="str">
        <f t="shared" si="144"/>
        <v>2012-07</v>
      </c>
      <c r="E1151" s="23">
        <v>9600</v>
      </c>
      <c r="F1151" s="23">
        <f t="shared" si="145"/>
        <v>0</v>
      </c>
      <c r="G1151" s="23">
        <f>IF(AND(B1151="Med B", COUNTIFS(A$2:A1151, A1151, B$2:B1151, "Med A")=0), 1, 0)</f>
        <v>0</v>
      </c>
      <c r="H1151" s="23" cm="1">
        <f t="array" ref="H1151">IF(AND(A1151=A1150, E1151=1), (C1151-MIN(IF(A$2:A1151=A1151, IF(B$2:B1151="Med A", C$2:C1151), C1151)))/7, 0)</f>
        <v>0</v>
      </c>
      <c r="I1151" s="23">
        <f>IF(F1151=1, SUMIFS(E$2:E1151, A$2:A1151, A1151, B$2:B1151, "Med A"), 0)</f>
        <v>0</v>
      </c>
      <c r="J1151" s="23">
        <f t="shared" si="146"/>
        <v>0</v>
      </c>
      <c r="K1151" s="23">
        <f t="shared" si="147"/>
        <v>9600</v>
      </c>
      <c r="L1151" s="23">
        <f t="shared" si="148"/>
        <v>0</v>
      </c>
      <c r="M1151" s="1">
        <f>IF(AND(B1151="Med B", COUNTIFS(A$2:A1151, A1151, B$2:B1151, "Med B")=1), 1, 0)</f>
        <v>0</v>
      </c>
      <c r="N1151" s="1">
        <f t="shared" si="149"/>
        <v>0</v>
      </c>
      <c r="O1151" s="1">
        <f>IF(B1151="Med B", COUNTIFS(A$2:A1151, A1151, B$2:B1151, "Med B"), 0)</f>
        <v>0</v>
      </c>
      <c r="P1151" s="1">
        <f>IF(AND(B1151="Med B", COUNTIFS(A$2:A1151, A1151, B$2:B1151, "Med B")=2), E1151, 0)</f>
        <v>0</v>
      </c>
    </row>
    <row r="1152" spans="1:16" ht="10" x14ac:dyDescent="0.25">
      <c r="A1152" s="1">
        <v>80</v>
      </c>
      <c r="B1152" s="24" t="s">
        <v>9</v>
      </c>
      <c r="C1152" s="2">
        <v>41113</v>
      </c>
      <c r="D1152" s="2" t="str">
        <f t="shared" si="144"/>
        <v>2012-07</v>
      </c>
      <c r="E1152" s="23">
        <v>9600</v>
      </c>
      <c r="F1152" s="23">
        <f t="shared" si="145"/>
        <v>0</v>
      </c>
      <c r="G1152" s="23">
        <f>IF(AND(B1152="Med B", COUNTIFS(A$2:A1152, A1152, B$2:B1152, "Med A")=0), 1, 0)</f>
        <v>0</v>
      </c>
      <c r="H1152" s="23" cm="1">
        <f t="array" ref="H1152">IF(AND(A1152=A1151, E1152=1), (C1152-MIN(IF(A$2:A1152=A1152, IF(B$2:B1152="Med A", C$2:C1152), C1152)))/7, 0)</f>
        <v>0</v>
      </c>
      <c r="I1152" s="23">
        <f>IF(F1152=1, SUMIFS(E$2:E1152, A$2:A1152, A1152, B$2:B1152, "Med A"), 0)</f>
        <v>0</v>
      </c>
      <c r="J1152" s="23">
        <f t="shared" si="146"/>
        <v>0</v>
      </c>
      <c r="K1152" s="23">
        <f t="shared" si="147"/>
        <v>9600</v>
      </c>
      <c r="L1152" s="23">
        <f t="shared" si="148"/>
        <v>0</v>
      </c>
      <c r="M1152" s="1">
        <f>IF(AND(B1152="Med B", COUNTIFS(A$2:A1152, A1152, B$2:B1152, "Med B")=1), 1, 0)</f>
        <v>0</v>
      </c>
      <c r="N1152" s="1">
        <f t="shared" si="149"/>
        <v>0</v>
      </c>
      <c r="O1152" s="1">
        <f>IF(B1152="Med B", COUNTIFS(A$2:A1152, A1152, B$2:B1152, "Med B"), 0)</f>
        <v>0</v>
      </c>
      <c r="P1152" s="1">
        <f>IF(AND(B1152="Med B", COUNTIFS(A$2:A1152, A1152, B$2:B1152, "Med B")=2), E1152, 0)</f>
        <v>0</v>
      </c>
    </row>
    <row r="1153" spans="1:16" ht="10" x14ac:dyDescent="0.25">
      <c r="A1153" s="1">
        <v>80</v>
      </c>
      <c r="B1153" s="24" t="s">
        <v>9</v>
      </c>
      <c r="C1153" s="2">
        <v>41115</v>
      </c>
      <c r="D1153" s="2" t="str">
        <f t="shared" si="144"/>
        <v>2012-07</v>
      </c>
      <c r="E1153" s="23">
        <v>9600</v>
      </c>
      <c r="F1153" s="23">
        <f t="shared" si="145"/>
        <v>0</v>
      </c>
      <c r="G1153" s="23">
        <f>IF(AND(B1153="Med B", COUNTIFS(A$2:A1153, A1153, B$2:B1153, "Med A")=0), 1, 0)</f>
        <v>0</v>
      </c>
      <c r="H1153" s="23" cm="1">
        <f t="array" ref="H1153">IF(AND(A1153=A1152, E1153=1), (C1153-MIN(IF(A$2:A1153=A1153, IF(B$2:B1153="Med A", C$2:C1153), C1153)))/7, 0)</f>
        <v>0</v>
      </c>
      <c r="I1153" s="23">
        <f>IF(F1153=1, SUMIFS(E$2:E1153, A$2:A1153, A1153, B$2:B1153, "Med A"), 0)</f>
        <v>0</v>
      </c>
      <c r="J1153" s="23">
        <f t="shared" si="146"/>
        <v>0</v>
      </c>
      <c r="K1153" s="23">
        <f t="shared" si="147"/>
        <v>9600</v>
      </c>
      <c r="L1153" s="23">
        <f t="shared" si="148"/>
        <v>0</v>
      </c>
      <c r="M1153" s="1">
        <f>IF(AND(B1153="Med B", COUNTIFS(A$2:A1153, A1153, B$2:B1153, "Med B")=1), 1, 0)</f>
        <v>0</v>
      </c>
      <c r="N1153" s="1">
        <f t="shared" si="149"/>
        <v>0</v>
      </c>
      <c r="O1153" s="1">
        <f>IF(B1153="Med B", COUNTIFS(A$2:A1153, A1153, B$2:B1153, "Med B"), 0)</f>
        <v>0</v>
      </c>
      <c r="P1153" s="1">
        <f>IF(AND(B1153="Med B", COUNTIFS(A$2:A1153, A1153, B$2:B1153, "Med B")=2), E1153, 0)</f>
        <v>0</v>
      </c>
    </row>
    <row r="1154" spans="1:16" ht="10" x14ac:dyDescent="0.25">
      <c r="A1154" s="1">
        <v>80</v>
      </c>
      <c r="B1154" s="24" t="s">
        <v>9</v>
      </c>
      <c r="C1154" s="2">
        <v>41117</v>
      </c>
      <c r="D1154" s="2" t="str">
        <f t="shared" si="144"/>
        <v>2012-07</v>
      </c>
      <c r="E1154" s="23">
        <v>9600</v>
      </c>
      <c r="F1154" s="23">
        <f t="shared" si="145"/>
        <v>0</v>
      </c>
      <c r="G1154" s="23">
        <f>IF(AND(B1154="Med B", COUNTIFS(A$2:A1154, A1154, B$2:B1154, "Med A")=0), 1, 0)</f>
        <v>0</v>
      </c>
      <c r="H1154" s="23" cm="1">
        <f t="array" ref="H1154">IF(AND(A1154=A1153, E1154=1), (C1154-MIN(IF(A$2:A1154=A1154, IF(B$2:B1154="Med A", C$2:C1154), C1154)))/7, 0)</f>
        <v>0</v>
      </c>
      <c r="I1154" s="23">
        <f>IF(F1154=1, SUMIFS(E$2:E1154, A$2:A1154, A1154, B$2:B1154, "Med A"), 0)</f>
        <v>0</v>
      </c>
      <c r="J1154" s="23">
        <f t="shared" si="146"/>
        <v>0</v>
      </c>
      <c r="K1154" s="23">
        <f t="shared" si="147"/>
        <v>9600</v>
      </c>
      <c r="L1154" s="23">
        <f t="shared" si="148"/>
        <v>0</v>
      </c>
      <c r="M1154" s="1">
        <f>IF(AND(B1154="Med B", COUNTIFS(A$2:A1154, A1154, B$2:B1154, "Med B")=1), 1, 0)</f>
        <v>0</v>
      </c>
      <c r="N1154" s="1">
        <f t="shared" si="149"/>
        <v>0</v>
      </c>
      <c r="O1154" s="1">
        <f>IF(B1154="Med B", COUNTIFS(A$2:A1154, A1154, B$2:B1154, "Med B"), 0)</f>
        <v>0</v>
      </c>
      <c r="P1154" s="1">
        <f>IF(AND(B1154="Med B", COUNTIFS(A$2:A1154, A1154, B$2:B1154, "Med B")=2), E1154, 0)</f>
        <v>0</v>
      </c>
    </row>
    <row r="1155" spans="1:16" ht="10" x14ac:dyDescent="0.25">
      <c r="A1155" s="1">
        <v>80</v>
      </c>
      <c r="B1155" s="24" t="s">
        <v>9</v>
      </c>
      <c r="C1155" s="2">
        <v>41120</v>
      </c>
      <c r="D1155" s="2" t="str">
        <f t="shared" ref="D1155:D1218" si="152">TEXT(C1155,"yyyy-mm")</f>
        <v>2012-07</v>
      </c>
      <c r="E1155" s="23">
        <v>9600</v>
      </c>
      <c r="F1155" s="23">
        <f t="shared" ref="F1155:F1218" si="153">IF(AND(A1155=A1154, B1154="Med A", B1155="Med B"), 1, 0)</f>
        <v>0</v>
      </c>
      <c r="G1155" s="23">
        <f>IF(AND(B1155="Med B", COUNTIFS(A$2:A1155, A1155, B$2:B1155, "Med A")=0), 1, 0)</f>
        <v>0</v>
      </c>
      <c r="H1155" s="23" cm="1">
        <f t="array" ref="H1155">IF(AND(A1155=A1154, E1155=1), (C1155-MIN(IF(A$2:A1155=A1155, IF(B$2:B1155="Med A", C$2:C1155), C1155)))/7, 0)</f>
        <v>0</v>
      </c>
      <c r="I1155" s="23">
        <f>IF(F1155=1, SUMIFS(E$2:E1155, A$2:A1155, A1155, B$2:B1155, "Med A"), 0)</f>
        <v>0</v>
      </c>
      <c r="J1155" s="23">
        <f t="shared" ref="J1155:J1218" si="154">IF(AND(B1155="Med B", OR(A1156&lt;&gt;A1155, ISBLANK(A1156))), SUMIFS(E:E, A:A, A1155, B:B, "Med B"), 0)</f>
        <v>0</v>
      </c>
      <c r="K1155" s="23">
        <f t="shared" ref="K1155:K1218" si="155">IF(B1155="Med A", E1155, 0)</f>
        <v>9600</v>
      </c>
      <c r="L1155" s="23">
        <f t="shared" ref="L1155:L1218" si="156">IF(B1155="Med B", E1155, 0)</f>
        <v>0</v>
      </c>
      <c r="M1155" s="1">
        <f>IF(AND(B1155="Med B", COUNTIFS(A$2:A1155, A1155, B$2:B1155, "Med B")=1), 1, 0)</f>
        <v>0</v>
      </c>
      <c r="N1155" s="1">
        <f t="shared" ref="N1155:N1218" si="157">IF(M1155=1, E1155, 0)</f>
        <v>0</v>
      </c>
      <c r="O1155" s="1">
        <f>IF(B1155="Med B", COUNTIFS(A$2:A1155, A1155, B$2:B1155, "Med B"), 0)</f>
        <v>0</v>
      </c>
      <c r="P1155" s="1">
        <f>IF(AND(B1155="Med B", COUNTIFS(A$2:A1155, A1155, B$2:B1155, "Med B")=2), E1155, 0)</f>
        <v>0</v>
      </c>
    </row>
    <row r="1156" spans="1:16" ht="10" x14ac:dyDescent="0.25">
      <c r="A1156" s="1">
        <v>80</v>
      </c>
      <c r="B1156" s="24" t="s">
        <v>9</v>
      </c>
      <c r="C1156" s="2">
        <v>41122</v>
      </c>
      <c r="D1156" s="2" t="str">
        <f t="shared" si="152"/>
        <v>2012-08</v>
      </c>
      <c r="E1156" s="23">
        <v>9600</v>
      </c>
      <c r="F1156" s="23">
        <f t="shared" si="153"/>
        <v>0</v>
      </c>
      <c r="G1156" s="23">
        <f>IF(AND(B1156="Med B", COUNTIFS(A$2:A1156, A1156, B$2:B1156, "Med A")=0), 1, 0)</f>
        <v>0</v>
      </c>
      <c r="H1156" s="23" cm="1">
        <f t="array" ref="H1156">IF(AND(A1156=A1155, E1156=1), (C1156-MIN(IF(A$2:A1156=A1156, IF(B$2:B1156="Med A", C$2:C1156), C1156)))/7, 0)</f>
        <v>0</v>
      </c>
      <c r="I1156" s="23">
        <f>IF(F1156=1, SUMIFS(E$2:E1156, A$2:A1156, A1156, B$2:B1156, "Med A"), 0)</f>
        <v>0</v>
      </c>
      <c r="J1156" s="23">
        <f t="shared" si="154"/>
        <v>0</v>
      </c>
      <c r="K1156" s="23">
        <f t="shared" si="155"/>
        <v>9600</v>
      </c>
      <c r="L1156" s="23">
        <f t="shared" si="156"/>
        <v>0</v>
      </c>
      <c r="M1156" s="1">
        <f>IF(AND(B1156="Med B", COUNTIFS(A$2:A1156, A1156, B$2:B1156, "Med B")=1), 1, 0)</f>
        <v>0</v>
      </c>
      <c r="N1156" s="1">
        <f t="shared" si="157"/>
        <v>0</v>
      </c>
      <c r="O1156" s="1">
        <f>IF(B1156="Med B", COUNTIFS(A$2:A1156, A1156, B$2:B1156, "Med B"), 0)</f>
        <v>0</v>
      </c>
      <c r="P1156" s="1">
        <f>IF(AND(B1156="Med B", COUNTIFS(A$2:A1156, A1156, B$2:B1156, "Med B")=2), E1156, 0)</f>
        <v>0</v>
      </c>
    </row>
    <row r="1157" spans="1:16" ht="10" x14ac:dyDescent="0.25">
      <c r="A1157" s="1">
        <v>80</v>
      </c>
      <c r="B1157" s="24" t="s">
        <v>9</v>
      </c>
      <c r="C1157" s="2">
        <v>41124</v>
      </c>
      <c r="D1157" s="2" t="str">
        <f t="shared" si="152"/>
        <v>2012-08</v>
      </c>
      <c r="E1157" s="23">
        <v>9600</v>
      </c>
      <c r="F1157" s="23">
        <f t="shared" si="153"/>
        <v>0</v>
      </c>
      <c r="G1157" s="23">
        <f>IF(AND(B1157="Med B", COUNTIFS(A$2:A1157, A1157, B$2:B1157, "Med A")=0), 1, 0)</f>
        <v>0</v>
      </c>
      <c r="H1157" s="23" cm="1">
        <f t="array" ref="H1157">IF(AND(A1157=A1156, E1157=1), (C1157-MIN(IF(A$2:A1157=A1157, IF(B$2:B1157="Med A", C$2:C1157), C1157)))/7, 0)</f>
        <v>0</v>
      </c>
      <c r="I1157" s="23">
        <f>IF(F1157=1, SUMIFS(E$2:E1157, A$2:A1157, A1157, B$2:B1157, "Med A"), 0)</f>
        <v>0</v>
      </c>
      <c r="J1157" s="23">
        <f t="shared" si="154"/>
        <v>0</v>
      </c>
      <c r="K1157" s="23">
        <f t="shared" si="155"/>
        <v>9600</v>
      </c>
      <c r="L1157" s="23">
        <f t="shared" si="156"/>
        <v>0</v>
      </c>
      <c r="M1157" s="1">
        <f>IF(AND(B1157="Med B", COUNTIFS(A$2:A1157, A1157, B$2:B1157, "Med B")=1), 1, 0)</f>
        <v>0</v>
      </c>
      <c r="N1157" s="1">
        <f t="shared" si="157"/>
        <v>0</v>
      </c>
      <c r="O1157" s="1">
        <f>IF(B1157="Med B", COUNTIFS(A$2:A1157, A1157, B$2:B1157, "Med B"), 0)</f>
        <v>0</v>
      </c>
      <c r="P1157" s="1">
        <f>IF(AND(B1157="Med B", COUNTIFS(A$2:A1157, A1157, B$2:B1157, "Med B")=2), E1157, 0)</f>
        <v>0</v>
      </c>
    </row>
    <row r="1158" spans="1:16" ht="10" x14ac:dyDescent="0.25">
      <c r="A1158" s="1">
        <v>80</v>
      </c>
      <c r="B1158" s="24" t="s">
        <v>9</v>
      </c>
      <c r="C1158" s="2">
        <v>41127</v>
      </c>
      <c r="D1158" s="2" t="str">
        <f t="shared" si="152"/>
        <v>2012-08</v>
      </c>
      <c r="E1158" s="23">
        <v>9600</v>
      </c>
      <c r="F1158" s="23">
        <f t="shared" si="153"/>
        <v>0</v>
      </c>
      <c r="G1158" s="23">
        <f>IF(AND(B1158="Med B", COUNTIFS(A$2:A1158, A1158, B$2:B1158, "Med A")=0), 1, 0)</f>
        <v>0</v>
      </c>
      <c r="H1158" s="23" cm="1">
        <f t="array" ref="H1158">IF(AND(A1158=A1157, E1158=1), (C1158-MIN(IF(A$2:A1158=A1158, IF(B$2:B1158="Med A", C$2:C1158), C1158)))/7, 0)</f>
        <v>0</v>
      </c>
      <c r="I1158" s="23">
        <f>IF(F1158=1, SUMIFS(E$2:E1158, A$2:A1158, A1158, B$2:B1158, "Med A"), 0)</f>
        <v>0</v>
      </c>
      <c r="J1158" s="23">
        <f t="shared" si="154"/>
        <v>0</v>
      </c>
      <c r="K1158" s="23">
        <f t="shared" si="155"/>
        <v>9600</v>
      </c>
      <c r="L1158" s="23">
        <f t="shared" si="156"/>
        <v>0</v>
      </c>
      <c r="M1158" s="1">
        <f>IF(AND(B1158="Med B", COUNTIFS(A$2:A1158, A1158, B$2:B1158, "Med B")=1), 1, 0)</f>
        <v>0</v>
      </c>
      <c r="N1158" s="1">
        <f t="shared" si="157"/>
        <v>0</v>
      </c>
      <c r="O1158" s="1">
        <f>IF(B1158="Med B", COUNTIFS(A$2:A1158, A1158, B$2:B1158, "Med B"), 0)</f>
        <v>0</v>
      </c>
      <c r="P1158" s="1">
        <f>IF(AND(B1158="Med B", COUNTIFS(A$2:A1158, A1158, B$2:B1158, "Med B")=2), E1158, 0)</f>
        <v>0</v>
      </c>
    </row>
    <row r="1159" spans="1:16" ht="10" x14ac:dyDescent="0.25">
      <c r="A1159" s="1">
        <v>80</v>
      </c>
      <c r="B1159" s="24" t="s">
        <v>9</v>
      </c>
      <c r="C1159" s="2">
        <v>41129</v>
      </c>
      <c r="D1159" s="2" t="str">
        <f t="shared" si="152"/>
        <v>2012-08</v>
      </c>
      <c r="E1159" s="23">
        <v>9600</v>
      </c>
      <c r="F1159" s="23">
        <f t="shared" si="153"/>
        <v>0</v>
      </c>
      <c r="G1159" s="23">
        <f>IF(AND(B1159="Med B", COUNTIFS(A$2:A1159, A1159, B$2:B1159, "Med A")=0), 1, 0)</f>
        <v>0</v>
      </c>
      <c r="H1159" s="23" cm="1">
        <f t="array" ref="H1159">IF(AND(A1159=A1158, E1159=1), (C1159-MIN(IF(A$2:A1159=A1159, IF(B$2:B1159="Med A", C$2:C1159), C1159)))/7, 0)</f>
        <v>0</v>
      </c>
      <c r="I1159" s="23">
        <f>IF(F1159=1, SUMIFS(E$2:E1159, A$2:A1159, A1159, B$2:B1159, "Med A"), 0)</f>
        <v>0</v>
      </c>
      <c r="J1159" s="23">
        <f t="shared" si="154"/>
        <v>0</v>
      </c>
      <c r="K1159" s="23">
        <f t="shared" si="155"/>
        <v>9600</v>
      </c>
      <c r="L1159" s="23">
        <f t="shared" si="156"/>
        <v>0</v>
      </c>
      <c r="M1159" s="1">
        <f>IF(AND(B1159="Med B", COUNTIFS(A$2:A1159, A1159, B$2:B1159, "Med B")=1), 1, 0)</f>
        <v>0</v>
      </c>
      <c r="N1159" s="1">
        <f t="shared" si="157"/>
        <v>0</v>
      </c>
      <c r="O1159" s="1">
        <f>IF(B1159="Med B", COUNTIFS(A$2:A1159, A1159, B$2:B1159, "Med B"), 0)</f>
        <v>0</v>
      </c>
      <c r="P1159" s="1">
        <f>IF(AND(B1159="Med B", COUNTIFS(A$2:A1159, A1159, B$2:B1159, "Med B")=2), E1159, 0)</f>
        <v>0</v>
      </c>
    </row>
    <row r="1160" spans="1:16" ht="10" x14ac:dyDescent="0.25">
      <c r="A1160" s="1">
        <v>80</v>
      </c>
      <c r="B1160" s="24" t="s">
        <v>9</v>
      </c>
      <c r="C1160" s="2">
        <v>41131</v>
      </c>
      <c r="D1160" s="2" t="str">
        <f t="shared" si="152"/>
        <v>2012-08</v>
      </c>
      <c r="E1160" s="23">
        <v>9600</v>
      </c>
      <c r="F1160" s="23">
        <f t="shared" si="153"/>
        <v>0</v>
      </c>
      <c r="G1160" s="23">
        <f>IF(AND(B1160="Med B", COUNTIFS(A$2:A1160, A1160, B$2:B1160, "Med A")=0), 1, 0)</f>
        <v>0</v>
      </c>
      <c r="H1160" s="23" cm="1">
        <f t="array" ref="H1160">IF(AND(A1160=A1159, E1160=1), (C1160-MIN(IF(A$2:A1160=A1160, IF(B$2:B1160="Med A", C$2:C1160), C1160)))/7, 0)</f>
        <v>0</v>
      </c>
      <c r="I1160" s="23">
        <f>IF(F1160=1, SUMIFS(E$2:E1160, A$2:A1160, A1160, B$2:B1160, "Med A"), 0)</f>
        <v>0</v>
      </c>
      <c r="J1160" s="23">
        <f t="shared" si="154"/>
        <v>0</v>
      </c>
      <c r="K1160" s="23">
        <f t="shared" si="155"/>
        <v>9600</v>
      </c>
      <c r="L1160" s="23">
        <f t="shared" si="156"/>
        <v>0</v>
      </c>
      <c r="M1160" s="1">
        <f>IF(AND(B1160="Med B", COUNTIFS(A$2:A1160, A1160, B$2:B1160, "Med B")=1), 1, 0)</f>
        <v>0</v>
      </c>
      <c r="N1160" s="1">
        <f t="shared" si="157"/>
        <v>0</v>
      </c>
      <c r="O1160" s="1">
        <f>IF(B1160="Med B", COUNTIFS(A$2:A1160, A1160, B$2:B1160, "Med B"), 0)</f>
        <v>0</v>
      </c>
      <c r="P1160" s="1">
        <f>IF(AND(B1160="Med B", COUNTIFS(A$2:A1160, A1160, B$2:B1160, "Med B")=2), E1160, 0)</f>
        <v>0</v>
      </c>
    </row>
    <row r="1161" spans="1:16" ht="10" x14ac:dyDescent="0.25">
      <c r="A1161" s="1">
        <v>80</v>
      </c>
      <c r="B1161" s="24" t="s">
        <v>9</v>
      </c>
      <c r="C1161" s="2">
        <v>41134</v>
      </c>
      <c r="D1161" s="2" t="str">
        <f t="shared" si="152"/>
        <v>2012-08</v>
      </c>
      <c r="E1161" s="23">
        <v>9600</v>
      </c>
      <c r="F1161" s="23">
        <f t="shared" si="153"/>
        <v>0</v>
      </c>
      <c r="G1161" s="23">
        <f>IF(AND(B1161="Med B", COUNTIFS(A$2:A1161, A1161, B$2:B1161, "Med A")=0), 1, 0)</f>
        <v>0</v>
      </c>
      <c r="H1161" s="23" cm="1">
        <f t="array" ref="H1161">IF(AND(A1161=A1160, E1161=1), (C1161-MIN(IF(A$2:A1161=A1161, IF(B$2:B1161="Med A", C$2:C1161), C1161)))/7, 0)</f>
        <v>0</v>
      </c>
      <c r="I1161" s="23">
        <f>IF(F1161=1, SUMIFS(E$2:E1161, A$2:A1161, A1161, B$2:B1161, "Med A"), 0)</f>
        <v>0</v>
      </c>
      <c r="J1161" s="23">
        <f t="shared" si="154"/>
        <v>0</v>
      </c>
      <c r="K1161" s="23">
        <f t="shared" si="155"/>
        <v>9600</v>
      </c>
      <c r="L1161" s="23">
        <f t="shared" si="156"/>
        <v>0</v>
      </c>
      <c r="M1161" s="1">
        <f>IF(AND(B1161="Med B", COUNTIFS(A$2:A1161, A1161, B$2:B1161, "Med B")=1), 1, 0)</f>
        <v>0</v>
      </c>
      <c r="N1161" s="1">
        <f t="shared" si="157"/>
        <v>0</v>
      </c>
      <c r="O1161" s="1">
        <f>IF(B1161="Med B", COUNTIFS(A$2:A1161, A1161, B$2:B1161, "Med B"), 0)</f>
        <v>0</v>
      </c>
      <c r="P1161" s="1">
        <f>IF(AND(B1161="Med B", COUNTIFS(A$2:A1161, A1161, B$2:B1161, "Med B")=2), E1161, 0)</f>
        <v>0</v>
      </c>
    </row>
    <row r="1162" spans="1:16" ht="10" x14ac:dyDescent="0.25">
      <c r="A1162" s="1">
        <v>80</v>
      </c>
      <c r="B1162" s="24" t="s">
        <v>9</v>
      </c>
      <c r="C1162" s="2">
        <v>41136</v>
      </c>
      <c r="D1162" s="2" t="str">
        <f t="shared" si="152"/>
        <v>2012-08</v>
      </c>
      <c r="E1162" s="23">
        <v>9600</v>
      </c>
      <c r="F1162" s="23">
        <f t="shared" si="153"/>
        <v>0</v>
      </c>
      <c r="G1162" s="23">
        <f>IF(AND(B1162="Med B", COUNTIFS(A$2:A1162, A1162, B$2:B1162, "Med A")=0), 1, 0)</f>
        <v>0</v>
      </c>
      <c r="H1162" s="23" cm="1">
        <f t="array" ref="H1162">IF(AND(A1162=A1161, E1162=1), (C1162-MIN(IF(A$2:A1162=A1162, IF(B$2:B1162="Med A", C$2:C1162), C1162)))/7, 0)</f>
        <v>0</v>
      </c>
      <c r="I1162" s="23">
        <f>IF(F1162=1, SUMIFS(E$2:E1162, A$2:A1162, A1162, B$2:B1162, "Med A"), 0)</f>
        <v>0</v>
      </c>
      <c r="J1162" s="23">
        <f t="shared" si="154"/>
        <v>0</v>
      </c>
      <c r="K1162" s="23">
        <f t="shared" si="155"/>
        <v>9600</v>
      </c>
      <c r="L1162" s="23">
        <f t="shared" si="156"/>
        <v>0</v>
      </c>
      <c r="M1162" s="1">
        <f>IF(AND(B1162="Med B", COUNTIFS(A$2:A1162, A1162, B$2:B1162, "Med B")=1), 1, 0)</f>
        <v>0</v>
      </c>
      <c r="N1162" s="1">
        <f t="shared" si="157"/>
        <v>0</v>
      </c>
      <c r="O1162" s="1">
        <f>IF(B1162="Med B", COUNTIFS(A$2:A1162, A1162, B$2:B1162, "Med B"), 0)</f>
        <v>0</v>
      </c>
      <c r="P1162" s="1">
        <f>IF(AND(B1162="Med B", COUNTIFS(A$2:A1162, A1162, B$2:B1162, "Med B")=2), E1162, 0)</f>
        <v>0</v>
      </c>
    </row>
    <row r="1163" spans="1:16" ht="10" x14ac:dyDescent="0.25">
      <c r="A1163" s="1">
        <v>80</v>
      </c>
      <c r="B1163" s="24" t="s">
        <v>9</v>
      </c>
      <c r="C1163" s="2">
        <v>41138</v>
      </c>
      <c r="D1163" s="2" t="str">
        <f t="shared" si="152"/>
        <v>2012-08</v>
      </c>
      <c r="E1163" s="23">
        <v>9600</v>
      </c>
      <c r="F1163" s="23">
        <f t="shared" si="153"/>
        <v>0</v>
      </c>
      <c r="G1163" s="23">
        <f>IF(AND(B1163="Med B", COUNTIFS(A$2:A1163, A1163, B$2:B1163, "Med A")=0), 1, 0)</f>
        <v>0</v>
      </c>
      <c r="H1163" s="23" cm="1">
        <f t="array" ref="H1163">IF(AND(A1163=A1162, E1163=1), (C1163-MIN(IF(A$2:A1163=A1163, IF(B$2:B1163="Med A", C$2:C1163), C1163)))/7, 0)</f>
        <v>0</v>
      </c>
      <c r="I1163" s="23">
        <f>IF(F1163=1, SUMIFS(E$2:E1163, A$2:A1163, A1163, B$2:B1163, "Med A"), 0)</f>
        <v>0</v>
      </c>
      <c r="J1163" s="23">
        <f t="shared" si="154"/>
        <v>0</v>
      </c>
      <c r="K1163" s="23">
        <f t="shared" si="155"/>
        <v>9600</v>
      </c>
      <c r="L1163" s="23">
        <f t="shared" si="156"/>
        <v>0</v>
      </c>
      <c r="M1163" s="1">
        <f>IF(AND(B1163="Med B", COUNTIFS(A$2:A1163, A1163, B$2:B1163, "Med B")=1), 1, 0)</f>
        <v>0</v>
      </c>
      <c r="N1163" s="1">
        <f t="shared" si="157"/>
        <v>0</v>
      </c>
      <c r="O1163" s="1">
        <f>IF(B1163="Med B", COUNTIFS(A$2:A1163, A1163, B$2:B1163, "Med B"), 0)</f>
        <v>0</v>
      </c>
      <c r="P1163" s="1">
        <f>IF(AND(B1163="Med B", COUNTIFS(A$2:A1163, A1163, B$2:B1163, "Med B")=2), E1163, 0)</f>
        <v>0</v>
      </c>
    </row>
    <row r="1164" spans="1:16" ht="10" x14ac:dyDescent="0.25">
      <c r="A1164" s="1">
        <v>80</v>
      </c>
      <c r="B1164" s="24" t="s">
        <v>9</v>
      </c>
      <c r="C1164" s="2">
        <v>41141</v>
      </c>
      <c r="D1164" s="2" t="str">
        <f t="shared" si="152"/>
        <v>2012-08</v>
      </c>
      <c r="E1164" s="23">
        <v>9600</v>
      </c>
      <c r="F1164" s="23">
        <f t="shared" si="153"/>
        <v>0</v>
      </c>
      <c r="G1164" s="23">
        <f>IF(AND(B1164="Med B", COUNTIFS(A$2:A1164, A1164, B$2:B1164, "Med A")=0), 1, 0)</f>
        <v>0</v>
      </c>
      <c r="H1164" s="23" cm="1">
        <f t="array" ref="H1164">IF(AND(A1164=A1163, E1164=1), (C1164-MIN(IF(A$2:A1164=A1164, IF(B$2:B1164="Med A", C$2:C1164), C1164)))/7, 0)</f>
        <v>0</v>
      </c>
      <c r="I1164" s="23">
        <f>IF(F1164=1, SUMIFS(E$2:E1164, A$2:A1164, A1164, B$2:B1164, "Med A"), 0)</f>
        <v>0</v>
      </c>
      <c r="J1164" s="23">
        <f t="shared" si="154"/>
        <v>0</v>
      </c>
      <c r="K1164" s="23">
        <f t="shared" si="155"/>
        <v>9600</v>
      </c>
      <c r="L1164" s="23">
        <f t="shared" si="156"/>
        <v>0</v>
      </c>
      <c r="M1164" s="1">
        <f>IF(AND(B1164="Med B", COUNTIFS(A$2:A1164, A1164, B$2:B1164, "Med B")=1), 1, 0)</f>
        <v>0</v>
      </c>
      <c r="N1164" s="1">
        <f t="shared" si="157"/>
        <v>0</v>
      </c>
      <c r="O1164" s="1">
        <f>IF(B1164="Med B", COUNTIFS(A$2:A1164, A1164, B$2:B1164, "Med B"), 0)</f>
        <v>0</v>
      </c>
      <c r="P1164" s="1">
        <f>IF(AND(B1164="Med B", COUNTIFS(A$2:A1164, A1164, B$2:B1164, "Med B")=2), E1164, 0)</f>
        <v>0</v>
      </c>
    </row>
    <row r="1165" spans="1:16" ht="10" x14ac:dyDescent="0.25">
      <c r="A1165" s="1">
        <v>80</v>
      </c>
      <c r="B1165" s="24" t="s">
        <v>9</v>
      </c>
      <c r="C1165" s="2">
        <v>41143</v>
      </c>
      <c r="D1165" s="2" t="str">
        <f t="shared" si="152"/>
        <v>2012-08</v>
      </c>
      <c r="E1165" s="23">
        <v>9600</v>
      </c>
      <c r="F1165" s="23">
        <f t="shared" si="153"/>
        <v>0</v>
      </c>
      <c r="G1165" s="23">
        <f>IF(AND(B1165="Med B", COUNTIFS(A$2:A1165, A1165, B$2:B1165, "Med A")=0), 1, 0)</f>
        <v>0</v>
      </c>
      <c r="H1165" s="23" cm="1">
        <f t="array" ref="H1165">IF(AND(A1165=A1164, E1165=1), (C1165-MIN(IF(A$2:A1165=A1165, IF(B$2:B1165="Med A", C$2:C1165), C1165)))/7, 0)</f>
        <v>0</v>
      </c>
      <c r="I1165" s="23">
        <f>IF(F1165=1, SUMIFS(E$2:E1165, A$2:A1165, A1165, B$2:B1165, "Med A"), 0)</f>
        <v>0</v>
      </c>
      <c r="J1165" s="23">
        <f t="shared" si="154"/>
        <v>0</v>
      </c>
      <c r="K1165" s="23">
        <f t="shared" si="155"/>
        <v>9600</v>
      </c>
      <c r="L1165" s="23">
        <f t="shared" si="156"/>
        <v>0</v>
      </c>
      <c r="M1165" s="1">
        <f>IF(AND(B1165="Med B", COUNTIFS(A$2:A1165, A1165, B$2:B1165, "Med B")=1), 1, 0)</f>
        <v>0</v>
      </c>
      <c r="N1165" s="1">
        <f t="shared" si="157"/>
        <v>0</v>
      </c>
      <c r="O1165" s="1">
        <f>IF(B1165="Med B", COUNTIFS(A$2:A1165, A1165, B$2:B1165, "Med B"), 0)</f>
        <v>0</v>
      </c>
      <c r="P1165" s="1">
        <f>IF(AND(B1165="Med B", COUNTIFS(A$2:A1165, A1165, B$2:B1165, "Med B")=2), E1165, 0)</f>
        <v>0</v>
      </c>
    </row>
    <row r="1166" spans="1:16" ht="10" x14ac:dyDescent="0.25">
      <c r="A1166" s="1">
        <v>80</v>
      </c>
      <c r="B1166" s="24" t="s">
        <v>9</v>
      </c>
      <c r="C1166" s="2">
        <v>41145</v>
      </c>
      <c r="D1166" s="2" t="str">
        <f t="shared" si="152"/>
        <v>2012-08</v>
      </c>
      <c r="E1166" s="23">
        <v>9600</v>
      </c>
      <c r="F1166" s="23">
        <f t="shared" si="153"/>
        <v>0</v>
      </c>
      <c r="G1166" s="23">
        <f>IF(AND(B1166="Med B", COUNTIFS(A$2:A1166, A1166, B$2:B1166, "Med A")=0), 1, 0)</f>
        <v>0</v>
      </c>
      <c r="H1166" s="23" cm="1">
        <f t="array" ref="H1166">IF(AND(A1166=A1165, E1166=1), (C1166-MIN(IF(A$2:A1166=A1166, IF(B$2:B1166="Med A", C$2:C1166), C1166)))/7, 0)</f>
        <v>0</v>
      </c>
      <c r="I1166" s="23">
        <f>IF(F1166=1, SUMIFS(E$2:E1166, A$2:A1166, A1166, B$2:B1166, "Med A"), 0)</f>
        <v>0</v>
      </c>
      <c r="J1166" s="23">
        <f t="shared" si="154"/>
        <v>0</v>
      </c>
      <c r="K1166" s="23">
        <f t="shared" si="155"/>
        <v>9600</v>
      </c>
      <c r="L1166" s="23">
        <f t="shared" si="156"/>
        <v>0</v>
      </c>
      <c r="M1166" s="1">
        <f>IF(AND(B1166="Med B", COUNTIFS(A$2:A1166, A1166, B$2:B1166, "Med B")=1), 1, 0)</f>
        <v>0</v>
      </c>
      <c r="N1166" s="1">
        <f t="shared" si="157"/>
        <v>0</v>
      </c>
      <c r="O1166" s="1">
        <f>IF(B1166="Med B", COUNTIFS(A$2:A1166, A1166, B$2:B1166, "Med B"), 0)</f>
        <v>0</v>
      </c>
      <c r="P1166" s="1">
        <f>IF(AND(B1166="Med B", COUNTIFS(A$2:A1166, A1166, B$2:B1166, "Med B")=2), E1166, 0)</f>
        <v>0</v>
      </c>
    </row>
    <row r="1167" spans="1:16" ht="10" x14ac:dyDescent="0.25">
      <c r="A1167" s="1">
        <v>80</v>
      </c>
      <c r="B1167" s="24" t="s">
        <v>9</v>
      </c>
      <c r="C1167" s="2">
        <v>41148</v>
      </c>
      <c r="D1167" s="2" t="str">
        <f t="shared" si="152"/>
        <v>2012-08</v>
      </c>
      <c r="E1167" s="23">
        <v>9600</v>
      </c>
      <c r="F1167" s="23">
        <f t="shared" si="153"/>
        <v>0</v>
      </c>
      <c r="G1167" s="23">
        <f>IF(AND(B1167="Med B", COUNTIFS(A$2:A1167, A1167, B$2:B1167, "Med A")=0), 1, 0)</f>
        <v>0</v>
      </c>
      <c r="H1167" s="23" cm="1">
        <f t="array" ref="H1167">IF(AND(A1167=A1166, E1167=1), (C1167-MIN(IF(A$2:A1167=A1167, IF(B$2:B1167="Med A", C$2:C1167), C1167)))/7, 0)</f>
        <v>0</v>
      </c>
      <c r="I1167" s="23">
        <f>IF(F1167=1, SUMIFS(E$2:E1167, A$2:A1167, A1167, B$2:B1167, "Med A"), 0)</f>
        <v>0</v>
      </c>
      <c r="J1167" s="23">
        <f t="shared" si="154"/>
        <v>0</v>
      </c>
      <c r="K1167" s="23">
        <f t="shared" si="155"/>
        <v>9600</v>
      </c>
      <c r="L1167" s="23">
        <f t="shared" si="156"/>
        <v>0</v>
      </c>
      <c r="M1167" s="1">
        <f>IF(AND(B1167="Med B", COUNTIFS(A$2:A1167, A1167, B$2:B1167, "Med B")=1), 1, 0)</f>
        <v>0</v>
      </c>
      <c r="N1167" s="1">
        <f t="shared" si="157"/>
        <v>0</v>
      </c>
      <c r="O1167" s="1">
        <f>IF(B1167="Med B", COUNTIFS(A$2:A1167, A1167, B$2:B1167, "Med B"), 0)</f>
        <v>0</v>
      </c>
      <c r="P1167" s="1">
        <f>IF(AND(B1167="Med B", COUNTIFS(A$2:A1167, A1167, B$2:B1167, "Med B")=2), E1167, 0)</f>
        <v>0</v>
      </c>
    </row>
    <row r="1168" spans="1:16" ht="10" x14ac:dyDescent="0.25">
      <c r="A1168" s="1">
        <v>80</v>
      </c>
      <c r="B1168" s="24" t="s">
        <v>9</v>
      </c>
      <c r="C1168" s="2">
        <v>41150</v>
      </c>
      <c r="D1168" s="2" t="str">
        <f t="shared" si="152"/>
        <v>2012-08</v>
      </c>
      <c r="E1168" s="23">
        <v>9600</v>
      </c>
      <c r="F1168" s="23">
        <f t="shared" si="153"/>
        <v>0</v>
      </c>
      <c r="G1168" s="23">
        <f>IF(AND(B1168="Med B", COUNTIFS(A$2:A1168, A1168, B$2:B1168, "Med A")=0), 1, 0)</f>
        <v>0</v>
      </c>
      <c r="H1168" s="23" cm="1">
        <f t="array" ref="H1168">IF(AND(A1168=A1167, E1168=1), (C1168-MIN(IF(A$2:A1168=A1168, IF(B$2:B1168="Med A", C$2:C1168), C1168)))/7, 0)</f>
        <v>0</v>
      </c>
      <c r="I1168" s="23">
        <f>IF(F1168=1, SUMIFS(E$2:E1168, A$2:A1168, A1168, B$2:B1168, "Med A"), 0)</f>
        <v>0</v>
      </c>
      <c r="J1168" s="23">
        <f t="shared" si="154"/>
        <v>0</v>
      </c>
      <c r="K1168" s="23">
        <f t="shared" si="155"/>
        <v>9600</v>
      </c>
      <c r="L1168" s="23">
        <f t="shared" si="156"/>
        <v>0</v>
      </c>
      <c r="M1168" s="1">
        <f>IF(AND(B1168="Med B", COUNTIFS(A$2:A1168, A1168, B$2:B1168, "Med B")=1), 1, 0)</f>
        <v>0</v>
      </c>
      <c r="N1168" s="1">
        <f t="shared" si="157"/>
        <v>0</v>
      </c>
      <c r="O1168" s="1">
        <f>IF(B1168="Med B", COUNTIFS(A$2:A1168, A1168, B$2:B1168, "Med B"), 0)</f>
        <v>0</v>
      </c>
      <c r="P1168" s="1">
        <f>IF(AND(B1168="Med B", COUNTIFS(A$2:A1168, A1168, B$2:B1168, "Med B")=2), E1168, 0)</f>
        <v>0</v>
      </c>
    </row>
    <row r="1169" spans="1:17" ht="10" x14ac:dyDescent="0.25">
      <c r="A1169" s="1">
        <v>80</v>
      </c>
      <c r="B1169" s="24" t="s">
        <v>9</v>
      </c>
      <c r="C1169" s="2">
        <v>41152</v>
      </c>
      <c r="D1169" s="2" t="str">
        <f t="shared" si="152"/>
        <v>2012-08</v>
      </c>
      <c r="E1169" s="23">
        <v>9600</v>
      </c>
      <c r="F1169" s="23">
        <f t="shared" si="153"/>
        <v>0</v>
      </c>
      <c r="G1169" s="23">
        <f>IF(AND(B1169="Med B", COUNTIFS(A$2:A1169, A1169, B$2:B1169, "Med A")=0), 1, 0)</f>
        <v>0</v>
      </c>
      <c r="H1169" s="23" cm="1">
        <f t="array" ref="H1169">IF(AND(A1169=A1168, E1169=1), (C1169-MIN(IF(A$2:A1169=A1169, IF(B$2:B1169="Med A", C$2:C1169), C1169)))/7, 0)</f>
        <v>0</v>
      </c>
      <c r="I1169" s="23">
        <f>IF(F1169=1, SUMIFS(E$2:E1169, A$2:A1169, A1169, B$2:B1169, "Med A"), 0)</f>
        <v>0</v>
      </c>
      <c r="J1169" s="23">
        <f t="shared" si="154"/>
        <v>0</v>
      </c>
      <c r="K1169" s="23">
        <f t="shared" si="155"/>
        <v>9600</v>
      </c>
      <c r="L1169" s="23">
        <f t="shared" si="156"/>
        <v>0</v>
      </c>
      <c r="M1169" s="1">
        <f>IF(AND(B1169="Med B", COUNTIFS(A$2:A1169, A1169, B$2:B1169, "Med B")=1), 1, 0)</f>
        <v>0</v>
      </c>
      <c r="N1169" s="1">
        <f t="shared" si="157"/>
        <v>0</v>
      </c>
      <c r="O1169" s="1">
        <f>IF(B1169="Med B", COUNTIFS(A$2:A1169, A1169, B$2:B1169, "Med B"), 0)</f>
        <v>0</v>
      </c>
      <c r="P1169" s="1">
        <f>IF(AND(B1169="Med B", COUNTIFS(A$2:A1169, A1169, B$2:B1169, "Med B")=2), E1169, 0)</f>
        <v>0</v>
      </c>
    </row>
    <row r="1170" spans="1:17" ht="12.5" x14ac:dyDescent="0.25">
      <c r="A1170" s="1">
        <v>80</v>
      </c>
      <c r="B1170" s="24" t="s">
        <v>9</v>
      </c>
      <c r="C1170" s="2">
        <v>41155</v>
      </c>
      <c r="D1170" s="2" t="str">
        <f t="shared" si="152"/>
        <v>2012-09</v>
      </c>
      <c r="E1170" s="23">
        <v>9600</v>
      </c>
      <c r="F1170" s="23">
        <f t="shared" si="153"/>
        <v>0</v>
      </c>
      <c r="G1170" s="23">
        <f>IF(AND(B1170="Med B", COUNTIFS(A$2:A1170, A1170, B$2:B1170, "Med A")=0), 1, 0)</f>
        <v>0</v>
      </c>
      <c r="H1170" s="23" cm="1">
        <f t="array" ref="H1170">IF(AND(A1170=A1169, E1170=1), (C1170-MIN(IF(A$2:A1170=A1170, IF(B$2:B1170="Med A", C$2:C1170), C1170)))/7, 0)</f>
        <v>0</v>
      </c>
      <c r="I1170" s="23">
        <f>IF(F1170=1, SUMIFS(E$2:E1170, A$2:A1170, A1170, B$2:B1170, "Med A"), 0)</f>
        <v>0</v>
      </c>
      <c r="J1170" s="23">
        <f t="shared" si="154"/>
        <v>0</v>
      </c>
      <c r="K1170" s="23">
        <f t="shared" si="155"/>
        <v>9600</v>
      </c>
      <c r="L1170" s="23">
        <f t="shared" si="156"/>
        <v>0</v>
      </c>
      <c r="M1170" s="1">
        <f>IF(AND(B1170="Med B", COUNTIFS(A$2:A1170, A1170, B$2:B1170, "Med B")=1), 1, 0)</f>
        <v>0</v>
      </c>
      <c r="N1170" s="1">
        <f t="shared" si="157"/>
        <v>0</v>
      </c>
      <c r="O1170" s="1">
        <f>IF(B1170="Med B", COUNTIFS(A$2:A1170, A1170, B$2:B1170, "Med B"), 0)</f>
        <v>0</v>
      </c>
      <c r="P1170" s="1">
        <f>IF(AND(B1170="Med B", COUNTIFS(A$2:A1170, A1170, B$2:B1170, "Med B")=2), E1170, 0)</f>
        <v>0</v>
      </c>
      <c r="Q1170" t="str">
        <f t="shared" ref="Q1170:Q1171" si="158">IF(AND(F1146=1, OR(MONTH(C1146)=9, MONTH(C1146)=10)), TEXT(C1146, "yyyy-mm"), "")</f>
        <v/>
      </c>
    </row>
    <row r="1171" spans="1:17" ht="12.5" x14ac:dyDescent="0.25">
      <c r="A1171" s="1">
        <v>80</v>
      </c>
      <c r="B1171" s="24" t="s">
        <v>9</v>
      </c>
      <c r="C1171" s="2">
        <v>41157</v>
      </c>
      <c r="D1171" s="2" t="str">
        <f t="shared" si="152"/>
        <v>2012-09</v>
      </c>
      <c r="E1171" s="23">
        <v>9600</v>
      </c>
      <c r="F1171" s="23">
        <f t="shared" si="153"/>
        <v>0</v>
      </c>
      <c r="G1171" s="23">
        <f>IF(AND(B1171="Med B", COUNTIFS(A$2:A1171, A1171, B$2:B1171, "Med A")=0), 1, 0)</f>
        <v>0</v>
      </c>
      <c r="H1171" s="23" cm="1">
        <f t="array" ref="H1171">IF(AND(A1171=A1170, E1171=1), (C1171-MIN(IF(A$2:A1171=A1171, IF(B$2:B1171="Med A", C$2:C1171), C1171)))/7, 0)</f>
        <v>0</v>
      </c>
      <c r="I1171" s="23">
        <f>IF(F1171=1, SUMIFS(E$2:E1171, A$2:A1171, A1171, B$2:B1171, "Med A"), 0)</f>
        <v>0</v>
      </c>
      <c r="J1171" s="23">
        <f t="shared" si="154"/>
        <v>0</v>
      </c>
      <c r="K1171" s="23">
        <f t="shared" si="155"/>
        <v>9600</v>
      </c>
      <c r="L1171" s="23">
        <f t="shared" si="156"/>
        <v>0</v>
      </c>
      <c r="M1171" s="1">
        <f>IF(AND(B1171="Med B", COUNTIFS(A$2:A1171, A1171, B$2:B1171, "Med B")=1), 1, 0)</f>
        <v>0</v>
      </c>
      <c r="N1171" s="1">
        <f t="shared" si="157"/>
        <v>0</v>
      </c>
      <c r="O1171" s="1">
        <f>IF(B1171="Med B", COUNTIFS(A$2:A1171, A1171, B$2:B1171, "Med B"), 0)</f>
        <v>0</v>
      </c>
      <c r="P1171" s="1">
        <f>IF(AND(B1171="Med B", COUNTIFS(A$2:A1171, A1171, B$2:B1171, "Med B")=2), E1171, 0)</f>
        <v>0</v>
      </c>
      <c r="Q1171" t="str">
        <f t="shared" si="158"/>
        <v/>
      </c>
    </row>
    <row r="1172" spans="1:17" ht="10" x14ac:dyDescent="0.25">
      <c r="A1172" s="1">
        <v>81</v>
      </c>
      <c r="B1172" s="24" t="s">
        <v>9</v>
      </c>
      <c r="C1172" s="2">
        <v>41093</v>
      </c>
      <c r="D1172" s="2" t="str">
        <f t="shared" si="152"/>
        <v>2012-07</v>
      </c>
      <c r="E1172" s="23">
        <v>4300</v>
      </c>
      <c r="F1172" s="23">
        <f t="shared" si="153"/>
        <v>0</v>
      </c>
      <c r="G1172" s="23">
        <f>IF(AND(B1172="Med B", COUNTIFS(A$2:A1172, A1172, B$2:B1172, "Med A")=0), 1, 0)</f>
        <v>0</v>
      </c>
      <c r="H1172" s="23" cm="1">
        <f t="array" ref="H1172">IF(AND(A1172=A1171, E1172=1), (C1172-MIN(IF(A$2:A1172=A1172, IF(B$2:B1172="Med A", C$2:C1172), C1172)))/7, 0)</f>
        <v>0</v>
      </c>
      <c r="I1172" s="23">
        <f>IF(F1172=1, SUMIFS(E$2:E1172, A$2:A1172, A1172, B$2:B1172, "Med A"), 0)</f>
        <v>0</v>
      </c>
      <c r="J1172" s="23">
        <f t="shared" si="154"/>
        <v>0</v>
      </c>
      <c r="K1172" s="23">
        <f t="shared" si="155"/>
        <v>4300</v>
      </c>
      <c r="L1172" s="23">
        <f t="shared" si="156"/>
        <v>0</v>
      </c>
      <c r="M1172" s="1">
        <f>IF(AND(B1172="Med B", COUNTIFS(A$2:A1172, A1172, B$2:B1172, "Med B")=1), 1, 0)</f>
        <v>0</v>
      </c>
      <c r="N1172" s="1">
        <f t="shared" si="157"/>
        <v>0</v>
      </c>
      <c r="O1172" s="1">
        <f>IF(B1172="Med B", COUNTIFS(A$2:A1172, A1172, B$2:B1172, "Med B"), 0)</f>
        <v>0</v>
      </c>
      <c r="P1172" s="1">
        <f>IF(AND(B1172="Med B", COUNTIFS(A$2:A1172, A1172, B$2:B1172, "Med B")=2), E1172, 0)</f>
        <v>0</v>
      </c>
    </row>
    <row r="1173" spans="1:17" ht="10" x14ac:dyDescent="0.25">
      <c r="A1173" s="1">
        <v>81</v>
      </c>
      <c r="B1173" s="24" t="s">
        <v>9</v>
      </c>
      <c r="C1173" s="2">
        <v>41095</v>
      </c>
      <c r="D1173" s="2" t="str">
        <f t="shared" si="152"/>
        <v>2012-07</v>
      </c>
      <c r="E1173" s="23">
        <v>4300</v>
      </c>
      <c r="F1173" s="23">
        <f t="shared" si="153"/>
        <v>0</v>
      </c>
      <c r="G1173" s="23">
        <f>IF(AND(B1173="Med B", COUNTIFS(A$2:A1173, A1173, B$2:B1173, "Med A")=0), 1, 0)</f>
        <v>0</v>
      </c>
      <c r="H1173" s="23" cm="1">
        <f t="array" ref="H1173">IF(AND(A1173=A1172, E1173=1), (C1173-MIN(IF(A$2:A1173=A1173, IF(B$2:B1173="Med A", C$2:C1173), C1173)))/7, 0)</f>
        <v>0</v>
      </c>
      <c r="I1173" s="23">
        <f>IF(F1173=1, SUMIFS(E$2:E1173, A$2:A1173, A1173, B$2:B1173, "Med A"), 0)</f>
        <v>0</v>
      </c>
      <c r="J1173" s="23">
        <f t="shared" si="154"/>
        <v>0</v>
      </c>
      <c r="K1173" s="23">
        <f t="shared" si="155"/>
        <v>4300</v>
      </c>
      <c r="L1173" s="23">
        <f t="shared" si="156"/>
        <v>0</v>
      </c>
      <c r="M1173" s="1">
        <f>IF(AND(B1173="Med B", COUNTIFS(A$2:A1173, A1173, B$2:B1173, "Med B")=1), 1, 0)</f>
        <v>0</v>
      </c>
      <c r="N1173" s="1">
        <f t="shared" si="157"/>
        <v>0</v>
      </c>
      <c r="O1173" s="1">
        <f>IF(B1173="Med B", COUNTIFS(A$2:A1173, A1173, B$2:B1173, "Med B"), 0)</f>
        <v>0</v>
      </c>
      <c r="P1173" s="1">
        <f>IF(AND(B1173="Med B", COUNTIFS(A$2:A1173, A1173, B$2:B1173, "Med B")=2), E1173, 0)</f>
        <v>0</v>
      </c>
    </row>
    <row r="1174" spans="1:17" ht="10" x14ac:dyDescent="0.25">
      <c r="A1174" s="1">
        <v>81</v>
      </c>
      <c r="B1174" s="24" t="s">
        <v>9</v>
      </c>
      <c r="C1174" s="2">
        <v>41097</v>
      </c>
      <c r="D1174" s="2" t="str">
        <f t="shared" si="152"/>
        <v>2012-07</v>
      </c>
      <c r="E1174" s="23">
        <v>4700</v>
      </c>
      <c r="F1174" s="23">
        <f t="shared" si="153"/>
        <v>0</v>
      </c>
      <c r="G1174" s="23">
        <f>IF(AND(B1174="Med B", COUNTIFS(A$2:A1174, A1174, B$2:B1174, "Med A")=0), 1, 0)</f>
        <v>0</v>
      </c>
      <c r="H1174" s="23" cm="1">
        <f t="array" ref="H1174">IF(AND(A1174=A1173, E1174=1), (C1174-MIN(IF(A$2:A1174=A1174, IF(B$2:B1174="Med A", C$2:C1174), C1174)))/7, 0)</f>
        <v>0</v>
      </c>
      <c r="I1174" s="23">
        <f>IF(F1174=1, SUMIFS(E$2:E1174, A$2:A1174, A1174, B$2:B1174, "Med A"), 0)</f>
        <v>0</v>
      </c>
      <c r="J1174" s="23">
        <f t="shared" si="154"/>
        <v>0</v>
      </c>
      <c r="K1174" s="23">
        <f t="shared" si="155"/>
        <v>4700</v>
      </c>
      <c r="L1174" s="23">
        <f t="shared" si="156"/>
        <v>0</v>
      </c>
      <c r="M1174" s="1">
        <f>IF(AND(B1174="Med B", COUNTIFS(A$2:A1174, A1174, B$2:B1174, "Med B")=1), 1, 0)</f>
        <v>0</v>
      </c>
      <c r="N1174" s="1">
        <f t="shared" si="157"/>
        <v>0</v>
      </c>
      <c r="O1174" s="1">
        <f>IF(B1174="Med B", COUNTIFS(A$2:A1174, A1174, B$2:B1174, "Med B"), 0)</f>
        <v>0</v>
      </c>
      <c r="P1174" s="1">
        <f>IF(AND(B1174="Med B", COUNTIFS(A$2:A1174, A1174, B$2:B1174, "Med B")=2), E1174, 0)</f>
        <v>0</v>
      </c>
    </row>
    <row r="1175" spans="1:17" ht="10" x14ac:dyDescent="0.25">
      <c r="A1175" s="1">
        <v>81</v>
      </c>
      <c r="B1175" s="24" t="s">
        <v>9</v>
      </c>
      <c r="C1175" s="2">
        <v>41100</v>
      </c>
      <c r="D1175" s="2" t="str">
        <f t="shared" si="152"/>
        <v>2012-07</v>
      </c>
      <c r="E1175" s="23">
        <v>4700</v>
      </c>
      <c r="F1175" s="23">
        <f t="shared" si="153"/>
        <v>0</v>
      </c>
      <c r="G1175" s="23">
        <f>IF(AND(B1175="Med B", COUNTIFS(A$2:A1175, A1175, B$2:B1175, "Med A")=0), 1, 0)</f>
        <v>0</v>
      </c>
      <c r="H1175" s="23" cm="1">
        <f t="array" ref="H1175">IF(AND(A1175=A1174, E1175=1), (C1175-MIN(IF(A$2:A1175=A1175, IF(B$2:B1175="Med A", C$2:C1175), C1175)))/7, 0)</f>
        <v>0</v>
      </c>
      <c r="I1175" s="23">
        <f>IF(F1175=1, SUMIFS(E$2:E1175, A$2:A1175, A1175, B$2:B1175, "Med A"), 0)</f>
        <v>0</v>
      </c>
      <c r="J1175" s="23">
        <f t="shared" si="154"/>
        <v>0</v>
      </c>
      <c r="K1175" s="23">
        <f t="shared" si="155"/>
        <v>4700</v>
      </c>
      <c r="L1175" s="23">
        <f t="shared" si="156"/>
        <v>0</v>
      </c>
      <c r="M1175" s="1">
        <f>IF(AND(B1175="Med B", COUNTIFS(A$2:A1175, A1175, B$2:B1175, "Med B")=1), 1, 0)</f>
        <v>0</v>
      </c>
      <c r="N1175" s="1">
        <f t="shared" si="157"/>
        <v>0</v>
      </c>
      <c r="O1175" s="1">
        <f>IF(B1175="Med B", COUNTIFS(A$2:A1175, A1175, B$2:B1175, "Med B"), 0)</f>
        <v>0</v>
      </c>
      <c r="P1175" s="1">
        <f>IF(AND(B1175="Med B", COUNTIFS(A$2:A1175, A1175, B$2:B1175, "Med B")=2), E1175, 0)</f>
        <v>0</v>
      </c>
    </row>
    <row r="1176" spans="1:17" ht="10" x14ac:dyDescent="0.25">
      <c r="A1176" s="1">
        <v>81</v>
      </c>
      <c r="B1176" s="24" t="s">
        <v>9</v>
      </c>
      <c r="C1176" s="2">
        <v>41102</v>
      </c>
      <c r="D1176" s="2" t="str">
        <f t="shared" si="152"/>
        <v>2012-07</v>
      </c>
      <c r="E1176" s="23">
        <v>4700</v>
      </c>
      <c r="F1176" s="23">
        <f t="shared" si="153"/>
        <v>0</v>
      </c>
      <c r="G1176" s="23">
        <f>IF(AND(B1176="Med B", COUNTIFS(A$2:A1176, A1176, B$2:B1176, "Med A")=0), 1, 0)</f>
        <v>0</v>
      </c>
      <c r="H1176" s="23" cm="1">
        <f t="array" ref="H1176">IF(AND(A1176=A1175, E1176=1), (C1176-MIN(IF(A$2:A1176=A1176, IF(B$2:B1176="Med A", C$2:C1176), C1176)))/7, 0)</f>
        <v>0</v>
      </c>
      <c r="I1176" s="23">
        <f>IF(F1176=1, SUMIFS(E$2:E1176, A$2:A1176, A1176, B$2:B1176, "Med A"), 0)</f>
        <v>0</v>
      </c>
      <c r="J1176" s="23">
        <f t="shared" si="154"/>
        <v>0</v>
      </c>
      <c r="K1176" s="23">
        <f t="shared" si="155"/>
        <v>4700</v>
      </c>
      <c r="L1176" s="23">
        <f t="shared" si="156"/>
        <v>0</v>
      </c>
      <c r="M1176" s="1">
        <f>IF(AND(B1176="Med B", COUNTIFS(A$2:A1176, A1176, B$2:B1176, "Med B")=1), 1, 0)</f>
        <v>0</v>
      </c>
      <c r="N1176" s="1">
        <f t="shared" si="157"/>
        <v>0</v>
      </c>
      <c r="O1176" s="1">
        <f>IF(B1176="Med B", COUNTIFS(A$2:A1176, A1176, B$2:B1176, "Med B"), 0)</f>
        <v>0</v>
      </c>
      <c r="P1176" s="1">
        <f>IF(AND(B1176="Med B", COUNTIFS(A$2:A1176, A1176, B$2:B1176, "Med B")=2), E1176, 0)</f>
        <v>0</v>
      </c>
    </row>
    <row r="1177" spans="1:17" ht="10" x14ac:dyDescent="0.25">
      <c r="A1177" s="1">
        <v>81</v>
      </c>
      <c r="B1177" s="24" t="s">
        <v>9</v>
      </c>
      <c r="C1177" s="2">
        <v>41104</v>
      </c>
      <c r="D1177" s="2" t="str">
        <f t="shared" si="152"/>
        <v>2012-07</v>
      </c>
      <c r="E1177" s="23">
        <v>4700</v>
      </c>
      <c r="F1177" s="23">
        <f t="shared" si="153"/>
        <v>0</v>
      </c>
      <c r="G1177" s="23">
        <f>IF(AND(B1177="Med B", COUNTIFS(A$2:A1177, A1177, B$2:B1177, "Med A")=0), 1, 0)</f>
        <v>0</v>
      </c>
      <c r="H1177" s="23" cm="1">
        <f t="array" ref="H1177">IF(AND(A1177=A1176, E1177=1), (C1177-MIN(IF(A$2:A1177=A1177, IF(B$2:B1177="Med A", C$2:C1177), C1177)))/7, 0)</f>
        <v>0</v>
      </c>
      <c r="I1177" s="23">
        <f>IF(F1177=1, SUMIFS(E$2:E1177, A$2:A1177, A1177, B$2:B1177, "Med A"), 0)</f>
        <v>0</v>
      </c>
      <c r="J1177" s="23">
        <f t="shared" si="154"/>
        <v>0</v>
      </c>
      <c r="K1177" s="23">
        <f t="shared" si="155"/>
        <v>4700</v>
      </c>
      <c r="L1177" s="23">
        <f t="shared" si="156"/>
        <v>0</v>
      </c>
      <c r="M1177" s="1">
        <f>IF(AND(B1177="Med B", COUNTIFS(A$2:A1177, A1177, B$2:B1177, "Med B")=1), 1, 0)</f>
        <v>0</v>
      </c>
      <c r="N1177" s="1">
        <f t="shared" si="157"/>
        <v>0</v>
      </c>
      <c r="O1177" s="1">
        <f>IF(B1177="Med B", COUNTIFS(A$2:A1177, A1177, B$2:B1177, "Med B"), 0)</f>
        <v>0</v>
      </c>
      <c r="P1177" s="1">
        <f>IF(AND(B1177="Med B", COUNTIFS(A$2:A1177, A1177, B$2:B1177, "Med B")=2), E1177, 0)</f>
        <v>0</v>
      </c>
    </row>
    <row r="1178" spans="1:17" ht="10" x14ac:dyDescent="0.25">
      <c r="A1178" s="1">
        <v>81</v>
      </c>
      <c r="B1178" s="24" t="s">
        <v>9</v>
      </c>
      <c r="C1178" s="2">
        <v>41107</v>
      </c>
      <c r="D1178" s="2" t="str">
        <f t="shared" si="152"/>
        <v>2012-07</v>
      </c>
      <c r="E1178" s="23">
        <v>4700</v>
      </c>
      <c r="F1178" s="23">
        <f t="shared" si="153"/>
        <v>0</v>
      </c>
      <c r="G1178" s="23">
        <f>IF(AND(B1178="Med B", COUNTIFS(A$2:A1178, A1178, B$2:B1178, "Med A")=0), 1, 0)</f>
        <v>0</v>
      </c>
      <c r="H1178" s="23" cm="1">
        <f t="array" ref="H1178">IF(AND(A1178=A1177, E1178=1), (C1178-MIN(IF(A$2:A1178=A1178, IF(B$2:B1178="Med A", C$2:C1178), C1178)))/7, 0)</f>
        <v>0</v>
      </c>
      <c r="I1178" s="23">
        <f>IF(F1178=1, SUMIFS(E$2:E1178, A$2:A1178, A1178, B$2:B1178, "Med A"), 0)</f>
        <v>0</v>
      </c>
      <c r="J1178" s="23">
        <f t="shared" si="154"/>
        <v>0</v>
      </c>
      <c r="K1178" s="23">
        <f t="shared" si="155"/>
        <v>4700</v>
      </c>
      <c r="L1178" s="23">
        <f t="shared" si="156"/>
        <v>0</v>
      </c>
      <c r="M1178" s="1">
        <f>IF(AND(B1178="Med B", COUNTIFS(A$2:A1178, A1178, B$2:B1178, "Med B")=1), 1, 0)</f>
        <v>0</v>
      </c>
      <c r="N1178" s="1">
        <f t="shared" si="157"/>
        <v>0</v>
      </c>
      <c r="O1178" s="1">
        <f>IF(B1178="Med B", COUNTIFS(A$2:A1178, A1178, B$2:B1178, "Med B"), 0)</f>
        <v>0</v>
      </c>
      <c r="P1178" s="1">
        <f>IF(AND(B1178="Med B", COUNTIFS(A$2:A1178, A1178, B$2:B1178, "Med B")=2), E1178, 0)</f>
        <v>0</v>
      </c>
    </row>
    <row r="1179" spans="1:17" ht="10" x14ac:dyDescent="0.25">
      <c r="A1179" s="1">
        <v>81</v>
      </c>
      <c r="B1179" s="24" t="s">
        <v>9</v>
      </c>
      <c r="C1179" s="2">
        <v>41109</v>
      </c>
      <c r="D1179" s="2" t="str">
        <f t="shared" si="152"/>
        <v>2012-07</v>
      </c>
      <c r="E1179" s="23">
        <v>4700</v>
      </c>
      <c r="F1179" s="23">
        <f t="shared" si="153"/>
        <v>0</v>
      </c>
      <c r="G1179" s="23">
        <f>IF(AND(B1179="Med B", COUNTIFS(A$2:A1179, A1179, B$2:B1179, "Med A")=0), 1, 0)</f>
        <v>0</v>
      </c>
      <c r="H1179" s="23" cm="1">
        <f t="array" ref="H1179">IF(AND(A1179=A1178, E1179=1), (C1179-MIN(IF(A$2:A1179=A1179, IF(B$2:B1179="Med A", C$2:C1179), C1179)))/7, 0)</f>
        <v>0</v>
      </c>
      <c r="I1179" s="23">
        <f>IF(F1179=1, SUMIFS(E$2:E1179, A$2:A1179, A1179, B$2:B1179, "Med A"), 0)</f>
        <v>0</v>
      </c>
      <c r="J1179" s="23">
        <f t="shared" si="154"/>
        <v>0</v>
      </c>
      <c r="K1179" s="23">
        <f t="shared" si="155"/>
        <v>4700</v>
      </c>
      <c r="L1179" s="23">
        <f t="shared" si="156"/>
        <v>0</v>
      </c>
      <c r="M1179" s="1">
        <f>IF(AND(B1179="Med B", COUNTIFS(A$2:A1179, A1179, B$2:B1179, "Med B")=1), 1, 0)</f>
        <v>0</v>
      </c>
      <c r="N1179" s="1">
        <f t="shared" si="157"/>
        <v>0</v>
      </c>
      <c r="O1179" s="1">
        <f>IF(B1179="Med B", COUNTIFS(A$2:A1179, A1179, B$2:B1179, "Med B"), 0)</f>
        <v>0</v>
      </c>
      <c r="P1179" s="1">
        <f>IF(AND(B1179="Med B", COUNTIFS(A$2:A1179, A1179, B$2:B1179, "Med B")=2), E1179, 0)</f>
        <v>0</v>
      </c>
    </row>
    <row r="1180" spans="1:17" ht="10" x14ac:dyDescent="0.25">
      <c r="A1180" s="1">
        <v>81</v>
      </c>
      <c r="B1180" s="24" t="s">
        <v>9</v>
      </c>
      <c r="C1180" s="2">
        <v>41114</v>
      </c>
      <c r="D1180" s="2" t="str">
        <f t="shared" si="152"/>
        <v>2012-07</v>
      </c>
      <c r="E1180" s="23">
        <v>5700</v>
      </c>
      <c r="F1180" s="23">
        <f t="shared" si="153"/>
        <v>0</v>
      </c>
      <c r="G1180" s="23">
        <f>IF(AND(B1180="Med B", COUNTIFS(A$2:A1180, A1180, B$2:B1180, "Med A")=0), 1, 0)</f>
        <v>0</v>
      </c>
      <c r="H1180" s="23" cm="1">
        <f t="array" ref="H1180">IF(AND(A1180=A1179, E1180=1), (C1180-MIN(IF(A$2:A1180=A1180, IF(B$2:B1180="Med A", C$2:C1180), C1180)))/7, 0)</f>
        <v>0</v>
      </c>
      <c r="I1180" s="23">
        <f>IF(F1180=1, SUMIFS(E$2:E1180, A$2:A1180, A1180, B$2:B1180, "Med A"), 0)</f>
        <v>0</v>
      </c>
      <c r="J1180" s="23">
        <f t="shared" si="154"/>
        <v>0</v>
      </c>
      <c r="K1180" s="23">
        <f t="shared" si="155"/>
        <v>5700</v>
      </c>
      <c r="L1180" s="23">
        <f t="shared" si="156"/>
        <v>0</v>
      </c>
      <c r="M1180" s="1">
        <f>IF(AND(B1180="Med B", COUNTIFS(A$2:A1180, A1180, B$2:B1180, "Med B")=1), 1, 0)</f>
        <v>0</v>
      </c>
      <c r="N1180" s="1">
        <f t="shared" si="157"/>
        <v>0</v>
      </c>
      <c r="O1180" s="1">
        <f>IF(B1180="Med B", COUNTIFS(A$2:A1180, A1180, B$2:B1180, "Med B"), 0)</f>
        <v>0</v>
      </c>
      <c r="P1180" s="1">
        <f>IF(AND(B1180="Med B", COUNTIFS(A$2:A1180, A1180, B$2:B1180, "Med B")=2), E1180, 0)</f>
        <v>0</v>
      </c>
    </row>
    <row r="1181" spans="1:17" ht="10" x14ac:dyDescent="0.25">
      <c r="A1181" s="1">
        <v>81</v>
      </c>
      <c r="B1181" s="24" t="s">
        <v>9</v>
      </c>
      <c r="C1181" s="2">
        <v>41117</v>
      </c>
      <c r="D1181" s="2" t="str">
        <f t="shared" si="152"/>
        <v>2012-07</v>
      </c>
      <c r="E1181" s="23">
        <v>5700</v>
      </c>
      <c r="F1181" s="23">
        <f t="shared" si="153"/>
        <v>0</v>
      </c>
      <c r="G1181" s="23">
        <f>IF(AND(B1181="Med B", COUNTIFS(A$2:A1181, A1181, B$2:B1181, "Med A")=0), 1, 0)</f>
        <v>0</v>
      </c>
      <c r="H1181" s="23" cm="1">
        <f t="array" ref="H1181">IF(AND(A1181=A1180, E1181=1), (C1181-MIN(IF(A$2:A1181=A1181, IF(B$2:B1181="Med A", C$2:C1181), C1181)))/7, 0)</f>
        <v>0</v>
      </c>
      <c r="I1181" s="23">
        <f>IF(F1181=1, SUMIFS(E$2:E1181, A$2:A1181, A1181, B$2:B1181, "Med A"), 0)</f>
        <v>0</v>
      </c>
      <c r="J1181" s="23">
        <f t="shared" si="154"/>
        <v>0</v>
      </c>
      <c r="K1181" s="23">
        <f t="shared" si="155"/>
        <v>5700</v>
      </c>
      <c r="L1181" s="23">
        <f t="shared" si="156"/>
        <v>0</v>
      </c>
      <c r="M1181" s="1">
        <f>IF(AND(B1181="Med B", COUNTIFS(A$2:A1181, A1181, B$2:B1181, "Med B")=1), 1, 0)</f>
        <v>0</v>
      </c>
      <c r="N1181" s="1">
        <f t="shared" si="157"/>
        <v>0</v>
      </c>
      <c r="O1181" s="1">
        <f>IF(B1181="Med B", COUNTIFS(A$2:A1181, A1181, B$2:B1181, "Med B"), 0)</f>
        <v>0</v>
      </c>
      <c r="P1181" s="1">
        <f>IF(AND(B1181="Med B", COUNTIFS(A$2:A1181, A1181, B$2:B1181, "Med B")=2), E1181, 0)</f>
        <v>0</v>
      </c>
    </row>
    <row r="1182" spans="1:17" ht="10" x14ac:dyDescent="0.25">
      <c r="A1182" s="1">
        <v>81</v>
      </c>
      <c r="B1182" s="24" t="s">
        <v>9</v>
      </c>
      <c r="C1182" s="2">
        <v>41118</v>
      </c>
      <c r="D1182" s="2" t="str">
        <f t="shared" si="152"/>
        <v>2012-07</v>
      </c>
      <c r="E1182" s="23">
        <v>5700</v>
      </c>
      <c r="F1182" s="23">
        <f t="shared" si="153"/>
        <v>0</v>
      </c>
      <c r="G1182" s="23">
        <f>IF(AND(B1182="Med B", COUNTIFS(A$2:A1182, A1182, B$2:B1182, "Med A")=0), 1, 0)</f>
        <v>0</v>
      </c>
      <c r="H1182" s="23" cm="1">
        <f t="array" ref="H1182">IF(AND(A1182=A1181, E1182=1), (C1182-MIN(IF(A$2:A1182=A1182, IF(B$2:B1182="Med A", C$2:C1182), C1182)))/7, 0)</f>
        <v>0</v>
      </c>
      <c r="I1182" s="23">
        <f>IF(F1182=1, SUMIFS(E$2:E1182, A$2:A1182, A1182, B$2:B1182, "Med A"), 0)</f>
        <v>0</v>
      </c>
      <c r="J1182" s="23">
        <f t="shared" si="154"/>
        <v>0</v>
      </c>
      <c r="K1182" s="23">
        <f t="shared" si="155"/>
        <v>5700</v>
      </c>
      <c r="L1182" s="23">
        <f t="shared" si="156"/>
        <v>0</v>
      </c>
      <c r="M1182" s="1">
        <f>IF(AND(B1182="Med B", COUNTIFS(A$2:A1182, A1182, B$2:B1182, "Med B")=1), 1, 0)</f>
        <v>0</v>
      </c>
      <c r="N1182" s="1">
        <f t="shared" si="157"/>
        <v>0</v>
      </c>
      <c r="O1182" s="1">
        <f>IF(B1182="Med B", COUNTIFS(A$2:A1182, A1182, B$2:B1182, "Med B"), 0)</f>
        <v>0</v>
      </c>
      <c r="P1182" s="1">
        <f>IF(AND(B1182="Med B", COUNTIFS(A$2:A1182, A1182, B$2:B1182, "Med B")=2), E1182, 0)</f>
        <v>0</v>
      </c>
    </row>
    <row r="1183" spans="1:17" ht="10" x14ac:dyDescent="0.25">
      <c r="A1183" s="1">
        <v>81</v>
      </c>
      <c r="B1183" s="24" t="s">
        <v>9</v>
      </c>
      <c r="C1183" s="2">
        <v>41121</v>
      </c>
      <c r="D1183" s="2" t="str">
        <f t="shared" si="152"/>
        <v>2012-07</v>
      </c>
      <c r="E1183" s="23">
        <v>5700</v>
      </c>
      <c r="F1183" s="23">
        <f t="shared" si="153"/>
        <v>0</v>
      </c>
      <c r="G1183" s="23">
        <f>IF(AND(B1183="Med B", COUNTIFS(A$2:A1183, A1183, B$2:B1183, "Med A")=0), 1, 0)</f>
        <v>0</v>
      </c>
      <c r="H1183" s="23" cm="1">
        <f t="array" ref="H1183">IF(AND(A1183=A1182, E1183=1), (C1183-MIN(IF(A$2:A1183=A1183, IF(B$2:B1183="Med A", C$2:C1183), C1183)))/7, 0)</f>
        <v>0</v>
      </c>
      <c r="I1183" s="23">
        <f>IF(F1183=1, SUMIFS(E$2:E1183, A$2:A1183, A1183, B$2:B1183, "Med A"), 0)</f>
        <v>0</v>
      </c>
      <c r="J1183" s="23">
        <f t="shared" si="154"/>
        <v>0</v>
      </c>
      <c r="K1183" s="23">
        <f t="shared" si="155"/>
        <v>5700</v>
      </c>
      <c r="L1183" s="23">
        <f t="shared" si="156"/>
        <v>0</v>
      </c>
      <c r="M1183" s="1">
        <f>IF(AND(B1183="Med B", COUNTIFS(A$2:A1183, A1183, B$2:B1183, "Med B")=1), 1, 0)</f>
        <v>0</v>
      </c>
      <c r="N1183" s="1">
        <f t="shared" si="157"/>
        <v>0</v>
      </c>
      <c r="O1183" s="1">
        <f>IF(B1183="Med B", COUNTIFS(A$2:A1183, A1183, B$2:B1183, "Med B"), 0)</f>
        <v>0</v>
      </c>
      <c r="P1183" s="1">
        <f>IF(AND(B1183="Med B", COUNTIFS(A$2:A1183, A1183, B$2:B1183, "Med B")=2), E1183, 0)</f>
        <v>0</v>
      </c>
    </row>
    <row r="1184" spans="1:17" ht="10" x14ac:dyDescent="0.25">
      <c r="A1184" s="1">
        <v>81</v>
      </c>
      <c r="B1184" s="24" t="s">
        <v>9</v>
      </c>
      <c r="C1184" s="2">
        <v>41123</v>
      </c>
      <c r="D1184" s="2" t="str">
        <f t="shared" si="152"/>
        <v>2012-08</v>
      </c>
      <c r="E1184" s="23">
        <v>5700</v>
      </c>
      <c r="F1184" s="23">
        <f t="shared" si="153"/>
        <v>0</v>
      </c>
      <c r="G1184" s="23">
        <f>IF(AND(B1184="Med B", COUNTIFS(A$2:A1184, A1184, B$2:B1184, "Med A")=0), 1, 0)</f>
        <v>0</v>
      </c>
      <c r="H1184" s="23" cm="1">
        <f t="array" ref="H1184">IF(AND(A1184=A1183, E1184=1), (C1184-MIN(IF(A$2:A1184=A1184, IF(B$2:B1184="Med A", C$2:C1184), C1184)))/7, 0)</f>
        <v>0</v>
      </c>
      <c r="I1184" s="23">
        <f>IF(F1184=1, SUMIFS(E$2:E1184, A$2:A1184, A1184, B$2:B1184, "Med A"), 0)</f>
        <v>0</v>
      </c>
      <c r="J1184" s="23">
        <f t="shared" si="154"/>
        <v>0</v>
      </c>
      <c r="K1184" s="23">
        <f t="shared" si="155"/>
        <v>5700</v>
      </c>
      <c r="L1184" s="23">
        <f t="shared" si="156"/>
        <v>0</v>
      </c>
      <c r="M1184" s="1">
        <f>IF(AND(B1184="Med B", COUNTIFS(A$2:A1184, A1184, B$2:B1184, "Med B")=1), 1, 0)</f>
        <v>0</v>
      </c>
      <c r="N1184" s="1">
        <f t="shared" si="157"/>
        <v>0</v>
      </c>
      <c r="O1184" s="1">
        <f>IF(B1184="Med B", COUNTIFS(A$2:A1184, A1184, B$2:B1184, "Med B"), 0)</f>
        <v>0</v>
      </c>
      <c r="P1184" s="1">
        <f>IF(AND(B1184="Med B", COUNTIFS(A$2:A1184, A1184, B$2:B1184, "Med B")=2), E1184, 0)</f>
        <v>0</v>
      </c>
    </row>
    <row r="1185" spans="1:17" ht="10" x14ac:dyDescent="0.25">
      <c r="A1185" s="1">
        <v>81</v>
      </c>
      <c r="B1185" s="24" t="s">
        <v>9</v>
      </c>
      <c r="C1185" s="2">
        <v>41125</v>
      </c>
      <c r="D1185" s="2" t="str">
        <f t="shared" si="152"/>
        <v>2012-08</v>
      </c>
      <c r="E1185" s="23">
        <v>6900</v>
      </c>
      <c r="F1185" s="23">
        <f t="shared" si="153"/>
        <v>0</v>
      </c>
      <c r="G1185" s="23">
        <f>IF(AND(B1185="Med B", COUNTIFS(A$2:A1185, A1185, B$2:B1185, "Med A")=0), 1, 0)</f>
        <v>0</v>
      </c>
      <c r="H1185" s="23" cm="1">
        <f t="array" ref="H1185">IF(AND(A1185=A1184, E1185=1), (C1185-MIN(IF(A$2:A1185=A1185, IF(B$2:B1185="Med A", C$2:C1185), C1185)))/7, 0)</f>
        <v>0</v>
      </c>
      <c r="I1185" s="23">
        <f>IF(F1185=1, SUMIFS(E$2:E1185, A$2:A1185, A1185, B$2:B1185, "Med A"), 0)</f>
        <v>0</v>
      </c>
      <c r="J1185" s="23">
        <f t="shared" si="154"/>
        <v>0</v>
      </c>
      <c r="K1185" s="23">
        <f t="shared" si="155"/>
        <v>6900</v>
      </c>
      <c r="L1185" s="23">
        <f t="shared" si="156"/>
        <v>0</v>
      </c>
      <c r="M1185" s="1">
        <f>IF(AND(B1185="Med B", COUNTIFS(A$2:A1185, A1185, B$2:B1185, "Med B")=1), 1, 0)</f>
        <v>0</v>
      </c>
      <c r="N1185" s="1">
        <f t="shared" si="157"/>
        <v>0</v>
      </c>
      <c r="O1185" s="1">
        <f>IF(B1185="Med B", COUNTIFS(A$2:A1185, A1185, B$2:B1185, "Med B"), 0)</f>
        <v>0</v>
      </c>
      <c r="P1185" s="1">
        <f>IF(AND(B1185="Med B", COUNTIFS(A$2:A1185, A1185, B$2:B1185, "Med B")=2), E1185, 0)</f>
        <v>0</v>
      </c>
    </row>
    <row r="1186" spans="1:17" ht="10" x14ac:dyDescent="0.25">
      <c r="A1186" s="1">
        <v>81</v>
      </c>
      <c r="B1186" s="24" t="s">
        <v>9</v>
      </c>
      <c r="C1186" s="2">
        <v>41128</v>
      </c>
      <c r="D1186" s="2" t="str">
        <f t="shared" si="152"/>
        <v>2012-08</v>
      </c>
      <c r="E1186" s="23">
        <v>6900</v>
      </c>
      <c r="F1186" s="23">
        <f t="shared" si="153"/>
        <v>0</v>
      </c>
      <c r="G1186" s="23">
        <f>IF(AND(B1186="Med B", COUNTIFS(A$2:A1186, A1186, B$2:B1186, "Med A")=0), 1, 0)</f>
        <v>0</v>
      </c>
      <c r="H1186" s="23" cm="1">
        <f t="array" ref="H1186">IF(AND(A1186=A1185, E1186=1), (C1186-MIN(IF(A$2:A1186=A1186, IF(B$2:B1186="Med A", C$2:C1186), C1186)))/7, 0)</f>
        <v>0</v>
      </c>
      <c r="I1186" s="23">
        <f>IF(F1186=1, SUMIFS(E$2:E1186, A$2:A1186, A1186, B$2:B1186, "Med A"), 0)</f>
        <v>0</v>
      </c>
      <c r="J1186" s="23">
        <f t="shared" si="154"/>
        <v>0</v>
      </c>
      <c r="K1186" s="23">
        <f t="shared" si="155"/>
        <v>6900</v>
      </c>
      <c r="L1186" s="23">
        <f t="shared" si="156"/>
        <v>0</v>
      </c>
      <c r="M1186" s="1">
        <f>IF(AND(B1186="Med B", COUNTIFS(A$2:A1186, A1186, B$2:B1186, "Med B")=1), 1, 0)</f>
        <v>0</v>
      </c>
      <c r="N1186" s="1">
        <f t="shared" si="157"/>
        <v>0</v>
      </c>
      <c r="O1186" s="1">
        <f>IF(B1186="Med B", COUNTIFS(A$2:A1186, A1186, B$2:B1186, "Med B"), 0)</f>
        <v>0</v>
      </c>
      <c r="P1186" s="1">
        <f>IF(AND(B1186="Med B", COUNTIFS(A$2:A1186, A1186, B$2:B1186, "Med B")=2), E1186, 0)</f>
        <v>0</v>
      </c>
    </row>
    <row r="1187" spans="1:17" ht="10" x14ac:dyDescent="0.25">
      <c r="A1187" s="1">
        <v>81</v>
      </c>
      <c r="B1187" s="24" t="s">
        <v>9</v>
      </c>
      <c r="C1187" s="2">
        <v>41130</v>
      </c>
      <c r="D1187" s="2" t="str">
        <f t="shared" si="152"/>
        <v>2012-08</v>
      </c>
      <c r="E1187" s="23">
        <v>6900</v>
      </c>
      <c r="F1187" s="23">
        <f t="shared" si="153"/>
        <v>0</v>
      </c>
      <c r="G1187" s="23">
        <f>IF(AND(B1187="Med B", COUNTIFS(A$2:A1187, A1187, B$2:B1187, "Med A")=0), 1, 0)</f>
        <v>0</v>
      </c>
      <c r="H1187" s="23" cm="1">
        <f t="array" ref="H1187">IF(AND(A1187=A1186, E1187=1), (C1187-MIN(IF(A$2:A1187=A1187, IF(B$2:B1187="Med A", C$2:C1187), C1187)))/7, 0)</f>
        <v>0</v>
      </c>
      <c r="I1187" s="23">
        <f>IF(F1187=1, SUMIFS(E$2:E1187, A$2:A1187, A1187, B$2:B1187, "Med A"), 0)</f>
        <v>0</v>
      </c>
      <c r="J1187" s="23">
        <f t="shared" si="154"/>
        <v>0</v>
      </c>
      <c r="K1187" s="23">
        <f t="shared" si="155"/>
        <v>6900</v>
      </c>
      <c r="L1187" s="23">
        <f t="shared" si="156"/>
        <v>0</v>
      </c>
      <c r="M1187" s="1">
        <f>IF(AND(B1187="Med B", COUNTIFS(A$2:A1187, A1187, B$2:B1187, "Med B")=1), 1, 0)</f>
        <v>0</v>
      </c>
      <c r="N1187" s="1">
        <f t="shared" si="157"/>
        <v>0</v>
      </c>
      <c r="O1187" s="1">
        <f>IF(B1187="Med B", COUNTIFS(A$2:A1187, A1187, B$2:B1187, "Med B"), 0)</f>
        <v>0</v>
      </c>
      <c r="P1187" s="1">
        <f>IF(AND(B1187="Med B", COUNTIFS(A$2:A1187, A1187, B$2:B1187, "Med B")=2), E1187, 0)</f>
        <v>0</v>
      </c>
    </row>
    <row r="1188" spans="1:17" ht="10" x14ac:dyDescent="0.25">
      <c r="A1188" s="1">
        <v>81</v>
      </c>
      <c r="B1188" s="24" t="s">
        <v>9</v>
      </c>
      <c r="C1188" s="2">
        <v>41132</v>
      </c>
      <c r="D1188" s="2" t="str">
        <f t="shared" si="152"/>
        <v>2012-08</v>
      </c>
      <c r="E1188" s="23">
        <v>6900</v>
      </c>
      <c r="F1188" s="23">
        <f t="shared" si="153"/>
        <v>0</v>
      </c>
      <c r="G1188" s="23">
        <f>IF(AND(B1188="Med B", COUNTIFS(A$2:A1188, A1188, B$2:B1188, "Med A")=0), 1, 0)</f>
        <v>0</v>
      </c>
      <c r="H1188" s="23" cm="1">
        <f t="array" ref="H1188">IF(AND(A1188=A1187, E1188=1), (C1188-MIN(IF(A$2:A1188=A1188, IF(B$2:B1188="Med A", C$2:C1188), C1188)))/7, 0)</f>
        <v>0</v>
      </c>
      <c r="I1188" s="23">
        <f>IF(F1188=1, SUMIFS(E$2:E1188, A$2:A1188, A1188, B$2:B1188, "Med A"), 0)</f>
        <v>0</v>
      </c>
      <c r="J1188" s="23">
        <f t="shared" si="154"/>
        <v>0</v>
      </c>
      <c r="K1188" s="23">
        <f t="shared" si="155"/>
        <v>6900</v>
      </c>
      <c r="L1188" s="23">
        <f t="shared" si="156"/>
        <v>0</v>
      </c>
      <c r="M1188" s="1">
        <f>IF(AND(B1188="Med B", COUNTIFS(A$2:A1188, A1188, B$2:B1188, "Med B")=1), 1, 0)</f>
        <v>0</v>
      </c>
      <c r="N1188" s="1">
        <f t="shared" si="157"/>
        <v>0</v>
      </c>
      <c r="O1188" s="1">
        <f>IF(B1188="Med B", COUNTIFS(A$2:A1188, A1188, B$2:B1188, "Med B"), 0)</f>
        <v>0</v>
      </c>
      <c r="P1188" s="1">
        <f>IF(AND(B1188="Med B", COUNTIFS(A$2:A1188, A1188, B$2:B1188, "Med B")=2), E1188, 0)</f>
        <v>0</v>
      </c>
    </row>
    <row r="1189" spans="1:17" ht="10" x14ac:dyDescent="0.25">
      <c r="A1189" s="1">
        <v>81</v>
      </c>
      <c r="B1189" s="24" t="s">
        <v>9</v>
      </c>
      <c r="C1189" s="2">
        <v>41135</v>
      </c>
      <c r="D1189" s="2" t="str">
        <f t="shared" si="152"/>
        <v>2012-08</v>
      </c>
      <c r="E1189" s="23">
        <v>6900</v>
      </c>
      <c r="F1189" s="23">
        <f t="shared" si="153"/>
        <v>0</v>
      </c>
      <c r="G1189" s="23">
        <f>IF(AND(B1189="Med B", COUNTIFS(A$2:A1189, A1189, B$2:B1189, "Med A")=0), 1, 0)</f>
        <v>0</v>
      </c>
      <c r="H1189" s="23" cm="1">
        <f t="array" ref="H1189">IF(AND(A1189=A1188, E1189=1), (C1189-MIN(IF(A$2:A1189=A1189, IF(B$2:B1189="Med A", C$2:C1189), C1189)))/7, 0)</f>
        <v>0</v>
      </c>
      <c r="I1189" s="23">
        <f>IF(F1189=1, SUMIFS(E$2:E1189, A$2:A1189, A1189, B$2:B1189, "Med A"), 0)</f>
        <v>0</v>
      </c>
      <c r="J1189" s="23">
        <f t="shared" si="154"/>
        <v>0</v>
      </c>
      <c r="K1189" s="23">
        <f t="shared" si="155"/>
        <v>6900</v>
      </c>
      <c r="L1189" s="23">
        <f t="shared" si="156"/>
        <v>0</v>
      </c>
      <c r="M1189" s="1">
        <f>IF(AND(B1189="Med B", COUNTIFS(A$2:A1189, A1189, B$2:B1189, "Med B")=1), 1, 0)</f>
        <v>0</v>
      </c>
      <c r="N1189" s="1">
        <f t="shared" si="157"/>
        <v>0</v>
      </c>
      <c r="O1189" s="1">
        <f>IF(B1189="Med B", COUNTIFS(A$2:A1189, A1189, B$2:B1189, "Med B"), 0)</f>
        <v>0</v>
      </c>
      <c r="P1189" s="1">
        <f>IF(AND(B1189="Med B", COUNTIFS(A$2:A1189, A1189, B$2:B1189, "Med B")=2), E1189, 0)</f>
        <v>0</v>
      </c>
    </row>
    <row r="1190" spans="1:17" ht="10" x14ac:dyDescent="0.25">
      <c r="A1190" s="1">
        <v>81</v>
      </c>
      <c r="B1190" s="24" t="s">
        <v>9</v>
      </c>
      <c r="C1190" s="2">
        <v>41137</v>
      </c>
      <c r="D1190" s="2" t="str">
        <f t="shared" si="152"/>
        <v>2012-08</v>
      </c>
      <c r="E1190" s="23">
        <v>6900</v>
      </c>
      <c r="F1190" s="23">
        <f t="shared" si="153"/>
        <v>0</v>
      </c>
      <c r="G1190" s="23">
        <f>IF(AND(B1190="Med B", COUNTIFS(A$2:A1190, A1190, B$2:B1190, "Med A")=0), 1, 0)</f>
        <v>0</v>
      </c>
      <c r="H1190" s="23" cm="1">
        <f t="array" ref="H1190">IF(AND(A1190=A1189, E1190=1), (C1190-MIN(IF(A$2:A1190=A1190, IF(B$2:B1190="Med A", C$2:C1190), C1190)))/7, 0)</f>
        <v>0</v>
      </c>
      <c r="I1190" s="23">
        <f>IF(F1190=1, SUMIFS(E$2:E1190, A$2:A1190, A1190, B$2:B1190, "Med A"), 0)</f>
        <v>0</v>
      </c>
      <c r="J1190" s="23">
        <f t="shared" si="154"/>
        <v>0</v>
      </c>
      <c r="K1190" s="23">
        <f t="shared" si="155"/>
        <v>6900</v>
      </c>
      <c r="L1190" s="23">
        <f t="shared" si="156"/>
        <v>0</v>
      </c>
      <c r="M1190" s="1">
        <f>IF(AND(B1190="Med B", COUNTIFS(A$2:A1190, A1190, B$2:B1190, "Med B")=1), 1, 0)</f>
        <v>0</v>
      </c>
      <c r="N1190" s="1">
        <f t="shared" si="157"/>
        <v>0</v>
      </c>
      <c r="O1190" s="1">
        <f>IF(B1190="Med B", COUNTIFS(A$2:A1190, A1190, B$2:B1190, "Med B"), 0)</f>
        <v>0</v>
      </c>
      <c r="P1190" s="1">
        <f>IF(AND(B1190="Med B", COUNTIFS(A$2:A1190, A1190, B$2:B1190, "Med B")=2), E1190, 0)</f>
        <v>0</v>
      </c>
    </row>
    <row r="1191" spans="1:17" ht="10" x14ac:dyDescent="0.25">
      <c r="A1191" s="1">
        <v>81</v>
      </c>
      <c r="B1191" s="24" t="s">
        <v>9</v>
      </c>
      <c r="C1191" s="2">
        <v>41139</v>
      </c>
      <c r="D1191" s="2" t="str">
        <f t="shared" si="152"/>
        <v>2012-08</v>
      </c>
      <c r="E1191" s="23">
        <v>7600</v>
      </c>
      <c r="F1191" s="23">
        <f t="shared" si="153"/>
        <v>0</v>
      </c>
      <c r="G1191" s="23">
        <f>IF(AND(B1191="Med B", COUNTIFS(A$2:A1191, A1191, B$2:B1191, "Med A")=0), 1, 0)</f>
        <v>0</v>
      </c>
      <c r="H1191" s="23" cm="1">
        <f t="array" ref="H1191">IF(AND(A1191=A1190, E1191=1), (C1191-MIN(IF(A$2:A1191=A1191, IF(B$2:B1191="Med A", C$2:C1191), C1191)))/7, 0)</f>
        <v>0</v>
      </c>
      <c r="I1191" s="23">
        <f>IF(F1191=1, SUMIFS(E$2:E1191, A$2:A1191, A1191, B$2:B1191, "Med A"), 0)</f>
        <v>0</v>
      </c>
      <c r="J1191" s="23">
        <f t="shared" si="154"/>
        <v>0</v>
      </c>
      <c r="K1191" s="23">
        <f t="shared" si="155"/>
        <v>7600</v>
      </c>
      <c r="L1191" s="23">
        <f t="shared" si="156"/>
        <v>0</v>
      </c>
      <c r="M1191" s="1">
        <f>IF(AND(B1191="Med B", COUNTIFS(A$2:A1191, A1191, B$2:B1191, "Med B")=1), 1, 0)</f>
        <v>0</v>
      </c>
      <c r="N1191" s="1">
        <f t="shared" si="157"/>
        <v>0</v>
      </c>
      <c r="O1191" s="1">
        <f>IF(B1191="Med B", COUNTIFS(A$2:A1191, A1191, B$2:B1191, "Med B"), 0)</f>
        <v>0</v>
      </c>
      <c r="P1191" s="1">
        <f>IF(AND(B1191="Med B", COUNTIFS(A$2:A1191, A1191, B$2:B1191, "Med B")=2), E1191, 0)</f>
        <v>0</v>
      </c>
    </row>
    <row r="1192" spans="1:17" ht="10" x14ac:dyDescent="0.25">
      <c r="A1192" s="1">
        <v>81</v>
      </c>
      <c r="B1192" s="24" t="s">
        <v>9</v>
      </c>
      <c r="C1192" s="2">
        <v>41142</v>
      </c>
      <c r="D1192" s="2" t="str">
        <f t="shared" si="152"/>
        <v>2012-08</v>
      </c>
      <c r="E1192" s="23">
        <v>7600</v>
      </c>
      <c r="F1192" s="23">
        <f t="shared" si="153"/>
        <v>0</v>
      </c>
      <c r="G1192" s="23">
        <f>IF(AND(B1192="Med B", COUNTIFS(A$2:A1192, A1192, B$2:B1192, "Med A")=0), 1, 0)</f>
        <v>0</v>
      </c>
      <c r="H1192" s="23" cm="1">
        <f t="array" ref="H1192">IF(AND(A1192=A1191, E1192=1), (C1192-MIN(IF(A$2:A1192=A1192, IF(B$2:B1192="Med A", C$2:C1192), C1192)))/7, 0)</f>
        <v>0</v>
      </c>
      <c r="I1192" s="23">
        <f>IF(F1192=1, SUMIFS(E$2:E1192, A$2:A1192, A1192, B$2:B1192, "Med A"), 0)</f>
        <v>0</v>
      </c>
      <c r="J1192" s="23">
        <f t="shared" si="154"/>
        <v>0</v>
      </c>
      <c r="K1192" s="23">
        <f t="shared" si="155"/>
        <v>7600</v>
      </c>
      <c r="L1192" s="23">
        <f t="shared" si="156"/>
        <v>0</v>
      </c>
      <c r="M1192" s="1">
        <f>IF(AND(B1192="Med B", COUNTIFS(A$2:A1192, A1192, B$2:B1192, "Med B")=1), 1, 0)</f>
        <v>0</v>
      </c>
      <c r="N1192" s="1">
        <f t="shared" si="157"/>
        <v>0</v>
      </c>
      <c r="O1192" s="1">
        <f>IF(B1192="Med B", COUNTIFS(A$2:A1192, A1192, B$2:B1192, "Med B"), 0)</f>
        <v>0</v>
      </c>
      <c r="P1192" s="1">
        <f>IF(AND(B1192="Med B", COUNTIFS(A$2:A1192, A1192, B$2:B1192, "Med B")=2), E1192, 0)</f>
        <v>0</v>
      </c>
    </row>
    <row r="1193" spans="1:17" ht="10" x14ac:dyDescent="0.25">
      <c r="A1193" s="1">
        <v>81</v>
      </c>
      <c r="B1193" s="24" t="s">
        <v>9</v>
      </c>
      <c r="C1193" s="2">
        <v>41144</v>
      </c>
      <c r="D1193" s="2" t="str">
        <f t="shared" si="152"/>
        <v>2012-08</v>
      </c>
      <c r="E1193" s="23">
        <v>7600</v>
      </c>
      <c r="F1193" s="23">
        <f t="shared" si="153"/>
        <v>0</v>
      </c>
      <c r="G1193" s="23">
        <f>IF(AND(B1193="Med B", COUNTIFS(A$2:A1193, A1193, B$2:B1193, "Med A")=0), 1, 0)</f>
        <v>0</v>
      </c>
      <c r="H1193" s="23" cm="1">
        <f t="array" ref="H1193">IF(AND(A1193=A1192, E1193=1), (C1193-MIN(IF(A$2:A1193=A1193, IF(B$2:B1193="Med A", C$2:C1193), C1193)))/7, 0)</f>
        <v>0</v>
      </c>
      <c r="I1193" s="23">
        <f>IF(F1193=1, SUMIFS(E$2:E1193, A$2:A1193, A1193, B$2:B1193, "Med A"), 0)</f>
        <v>0</v>
      </c>
      <c r="J1193" s="23">
        <f t="shared" si="154"/>
        <v>0</v>
      </c>
      <c r="K1193" s="23">
        <f t="shared" si="155"/>
        <v>7600</v>
      </c>
      <c r="L1193" s="23">
        <f t="shared" si="156"/>
        <v>0</v>
      </c>
      <c r="M1193" s="1">
        <f>IF(AND(B1193="Med B", COUNTIFS(A$2:A1193, A1193, B$2:B1193, "Med B")=1), 1, 0)</f>
        <v>0</v>
      </c>
      <c r="N1193" s="1">
        <f t="shared" si="157"/>
        <v>0</v>
      </c>
      <c r="O1193" s="1">
        <f>IF(B1193="Med B", COUNTIFS(A$2:A1193, A1193, B$2:B1193, "Med B"), 0)</f>
        <v>0</v>
      </c>
      <c r="P1193" s="1">
        <f>IF(AND(B1193="Med B", COUNTIFS(A$2:A1193, A1193, B$2:B1193, "Med B")=2), E1193, 0)</f>
        <v>0</v>
      </c>
    </row>
    <row r="1194" spans="1:17" ht="10" x14ac:dyDescent="0.25">
      <c r="A1194" s="1">
        <v>81</v>
      </c>
      <c r="B1194" s="24" t="s">
        <v>9</v>
      </c>
      <c r="C1194" s="2">
        <v>41146</v>
      </c>
      <c r="D1194" s="2" t="str">
        <f t="shared" si="152"/>
        <v>2012-08</v>
      </c>
      <c r="E1194" s="23">
        <v>7600</v>
      </c>
      <c r="F1194" s="23">
        <f t="shared" si="153"/>
        <v>0</v>
      </c>
      <c r="G1194" s="23">
        <f>IF(AND(B1194="Med B", COUNTIFS(A$2:A1194, A1194, B$2:B1194, "Med A")=0), 1, 0)</f>
        <v>0</v>
      </c>
      <c r="H1194" s="23" cm="1">
        <f t="array" ref="H1194">IF(AND(A1194=A1193, E1194=1), (C1194-MIN(IF(A$2:A1194=A1194, IF(B$2:B1194="Med A", C$2:C1194), C1194)))/7, 0)</f>
        <v>0</v>
      </c>
      <c r="I1194" s="23">
        <f>IF(F1194=1, SUMIFS(E$2:E1194, A$2:A1194, A1194, B$2:B1194, "Med A"), 0)</f>
        <v>0</v>
      </c>
      <c r="J1194" s="23">
        <f t="shared" si="154"/>
        <v>0</v>
      </c>
      <c r="K1194" s="23">
        <f t="shared" si="155"/>
        <v>7600</v>
      </c>
      <c r="L1194" s="23">
        <f t="shared" si="156"/>
        <v>0</v>
      </c>
      <c r="M1194" s="1">
        <f>IF(AND(B1194="Med B", COUNTIFS(A$2:A1194, A1194, B$2:B1194, "Med B")=1), 1, 0)</f>
        <v>0</v>
      </c>
      <c r="N1194" s="1">
        <f t="shared" si="157"/>
        <v>0</v>
      </c>
      <c r="O1194" s="1">
        <f>IF(B1194="Med B", COUNTIFS(A$2:A1194, A1194, B$2:B1194, "Med B"), 0)</f>
        <v>0</v>
      </c>
      <c r="P1194" s="1">
        <f>IF(AND(B1194="Med B", COUNTIFS(A$2:A1194, A1194, B$2:B1194, "Med B")=2), E1194, 0)</f>
        <v>0</v>
      </c>
    </row>
    <row r="1195" spans="1:17" ht="10" x14ac:dyDescent="0.25">
      <c r="A1195" s="1">
        <v>81</v>
      </c>
      <c r="B1195" s="24" t="s">
        <v>9</v>
      </c>
      <c r="C1195" s="2">
        <v>41149</v>
      </c>
      <c r="D1195" s="2" t="str">
        <f t="shared" si="152"/>
        <v>2012-08</v>
      </c>
      <c r="E1195" s="23">
        <v>7600</v>
      </c>
      <c r="F1195" s="23">
        <f t="shared" si="153"/>
        <v>0</v>
      </c>
      <c r="G1195" s="23">
        <f>IF(AND(B1195="Med B", COUNTIFS(A$2:A1195, A1195, B$2:B1195, "Med A")=0), 1, 0)</f>
        <v>0</v>
      </c>
      <c r="H1195" s="23" cm="1">
        <f t="array" ref="H1195">IF(AND(A1195=A1194, E1195=1), (C1195-MIN(IF(A$2:A1195=A1195, IF(B$2:B1195="Med A", C$2:C1195), C1195)))/7, 0)</f>
        <v>0</v>
      </c>
      <c r="I1195" s="23">
        <f>IF(F1195=1, SUMIFS(E$2:E1195, A$2:A1195, A1195, B$2:B1195, "Med A"), 0)</f>
        <v>0</v>
      </c>
      <c r="J1195" s="23">
        <f t="shared" si="154"/>
        <v>0</v>
      </c>
      <c r="K1195" s="23">
        <f t="shared" si="155"/>
        <v>7600</v>
      </c>
      <c r="L1195" s="23">
        <f t="shared" si="156"/>
        <v>0</v>
      </c>
      <c r="M1195" s="1">
        <f>IF(AND(B1195="Med B", COUNTIFS(A$2:A1195, A1195, B$2:B1195, "Med B")=1), 1, 0)</f>
        <v>0</v>
      </c>
      <c r="N1195" s="1">
        <f t="shared" si="157"/>
        <v>0</v>
      </c>
      <c r="O1195" s="1">
        <f>IF(B1195="Med B", COUNTIFS(A$2:A1195, A1195, B$2:B1195, "Med B"), 0)</f>
        <v>0</v>
      </c>
      <c r="P1195" s="1">
        <f>IF(AND(B1195="Med B", COUNTIFS(A$2:A1195, A1195, B$2:B1195, "Med B")=2), E1195, 0)</f>
        <v>0</v>
      </c>
    </row>
    <row r="1196" spans="1:17" ht="10" x14ac:dyDescent="0.25">
      <c r="A1196" s="1">
        <v>81</v>
      </c>
      <c r="B1196" s="24" t="s">
        <v>9</v>
      </c>
      <c r="C1196" s="2">
        <v>41151</v>
      </c>
      <c r="D1196" s="2" t="str">
        <f t="shared" si="152"/>
        <v>2012-08</v>
      </c>
      <c r="E1196" s="23">
        <v>7600</v>
      </c>
      <c r="F1196" s="23">
        <f t="shared" si="153"/>
        <v>0</v>
      </c>
      <c r="G1196" s="23">
        <f>IF(AND(B1196="Med B", COUNTIFS(A$2:A1196, A1196, B$2:B1196, "Med A")=0), 1, 0)</f>
        <v>0</v>
      </c>
      <c r="H1196" s="23" cm="1">
        <f t="array" ref="H1196">IF(AND(A1196=A1195, E1196=1), (C1196-MIN(IF(A$2:A1196=A1196, IF(B$2:B1196="Med A", C$2:C1196), C1196)))/7, 0)</f>
        <v>0</v>
      </c>
      <c r="I1196" s="23">
        <f>IF(F1196=1, SUMIFS(E$2:E1196, A$2:A1196, A1196, B$2:B1196, "Med A"), 0)</f>
        <v>0</v>
      </c>
      <c r="J1196" s="23">
        <f t="shared" si="154"/>
        <v>0</v>
      </c>
      <c r="K1196" s="23">
        <f t="shared" si="155"/>
        <v>7600</v>
      </c>
      <c r="L1196" s="23">
        <f t="shared" si="156"/>
        <v>0</v>
      </c>
      <c r="M1196" s="1">
        <f>IF(AND(B1196="Med B", COUNTIFS(A$2:A1196, A1196, B$2:B1196, "Med B")=1), 1, 0)</f>
        <v>0</v>
      </c>
      <c r="N1196" s="1">
        <f t="shared" si="157"/>
        <v>0</v>
      </c>
      <c r="O1196" s="1">
        <f>IF(B1196="Med B", COUNTIFS(A$2:A1196, A1196, B$2:B1196, "Med B"), 0)</f>
        <v>0</v>
      </c>
      <c r="P1196" s="1">
        <f>IF(AND(B1196="Med B", COUNTIFS(A$2:A1196, A1196, B$2:B1196, "Med B")=2), E1196, 0)</f>
        <v>0</v>
      </c>
    </row>
    <row r="1197" spans="1:17" ht="12.5" x14ac:dyDescent="0.25">
      <c r="A1197" s="1">
        <v>81</v>
      </c>
      <c r="B1197" s="24" t="s">
        <v>9</v>
      </c>
      <c r="C1197" s="2">
        <v>41153</v>
      </c>
      <c r="D1197" s="2" t="str">
        <f t="shared" si="152"/>
        <v>2012-09</v>
      </c>
      <c r="E1197" s="23">
        <v>7600</v>
      </c>
      <c r="F1197" s="23">
        <f t="shared" si="153"/>
        <v>0</v>
      </c>
      <c r="G1197" s="23">
        <f>IF(AND(B1197="Med B", COUNTIFS(A$2:A1197, A1197, B$2:B1197, "Med A")=0), 1, 0)</f>
        <v>0</v>
      </c>
      <c r="H1197" s="23" cm="1">
        <f t="array" ref="H1197">IF(AND(A1197=A1196, E1197=1), (C1197-MIN(IF(A$2:A1197=A1197, IF(B$2:B1197="Med A", C$2:C1197), C1197)))/7, 0)</f>
        <v>0</v>
      </c>
      <c r="I1197" s="23">
        <f>IF(F1197=1, SUMIFS(E$2:E1197, A$2:A1197, A1197, B$2:B1197, "Med A"), 0)</f>
        <v>0</v>
      </c>
      <c r="J1197" s="23">
        <f t="shared" si="154"/>
        <v>0</v>
      </c>
      <c r="K1197" s="23">
        <f t="shared" si="155"/>
        <v>7600</v>
      </c>
      <c r="L1197" s="23">
        <f t="shared" si="156"/>
        <v>0</v>
      </c>
      <c r="M1197" s="1">
        <f>IF(AND(B1197="Med B", COUNTIFS(A$2:A1197, A1197, B$2:B1197, "Med B")=1), 1, 0)</f>
        <v>0</v>
      </c>
      <c r="N1197" s="1">
        <f t="shared" si="157"/>
        <v>0</v>
      </c>
      <c r="O1197" s="1">
        <f>IF(B1197="Med B", COUNTIFS(A$2:A1197, A1197, B$2:B1197, "Med B"), 0)</f>
        <v>0</v>
      </c>
      <c r="P1197" s="1">
        <f>IF(AND(B1197="Med B", COUNTIFS(A$2:A1197, A1197, B$2:B1197, "Med B")=2), E1197, 0)</f>
        <v>0</v>
      </c>
      <c r="Q1197" t="str">
        <f t="shared" ref="Q1197:Q1201" si="159">IF(AND(F1173=1, OR(MONTH(C1173)=9, MONTH(C1173)=10)), TEXT(C1173, "yyyy-mm"), "")</f>
        <v/>
      </c>
    </row>
    <row r="1198" spans="1:17" ht="12.5" x14ac:dyDescent="0.25">
      <c r="A1198" s="1">
        <v>81</v>
      </c>
      <c r="B1198" s="24" t="s">
        <v>9</v>
      </c>
      <c r="C1198" s="2">
        <v>41156</v>
      </c>
      <c r="D1198" s="2" t="str">
        <f t="shared" si="152"/>
        <v>2012-09</v>
      </c>
      <c r="E1198" s="23">
        <v>7600</v>
      </c>
      <c r="F1198" s="23">
        <f t="shared" si="153"/>
        <v>0</v>
      </c>
      <c r="G1198" s="23">
        <f>IF(AND(B1198="Med B", COUNTIFS(A$2:A1198, A1198, B$2:B1198, "Med A")=0), 1, 0)</f>
        <v>0</v>
      </c>
      <c r="H1198" s="23" cm="1">
        <f t="array" ref="H1198">IF(AND(A1198=A1197, E1198=1), (C1198-MIN(IF(A$2:A1198=A1198, IF(B$2:B1198="Med A", C$2:C1198), C1198)))/7, 0)</f>
        <v>0</v>
      </c>
      <c r="I1198" s="23">
        <f>IF(F1198=1, SUMIFS(E$2:E1198, A$2:A1198, A1198, B$2:B1198, "Med A"), 0)</f>
        <v>0</v>
      </c>
      <c r="J1198" s="23">
        <f t="shared" si="154"/>
        <v>0</v>
      </c>
      <c r="K1198" s="23">
        <f t="shared" si="155"/>
        <v>7600</v>
      </c>
      <c r="L1198" s="23">
        <f t="shared" si="156"/>
        <v>0</v>
      </c>
      <c r="M1198" s="1">
        <f>IF(AND(B1198="Med B", COUNTIFS(A$2:A1198, A1198, B$2:B1198, "Med B")=1), 1, 0)</f>
        <v>0</v>
      </c>
      <c r="N1198" s="1">
        <f t="shared" si="157"/>
        <v>0</v>
      </c>
      <c r="O1198" s="1">
        <f>IF(B1198="Med B", COUNTIFS(A$2:A1198, A1198, B$2:B1198, "Med B"), 0)</f>
        <v>0</v>
      </c>
      <c r="P1198" s="1">
        <f>IF(AND(B1198="Med B", COUNTIFS(A$2:A1198, A1198, B$2:B1198, "Med B")=2), E1198, 0)</f>
        <v>0</v>
      </c>
      <c r="Q1198" t="str">
        <f t="shared" si="159"/>
        <v/>
      </c>
    </row>
    <row r="1199" spans="1:17" ht="12.5" x14ac:dyDescent="0.25">
      <c r="A1199" s="1">
        <v>81</v>
      </c>
      <c r="B1199" s="24" t="s">
        <v>9</v>
      </c>
      <c r="C1199" s="2">
        <v>41158</v>
      </c>
      <c r="D1199" s="2" t="str">
        <f t="shared" si="152"/>
        <v>2012-09</v>
      </c>
      <c r="E1199" s="23">
        <v>8400</v>
      </c>
      <c r="F1199" s="23">
        <f t="shared" si="153"/>
        <v>0</v>
      </c>
      <c r="G1199" s="23">
        <f>IF(AND(B1199="Med B", COUNTIFS(A$2:A1199, A1199, B$2:B1199, "Med A")=0), 1, 0)</f>
        <v>0</v>
      </c>
      <c r="H1199" s="23" cm="1">
        <f t="array" ref="H1199">IF(AND(A1199=A1198, E1199=1), (C1199-MIN(IF(A$2:A1199=A1199, IF(B$2:B1199="Med A", C$2:C1199), C1199)))/7, 0)</f>
        <v>0</v>
      </c>
      <c r="I1199" s="23">
        <f>IF(F1199=1, SUMIFS(E$2:E1199, A$2:A1199, A1199, B$2:B1199, "Med A"), 0)</f>
        <v>0</v>
      </c>
      <c r="J1199" s="23">
        <f t="shared" si="154"/>
        <v>0</v>
      </c>
      <c r="K1199" s="23">
        <f t="shared" si="155"/>
        <v>8400</v>
      </c>
      <c r="L1199" s="23">
        <f t="shared" si="156"/>
        <v>0</v>
      </c>
      <c r="M1199" s="1">
        <f>IF(AND(B1199="Med B", COUNTIFS(A$2:A1199, A1199, B$2:B1199, "Med B")=1), 1, 0)</f>
        <v>0</v>
      </c>
      <c r="N1199" s="1">
        <f t="shared" si="157"/>
        <v>0</v>
      </c>
      <c r="O1199" s="1">
        <f>IF(B1199="Med B", COUNTIFS(A$2:A1199, A1199, B$2:B1199, "Med B"), 0)</f>
        <v>0</v>
      </c>
      <c r="P1199" s="1">
        <f>IF(AND(B1199="Med B", COUNTIFS(A$2:A1199, A1199, B$2:B1199, "Med B")=2), E1199, 0)</f>
        <v>0</v>
      </c>
      <c r="Q1199" t="str">
        <f t="shared" si="159"/>
        <v/>
      </c>
    </row>
    <row r="1200" spans="1:17" ht="12.5" x14ac:dyDescent="0.25">
      <c r="A1200" s="1">
        <v>81</v>
      </c>
      <c r="B1200" s="24" t="s">
        <v>10</v>
      </c>
      <c r="C1200" s="2">
        <v>41165</v>
      </c>
      <c r="D1200" s="2" t="str">
        <f t="shared" si="152"/>
        <v>2012-09</v>
      </c>
      <c r="E1200" s="23">
        <v>10</v>
      </c>
      <c r="F1200" s="23">
        <f t="shared" si="153"/>
        <v>1</v>
      </c>
      <c r="G1200" s="23">
        <f>IF(AND(B1200="Med B", COUNTIFS(A$2:A1200, A1200, B$2:B1200, "Med A")=0), 1, 0)</f>
        <v>0</v>
      </c>
      <c r="H1200" s="23" cm="1">
        <f t="array" ref="H1200">IF(AND(A1200=A1199, E1200=1), (C1200-MIN(IF(A$2:A1200=A1200, IF(B$2:B1200="Med A", C$2:C1200), C1200)))/7, 0)</f>
        <v>0</v>
      </c>
      <c r="I1200" s="23">
        <f>IF(F1200=1, SUMIFS(E$2:E1200, A$2:A1200, A1200, B$2:B1200, "Med A"), 0)</f>
        <v>175900</v>
      </c>
      <c r="J1200" s="23">
        <f t="shared" si="154"/>
        <v>0</v>
      </c>
      <c r="K1200" s="23">
        <f t="shared" si="155"/>
        <v>0</v>
      </c>
      <c r="L1200" s="23">
        <f t="shared" si="156"/>
        <v>10</v>
      </c>
      <c r="M1200" s="1">
        <f>IF(AND(B1200="Med B", COUNTIFS(A$2:A1200, A1200, B$2:B1200, "Med B")=1), 1, 0)</f>
        <v>1</v>
      </c>
      <c r="N1200" s="1">
        <f t="shared" si="157"/>
        <v>10</v>
      </c>
      <c r="O1200" s="1">
        <f>IF(B1200="Med B", COUNTIFS(A$2:A1200, A1200, B$2:B1200, "Med B"), 0)</f>
        <v>1</v>
      </c>
      <c r="P1200" s="1">
        <f>IF(AND(B1200="Med B", COUNTIFS(A$2:A1200, A1200, B$2:B1200, "Med B")=2), E1200, 0)</f>
        <v>0</v>
      </c>
      <c r="Q1200" t="str">
        <f t="shared" si="159"/>
        <v/>
      </c>
    </row>
    <row r="1201" spans="1:17" ht="12.5" x14ac:dyDescent="0.25">
      <c r="A1201" s="1">
        <v>81</v>
      </c>
      <c r="B1201" s="24" t="s">
        <v>10</v>
      </c>
      <c r="C1201" s="2">
        <v>41193</v>
      </c>
      <c r="D1201" s="2" t="str">
        <f t="shared" si="152"/>
        <v>2012-10</v>
      </c>
      <c r="E1201" s="23">
        <v>10</v>
      </c>
      <c r="F1201" s="23">
        <f t="shared" si="153"/>
        <v>0</v>
      </c>
      <c r="G1201" s="23">
        <f>IF(AND(B1201="Med B", COUNTIFS(A$2:A1201, A1201, B$2:B1201, "Med A")=0), 1, 0)</f>
        <v>0</v>
      </c>
      <c r="H1201" s="23" cm="1">
        <f t="array" ref="H1201">IF(AND(A1201=A1200, E1201=1), (C1201-MIN(IF(A$2:A1201=A1201, IF(B$2:B1201="Med A", C$2:C1201), C1201)))/7, 0)</f>
        <v>0</v>
      </c>
      <c r="I1201" s="23">
        <f>IF(F1201=1, SUMIFS(E$2:E1201, A$2:A1201, A1201, B$2:B1201, "Med A"), 0)</f>
        <v>0</v>
      </c>
      <c r="J1201" s="23">
        <f t="shared" si="154"/>
        <v>0</v>
      </c>
      <c r="K1201" s="23">
        <f t="shared" si="155"/>
        <v>0</v>
      </c>
      <c r="L1201" s="23">
        <f t="shared" si="156"/>
        <v>10</v>
      </c>
      <c r="M1201" s="1">
        <f>IF(AND(B1201="Med B", COUNTIFS(A$2:A1201, A1201, B$2:B1201, "Med B")=1), 1, 0)</f>
        <v>0</v>
      </c>
      <c r="N1201" s="1">
        <f t="shared" si="157"/>
        <v>0</v>
      </c>
      <c r="O1201" s="1">
        <f>IF(B1201="Med B", COUNTIFS(A$2:A1201, A1201, B$2:B1201, "Med B"), 0)</f>
        <v>2</v>
      </c>
      <c r="P1201" s="1">
        <f>IF(AND(B1201="Med B", COUNTIFS(A$2:A1201, A1201, B$2:B1201, "Med B")=2), E1201, 0)</f>
        <v>10</v>
      </c>
      <c r="Q1201" t="str">
        <f t="shared" si="159"/>
        <v/>
      </c>
    </row>
    <row r="1202" spans="1:17" ht="10" x14ac:dyDescent="0.25">
      <c r="A1202" s="1">
        <v>81</v>
      </c>
      <c r="B1202" s="24" t="s">
        <v>10</v>
      </c>
      <c r="C1202" s="2">
        <v>41228</v>
      </c>
      <c r="D1202" s="2" t="str">
        <f t="shared" si="152"/>
        <v>2012-11</v>
      </c>
      <c r="E1202" s="23">
        <v>13</v>
      </c>
      <c r="F1202" s="23">
        <f t="shared" si="153"/>
        <v>0</v>
      </c>
      <c r="G1202" s="23">
        <f>IF(AND(B1202="Med B", COUNTIFS(A$2:A1202, A1202, B$2:B1202, "Med A")=0), 1, 0)</f>
        <v>0</v>
      </c>
      <c r="H1202" s="23" cm="1">
        <f t="array" ref="H1202">IF(AND(A1202=A1201, E1202=1), (C1202-MIN(IF(A$2:A1202=A1202, IF(B$2:B1202="Med A", C$2:C1202), C1202)))/7, 0)</f>
        <v>0</v>
      </c>
      <c r="I1202" s="23">
        <f>IF(F1202=1, SUMIFS(E$2:E1202, A$2:A1202, A1202, B$2:B1202, "Med A"), 0)</f>
        <v>0</v>
      </c>
      <c r="J1202" s="23">
        <f t="shared" si="154"/>
        <v>33</v>
      </c>
      <c r="K1202" s="23">
        <f t="shared" si="155"/>
        <v>0</v>
      </c>
      <c r="L1202" s="23">
        <f t="shared" si="156"/>
        <v>13</v>
      </c>
      <c r="M1202" s="1">
        <f>IF(AND(B1202="Med B", COUNTIFS(A$2:A1202, A1202, B$2:B1202, "Med B")=1), 1, 0)</f>
        <v>0</v>
      </c>
      <c r="N1202" s="1">
        <f t="shared" si="157"/>
        <v>0</v>
      </c>
      <c r="O1202" s="1">
        <f>IF(B1202="Med B", COUNTIFS(A$2:A1202, A1202, B$2:B1202, "Med B"), 0)</f>
        <v>3</v>
      </c>
      <c r="P1202" s="1">
        <f>IF(AND(B1202="Med B", COUNTIFS(A$2:A1202, A1202, B$2:B1202, "Med B")=2), E1202, 0)</f>
        <v>0</v>
      </c>
    </row>
    <row r="1203" spans="1:17" ht="10" x14ac:dyDescent="0.25">
      <c r="A1203" s="1">
        <v>82</v>
      </c>
      <c r="B1203" s="24" t="s">
        <v>9</v>
      </c>
      <c r="C1203" s="2">
        <v>41096</v>
      </c>
      <c r="D1203" s="2" t="str">
        <f t="shared" si="152"/>
        <v>2012-07</v>
      </c>
      <c r="E1203" s="23">
        <v>1000</v>
      </c>
      <c r="F1203" s="23">
        <f t="shared" si="153"/>
        <v>0</v>
      </c>
      <c r="G1203" s="23">
        <f>IF(AND(B1203="Med B", COUNTIFS(A$2:A1203, A1203, B$2:B1203, "Med A")=0), 1, 0)</f>
        <v>0</v>
      </c>
      <c r="H1203" s="23" cm="1">
        <f t="array" ref="H1203">IF(AND(A1203=A1202, E1203=1), (C1203-MIN(IF(A$2:A1203=A1203, IF(B$2:B1203="Med A", C$2:C1203), C1203)))/7, 0)</f>
        <v>0</v>
      </c>
      <c r="I1203" s="23">
        <f>IF(F1203=1, SUMIFS(E$2:E1203, A$2:A1203, A1203, B$2:B1203, "Med A"), 0)</f>
        <v>0</v>
      </c>
      <c r="J1203" s="23">
        <f t="shared" si="154"/>
        <v>0</v>
      </c>
      <c r="K1203" s="23">
        <f t="shared" si="155"/>
        <v>1000</v>
      </c>
      <c r="L1203" s="23">
        <f t="shared" si="156"/>
        <v>0</v>
      </c>
      <c r="M1203" s="1">
        <f>IF(AND(B1203="Med B", COUNTIFS(A$2:A1203, A1203, B$2:B1203, "Med B")=1), 1, 0)</f>
        <v>0</v>
      </c>
      <c r="N1203" s="1">
        <f t="shared" si="157"/>
        <v>0</v>
      </c>
      <c r="O1203" s="1">
        <f>IF(B1203="Med B", COUNTIFS(A$2:A1203, A1203, B$2:B1203, "Med B"), 0)</f>
        <v>0</v>
      </c>
      <c r="P1203" s="1">
        <f>IF(AND(B1203="Med B", COUNTIFS(A$2:A1203, A1203, B$2:B1203, "Med B")=2), E1203, 0)</f>
        <v>0</v>
      </c>
    </row>
    <row r="1204" spans="1:17" ht="10" x14ac:dyDescent="0.25">
      <c r="A1204" s="1">
        <v>82</v>
      </c>
      <c r="B1204" s="24" t="s">
        <v>9</v>
      </c>
      <c r="C1204" s="2">
        <v>41099</v>
      </c>
      <c r="D1204" s="2" t="str">
        <f t="shared" si="152"/>
        <v>2012-07</v>
      </c>
      <c r="E1204" s="23">
        <v>1000</v>
      </c>
      <c r="F1204" s="23">
        <f t="shared" si="153"/>
        <v>0</v>
      </c>
      <c r="G1204" s="23">
        <f>IF(AND(B1204="Med B", COUNTIFS(A$2:A1204, A1204, B$2:B1204, "Med A")=0), 1, 0)</f>
        <v>0</v>
      </c>
      <c r="H1204" s="23" cm="1">
        <f t="array" ref="H1204">IF(AND(A1204=A1203, E1204=1), (C1204-MIN(IF(A$2:A1204=A1204, IF(B$2:B1204="Med A", C$2:C1204), C1204)))/7, 0)</f>
        <v>0</v>
      </c>
      <c r="I1204" s="23">
        <f>IF(F1204=1, SUMIFS(E$2:E1204, A$2:A1204, A1204, B$2:B1204, "Med A"), 0)</f>
        <v>0</v>
      </c>
      <c r="J1204" s="23">
        <f t="shared" si="154"/>
        <v>0</v>
      </c>
      <c r="K1204" s="23">
        <f t="shared" si="155"/>
        <v>1000</v>
      </c>
      <c r="L1204" s="23">
        <f t="shared" si="156"/>
        <v>0</v>
      </c>
      <c r="M1204" s="1">
        <f>IF(AND(B1204="Med B", COUNTIFS(A$2:A1204, A1204, B$2:B1204, "Med B")=1), 1, 0)</f>
        <v>0</v>
      </c>
      <c r="N1204" s="1">
        <f t="shared" si="157"/>
        <v>0</v>
      </c>
      <c r="O1204" s="1">
        <f>IF(B1204="Med B", COUNTIFS(A$2:A1204, A1204, B$2:B1204, "Med B"), 0)</f>
        <v>0</v>
      </c>
      <c r="P1204" s="1">
        <f>IF(AND(B1204="Med B", COUNTIFS(A$2:A1204, A1204, B$2:B1204, "Med B")=2), E1204, 0)</f>
        <v>0</v>
      </c>
    </row>
    <row r="1205" spans="1:17" ht="10" x14ac:dyDescent="0.25">
      <c r="A1205" s="1">
        <v>82</v>
      </c>
      <c r="B1205" s="24" t="s">
        <v>9</v>
      </c>
      <c r="C1205" s="2">
        <v>41101</v>
      </c>
      <c r="D1205" s="2" t="str">
        <f t="shared" si="152"/>
        <v>2012-07</v>
      </c>
      <c r="E1205" s="23">
        <v>1000</v>
      </c>
      <c r="F1205" s="23">
        <f t="shared" si="153"/>
        <v>0</v>
      </c>
      <c r="G1205" s="23">
        <f>IF(AND(B1205="Med B", COUNTIFS(A$2:A1205, A1205, B$2:B1205, "Med A")=0), 1, 0)</f>
        <v>0</v>
      </c>
      <c r="H1205" s="23" cm="1">
        <f t="array" ref="H1205">IF(AND(A1205=A1204, E1205=1), (C1205-MIN(IF(A$2:A1205=A1205, IF(B$2:B1205="Med A", C$2:C1205), C1205)))/7, 0)</f>
        <v>0</v>
      </c>
      <c r="I1205" s="23">
        <f>IF(F1205=1, SUMIFS(E$2:E1205, A$2:A1205, A1205, B$2:B1205, "Med A"), 0)</f>
        <v>0</v>
      </c>
      <c r="J1205" s="23">
        <f t="shared" si="154"/>
        <v>0</v>
      </c>
      <c r="K1205" s="23">
        <f t="shared" si="155"/>
        <v>1000</v>
      </c>
      <c r="L1205" s="23">
        <f t="shared" si="156"/>
        <v>0</v>
      </c>
      <c r="M1205" s="1">
        <f>IF(AND(B1205="Med B", COUNTIFS(A$2:A1205, A1205, B$2:B1205, "Med B")=1), 1, 0)</f>
        <v>0</v>
      </c>
      <c r="N1205" s="1">
        <f t="shared" si="157"/>
        <v>0</v>
      </c>
      <c r="O1205" s="1">
        <f>IF(B1205="Med B", COUNTIFS(A$2:A1205, A1205, B$2:B1205, "Med B"), 0)</f>
        <v>0</v>
      </c>
      <c r="P1205" s="1">
        <f>IF(AND(B1205="Med B", COUNTIFS(A$2:A1205, A1205, B$2:B1205, "Med B")=2), E1205, 0)</f>
        <v>0</v>
      </c>
    </row>
    <row r="1206" spans="1:17" ht="10" x14ac:dyDescent="0.25">
      <c r="A1206" s="1">
        <v>82</v>
      </c>
      <c r="B1206" s="24" t="s">
        <v>9</v>
      </c>
      <c r="C1206" s="2">
        <v>41103</v>
      </c>
      <c r="D1206" s="2" t="str">
        <f t="shared" si="152"/>
        <v>2012-07</v>
      </c>
      <c r="E1206" s="23">
        <v>1000</v>
      </c>
      <c r="F1206" s="23">
        <f t="shared" si="153"/>
        <v>0</v>
      </c>
      <c r="G1206" s="23">
        <f>IF(AND(B1206="Med B", COUNTIFS(A$2:A1206, A1206, B$2:B1206, "Med A")=0), 1, 0)</f>
        <v>0</v>
      </c>
      <c r="H1206" s="23" cm="1">
        <f t="array" ref="H1206">IF(AND(A1206=A1205, E1206=1), (C1206-MIN(IF(A$2:A1206=A1206, IF(B$2:B1206="Med A", C$2:C1206), C1206)))/7, 0)</f>
        <v>0</v>
      </c>
      <c r="I1206" s="23">
        <f>IF(F1206=1, SUMIFS(E$2:E1206, A$2:A1206, A1206, B$2:B1206, "Med A"), 0)</f>
        <v>0</v>
      </c>
      <c r="J1206" s="23">
        <f t="shared" si="154"/>
        <v>0</v>
      </c>
      <c r="K1206" s="23">
        <f t="shared" si="155"/>
        <v>1000</v>
      </c>
      <c r="L1206" s="23">
        <f t="shared" si="156"/>
        <v>0</v>
      </c>
      <c r="M1206" s="1">
        <f>IF(AND(B1206="Med B", COUNTIFS(A$2:A1206, A1206, B$2:B1206, "Med B")=1), 1, 0)</f>
        <v>0</v>
      </c>
      <c r="N1206" s="1">
        <f t="shared" si="157"/>
        <v>0</v>
      </c>
      <c r="O1206" s="1">
        <f>IF(B1206="Med B", COUNTIFS(A$2:A1206, A1206, B$2:B1206, "Med B"), 0)</f>
        <v>0</v>
      </c>
      <c r="P1206" s="1">
        <f>IF(AND(B1206="Med B", COUNTIFS(A$2:A1206, A1206, B$2:B1206, "Med B")=2), E1206, 0)</f>
        <v>0</v>
      </c>
    </row>
    <row r="1207" spans="1:17" ht="10" x14ac:dyDescent="0.25">
      <c r="A1207" s="1">
        <v>82</v>
      </c>
      <c r="B1207" s="24" t="s">
        <v>9</v>
      </c>
      <c r="C1207" s="2">
        <v>41106</v>
      </c>
      <c r="D1207" s="2" t="str">
        <f t="shared" si="152"/>
        <v>2012-07</v>
      </c>
      <c r="E1207" s="23">
        <v>1000</v>
      </c>
      <c r="F1207" s="23">
        <f t="shared" si="153"/>
        <v>0</v>
      </c>
      <c r="G1207" s="23">
        <f>IF(AND(B1207="Med B", COUNTIFS(A$2:A1207, A1207, B$2:B1207, "Med A")=0), 1, 0)</f>
        <v>0</v>
      </c>
      <c r="H1207" s="23" cm="1">
        <f t="array" ref="H1207">IF(AND(A1207=A1206, E1207=1), (C1207-MIN(IF(A$2:A1207=A1207, IF(B$2:B1207="Med A", C$2:C1207), C1207)))/7, 0)</f>
        <v>0</v>
      </c>
      <c r="I1207" s="23">
        <f>IF(F1207=1, SUMIFS(E$2:E1207, A$2:A1207, A1207, B$2:B1207, "Med A"), 0)</f>
        <v>0</v>
      </c>
      <c r="J1207" s="23">
        <f t="shared" si="154"/>
        <v>0</v>
      </c>
      <c r="K1207" s="23">
        <f t="shared" si="155"/>
        <v>1000</v>
      </c>
      <c r="L1207" s="23">
        <f t="shared" si="156"/>
        <v>0</v>
      </c>
      <c r="M1207" s="1">
        <f>IF(AND(B1207="Med B", COUNTIFS(A$2:A1207, A1207, B$2:B1207, "Med B")=1), 1, 0)</f>
        <v>0</v>
      </c>
      <c r="N1207" s="1">
        <f t="shared" si="157"/>
        <v>0</v>
      </c>
      <c r="O1207" s="1">
        <f>IF(B1207="Med B", COUNTIFS(A$2:A1207, A1207, B$2:B1207, "Med B"), 0)</f>
        <v>0</v>
      </c>
      <c r="P1207" s="1">
        <f>IF(AND(B1207="Med B", COUNTIFS(A$2:A1207, A1207, B$2:B1207, "Med B")=2), E1207, 0)</f>
        <v>0</v>
      </c>
    </row>
    <row r="1208" spans="1:17" ht="10" x14ac:dyDescent="0.25">
      <c r="A1208" s="1">
        <v>82</v>
      </c>
      <c r="B1208" s="24" t="s">
        <v>9</v>
      </c>
      <c r="C1208" s="2">
        <v>41108</v>
      </c>
      <c r="D1208" s="2" t="str">
        <f t="shared" si="152"/>
        <v>2012-07</v>
      </c>
      <c r="E1208" s="23">
        <v>1000</v>
      </c>
      <c r="F1208" s="23">
        <f t="shared" si="153"/>
        <v>0</v>
      </c>
      <c r="G1208" s="23">
        <f>IF(AND(B1208="Med B", COUNTIFS(A$2:A1208, A1208, B$2:B1208, "Med A")=0), 1, 0)</f>
        <v>0</v>
      </c>
      <c r="H1208" s="23" cm="1">
        <f t="array" ref="H1208">IF(AND(A1208=A1207, E1208=1), (C1208-MIN(IF(A$2:A1208=A1208, IF(B$2:B1208="Med A", C$2:C1208), C1208)))/7, 0)</f>
        <v>0</v>
      </c>
      <c r="I1208" s="23">
        <f>IF(F1208=1, SUMIFS(E$2:E1208, A$2:A1208, A1208, B$2:B1208, "Med A"), 0)</f>
        <v>0</v>
      </c>
      <c r="J1208" s="23">
        <f t="shared" si="154"/>
        <v>0</v>
      </c>
      <c r="K1208" s="23">
        <f t="shared" si="155"/>
        <v>1000</v>
      </c>
      <c r="L1208" s="23">
        <f t="shared" si="156"/>
        <v>0</v>
      </c>
      <c r="M1208" s="1">
        <f>IF(AND(B1208="Med B", COUNTIFS(A$2:A1208, A1208, B$2:B1208, "Med B")=1), 1, 0)</f>
        <v>0</v>
      </c>
      <c r="N1208" s="1">
        <f t="shared" si="157"/>
        <v>0</v>
      </c>
      <c r="O1208" s="1">
        <f>IF(B1208="Med B", COUNTIFS(A$2:A1208, A1208, B$2:B1208, "Med B"), 0)</f>
        <v>0</v>
      </c>
      <c r="P1208" s="1">
        <f>IF(AND(B1208="Med B", COUNTIFS(A$2:A1208, A1208, B$2:B1208, "Med B")=2), E1208, 0)</f>
        <v>0</v>
      </c>
    </row>
    <row r="1209" spans="1:17" ht="10" x14ac:dyDescent="0.25">
      <c r="A1209" s="1">
        <v>82</v>
      </c>
      <c r="B1209" s="24" t="s">
        <v>9</v>
      </c>
      <c r="C1209" s="2">
        <v>41110</v>
      </c>
      <c r="D1209" s="2" t="str">
        <f t="shared" si="152"/>
        <v>2012-07</v>
      </c>
      <c r="E1209" s="23">
        <v>1000</v>
      </c>
      <c r="F1209" s="23">
        <f t="shared" si="153"/>
        <v>0</v>
      </c>
      <c r="G1209" s="23">
        <f>IF(AND(B1209="Med B", COUNTIFS(A$2:A1209, A1209, B$2:B1209, "Med A")=0), 1, 0)</f>
        <v>0</v>
      </c>
      <c r="H1209" s="23" cm="1">
        <f t="array" ref="H1209">IF(AND(A1209=A1208, E1209=1), (C1209-MIN(IF(A$2:A1209=A1209, IF(B$2:B1209="Med A", C$2:C1209), C1209)))/7, 0)</f>
        <v>0</v>
      </c>
      <c r="I1209" s="23">
        <f>IF(F1209=1, SUMIFS(E$2:E1209, A$2:A1209, A1209, B$2:B1209, "Med A"), 0)</f>
        <v>0</v>
      </c>
      <c r="J1209" s="23">
        <f t="shared" si="154"/>
        <v>0</v>
      </c>
      <c r="K1209" s="23">
        <f t="shared" si="155"/>
        <v>1000</v>
      </c>
      <c r="L1209" s="23">
        <f t="shared" si="156"/>
        <v>0</v>
      </c>
      <c r="M1209" s="1">
        <f>IF(AND(B1209="Med B", COUNTIFS(A$2:A1209, A1209, B$2:B1209, "Med B")=1), 1, 0)</f>
        <v>0</v>
      </c>
      <c r="N1209" s="1">
        <f t="shared" si="157"/>
        <v>0</v>
      </c>
      <c r="O1209" s="1">
        <f>IF(B1209="Med B", COUNTIFS(A$2:A1209, A1209, B$2:B1209, "Med B"), 0)</f>
        <v>0</v>
      </c>
      <c r="P1209" s="1">
        <f>IF(AND(B1209="Med B", COUNTIFS(A$2:A1209, A1209, B$2:B1209, "Med B")=2), E1209, 0)</f>
        <v>0</v>
      </c>
    </row>
    <row r="1210" spans="1:17" ht="10" x14ac:dyDescent="0.25">
      <c r="A1210" s="1">
        <v>82</v>
      </c>
      <c r="B1210" s="24" t="s">
        <v>9</v>
      </c>
      <c r="C1210" s="2">
        <v>41113</v>
      </c>
      <c r="D1210" s="2" t="str">
        <f t="shared" si="152"/>
        <v>2012-07</v>
      </c>
      <c r="E1210" s="23">
        <v>1000</v>
      </c>
      <c r="F1210" s="23">
        <f t="shared" si="153"/>
        <v>0</v>
      </c>
      <c r="G1210" s="23">
        <f>IF(AND(B1210="Med B", COUNTIFS(A$2:A1210, A1210, B$2:B1210, "Med A")=0), 1, 0)</f>
        <v>0</v>
      </c>
      <c r="H1210" s="23" cm="1">
        <f t="array" ref="H1210">IF(AND(A1210=A1209, E1210=1), (C1210-MIN(IF(A$2:A1210=A1210, IF(B$2:B1210="Med A", C$2:C1210), C1210)))/7, 0)</f>
        <v>0</v>
      </c>
      <c r="I1210" s="23">
        <f>IF(F1210=1, SUMIFS(E$2:E1210, A$2:A1210, A1210, B$2:B1210, "Med A"), 0)</f>
        <v>0</v>
      </c>
      <c r="J1210" s="23">
        <f t="shared" si="154"/>
        <v>0</v>
      </c>
      <c r="K1210" s="23">
        <f t="shared" si="155"/>
        <v>1000</v>
      </c>
      <c r="L1210" s="23">
        <f t="shared" si="156"/>
        <v>0</v>
      </c>
      <c r="M1210" s="1">
        <f>IF(AND(B1210="Med B", COUNTIFS(A$2:A1210, A1210, B$2:B1210, "Med B")=1), 1, 0)</f>
        <v>0</v>
      </c>
      <c r="N1210" s="1">
        <f t="shared" si="157"/>
        <v>0</v>
      </c>
      <c r="O1210" s="1">
        <f>IF(B1210="Med B", COUNTIFS(A$2:A1210, A1210, B$2:B1210, "Med B"), 0)</f>
        <v>0</v>
      </c>
      <c r="P1210" s="1">
        <f>IF(AND(B1210="Med B", COUNTIFS(A$2:A1210, A1210, B$2:B1210, "Med B")=2), E1210, 0)</f>
        <v>0</v>
      </c>
    </row>
    <row r="1211" spans="1:17" ht="10" x14ac:dyDescent="0.25">
      <c r="A1211" s="1">
        <v>82</v>
      </c>
      <c r="B1211" s="24" t="s">
        <v>9</v>
      </c>
      <c r="C1211" s="2">
        <v>41115</v>
      </c>
      <c r="D1211" s="2" t="str">
        <f t="shared" si="152"/>
        <v>2012-07</v>
      </c>
      <c r="E1211" s="23">
        <v>1000</v>
      </c>
      <c r="F1211" s="23">
        <f t="shared" si="153"/>
        <v>0</v>
      </c>
      <c r="G1211" s="23">
        <f>IF(AND(B1211="Med B", COUNTIFS(A$2:A1211, A1211, B$2:B1211, "Med A")=0), 1, 0)</f>
        <v>0</v>
      </c>
      <c r="H1211" s="23" cm="1">
        <f t="array" ref="H1211">IF(AND(A1211=A1210, E1211=1), (C1211-MIN(IF(A$2:A1211=A1211, IF(B$2:B1211="Med A", C$2:C1211), C1211)))/7, 0)</f>
        <v>0</v>
      </c>
      <c r="I1211" s="23">
        <f>IF(F1211=1, SUMIFS(E$2:E1211, A$2:A1211, A1211, B$2:B1211, "Med A"), 0)</f>
        <v>0</v>
      </c>
      <c r="J1211" s="23">
        <f t="shared" si="154"/>
        <v>0</v>
      </c>
      <c r="K1211" s="23">
        <f t="shared" si="155"/>
        <v>1000</v>
      </c>
      <c r="L1211" s="23">
        <f t="shared" si="156"/>
        <v>0</v>
      </c>
      <c r="M1211" s="1">
        <f>IF(AND(B1211="Med B", COUNTIFS(A$2:A1211, A1211, B$2:B1211, "Med B")=1), 1, 0)</f>
        <v>0</v>
      </c>
      <c r="N1211" s="1">
        <f t="shared" si="157"/>
        <v>0</v>
      </c>
      <c r="O1211" s="1">
        <f>IF(B1211="Med B", COUNTIFS(A$2:A1211, A1211, B$2:B1211, "Med B"), 0)</f>
        <v>0</v>
      </c>
      <c r="P1211" s="1">
        <f>IF(AND(B1211="Med B", COUNTIFS(A$2:A1211, A1211, B$2:B1211, "Med B")=2), E1211, 0)</f>
        <v>0</v>
      </c>
    </row>
    <row r="1212" spans="1:17" ht="10" x14ac:dyDescent="0.25">
      <c r="A1212" s="1">
        <v>82</v>
      </c>
      <c r="B1212" s="24" t="s">
        <v>9</v>
      </c>
      <c r="C1212" s="2">
        <v>41117</v>
      </c>
      <c r="D1212" s="2" t="str">
        <f t="shared" si="152"/>
        <v>2012-07</v>
      </c>
      <c r="E1212" s="23">
        <v>1000</v>
      </c>
      <c r="F1212" s="23">
        <f t="shared" si="153"/>
        <v>0</v>
      </c>
      <c r="G1212" s="23">
        <f>IF(AND(B1212="Med B", COUNTIFS(A$2:A1212, A1212, B$2:B1212, "Med A")=0), 1, 0)</f>
        <v>0</v>
      </c>
      <c r="H1212" s="23" cm="1">
        <f t="array" ref="H1212">IF(AND(A1212=A1211, E1212=1), (C1212-MIN(IF(A$2:A1212=A1212, IF(B$2:B1212="Med A", C$2:C1212), C1212)))/7, 0)</f>
        <v>0</v>
      </c>
      <c r="I1212" s="23">
        <f>IF(F1212=1, SUMIFS(E$2:E1212, A$2:A1212, A1212, B$2:B1212, "Med A"), 0)</f>
        <v>0</v>
      </c>
      <c r="J1212" s="23">
        <f t="shared" si="154"/>
        <v>0</v>
      </c>
      <c r="K1212" s="23">
        <f t="shared" si="155"/>
        <v>1000</v>
      </c>
      <c r="L1212" s="23">
        <f t="shared" si="156"/>
        <v>0</v>
      </c>
      <c r="M1212" s="1">
        <f>IF(AND(B1212="Med B", COUNTIFS(A$2:A1212, A1212, B$2:B1212, "Med B")=1), 1, 0)</f>
        <v>0</v>
      </c>
      <c r="N1212" s="1">
        <f t="shared" si="157"/>
        <v>0</v>
      </c>
      <c r="O1212" s="1">
        <f>IF(B1212="Med B", COUNTIFS(A$2:A1212, A1212, B$2:B1212, "Med B"), 0)</f>
        <v>0</v>
      </c>
      <c r="P1212" s="1">
        <f>IF(AND(B1212="Med B", COUNTIFS(A$2:A1212, A1212, B$2:B1212, "Med B")=2), E1212, 0)</f>
        <v>0</v>
      </c>
    </row>
    <row r="1213" spans="1:17" ht="10" x14ac:dyDescent="0.25">
      <c r="A1213" s="1">
        <v>82</v>
      </c>
      <c r="B1213" s="24" t="s">
        <v>9</v>
      </c>
      <c r="C1213" s="2">
        <v>41120</v>
      </c>
      <c r="D1213" s="2" t="str">
        <f t="shared" si="152"/>
        <v>2012-07</v>
      </c>
      <c r="E1213" s="23">
        <v>1000</v>
      </c>
      <c r="F1213" s="23">
        <f t="shared" si="153"/>
        <v>0</v>
      </c>
      <c r="G1213" s="23">
        <f>IF(AND(B1213="Med B", COUNTIFS(A$2:A1213, A1213, B$2:B1213, "Med A")=0), 1, 0)</f>
        <v>0</v>
      </c>
      <c r="H1213" s="23" cm="1">
        <f t="array" ref="H1213">IF(AND(A1213=A1212, E1213=1), (C1213-MIN(IF(A$2:A1213=A1213, IF(B$2:B1213="Med A", C$2:C1213), C1213)))/7, 0)</f>
        <v>0</v>
      </c>
      <c r="I1213" s="23">
        <f>IF(F1213=1, SUMIFS(E$2:E1213, A$2:A1213, A1213, B$2:B1213, "Med A"), 0)</f>
        <v>0</v>
      </c>
      <c r="J1213" s="23">
        <f t="shared" si="154"/>
        <v>0</v>
      </c>
      <c r="K1213" s="23">
        <f t="shared" si="155"/>
        <v>1000</v>
      </c>
      <c r="L1213" s="23">
        <f t="shared" si="156"/>
        <v>0</v>
      </c>
      <c r="M1213" s="1">
        <f>IF(AND(B1213="Med B", COUNTIFS(A$2:A1213, A1213, B$2:B1213, "Med B")=1), 1, 0)</f>
        <v>0</v>
      </c>
      <c r="N1213" s="1">
        <f t="shared" si="157"/>
        <v>0</v>
      </c>
      <c r="O1213" s="1">
        <f>IF(B1213="Med B", COUNTIFS(A$2:A1213, A1213, B$2:B1213, "Med B"), 0)</f>
        <v>0</v>
      </c>
      <c r="P1213" s="1">
        <f>IF(AND(B1213="Med B", COUNTIFS(A$2:A1213, A1213, B$2:B1213, "Med B")=2), E1213, 0)</f>
        <v>0</v>
      </c>
    </row>
    <row r="1214" spans="1:17" ht="10" x14ac:dyDescent="0.25">
      <c r="A1214" s="1">
        <v>82</v>
      </c>
      <c r="B1214" s="24" t="s">
        <v>9</v>
      </c>
      <c r="C1214" s="2">
        <v>41122</v>
      </c>
      <c r="D1214" s="2" t="str">
        <f t="shared" si="152"/>
        <v>2012-08</v>
      </c>
      <c r="E1214" s="23">
        <v>1000</v>
      </c>
      <c r="F1214" s="23">
        <f t="shared" si="153"/>
        <v>0</v>
      </c>
      <c r="G1214" s="23">
        <f>IF(AND(B1214="Med B", COUNTIFS(A$2:A1214, A1214, B$2:B1214, "Med A")=0), 1, 0)</f>
        <v>0</v>
      </c>
      <c r="H1214" s="23" cm="1">
        <f t="array" ref="H1214">IF(AND(A1214=A1213, E1214=1), (C1214-MIN(IF(A$2:A1214=A1214, IF(B$2:B1214="Med A", C$2:C1214), C1214)))/7, 0)</f>
        <v>0</v>
      </c>
      <c r="I1214" s="23">
        <f>IF(F1214=1, SUMIFS(E$2:E1214, A$2:A1214, A1214, B$2:B1214, "Med A"), 0)</f>
        <v>0</v>
      </c>
      <c r="J1214" s="23">
        <f t="shared" si="154"/>
        <v>0</v>
      </c>
      <c r="K1214" s="23">
        <f t="shared" si="155"/>
        <v>1000</v>
      </c>
      <c r="L1214" s="23">
        <f t="shared" si="156"/>
        <v>0</v>
      </c>
      <c r="M1214" s="1">
        <f>IF(AND(B1214="Med B", COUNTIFS(A$2:A1214, A1214, B$2:B1214, "Med B")=1), 1, 0)</f>
        <v>0</v>
      </c>
      <c r="N1214" s="1">
        <f t="shared" si="157"/>
        <v>0</v>
      </c>
      <c r="O1214" s="1">
        <f>IF(B1214="Med B", COUNTIFS(A$2:A1214, A1214, B$2:B1214, "Med B"), 0)</f>
        <v>0</v>
      </c>
      <c r="P1214" s="1">
        <f>IF(AND(B1214="Med B", COUNTIFS(A$2:A1214, A1214, B$2:B1214, "Med B")=2), E1214, 0)</f>
        <v>0</v>
      </c>
    </row>
    <row r="1215" spans="1:17" ht="10" x14ac:dyDescent="0.25">
      <c r="A1215" s="1">
        <v>82</v>
      </c>
      <c r="B1215" s="24" t="s">
        <v>9</v>
      </c>
      <c r="C1215" s="2">
        <v>41134</v>
      </c>
      <c r="D1215" s="2" t="str">
        <f t="shared" si="152"/>
        <v>2012-08</v>
      </c>
      <c r="E1215" s="23">
        <v>800</v>
      </c>
      <c r="F1215" s="23">
        <f t="shared" si="153"/>
        <v>0</v>
      </c>
      <c r="G1215" s="23">
        <f>IF(AND(B1215="Med B", COUNTIFS(A$2:A1215, A1215, B$2:B1215, "Med A")=0), 1, 0)</f>
        <v>0</v>
      </c>
      <c r="H1215" s="23" cm="1">
        <f t="array" ref="H1215">IF(AND(A1215=A1214, E1215=1), (C1215-MIN(IF(A$2:A1215=A1215, IF(B$2:B1215="Med A", C$2:C1215), C1215)))/7, 0)</f>
        <v>0</v>
      </c>
      <c r="I1215" s="23">
        <f>IF(F1215=1, SUMIFS(E$2:E1215, A$2:A1215, A1215, B$2:B1215, "Med A"), 0)</f>
        <v>0</v>
      </c>
      <c r="J1215" s="23">
        <f t="shared" si="154"/>
        <v>0</v>
      </c>
      <c r="K1215" s="23">
        <f t="shared" si="155"/>
        <v>800</v>
      </c>
      <c r="L1215" s="23">
        <f t="shared" si="156"/>
        <v>0</v>
      </c>
      <c r="M1215" s="1">
        <f>IF(AND(B1215="Med B", COUNTIFS(A$2:A1215, A1215, B$2:B1215, "Med B")=1), 1, 0)</f>
        <v>0</v>
      </c>
      <c r="N1215" s="1">
        <f t="shared" si="157"/>
        <v>0</v>
      </c>
      <c r="O1215" s="1">
        <f>IF(B1215="Med B", COUNTIFS(A$2:A1215, A1215, B$2:B1215, "Med B"), 0)</f>
        <v>0</v>
      </c>
      <c r="P1215" s="1">
        <f>IF(AND(B1215="Med B", COUNTIFS(A$2:A1215, A1215, B$2:B1215, "Med B")=2), E1215, 0)</f>
        <v>0</v>
      </c>
    </row>
    <row r="1216" spans="1:17" ht="10" x14ac:dyDescent="0.25">
      <c r="A1216" s="1">
        <v>82</v>
      </c>
      <c r="B1216" s="24" t="s">
        <v>9</v>
      </c>
      <c r="C1216" s="2">
        <v>41136</v>
      </c>
      <c r="D1216" s="2" t="str">
        <f t="shared" si="152"/>
        <v>2012-08</v>
      </c>
      <c r="E1216" s="23">
        <v>800</v>
      </c>
      <c r="F1216" s="23">
        <f t="shared" si="153"/>
        <v>0</v>
      </c>
      <c r="G1216" s="23">
        <f>IF(AND(B1216="Med B", COUNTIFS(A$2:A1216, A1216, B$2:B1216, "Med A")=0), 1, 0)</f>
        <v>0</v>
      </c>
      <c r="H1216" s="23" cm="1">
        <f t="array" ref="H1216">IF(AND(A1216=A1215, E1216=1), (C1216-MIN(IF(A$2:A1216=A1216, IF(B$2:B1216="Med A", C$2:C1216), C1216)))/7, 0)</f>
        <v>0</v>
      </c>
      <c r="I1216" s="23">
        <f>IF(F1216=1, SUMIFS(E$2:E1216, A$2:A1216, A1216, B$2:B1216, "Med A"), 0)</f>
        <v>0</v>
      </c>
      <c r="J1216" s="23">
        <f t="shared" si="154"/>
        <v>0</v>
      </c>
      <c r="K1216" s="23">
        <f t="shared" si="155"/>
        <v>800</v>
      </c>
      <c r="L1216" s="23">
        <f t="shared" si="156"/>
        <v>0</v>
      </c>
      <c r="M1216" s="1">
        <f>IF(AND(B1216="Med B", COUNTIFS(A$2:A1216, A1216, B$2:B1216, "Med B")=1), 1, 0)</f>
        <v>0</v>
      </c>
      <c r="N1216" s="1">
        <f t="shared" si="157"/>
        <v>0</v>
      </c>
      <c r="O1216" s="1">
        <f>IF(B1216="Med B", COUNTIFS(A$2:A1216, A1216, B$2:B1216, "Med B"), 0)</f>
        <v>0</v>
      </c>
      <c r="P1216" s="1">
        <f>IF(AND(B1216="Med B", COUNTIFS(A$2:A1216, A1216, B$2:B1216, "Med B")=2), E1216, 0)</f>
        <v>0</v>
      </c>
    </row>
    <row r="1217" spans="1:17" ht="10" x14ac:dyDescent="0.25">
      <c r="A1217" s="1">
        <v>82</v>
      </c>
      <c r="B1217" s="24" t="s">
        <v>9</v>
      </c>
      <c r="C1217" s="2">
        <v>41138</v>
      </c>
      <c r="D1217" s="2" t="str">
        <f t="shared" si="152"/>
        <v>2012-08</v>
      </c>
      <c r="E1217" s="23">
        <v>800</v>
      </c>
      <c r="F1217" s="23">
        <f t="shared" si="153"/>
        <v>0</v>
      </c>
      <c r="G1217" s="23">
        <f>IF(AND(B1217="Med B", COUNTIFS(A$2:A1217, A1217, B$2:B1217, "Med A")=0), 1, 0)</f>
        <v>0</v>
      </c>
      <c r="H1217" s="23" cm="1">
        <f t="array" ref="H1217">IF(AND(A1217=A1216, E1217=1), (C1217-MIN(IF(A$2:A1217=A1217, IF(B$2:B1217="Med A", C$2:C1217), C1217)))/7, 0)</f>
        <v>0</v>
      </c>
      <c r="I1217" s="23">
        <f>IF(F1217=1, SUMIFS(E$2:E1217, A$2:A1217, A1217, B$2:B1217, "Med A"), 0)</f>
        <v>0</v>
      </c>
      <c r="J1217" s="23">
        <f t="shared" si="154"/>
        <v>0</v>
      </c>
      <c r="K1217" s="23">
        <f t="shared" si="155"/>
        <v>800</v>
      </c>
      <c r="L1217" s="23">
        <f t="shared" si="156"/>
        <v>0</v>
      </c>
      <c r="M1217" s="1">
        <f>IF(AND(B1217="Med B", COUNTIFS(A$2:A1217, A1217, B$2:B1217, "Med B")=1), 1, 0)</f>
        <v>0</v>
      </c>
      <c r="N1217" s="1">
        <f t="shared" si="157"/>
        <v>0</v>
      </c>
      <c r="O1217" s="1">
        <f>IF(B1217="Med B", COUNTIFS(A$2:A1217, A1217, B$2:B1217, "Med B"), 0)</f>
        <v>0</v>
      </c>
      <c r="P1217" s="1">
        <f>IF(AND(B1217="Med B", COUNTIFS(A$2:A1217, A1217, B$2:B1217, "Med B")=2), E1217, 0)</f>
        <v>0</v>
      </c>
    </row>
    <row r="1218" spans="1:17" ht="10" x14ac:dyDescent="0.25">
      <c r="A1218" s="1">
        <v>82</v>
      </c>
      <c r="B1218" s="24" t="s">
        <v>9</v>
      </c>
      <c r="C1218" s="2">
        <v>41141</v>
      </c>
      <c r="D1218" s="2" t="str">
        <f t="shared" si="152"/>
        <v>2012-08</v>
      </c>
      <c r="E1218" s="23">
        <v>800</v>
      </c>
      <c r="F1218" s="23">
        <f t="shared" si="153"/>
        <v>0</v>
      </c>
      <c r="G1218" s="23">
        <f>IF(AND(B1218="Med B", COUNTIFS(A$2:A1218, A1218, B$2:B1218, "Med A")=0), 1, 0)</f>
        <v>0</v>
      </c>
      <c r="H1218" s="23" cm="1">
        <f t="array" ref="H1218">IF(AND(A1218=A1217, E1218=1), (C1218-MIN(IF(A$2:A1218=A1218, IF(B$2:B1218="Med A", C$2:C1218), C1218)))/7, 0)</f>
        <v>0</v>
      </c>
      <c r="I1218" s="23">
        <f>IF(F1218=1, SUMIFS(E$2:E1218, A$2:A1218, A1218, B$2:B1218, "Med A"), 0)</f>
        <v>0</v>
      </c>
      <c r="J1218" s="23">
        <f t="shared" si="154"/>
        <v>0</v>
      </c>
      <c r="K1218" s="23">
        <f t="shared" si="155"/>
        <v>800</v>
      </c>
      <c r="L1218" s="23">
        <f t="shared" si="156"/>
        <v>0</v>
      </c>
      <c r="M1218" s="1">
        <f>IF(AND(B1218="Med B", COUNTIFS(A$2:A1218, A1218, B$2:B1218, "Med B")=1), 1, 0)</f>
        <v>0</v>
      </c>
      <c r="N1218" s="1">
        <f t="shared" si="157"/>
        <v>0</v>
      </c>
      <c r="O1218" s="1">
        <f>IF(B1218="Med B", COUNTIFS(A$2:A1218, A1218, B$2:B1218, "Med B"), 0)</f>
        <v>0</v>
      </c>
      <c r="P1218" s="1">
        <f>IF(AND(B1218="Med B", COUNTIFS(A$2:A1218, A1218, B$2:B1218, "Med B")=2), E1218, 0)</f>
        <v>0</v>
      </c>
    </row>
    <row r="1219" spans="1:17" ht="10" x14ac:dyDescent="0.25">
      <c r="A1219" s="1">
        <v>82</v>
      </c>
      <c r="B1219" s="24" t="s">
        <v>9</v>
      </c>
      <c r="C1219" s="2">
        <v>41143</v>
      </c>
      <c r="D1219" s="2" t="str">
        <f t="shared" ref="D1219:D1282" si="160">TEXT(C1219,"yyyy-mm")</f>
        <v>2012-08</v>
      </c>
      <c r="E1219" s="23">
        <v>800</v>
      </c>
      <c r="F1219" s="23">
        <f t="shared" ref="F1219:F1282" si="161">IF(AND(A1219=A1218, B1218="Med A", B1219="Med B"), 1, 0)</f>
        <v>0</v>
      </c>
      <c r="G1219" s="23">
        <f>IF(AND(B1219="Med B", COUNTIFS(A$2:A1219, A1219, B$2:B1219, "Med A")=0), 1, 0)</f>
        <v>0</v>
      </c>
      <c r="H1219" s="23" cm="1">
        <f t="array" ref="H1219">IF(AND(A1219=A1218, E1219=1), (C1219-MIN(IF(A$2:A1219=A1219, IF(B$2:B1219="Med A", C$2:C1219), C1219)))/7, 0)</f>
        <v>0</v>
      </c>
      <c r="I1219" s="23">
        <f>IF(F1219=1, SUMIFS(E$2:E1219, A$2:A1219, A1219, B$2:B1219, "Med A"), 0)</f>
        <v>0</v>
      </c>
      <c r="J1219" s="23">
        <f t="shared" ref="J1219:J1282" si="162">IF(AND(B1219="Med B", OR(A1220&lt;&gt;A1219, ISBLANK(A1220))), SUMIFS(E:E, A:A, A1219, B:B, "Med B"), 0)</f>
        <v>0</v>
      </c>
      <c r="K1219" s="23">
        <f t="shared" ref="K1219:K1282" si="163">IF(B1219="Med A", E1219, 0)</f>
        <v>800</v>
      </c>
      <c r="L1219" s="23">
        <f t="shared" ref="L1219:L1282" si="164">IF(B1219="Med B", E1219, 0)</f>
        <v>0</v>
      </c>
      <c r="M1219" s="1">
        <f>IF(AND(B1219="Med B", COUNTIFS(A$2:A1219, A1219, B$2:B1219, "Med B")=1), 1, 0)</f>
        <v>0</v>
      </c>
      <c r="N1219" s="1">
        <f t="shared" ref="N1219:N1282" si="165">IF(M1219=1, E1219, 0)</f>
        <v>0</v>
      </c>
      <c r="O1219" s="1">
        <f>IF(B1219="Med B", COUNTIFS(A$2:A1219, A1219, B$2:B1219, "Med B"), 0)</f>
        <v>0</v>
      </c>
      <c r="P1219" s="1">
        <f>IF(AND(B1219="Med B", COUNTIFS(A$2:A1219, A1219, B$2:B1219, "Med B")=2), E1219, 0)</f>
        <v>0</v>
      </c>
    </row>
    <row r="1220" spans="1:17" ht="10" x14ac:dyDescent="0.25">
      <c r="A1220" s="1">
        <v>82</v>
      </c>
      <c r="B1220" s="24" t="s">
        <v>9</v>
      </c>
      <c r="C1220" s="2">
        <v>41145</v>
      </c>
      <c r="D1220" s="2" t="str">
        <f t="shared" si="160"/>
        <v>2012-08</v>
      </c>
      <c r="E1220" s="23">
        <v>800</v>
      </c>
      <c r="F1220" s="23">
        <f t="shared" si="161"/>
        <v>0</v>
      </c>
      <c r="G1220" s="23">
        <f>IF(AND(B1220="Med B", COUNTIFS(A$2:A1220, A1220, B$2:B1220, "Med A")=0), 1, 0)</f>
        <v>0</v>
      </c>
      <c r="H1220" s="23" cm="1">
        <f t="array" ref="H1220">IF(AND(A1220=A1219, E1220=1), (C1220-MIN(IF(A$2:A1220=A1220, IF(B$2:B1220="Med A", C$2:C1220), C1220)))/7, 0)</f>
        <v>0</v>
      </c>
      <c r="I1220" s="23">
        <f>IF(F1220=1, SUMIFS(E$2:E1220, A$2:A1220, A1220, B$2:B1220, "Med A"), 0)</f>
        <v>0</v>
      </c>
      <c r="J1220" s="23">
        <f t="shared" si="162"/>
        <v>0</v>
      </c>
      <c r="K1220" s="23">
        <f t="shared" si="163"/>
        <v>800</v>
      </c>
      <c r="L1220" s="23">
        <f t="shared" si="164"/>
        <v>0</v>
      </c>
      <c r="M1220" s="1">
        <f>IF(AND(B1220="Med B", COUNTIFS(A$2:A1220, A1220, B$2:B1220, "Med B")=1), 1, 0)</f>
        <v>0</v>
      </c>
      <c r="N1220" s="1">
        <f t="shared" si="165"/>
        <v>0</v>
      </c>
      <c r="O1220" s="1">
        <f>IF(B1220="Med B", COUNTIFS(A$2:A1220, A1220, B$2:B1220, "Med B"), 0)</f>
        <v>0</v>
      </c>
      <c r="P1220" s="1">
        <f>IF(AND(B1220="Med B", COUNTIFS(A$2:A1220, A1220, B$2:B1220, "Med B")=2), E1220, 0)</f>
        <v>0</v>
      </c>
    </row>
    <row r="1221" spans="1:17" ht="10" x14ac:dyDescent="0.25">
      <c r="A1221" s="1">
        <v>82</v>
      </c>
      <c r="B1221" s="24" t="s">
        <v>9</v>
      </c>
      <c r="C1221" s="2">
        <v>41148</v>
      </c>
      <c r="D1221" s="2" t="str">
        <f t="shared" si="160"/>
        <v>2012-08</v>
      </c>
      <c r="E1221" s="23">
        <v>800</v>
      </c>
      <c r="F1221" s="23">
        <f t="shared" si="161"/>
        <v>0</v>
      </c>
      <c r="G1221" s="23">
        <f>IF(AND(B1221="Med B", COUNTIFS(A$2:A1221, A1221, B$2:B1221, "Med A")=0), 1, 0)</f>
        <v>0</v>
      </c>
      <c r="H1221" s="23" cm="1">
        <f t="array" ref="H1221">IF(AND(A1221=A1220, E1221=1), (C1221-MIN(IF(A$2:A1221=A1221, IF(B$2:B1221="Med A", C$2:C1221), C1221)))/7, 0)</f>
        <v>0</v>
      </c>
      <c r="I1221" s="23">
        <f>IF(F1221=1, SUMIFS(E$2:E1221, A$2:A1221, A1221, B$2:B1221, "Med A"), 0)</f>
        <v>0</v>
      </c>
      <c r="J1221" s="23">
        <f t="shared" si="162"/>
        <v>0</v>
      </c>
      <c r="K1221" s="23">
        <f t="shared" si="163"/>
        <v>800</v>
      </c>
      <c r="L1221" s="23">
        <f t="shared" si="164"/>
        <v>0</v>
      </c>
      <c r="M1221" s="1">
        <f>IF(AND(B1221="Med B", COUNTIFS(A$2:A1221, A1221, B$2:B1221, "Med B")=1), 1, 0)</f>
        <v>0</v>
      </c>
      <c r="N1221" s="1">
        <f t="shared" si="165"/>
        <v>0</v>
      </c>
      <c r="O1221" s="1">
        <f>IF(B1221="Med B", COUNTIFS(A$2:A1221, A1221, B$2:B1221, "Med B"), 0)</f>
        <v>0</v>
      </c>
      <c r="P1221" s="1">
        <f>IF(AND(B1221="Med B", COUNTIFS(A$2:A1221, A1221, B$2:B1221, "Med B")=2), E1221, 0)</f>
        <v>0</v>
      </c>
    </row>
    <row r="1222" spans="1:17" ht="10" x14ac:dyDescent="0.25">
      <c r="A1222" s="1">
        <v>82</v>
      </c>
      <c r="B1222" s="24" t="s">
        <v>9</v>
      </c>
      <c r="C1222" s="2">
        <v>41150</v>
      </c>
      <c r="D1222" s="2" t="str">
        <f t="shared" si="160"/>
        <v>2012-08</v>
      </c>
      <c r="E1222" s="23">
        <v>800</v>
      </c>
      <c r="F1222" s="23">
        <f t="shared" si="161"/>
        <v>0</v>
      </c>
      <c r="G1222" s="23">
        <f>IF(AND(B1222="Med B", COUNTIFS(A$2:A1222, A1222, B$2:B1222, "Med A")=0), 1, 0)</f>
        <v>0</v>
      </c>
      <c r="H1222" s="23" cm="1">
        <f t="array" ref="H1222">IF(AND(A1222=A1221, E1222=1), (C1222-MIN(IF(A$2:A1222=A1222, IF(B$2:B1222="Med A", C$2:C1222), C1222)))/7, 0)</f>
        <v>0</v>
      </c>
      <c r="I1222" s="23">
        <f>IF(F1222=1, SUMIFS(E$2:E1222, A$2:A1222, A1222, B$2:B1222, "Med A"), 0)</f>
        <v>0</v>
      </c>
      <c r="J1222" s="23">
        <f t="shared" si="162"/>
        <v>0</v>
      </c>
      <c r="K1222" s="23">
        <f t="shared" si="163"/>
        <v>800</v>
      </c>
      <c r="L1222" s="23">
        <f t="shared" si="164"/>
        <v>0</v>
      </c>
      <c r="M1222" s="1">
        <f>IF(AND(B1222="Med B", COUNTIFS(A$2:A1222, A1222, B$2:B1222, "Med B")=1), 1, 0)</f>
        <v>0</v>
      </c>
      <c r="N1222" s="1">
        <f t="shared" si="165"/>
        <v>0</v>
      </c>
      <c r="O1222" s="1">
        <f>IF(B1222="Med B", COUNTIFS(A$2:A1222, A1222, B$2:B1222, "Med B"), 0)</f>
        <v>0</v>
      </c>
      <c r="P1222" s="1">
        <f>IF(AND(B1222="Med B", COUNTIFS(A$2:A1222, A1222, B$2:B1222, "Med B")=2), E1222, 0)</f>
        <v>0</v>
      </c>
    </row>
    <row r="1223" spans="1:17" ht="10" x14ac:dyDescent="0.25">
      <c r="A1223" s="1">
        <v>82</v>
      </c>
      <c r="B1223" s="24" t="s">
        <v>9</v>
      </c>
      <c r="C1223" s="2">
        <v>41152</v>
      </c>
      <c r="D1223" s="2" t="str">
        <f t="shared" si="160"/>
        <v>2012-08</v>
      </c>
      <c r="E1223" s="23">
        <v>800</v>
      </c>
      <c r="F1223" s="23">
        <f t="shared" si="161"/>
        <v>0</v>
      </c>
      <c r="G1223" s="23">
        <f>IF(AND(B1223="Med B", COUNTIFS(A$2:A1223, A1223, B$2:B1223, "Med A")=0), 1, 0)</f>
        <v>0</v>
      </c>
      <c r="H1223" s="23" cm="1">
        <f t="array" ref="H1223">IF(AND(A1223=A1222, E1223=1), (C1223-MIN(IF(A$2:A1223=A1223, IF(B$2:B1223="Med A", C$2:C1223), C1223)))/7, 0)</f>
        <v>0</v>
      </c>
      <c r="I1223" s="23">
        <f>IF(F1223=1, SUMIFS(E$2:E1223, A$2:A1223, A1223, B$2:B1223, "Med A"), 0)</f>
        <v>0</v>
      </c>
      <c r="J1223" s="23">
        <f t="shared" si="162"/>
        <v>0</v>
      </c>
      <c r="K1223" s="23">
        <f t="shared" si="163"/>
        <v>800</v>
      </c>
      <c r="L1223" s="23">
        <f t="shared" si="164"/>
        <v>0</v>
      </c>
      <c r="M1223" s="1">
        <f>IF(AND(B1223="Med B", COUNTIFS(A$2:A1223, A1223, B$2:B1223, "Med B")=1), 1, 0)</f>
        <v>0</v>
      </c>
      <c r="N1223" s="1">
        <f t="shared" si="165"/>
        <v>0</v>
      </c>
      <c r="O1223" s="1">
        <f>IF(B1223="Med B", COUNTIFS(A$2:A1223, A1223, B$2:B1223, "Med B"), 0)</f>
        <v>0</v>
      </c>
      <c r="P1223" s="1">
        <f>IF(AND(B1223="Med B", COUNTIFS(A$2:A1223, A1223, B$2:B1223, "Med B")=2), E1223, 0)</f>
        <v>0</v>
      </c>
    </row>
    <row r="1224" spans="1:17" ht="12.5" x14ac:dyDescent="0.25">
      <c r="A1224" s="1">
        <v>82</v>
      </c>
      <c r="B1224" s="24" t="s">
        <v>9</v>
      </c>
      <c r="C1224" s="2">
        <v>41155</v>
      </c>
      <c r="D1224" s="2" t="str">
        <f t="shared" si="160"/>
        <v>2012-09</v>
      </c>
      <c r="E1224" s="23">
        <v>800</v>
      </c>
      <c r="F1224" s="23">
        <f t="shared" si="161"/>
        <v>0</v>
      </c>
      <c r="G1224" s="23">
        <f>IF(AND(B1224="Med B", COUNTIFS(A$2:A1224, A1224, B$2:B1224, "Med A")=0), 1, 0)</f>
        <v>0</v>
      </c>
      <c r="H1224" s="23" cm="1">
        <f t="array" ref="H1224">IF(AND(A1224=A1223, E1224=1), (C1224-MIN(IF(A$2:A1224=A1224, IF(B$2:B1224="Med A", C$2:C1224), C1224)))/7, 0)</f>
        <v>0</v>
      </c>
      <c r="I1224" s="23">
        <f>IF(F1224=1, SUMIFS(E$2:E1224, A$2:A1224, A1224, B$2:B1224, "Med A"), 0)</f>
        <v>0</v>
      </c>
      <c r="J1224" s="23">
        <f t="shared" si="162"/>
        <v>0</v>
      </c>
      <c r="K1224" s="23">
        <f t="shared" si="163"/>
        <v>800</v>
      </c>
      <c r="L1224" s="23">
        <f t="shared" si="164"/>
        <v>0</v>
      </c>
      <c r="M1224" s="1">
        <f>IF(AND(B1224="Med B", COUNTIFS(A$2:A1224, A1224, B$2:B1224, "Med B")=1), 1, 0)</f>
        <v>0</v>
      </c>
      <c r="N1224" s="1">
        <f t="shared" si="165"/>
        <v>0</v>
      </c>
      <c r="O1224" s="1">
        <f>IF(B1224="Med B", COUNTIFS(A$2:A1224, A1224, B$2:B1224, "Med B"), 0)</f>
        <v>0</v>
      </c>
      <c r="P1224" s="1">
        <f>IF(AND(B1224="Med B", COUNTIFS(A$2:A1224, A1224, B$2:B1224, "Med B")=2), E1224, 0)</f>
        <v>0</v>
      </c>
      <c r="Q1224" t="str">
        <f t="shared" ref="Q1224:Q1228" si="166">IF(AND(F1200=1, OR(MONTH(C1200)=9, MONTH(C1200)=10)), TEXT(C1200, "yyyy-mm"), "")</f>
        <v>2012-09</v>
      </c>
    </row>
    <row r="1225" spans="1:17" ht="12.5" x14ac:dyDescent="0.25">
      <c r="A1225" s="1">
        <v>82</v>
      </c>
      <c r="B1225" s="24" t="s">
        <v>9</v>
      </c>
      <c r="C1225" s="2">
        <v>41157</v>
      </c>
      <c r="D1225" s="2" t="str">
        <f t="shared" si="160"/>
        <v>2012-09</v>
      </c>
      <c r="E1225" s="23">
        <v>800</v>
      </c>
      <c r="F1225" s="23">
        <f t="shared" si="161"/>
        <v>0</v>
      </c>
      <c r="G1225" s="23">
        <f>IF(AND(B1225="Med B", COUNTIFS(A$2:A1225, A1225, B$2:B1225, "Med A")=0), 1, 0)</f>
        <v>0</v>
      </c>
      <c r="H1225" s="23" cm="1">
        <f t="array" ref="H1225">IF(AND(A1225=A1224, E1225=1), (C1225-MIN(IF(A$2:A1225=A1225, IF(B$2:B1225="Med A", C$2:C1225), C1225)))/7, 0)</f>
        <v>0</v>
      </c>
      <c r="I1225" s="23">
        <f>IF(F1225=1, SUMIFS(E$2:E1225, A$2:A1225, A1225, B$2:B1225, "Med A"), 0)</f>
        <v>0</v>
      </c>
      <c r="J1225" s="23">
        <f t="shared" si="162"/>
        <v>0</v>
      </c>
      <c r="K1225" s="23">
        <f t="shared" si="163"/>
        <v>800</v>
      </c>
      <c r="L1225" s="23">
        <f t="shared" si="164"/>
        <v>0</v>
      </c>
      <c r="M1225" s="1">
        <f>IF(AND(B1225="Med B", COUNTIFS(A$2:A1225, A1225, B$2:B1225, "Med B")=1), 1, 0)</f>
        <v>0</v>
      </c>
      <c r="N1225" s="1">
        <f t="shared" si="165"/>
        <v>0</v>
      </c>
      <c r="O1225" s="1">
        <f>IF(B1225="Med B", COUNTIFS(A$2:A1225, A1225, B$2:B1225, "Med B"), 0)</f>
        <v>0</v>
      </c>
      <c r="P1225" s="1">
        <f>IF(AND(B1225="Med B", COUNTIFS(A$2:A1225, A1225, B$2:B1225, "Med B")=2), E1225, 0)</f>
        <v>0</v>
      </c>
      <c r="Q1225" t="str">
        <f t="shared" si="166"/>
        <v/>
      </c>
    </row>
    <row r="1226" spans="1:17" ht="12.5" x14ac:dyDescent="0.25">
      <c r="A1226" s="1">
        <v>82</v>
      </c>
      <c r="B1226" s="24" t="s">
        <v>10</v>
      </c>
      <c r="C1226" s="2">
        <v>41164</v>
      </c>
      <c r="D1226" s="2" t="str">
        <f t="shared" si="160"/>
        <v>2012-09</v>
      </c>
      <c r="E1226" s="23">
        <v>2</v>
      </c>
      <c r="F1226" s="23">
        <f t="shared" si="161"/>
        <v>1</v>
      </c>
      <c r="G1226" s="23">
        <f>IF(AND(B1226="Med B", COUNTIFS(A$2:A1226, A1226, B$2:B1226, "Med A")=0), 1, 0)</f>
        <v>0</v>
      </c>
      <c r="H1226" s="23" cm="1">
        <f t="array" ref="H1226">IF(AND(A1226=A1225, E1226=1), (C1226-MIN(IF(A$2:A1226=A1226, IF(B$2:B1226="Med A", C$2:C1226), C1226)))/7, 0)</f>
        <v>0</v>
      </c>
      <c r="I1226" s="23">
        <f>IF(F1226=1, SUMIFS(E$2:E1226, A$2:A1226, A1226, B$2:B1226, "Med A"), 0)</f>
        <v>20800</v>
      </c>
      <c r="J1226" s="23">
        <f t="shared" si="162"/>
        <v>0</v>
      </c>
      <c r="K1226" s="23">
        <f t="shared" si="163"/>
        <v>0</v>
      </c>
      <c r="L1226" s="23">
        <f t="shared" si="164"/>
        <v>2</v>
      </c>
      <c r="M1226" s="1">
        <f>IF(AND(B1226="Med B", COUNTIFS(A$2:A1226, A1226, B$2:B1226, "Med B")=1), 1, 0)</f>
        <v>1</v>
      </c>
      <c r="N1226" s="1">
        <f t="shared" si="165"/>
        <v>2</v>
      </c>
      <c r="O1226" s="1">
        <f>IF(B1226="Med B", COUNTIFS(A$2:A1226, A1226, B$2:B1226, "Med B"), 0)</f>
        <v>1</v>
      </c>
      <c r="P1226" s="1">
        <f>IF(AND(B1226="Med B", COUNTIFS(A$2:A1226, A1226, B$2:B1226, "Med B")=2), E1226, 0)</f>
        <v>0</v>
      </c>
      <c r="Q1226" t="str">
        <f t="shared" si="166"/>
        <v/>
      </c>
    </row>
    <row r="1227" spans="1:17" ht="12.5" x14ac:dyDescent="0.25">
      <c r="A1227" s="1">
        <v>82</v>
      </c>
      <c r="B1227" s="24" t="s">
        <v>10</v>
      </c>
      <c r="C1227" s="2">
        <v>41192</v>
      </c>
      <c r="D1227" s="2" t="str">
        <f t="shared" si="160"/>
        <v>2012-10</v>
      </c>
      <c r="E1227" s="23">
        <v>1</v>
      </c>
      <c r="F1227" s="23">
        <f t="shared" si="161"/>
        <v>0</v>
      </c>
      <c r="G1227" s="23">
        <f>IF(AND(B1227="Med B", COUNTIFS(A$2:A1227, A1227, B$2:B1227, "Med A")=0), 1, 0)</f>
        <v>0</v>
      </c>
      <c r="H1227" s="23" cm="1">
        <f t="array" ref="H1227">IF(AND(A1227=A1226, E1227=1), (C1227-MIN(IF(A$2:A1227=A1227, IF(B$2:B1227="Med A", C$2:C1227), C1227)))/7, 0)</f>
        <v>13.714285714285714</v>
      </c>
      <c r="I1227" s="23">
        <f>IF(F1227=1, SUMIFS(E$2:E1227, A$2:A1227, A1227, B$2:B1227, "Med A"), 0)</f>
        <v>0</v>
      </c>
      <c r="J1227" s="23">
        <f t="shared" si="162"/>
        <v>0</v>
      </c>
      <c r="K1227" s="23">
        <f t="shared" si="163"/>
        <v>0</v>
      </c>
      <c r="L1227" s="23">
        <f t="shared" si="164"/>
        <v>1</v>
      </c>
      <c r="M1227" s="1">
        <f>IF(AND(B1227="Med B", COUNTIFS(A$2:A1227, A1227, B$2:B1227, "Med B")=1), 1, 0)</f>
        <v>0</v>
      </c>
      <c r="N1227" s="1">
        <f t="shared" si="165"/>
        <v>0</v>
      </c>
      <c r="O1227" s="1">
        <f>IF(B1227="Med B", COUNTIFS(A$2:A1227, A1227, B$2:B1227, "Med B"), 0)</f>
        <v>2</v>
      </c>
      <c r="P1227" s="1">
        <f>IF(AND(B1227="Med B", COUNTIFS(A$2:A1227, A1227, B$2:B1227, "Med B")=2), E1227, 0)</f>
        <v>1</v>
      </c>
      <c r="Q1227" t="str">
        <f t="shared" si="166"/>
        <v/>
      </c>
    </row>
    <row r="1228" spans="1:17" ht="12.5" x14ac:dyDescent="0.25">
      <c r="A1228" s="1">
        <v>82</v>
      </c>
      <c r="B1228" s="24" t="s">
        <v>10</v>
      </c>
      <c r="C1228" s="2">
        <v>41192</v>
      </c>
      <c r="D1228" s="2" t="str">
        <f t="shared" si="160"/>
        <v>2012-10</v>
      </c>
      <c r="E1228" s="23">
        <v>2</v>
      </c>
      <c r="F1228" s="23">
        <f t="shared" si="161"/>
        <v>0</v>
      </c>
      <c r="G1228" s="23">
        <f>IF(AND(B1228="Med B", COUNTIFS(A$2:A1228, A1228, B$2:B1228, "Med A")=0), 1, 0)</f>
        <v>0</v>
      </c>
      <c r="H1228" s="23" cm="1">
        <f t="array" ref="H1228">IF(AND(A1228=A1227, E1228=1), (C1228-MIN(IF(A$2:A1228=A1228, IF(B$2:B1228="Med A", C$2:C1228), C1228)))/7, 0)</f>
        <v>0</v>
      </c>
      <c r="I1228" s="23">
        <f>IF(F1228=1, SUMIFS(E$2:E1228, A$2:A1228, A1228, B$2:B1228, "Med A"), 0)</f>
        <v>0</v>
      </c>
      <c r="J1228" s="23">
        <f t="shared" si="162"/>
        <v>0</v>
      </c>
      <c r="K1228" s="23">
        <f t="shared" si="163"/>
        <v>0</v>
      </c>
      <c r="L1228" s="23">
        <f t="shared" si="164"/>
        <v>2</v>
      </c>
      <c r="M1228" s="1">
        <f>IF(AND(B1228="Med B", COUNTIFS(A$2:A1228, A1228, B$2:B1228, "Med B")=1), 1, 0)</f>
        <v>0</v>
      </c>
      <c r="N1228" s="1">
        <f t="shared" si="165"/>
        <v>0</v>
      </c>
      <c r="O1228" s="1">
        <f>IF(B1228="Med B", COUNTIFS(A$2:A1228, A1228, B$2:B1228, "Med B"), 0)</f>
        <v>3</v>
      </c>
      <c r="P1228" s="1">
        <f>IF(AND(B1228="Med B", COUNTIFS(A$2:A1228, A1228, B$2:B1228, "Med B")=2), E1228, 0)</f>
        <v>0</v>
      </c>
      <c r="Q1228" t="str">
        <f t="shared" si="166"/>
        <v/>
      </c>
    </row>
    <row r="1229" spans="1:17" ht="10" x14ac:dyDescent="0.25">
      <c r="A1229" s="1">
        <v>82</v>
      </c>
      <c r="B1229" s="24" t="s">
        <v>10</v>
      </c>
      <c r="C1229" s="2">
        <v>41227</v>
      </c>
      <c r="D1229" s="2" t="str">
        <f t="shared" si="160"/>
        <v>2012-11</v>
      </c>
      <c r="E1229" s="23">
        <v>3</v>
      </c>
      <c r="F1229" s="23">
        <f t="shared" si="161"/>
        <v>0</v>
      </c>
      <c r="G1229" s="23">
        <f>IF(AND(B1229="Med B", COUNTIFS(A$2:A1229, A1229, B$2:B1229, "Med A")=0), 1, 0)</f>
        <v>0</v>
      </c>
      <c r="H1229" s="23" cm="1">
        <f t="array" ref="H1229">IF(AND(A1229=A1228, E1229=1), (C1229-MIN(IF(A$2:A1229=A1229, IF(B$2:B1229="Med A", C$2:C1229), C1229)))/7, 0)</f>
        <v>0</v>
      </c>
      <c r="I1229" s="23">
        <f>IF(F1229=1, SUMIFS(E$2:E1229, A$2:A1229, A1229, B$2:B1229, "Med A"), 0)</f>
        <v>0</v>
      </c>
      <c r="J1229" s="23">
        <f t="shared" si="162"/>
        <v>8</v>
      </c>
      <c r="K1229" s="23">
        <f t="shared" si="163"/>
        <v>0</v>
      </c>
      <c r="L1229" s="23">
        <f t="shared" si="164"/>
        <v>3</v>
      </c>
      <c r="M1229" s="1">
        <f>IF(AND(B1229="Med B", COUNTIFS(A$2:A1229, A1229, B$2:B1229, "Med B")=1), 1, 0)</f>
        <v>0</v>
      </c>
      <c r="N1229" s="1">
        <f t="shared" si="165"/>
        <v>0</v>
      </c>
      <c r="O1229" s="1">
        <f>IF(B1229="Med B", COUNTIFS(A$2:A1229, A1229, B$2:B1229, "Med B"), 0)</f>
        <v>4</v>
      </c>
      <c r="P1229" s="1">
        <f>IF(AND(B1229="Med B", COUNTIFS(A$2:A1229, A1229, B$2:B1229, "Med B")=2), E1229, 0)</f>
        <v>0</v>
      </c>
    </row>
    <row r="1230" spans="1:17" ht="10" x14ac:dyDescent="0.25">
      <c r="A1230" s="1">
        <v>83</v>
      </c>
      <c r="B1230" s="24" t="s">
        <v>9</v>
      </c>
      <c r="C1230" s="2">
        <v>41127</v>
      </c>
      <c r="D1230" s="2" t="str">
        <f t="shared" si="160"/>
        <v>2012-08</v>
      </c>
      <c r="E1230" s="23">
        <v>4400</v>
      </c>
      <c r="F1230" s="23">
        <f t="shared" si="161"/>
        <v>0</v>
      </c>
      <c r="G1230" s="23">
        <f>IF(AND(B1230="Med B", COUNTIFS(A$2:A1230, A1230, B$2:B1230, "Med A")=0), 1, 0)</f>
        <v>0</v>
      </c>
      <c r="H1230" s="23" cm="1">
        <f t="array" ref="H1230">IF(AND(A1230=A1229, E1230=1), (C1230-MIN(IF(A$2:A1230=A1230, IF(B$2:B1230="Med A", C$2:C1230), C1230)))/7, 0)</f>
        <v>0</v>
      </c>
      <c r="I1230" s="23">
        <f>IF(F1230=1, SUMIFS(E$2:E1230, A$2:A1230, A1230, B$2:B1230, "Med A"), 0)</f>
        <v>0</v>
      </c>
      <c r="J1230" s="23">
        <f t="shared" si="162"/>
        <v>0</v>
      </c>
      <c r="K1230" s="23">
        <f t="shared" si="163"/>
        <v>4400</v>
      </c>
      <c r="L1230" s="23">
        <f t="shared" si="164"/>
        <v>0</v>
      </c>
      <c r="M1230" s="1">
        <f>IF(AND(B1230="Med B", COUNTIFS(A$2:A1230, A1230, B$2:B1230, "Med B")=1), 1, 0)</f>
        <v>0</v>
      </c>
      <c r="N1230" s="1">
        <f t="shared" si="165"/>
        <v>0</v>
      </c>
      <c r="O1230" s="1">
        <f>IF(B1230="Med B", COUNTIFS(A$2:A1230, A1230, B$2:B1230, "Med B"), 0)</f>
        <v>0</v>
      </c>
      <c r="P1230" s="1">
        <f>IF(AND(B1230="Med B", COUNTIFS(A$2:A1230, A1230, B$2:B1230, "Med B")=2), E1230, 0)</f>
        <v>0</v>
      </c>
    </row>
    <row r="1231" spans="1:17" ht="10" x14ac:dyDescent="0.25">
      <c r="A1231" s="1">
        <v>83</v>
      </c>
      <c r="B1231" s="24" t="s">
        <v>9</v>
      </c>
      <c r="C1231" s="2">
        <v>41129</v>
      </c>
      <c r="D1231" s="2" t="str">
        <f t="shared" si="160"/>
        <v>2012-08</v>
      </c>
      <c r="E1231" s="23">
        <v>4400</v>
      </c>
      <c r="F1231" s="23">
        <f t="shared" si="161"/>
        <v>0</v>
      </c>
      <c r="G1231" s="23">
        <f>IF(AND(B1231="Med B", COUNTIFS(A$2:A1231, A1231, B$2:B1231, "Med A")=0), 1, 0)</f>
        <v>0</v>
      </c>
      <c r="H1231" s="23" cm="1">
        <f t="array" ref="H1231">IF(AND(A1231=A1230, E1231=1), (C1231-MIN(IF(A$2:A1231=A1231, IF(B$2:B1231="Med A", C$2:C1231), C1231)))/7, 0)</f>
        <v>0</v>
      </c>
      <c r="I1231" s="23">
        <f>IF(F1231=1, SUMIFS(E$2:E1231, A$2:A1231, A1231, B$2:B1231, "Med A"), 0)</f>
        <v>0</v>
      </c>
      <c r="J1231" s="23">
        <f t="shared" si="162"/>
        <v>0</v>
      </c>
      <c r="K1231" s="23">
        <f t="shared" si="163"/>
        <v>4400</v>
      </c>
      <c r="L1231" s="23">
        <f t="shared" si="164"/>
        <v>0</v>
      </c>
      <c r="M1231" s="1">
        <f>IF(AND(B1231="Med B", COUNTIFS(A$2:A1231, A1231, B$2:B1231, "Med B")=1), 1, 0)</f>
        <v>0</v>
      </c>
      <c r="N1231" s="1">
        <f t="shared" si="165"/>
        <v>0</v>
      </c>
      <c r="O1231" s="1">
        <f>IF(B1231="Med B", COUNTIFS(A$2:A1231, A1231, B$2:B1231, "Med B"), 0)</f>
        <v>0</v>
      </c>
      <c r="P1231" s="1">
        <f>IF(AND(B1231="Med B", COUNTIFS(A$2:A1231, A1231, B$2:B1231, "Med B")=2), E1231, 0)</f>
        <v>0</v>
      </c>
    </row>
    <row r="1232" spans="1:17" ht="10" x14ac:dyDescent="0.25">
      <c r="A1232" s="1">
        <v>83</v>
      </c>
      <c r="B1232" s="24" t="s">
        <v>9</v>
      </c>
      <c r="C1232" s="2">
        <v>41131</v>
      </c>
      <c r="D1232" s="2" t="str">
        <f t="shared" si="160"/>
        <v>2012-08</v>
      </c>
      <c r="E1232" s="23">
        <v>4400</v>
      </c>
      <c r="F1232" s="23">
        <f t="shared" si="161"/>
        <v>0</v>
      </c>
      <c r="G1232" s="23">
        <f>IF(AND(B1232="Med B", COUNTIFS(A$2:A1232, A1232, B$2:B1232, "Med A")=0), 1, 0)</f>
        <v>0</v>
      </c>
      <c r="H1232" s="23" cm="1">
        <f t="array" ref="H1232">IF(AND(A1232=A1231, E1232=1), (C1232-MIN(IF(A$2:A1232=A1232, IF(B$2:B1232="Med A", C$2:C1232), C1232)))/7, 0)</f>
        <v>0</v>
      </c>
      <c r="I1232" s="23">
        <f>IF(F1232=1, SUMIFS(E$2:E1232, A$2:A1232, A1232, B$2:B1232, "Med A"), 0)</f>
        <v>0</v>
      </c>
      <c r="J1232" s="23">
        <f t="shared" si="162"/>
        <v>0</v>
      </c>
      <c r="K1232" s="23">
        <f t="shared" si="163"/>
        <v>4400</v>
      </c>
      <c r="L1232" s="23">
        <f t="shared" si="164"/>
        <v>0</v>
      </c>
      <c r="M1232" s="1">
        <f>IF(AND(B1232="Med B", COUNTIFS(A$2:A1232, A1232, B$2:B1232, "Med B")=1), 1, 0)</f>
        <v>0</v>
      </c>
      <c r="N1232" s="1">
        <f t="shared" si="165"/>
        <v>0</v>
      </c>
      <c r="O1232" s="1">
        <f>IF(B1232="Med B", COUNTIFS(A$2:A1232, A1232, B$2:B1232, "Med B"), 0)</f>
        <v>0</v>
      </c>
      <c r="P1232" s="1">
        <f>IF(AND(B1232="Med B", COUNTIFS(A$2:A1232, A1232, B$2:B1232, "Med B")=2), E1232, 0)</f>
        <v>0</v>
      </c>
    </row>
    <row r="1233" spans="1:17" ht="10" x14ac:dyDescent="0.25">
      <c r="A1233" s="1">
        <v>83</v>
      </c>
      <c r="B1233" s="24" t="s">
        <v>9</v>
      </c>
      <c r="C1233" s="2">
        <v>41134</v>
      </c>
      <c r="D1233" s="2" t="str">
        <f t="shared" si="160"/>
        <v>2012-08</v>
      </c>
      <c r="E1233" s="23">
        <v>4400</v>
      </c>
      <c r="F1233" s="23">
        <f t="shared" si="161"/>
        <v>0</v>
      </c>
      <c r="G1233" s="23">
        <f>IF(AND(B1233="Med B", COUNTIFS(A$2:A1233, A1233, B$2:B1233, "Med A")=0), 1, 0)</f>
        <v>0</v>
      </c>
      <c r="H1233" s="23" cm="1">
        <f t="array" ref="H1233">IF(AND(A1233=A1232, E1233=1), (C1233-MIN(IF(A$2:A1233=A1233, IF(B$2:B1233="Med A", C$2:C1233), C1233)))/7, 0)</f>
        <v>0</v>
      </c>
      <c r="I1233" s="23">
        <f>IF(F1233=1, SUMIFS(E$2:E1233, A$2:A1233, A1233, B$2:B1233, "Med A"), 0)</f>
        <v>0</v>
      </c>
      <c r="J1233" s="23">
        <f t="shared" si="162"/>
        <v>0</v>
      </c>
      <c r="K1233" s="23">
        <f t="shared" si="163"/>
        <v>4400</v>
      </c>
      <c r="L1233" s="23">
        <f t="shared" si="164"/>
        <v>0</v>
      </c>
      <c r="M1233" s="1">
        <f>IF(AND(B1233="Med B", COUNTIFS(A$2:A1233, A1233, B$2:B1233, "Med B")=1), 1, 0)</f>
        <v>0</v>
      </c>
      <c r="N1233" s="1">
        <f t="shared" si="165"/>
        <v>0</v>
      </c>
      <c r="O1233" s="1">
        <f>IF(B1233="Med B", COUNTIFS(A$2:A1233, A1233, B$2:B1233, "Med B"), 0)</f>
        <v>0</v>
      </c>
      <c r="P1233" s="1">
        <f>IF(AND(B1233="Med B", COUNTIFS(A$2:A1233, A1233, B$2:B1233, "Med B")=2), E1233, 0)</f>
        <v>0</v>
      </c>
    </row>
    <row r="1234" spans="1:17" ht="10" x14ac:dyDescent="0.25">
      <c r="A1234" s="1">
        <v>83</v>
      </c>
      <c r="B1234" s="24" t="s">
        <v>9</v>
      </c>
      <c r="C1234" s="2">
        <v>41136</v>
      </c>
      <c r="D1234" s="2" t="str">
        <f t="shared" si="160"/>
        <v>2012-08</v>
      </c>
      <c r="E1234" s="23">
        <v>4400</v>
      </c>
      <c r="F1234" s="23">
        <f t="shared" si="161"/>
        <v>0</v>
      </c>
      <c r="G1234" s="23">
        <f>IF(AND(B1234="Med B", COUNTIFS(A$2:A1234, A1234, B$2:B1234, "Med A")=0), 1, 0)</f>
        <v>0</v>
      </c>
      <c r="H1234" s="23" cm="1">
        <f t="array" ref="H1234">IF(AND(A1234=A1233, E1234=1), (C1234-MIN(IF(A$2:A1234=A1234, IF(B$2:B1234="Med A", C$2:C1234), C1234)))/7, 0)</f>
        <v>0</v>
      </c>
      <c r="I1234" s="23">
        <f>IF(F1234=1, SUMIFS(E$2:E1234, A$2:A1234, A1234, B$2:B1234, "Med A"), 0)</f>
        <v>0</v>
      </c>
      <c r="J1234" s="23">
        <f t="shared" si="162"/>
        <v>0</v>
      </c>
      <c r="K1234" s="23">
        <f t="shared" si="163"/>
        <v>4400</v>
      </c>
      <c r="L1234" s="23">
        <f t="shared" si="164"/>
        <v>0</v>
      </c>
      <c r="M1234" s="1">
        <f>IF(AND(B1234="Med B", COUNTIFS(A$2:A1234, A1234, B$2:B1234, "Med B")=1), 1, 0)</f>
        <v>0</v>
      </c>
      <c r="N1234" s="1">
        <f t="shared" si="165"/>
        <v>0</v>
      </c>
      <c r="O1234" s="1">
        <f>IF(B1234="Med B", COUNTIFS(A$2:A1234, A1234, B$2:B1234, "Med B"), 0)</f>
        <v>0</v>
      </c>
      <c r="P1234" s="1">
        <f>IF(AND(B1234="Med B", COUNTIFS(A$2:A1234, A1234, B$2:B1234, "Med B")=2), E1234, 0)</f>
        <v>0</v>
      </c>
    </row>
    <row r="1235" spans="1:17" ht="10" x14ac:dyDescent="0.25">
      <c r="A1235" s="1">
        <v>83</v>
      </c>
      <c r="B1235" s="24" t="s">
        <v>9</v>
      </c>
      <c r="C1235" s="2">
        <v>41138</v>
      </c>
      <c r="D1235" s="2" t="str">
        <f t="shared" si="160"/>
        <v>2012-08</v>
      </c>
      <c r="E1235" s="23">
        <v>4400</v>
      </c>
      <c r="F1235" s="23">
        <f t="shared" si="161"/>
        <v>0</v>
      </c>
      <c r="G1235" s="23">
        <f>IF(AND(B1235="Med B", COUNTIFS(A$2:A1235, A1235, B$2:B1235, "Med A")=0), 1, 0)</f>
        <v>0</v>
      </c>
      <c r="H1235" s="23" cm="1">
        <f t="array" ref="H1235">IF(AND(A1235=A1234, E1235=1), (C1235-MIN(IF(A$2:A1235=A1235, IF(B$2:B1235="Med A", C$2:C1235), C1235)))/7, 0)</f>
        <v>0</v>
      </c>
      <c r="I1235" s="23">
        <f>IF(F1235=1, SUMIFS(E$2:E1235, A$2:A1235, A1235, B$2:B1235, "Med A"), 0)</f>
        <v>0</v>
      </c>
      <c r="J1235" s="23">
        <f t="shared" si="162"/>
        <v>0</v>
      </c>
      <c r="K1235" s="23">
        <f t="shared" si="163"/>
        <v>4400</v>
      </c>
      <c r="L1235" s="23">
        <f t="shared" si="164"/>
        <v>0</v>
      </c>
      <c r="M1235" s="1">
        <f>IF(AND(B1235="Med B", COUNTIFS(A$2:A1235, A1235, B$2:B1235, "Med B")=1), 1, 0)</f>
        <v>0</v>
      </c>
      <c r="N1235" s="1">
        <f t="shared" si="165"/>
        <v>0</v>
      </c>
      <c r="O1235" s="1">
        <f>IF(B1235="Med B", COUNTIFS(A$2:A1235, A1235, B$2:B1235, "Med B"), 0)</f>
        <v>0</v>
      </c>
      <c r="P1235" s="1">
        <f>IF(AND(B1235="Med B", COUNTIFS(A$2:A1235, A1235, B$2:B1235, "Med B")=2), E1235, 0)</f>
        <v>0</v>
      </c>
    </row>
    <row r="1236" spans="1:17" ht="10" x14ac:dyDescent="0.25">
      <c r="A1236" s="1">
        <v>83</v>
      </c>
      <c r="B1236" s="24" t="s">
        <v>9</v>
      </c>
      <c r="C1236" s="2">
        <v>41141</v>
      </c>
      <c r="D1236" s="2" t="str">
        <f t="shared" si="160"/>
        <v>2012-08</v>
      </c>
      <c r="E1236" s="23">
        <v>5300</v>
      </c>
      <c r="F1236" s="23">
        <f t="shared" si="161"/>
        <v>0</v>
      </c>
      <c r="G1236" s="23">
        <f>IF(AND(B1236="Med B", COUNTIFS(A$2:A1236, A1236, B$2:B1236, "Med A")=0), 1, 0)</f>
        <v>0</v>
      </c>
      <c r="H1236" s="23" cm="1">
        <f t="array" ref="H1236">IF(AND(A1236=A1235, E1236=1), (C1236-MIN(IF(A$2:A1236=A1236, IF(B$2:B1236="Med A", C$2:C1236), C1236)))/7, 0)</f>
        <v>0</v>
      </c>
      <c r="I1236" s="23">
        <f>IF(F1236=1, SUMIFS(E$2:E1236, A$2:A1236, A1236, B$2:B1236, "Med A"), 0)</f>
        <v>0</v>
      </c>
      <c r="J1236" s="23">
        <f t="shared" si="162"/>
        <v>0</v>
      </c>
      <c r="K1236" s="23">
        <f t="shared" si="163"/>
        <v>5300</v>
      </c>
      <c r="L1236" s="23">
        <f t="shared" si="164"/>
        <v>0</v>
      </c>
      <c r="M1236" s="1">
        <f>IF(AND(B1236="Med B", COUNTIFS(A$2:A1236, A1236, B$2:B1236, "Med B")=1), 1, 0)</f>
        <v>0</v>
      </c>
      <c r="N1236" s="1">
        <f t="shared" si="165"/>
        <v>0</v>
      </c>
      <c r="O1236" s="1">
        <f>IF(B1236="Med B", COUNTIFS(A$2:A1236, A1236, B$2:B1236, "Med B"), 0)</f>
        <v>0</v>
      </c>
      <c r="P1236" s="1">
        <f>IF(AND(B1236="Med B", COUNTIFS(A$2:A1236, A1236, B$2:B1236, "Med B")=2), E1236, 0)</f>
        <v>0</v>
      </c>
    </row>
    <row r="1237" spans="1:17" ht="10" x14ac:dyDescent="0.25">
      <c r="A1237" s="1">
        <v>83</v>
      </c>
      <c r="B1237" s="24" t="s">
        <v>9</v>
      </c>
      <c r="C1237" s="2">
        <v>41143</v>
      </c>
      <c r="D1237" s="2" t="str">
        <f t="shared" si="160"/>
        <v>2012-08</v>
      </c>
      <c r="E1237" s="23">
        <v>5300</v>
      </c>
      <c r="F1237" s="23">
        <f t="shared" si="161"/>
        <v>0</v>
      </c>
      <c r="G1237" s="23">
        <f>IF(AND(B1237="Med B", COUNTIFS(A$2:A1237, A1237, B$2:B1237, "Med A")=0), 1, 0)</f>
        <v>0</v>
      </c>
      <c r="H1237" s="23" cm="1">
        <f t="array" ref="H1237">IF(AND(A1237=A1236, E1237=1), (C1237-MIN(IF(A$2:A1237=A1237, IF(B$2:B1237="Med A", C$2:C1237), C1237)))/7, 0)</f>
        <v>0</v>
      </c>
      <c r="I1237" s="23">
        <f>IF(F1237=1, SUMIFS(E$2:E1237, A$2:A1237, A1237, B$2:B1237, "Med A"), 0)</f>
        <v>0</v>
      </c>
      <c r="J1237" s="23">
        <f t="shared" si="162"/>
        <v>0</v>
      </c>
      <c r="K1237" s="23">
        <f t="shared" si="163"/>
        <v>5300</v>
      </c>
      <c r="L1237" s="23">
        <f t="shared" si="164"/>
        <v>0</v>
      </c>
      <c r="M1237" s="1">
        <f>IF(AND(B1237="Med B", COUNTIFS(A$2:A1237, A1237, B$2:B1237, "Med B")=1), 1, 0)</f>
        <v>0</v>
      </c>
      <c r="N1237" s="1">
        <f t="shared" si="165"/>
        <v>0</v>
      </c>
      <c r="O1237" s="1">
        <f>IF(B1237="Med B", COUNTIFS(A$2:A1237, A1237, B$2:B1237, "Med B"), 0)</f>
        <v>0</v>
      </c>
      <c r="P1237" s="1">
        <f>IF(AND(B1237="Med B", COUNTIFS(A$2:A1237, A1237, B$2:B1237, "Med B")=2), E1237, 0)</f>
        <v>0</v>
      </c>
    </row>
    <row r="1238" spans="1:17" ht="10" x14ac:dyDescent="0.25">
      <c r="A1238" s="1">
        <v>83</v>
      </c>
      <c r="B1238" s="24" t="s">
        <v>9</v>
      </c>
      <c r="C1238" s="2">
        <v>41145</v>
      </c>
      <c r="D1238" s="2" t="str">
        <f t="shared" si="160"/>
        <v>2012-08</v>
      </c>
      <c r="E1238" s="23">
        <v>5300</v>
      </c>
      <c r="F1238" s="23">
        <f t="shared" si="161"/>
        <v>0</v>
      </c>
      <c r="G1238" s="23">
        <f>IF(AND(B1238="Med B", COUNTIFS(A$2:A1238, A1238, B$2:B1238, "Med A")=0), 1, 0)</f>
        <v>0</v>
      </c>
      <c r="H1238" s="23" cm="1">
        <f t="array" ref="H1238">IF(AND(A1238=A1237, E1238=1), (C1238-MIN(IF(A$2:A1238=A1238, IF(B$2:B1238="Med A", C$2:C1238), C1238)))/7, 0)</f>
        <v>0</v>
      </c>
      <c r="I1238" s="23">
        <f>IF(F1238=1, SUMIFS(E$2:E1238, A$2:A1238, A1238, B$2:B1238, "Med A"), 0)</f>
        <v>0</v>
      </c>
      <c r="J1238" s="23">
        <f t="shared" si="162"/>
        <v>0</v>
      </c>
      <c r="K1238" s="23">
        <f t="shared" si="163"/>
        <v>5300</v>
      </c>
      <c r="L1238" s="23">
        <f t="shared" si="164"/>
        <v>0</v>
      </c>
      <c r="M1238" s="1">
        <f>IF(AND(B1238="Med B", COUNTIFS(A$2:A1238, A1238, B$2:B1238, "Med B")=1), 1, 0)</f>
        <v>0</v>
      </c>
      <c r="N1238" s="1">
        <f t="shared" si="165"/>
        <v>0</v>
      </c>
      <c r="O1238" s="1">
        <f>IF(B1238="Med B", COUNTIFS(A$2:A1238, A1238, B$2:B1238, "Med B"), 0)</f>
        <v>0</v>
      </c>
      <c r="P1238" s="1">
        <f>IF(AND(B1238="Med B", COUNTIFS(A$2:A1238, A1238, B$2:B1238, "Med B")=2), E1238, 0)</f>
        <v>0</v>
      </c>
    </row>
    <row r="1239" spans="1:17" ht="10" x14ac:dyDescent="0.25">
      <c r="A1239" s="1">
        <v>83</v>
      </c>
      <c r="B1239" s="24" t="s">
        <v>9</v>
      </c>
      <c r="C1239" s="2">
        <v>41148</v>
      </c>
      <c r="D1239" s="2" t="str">
        <f t="shared" si="160"/>
        <v>2012-08</v>
      </c>
      <c r="E1239" s="23">
        <v>5300</v>
      </c>
      <c r="F1239" s="23">
        <f t="shared" si="161"/>
        <v>0</v>
      </c>
      <c r="G1239" s="23">
        <f>IF(AND(B1239="Med B", COUNTIFS(A$2:A1239, A1239, B$2:B1239, "Med A")=0), 1, 0)</f>
        <v>0</v>
      </c>
      <c r="H1239" s="23" cm="1">
        <f t="array" ref="H1239">IF(AND(A1239=A1238, E1239=1), (C1239-MIN(IF(A$2:A1239=A1239, IF(B$2:B1239="Med A", C$2:C1239), C1239)))/7, 0)</f>
        <v>0</v>
      </c>
      <c r="I1239" s="23">
        <f>IF(F1239=1, SUMIFS(E$2:E1239, A$2:A1239, A1239, B$2:B1239, "Med A"), 0)</f>
        <v>0</v>
      </c>
      <c r="J1239" s="23">
        <f t="shared" si="162"/>
        <v>0</v>
      </c>
      <c r="K1239" s="23">
        <f t="shared" si="163"/>
        <v>5300</v>
      </c>
      <c r="L1239" s="23">
        <f t="shared" si="164"/>
        <v>0</v>
      </c>
      <c r="M1239" s="1">
        <f>IF(AND(B1239="Med B", COUNTIFS(A$2:A1239, A1239, B$2:B1239, "Med B")=1), 1, 0)</f>
        <v>0</v>
      </c>
      <c r="N1239" s="1">
        <f t="shared" si="165"/>
        <v>0</v>
      </c>
      <c r="O1239" s="1">
        <f>IF(B1239="Med B", COUNTIFS(A$2:A1239, A1239, B$2:B1239, "Med B"), 0)</f>
        <v>0</v>
      </c>
      <c r="P1239" s="1">
        <f>IF(AND(B1239="Med B", COUNTIFS(A$2:A1239, A1239, B$2:B1239, "Med B")=2), E1239, 0)</f>
        <v>0</v>
      </c>
    </row>
    <row r="1240" spans="1:17" ht="10" x14ac:dyDescent="0.25">
      <c r="A1240" s="1">
        <v>83</v>
      </c>
      <c r="B1240" s="24" t="s">
        <v>9</v>
      </c>
      <c r="C1240" s="2">
        <v>41150</v>
      </c>
      <c r="D1240" s="2" t="str">
        <f t="shared" si="160"/>
        <v>2012-08</v>
      </c>
      <c r="E1240" s="23">
        <v>5300</v>
      </c>
      <c r="F1240" s="23">
        <f t="shared" si="161"/>
        <v>0</v>
      </c>
      <c r="G1240" s="23">
        <f>IF(AND(B1240="Med B", COUNTIFS(A$2:A1240, A1240, B$2:B1240, "Med A")=0), 1, 0)</f>
        <v>0</v>
      </c>
      <c r="H1240" s="23" cm="1">
        <f t="array" ref="H1240">IF(AND(A1240=A1239, E1240=1), (C1240-MIN(IF(A$2:A1240=A1240, IF(B$2:B1240="Med A", C$2:C1240), C1240)))/7, 0)</f>
        <v>0</v>
      </c>
      <c r="I1240" s="23">
        <f>IF(F1240=1, SUMIFS(E$2:E1240, A$2:A1240, A1240, B$2:B1240, "Med A"), 0)</f>
        <v>0</v>
      </c>
      <c r="J1240" s="23">
        <f t="shared" si="162"/>
        <v>0</v>
      </c>
      <c r="K1240" s="23">
        <f t="shared" si="163"/>
        <v>5300</v>
      </c>
      <c r="L1240" s="23">
        <f t="shared" si="164"/>
        <v>0</v>
      </c>
      <c r="M1240" s="1">
        <f>IF(AND(B1240="Med B", COUNTIFS(A$2:A1240, A1240, B$2:B1240, "Med B")=1), 1, 0)</f>
        <v>0</v>
      </c>
      <c r="N1240" s="1">
        <f t="shared" si="165"/>
        <v>0</v>
      </c>
      <c r="O1240" s="1">
        <f>IF(B1240="Med B", COUNTIFS(A$2:A1240, A1240, B$2:B1240, "Med B"), 0)</f>
        <v>0</v>
      </c>
      <c r="P1240" s="1">
        <f>IF(AND(B1240="Med B", COUNTIFS(A$2:A1240, A1240, B$2:B1240, "Med B")=2), E1240, 0)</f>
        <v>0</v>
      </c>
    </row>
    <row r="1241" spans="1:17" ht="10" x14ac:dyDescent="0.25">
      <c r="A1241" s="1">
        <v>83</v>
      </c>
      <c r="B1241" s="24" t="s">
        <v>9</v>
      </c>
      <c r="C1241" s="2">
        <v>41152</v>
      </c>
      <c r="D1241" s="2" t="str">
        <f t="shared" si="160"/>
        <v>2012-08</v>
      </c>
      <c r="E1241" s="23">
        <v>5300</v>
      </c>
      <c r="F1241" s="23">
        <f t="shared" si="161"/>
        <v>0</v>
      </c>
      <c r="G1241" s="23">
        <f>IF(AND(B1241="Med B", COUNTIFS(A$2:A1241, A1241, B$2:B1241, "Med A")=0), 1, 0)</f>
        <v>0</v>
      </c>
      <c r="H1241" s="23" cm="1">
        <f t="array" ref="H1241">IF(AND(A1241=A1240, E1241=1), (C1241-MIN(IF(A$2:A1241=A1241, IF(B$2:B1241="Med A", C$2:C1241), C1241)))/7, 0)</f>
        <v>0</v>
      </c>
      <c r="I1241" s="23">
        <f>IF(F1241=1, SUMIFS(E$2:E1241, A$2:A1241, A1241, B$2:B1241, "Med A"), 0)</f>
        <v>0</v>
      </c>
      <c r="J1241" s="23">
        <f t="shared" si="162"/>
        <v>0</v>
      </c>
      <c r="K1241" s="23">
        <f t="shared" si="163"/>
        <v>5300</v>
      </c>
      <c r="L1241" s="23">
        <f t="shared" si="164"/>
        <v>0</v>
      </c>
      <c r="M1241" s="1">
        <f>IF(AND(B1241="Med B", COUNTIFS(A$2:A1241, A1241, B$2:B1241, "Med B")=1), 1, 0)</f>
        <v>0</v>
      </c>
      <c r="N1241" s="1">
        <f t="shared" si="165"/>
        <v>0</v>
      </c>
      <c r="O1241" s="1">
        <f>IF(B1241="Med B", COUNTIFS(A$2:A1241, A1241, B$2:B1241, "Med B"), 0)</f>
        <v>0</v>
      </c>
      <c r="P1241" s="1">
        <f>IF(AND(B1241="Med B", COUNTIFS(A$2:A1241, A1241, B$2:B1241, "Med B")=2), E1241, 0)</f>
        <v>0</v>
      </c>
    </row>
    <row r="1242" spans="1:17" ht="12.5" x14ac:dyDescent="0.25">
      <c r="A1242" s="1">
        <v>83</v>
      </c>
      <c r="B1242" s="24" t="s">
        <v>9</v>
      </c>
      <c r="C1242" s="2">
        <v>41155</v>
      </c>
      <c r="D1242" s="2" t="str">
        <f t="shared" si="160"/>
        <v>2012-09</v>
      </c>
      <c r="E1242" s="23">
        <v>5300</v>
      </c>
      <c r="F1242" s="23">
        <f t="shared" si="161"/>
        <v>0</v>
      </c>
      <c r="G1242" s="23">
        <f>IF(AND(B1242="Med B", COUNTIFS(A$2:A1242, A1242, B$2:B1242, "Med A")=0), 1, 0)</f>
        <v>0</v>
      </c>
      <c r="H1242" s="23" cm="1">
        <f t="array" ref="H1242">IF(AND(A1242=A1241, E1242=1), (C1242-MIN(IF(A$2:A1242=A1242, IF(B$2:B1242="Med A", C$2:C1242), C1242)))/7, 0)</f>
        <v>0</v>
      </c>
      <c r="I1242" s="23">
        <f>IF(F1242=1, SUMIFS(E$2:E1242, A$2:A1242, A1242, B$2:B1242, "Med A"), 0)</f>
        <v>0</v>
      </c>
      <c r="J1242" s="23">
        <f t="shared" si="162"/>
        <v>0</v>
      </c>
      <c r="K1242" s="23">
        <f t="shared" si="163"/>
        <v>5300</v>
      </c>
      <c r="L1242" s="23">
        <f t="shared" si="164"/>
        <v>0</v>
      </c>
      <c r="M1242" s="1">
        <f>IF(AND(B1242="Med B", COUNTIFS(A$2:A1242, A1242, B$2:B1242, "Med B")=1), 1, 0)</f>
        <v>0</v>
      </c>
      <c r="N1242" s="1">
        <f t="shared" si="165"/>
        <v>0</v>
      </c>
      <c r="O1242" s="1">
        <f>IF(B1242="Med B", COUNTIFS(A$2:A1242, A1242, B$2:B1242, "Med B"), 0)</f>
        <v>0</v>
      </c>
      <c r="P1242" s="1">
        <f>IF(AND(B1242="Med B", COUNTIFS(A$2:A1242, A1242, B$2:B1242, "Med B")=2), E1242, 0)</f>
        <v>0</v>
      </c>
      <c r="Q1242" t="str">
        <f t="shared" ref="Q1242:Q1244" si="167">IF(AND(F1218=1, OR(MONTH(C1218)=9, MONTH(C1218)=10)), TEXT(C1218, "yyyy-mm"), "")</f>
        <v/>
      </c>
    </row>
    <row r="1243" spans="1:17" ht="12.5" x14ac:dyDescent="0.25">
      <c r="A1243" s="1">
        <v>83</v>
      </c>
      <c r="B1243" s="24" t="s">
        <v>9</v>
      </c>
      <c r="C1243" s="2">
        <v>41157</v>
      </c>
      <c r="D1243" s="2" t="str">
        <f t="shared" si="160"/>
        <v>2012-09</v>
      </c>
      <c r="E1243" s="23">
        <v>5300</v>
      </c>
      <c r="F1243" s="23">
        <f t="shared" si="161"/>
        <v>0</v>
      </c>
      <c r="G1243" s="23">
        <f>IF(AND(B1243="Med B", COUNTIFS(A$2:A1243, A1243, B$2:B1243, "Med A")=0), 1, 0)</f>
        <v>0</v>
      </c>
      <c r="H1243" s="23" cm="1">
        <f t="array" ref="H1243">IF(AND(A1243=A1242, E1243=1), (C1243-MIN(IF(A$2:A1243=A1243, IF(B$2:B1243="Med A", C$2:C1243), C1243)))/7, 0)</f>
        <v>0</v>
      </c>
      <c r="I1243" s="23">
        <f>IF(F1243=1, SUMIFS(E$2:E1243, A$2:A1243, A1243, B$2:B1243, "Med A"), 0)</f>
        <v>0</v>
      </c>
      <c r="J1243" s="23">
        <f t="shared" si="162"/>
        <v>0</v>
      </c>
      <c r="K1243" s="23">
        <f t="shared" si="163"/>
        <v>5300</v>
      </c>
      <c r="L1243" s="23">
        <f t="shared" si="164"/>
        <v>0</v>
      </c>
      <c r="M1243" s="1">
        <f>IF(AND(B1243="Med B", COUNTIFS(A$2:A1243, A1243, B$2:B1243, "Med B")=1), 1, 0)</f>
        <v>0</v>
      </c>
      <c r="N1243" s="1">
        <f t="shared" si="165"/>
        <v>0</v>
      </c>
      <c r="O1243" s="1">
        <f>IF(B1243="Med B", COUNTIFS(A$2:A1243, A1243, B$2:B1243, "Med B"), 0)</f>
        <v>0</v>
      </c>
      <c r="P1243" s="1">
        <f>IF(AND(B1243="Med B", COUNTIFS(A$2:A1243, A1243, B$2:B1243, "Med B")=2), E1243, 0)</f>
        <v>0</v>
      </c>
      <c r="Q1243" t="str">
        <f t="shared" si="167"/>
        <v/>
      </c>
    </row>
    <row r="1244" spans="1:17" ht="12.5" x14ac:dyDescent="0.25">
      <c r="A1244" s="1">
        <v>83</v>
      </c>
      <c r="B1244" s="24" t="s">
        <v>10</v>
      </c>
      <c r="C1244" s="2">
        <v>41164</v>
      </c>
      <c r="D1244" s="2" t="str">
        <f t="shared" si="160"/>
        <v>2012-09</v>
      </c>
      <c r="E1244" s="23">
        <v>8</v>
      </c>
      <c r="F1244" s="23">
        <f t="shared" si="161"/>
        <v>1</v>
      </c>
      <c r="G1244" s="23">
        <f>IF(AND(B1244="Med B", COUNTIFS(A$2:A1244, A1244, B$2:B1244, "Med A")=0), 1, 0)</f>
        <v>0</v>
      </c>
      <c r="H1244" s="23" cm="1">
        <f t="array" ref="H1244">IF(AND(A1244=A1243, E1244=1), (C1244-MIN(IF(A$2:A1244=A1244, IF(B$2:B1244="Med A", C$2:C1244), C1244)))/7, 0)</f>
        <v>0</v>
      </c>
      <c r="I1244" s="23">
        <f>IF(F1244=1, SUMIFS(E$2:E1244, A$2:A1244, A1244, B$2:B1244, "Med A"), 0)</f>
        <v>68800</v>
      </c>
      <c r="J1244" s="23">
        <f t="shared" si="162"/>
        <v>0</v>
      </c>
      <c r="K1244" s="23">
        <f t="shared" si="163"/>
        <v>0</v>
      </c>
      <c r="L1244" s="23">
        <f t="shared" si="164"/>
        <v>8</v>
      </c>
      <c r="M1244" s="1">
        <f>IF(AND(B1244="Med B", COUNTIFS(A$2:A1244, A1244, B$2:B1244, "Med B")=1), 1, 0)</f>
        <v>1</v>
      </c>
      <c r="N1244" s="1">
        <f t="shared" si="165"/>
        <v>8</v>
      </c>
      <c r="O1244" s="1">
        <f>IF(B1244="Med B", COUNTIFS(A$2:A1244, A1244, B$2:B1244, "Med B"), 0)</f>
        <v>1</v>
      </c>
      <c r="P1244" s="1">
        <f>IF(AND(B1244="Med B", COUNTIFS(A$2:A1244, A1244, B$2:B1244, "Med B")=2), E1244, 0)</f>
        <v>0</v>
      </c>
      <c r="Q1244" t="str">
        <f t="shared" si="167"/>
        <v/>
      </c>
    </row>
    <row r="1245" spans="1:17" ht="10" x14ac:dyDescent="0.25">
      <c r="A1245" s="1">
        <v>83</v>
      </c>
      <c r="B1245" s="24" t="s">
        <v>10</v>
      </c>
      <c r="C1245" s="2">
        <v>41227</v>
      </c>
      <c r="D1245" s="2" t="str">
        <f t="shared" si="160"/>
        <v>2012-11</v>
      </c>
      <c r="E1245" s="23">
        <v>2</v>
      </c>
      <c r="F1245" s="23">
        <f t="shared" si="161"/>
        <v>0</v>
      </c>
      <c r="G1245" s="23">
        <f>IF(AND(B1245="Med B", COUNTIFS(A$2:A1245, A1245, B$2:B1245, "Med A")=0), 1, 0)</f>
        <v>0</v>
      </c>
      <c r="H1245" s="23" cm="1">
        <f t="array" ref="H1245">IF(AND(A1245=A1244, E1245=1), (C1245-MIN(IF(A$2:A1245=A1245, IF(B$2:B1245="Med A", C$2:C1245), C1245)))/7, 0)</f>
        <v>0</v>
      </c>
      <c r="I1245" s="23">
        <f>IF(F1245=1, SUMIFS(E$2:E1245, A$2:A1245, A1245, B$2:B1245, "Med A"), 0)</f>
        <v>0</v>
      </c>
      <c r="J1245" s="23">
        <f t="shared" si="162"/>
        <v>10</v>
      </c>
      <c r="K1245" s="23">
        <f t="shared" si="163"/>
        <v>0</v>
      </c>
      <c r="L1245" s="23">
        <f t="shared" si="164"/>
        <v>2</v>
      </c>
      <c r="M1245" s="1">
        <f>IF(AND(B1245="Med B", COUNTIFS(A$2:A1245, A1245, B$2:B1245, "Med B")=1), 1, 0)</f>
        <v>0</v>
      </c>
      <c r="N1245" s="1">
        <f t="shared" si="165"/>
        <v>0</v>
      </c>
      <c r="O1245" s="1">
        <f>IF(B1245="Med B", COUNTIFS(A$2:A1245, A1245, B$2:B1245, "Med B"), 0)</f>
        <v>2</v>
      </c>
      <c r="P1245" s="1">
        <f>IF(AND(B1245="Med B", COUNTIFS(A$2:A1245, A1245, B$2:B1245, "Med B")=2), E1245, 0)</f>
        <v>2</v>
      </c>
    </row>
    <row r="1246" spans="1:17" ht="12.5" x14ac:dyDescent="0.25">
      <c r="A1246" s="1">
        <v>84</v>
      </c>
      <c r="B1246" s="24" t="s">
        <v>10</v>
      </c>
      <c r="C1246" s="2">
        <v>41194</v>
      </c>
      <c r="D1246" s="2" t="str">
        <f t="shared" si="160"/>
        <v>2012-10</v>
      </c>
      <c r="E1246" s="23">
        <v>3</v>
      </c>
      <c r="F1246" s="23">
        <f t="shared" si="161"/>
        <v>0</v>
      </c>
      <c r="G1246" s="23">
        <f>IF(AND(B1246="Med B", COUNTIFS(A$2:A1246, A1246, B$2:B1246, "Med A")=0), 1, 0)</f>
        <v>1</v>
      </c>
      <c r="H1246" s="23" cm="1">
        <f t="array" ref="H1246">IF(AND(A1246=A1245, E1246=1), (C1246-MIN(IF(A$2:A1246=A1246, IF(B$2:B1246="Med A", C$2:C1246), C1246)))/7, 0)</f>
        <v>0</v>
      </c>
      <c r="I1246" s="23">
        <f>IF(F1246=1, SUMIFS(E$2:E1246, A$2:A1246, A1246, B$2:B1246, "Med A"), 0)</f>
        <v>0</v>
      </c>
      <c r="J1246" s="23">
        <f t="shared" si="162"/>
        <v>3</v>
      </c>
      <c r="K1246" s="23">
        <f t="shared" si="163"/>
        <v>0</v>
      </c>
      <c r="L1246" s="23">
        <f t="shared" si="164"/>
        <v>3</v>
      </c>
      <c r="M1246" s="1">
        <f>IF(AND(B1246="Med B", COUNTIFS(A$2:A1246, A1246, B$2:B1246, "Med B")=1), 1, 0)</f>
        <v>1</v>
      </c>
      <c r="N1246" s="1">
        <f t="shared" si="165"/>
        <v>3</v>
      </c>
      <c r="O1246" s="1">
        <f>IF(B1246="Med B", COUNTIFS(A$2:A1246, A1246, B$2:B1246, "Med B"), 0)</f>
        <v>1</v>
      </c>
      <c r="P1246" s="1">
        <f>IF(AND(B1246="Med B", COUNTIFS(A$2:A1246, A1246, B$2:B1246, "Med B")=2), E1246, 0)</f>
        <v>0</v>
      </c>
      <c r="Q1246" t="str">
        <f>IF(AND(F1222=1, OR(MONTH(C1222)=9, MONTH(C1222)=10)), TEXT(C1222, "yyyy-mm"), "")</f>
        <v/>
      </c>
    </row>
    <row r="1247" spans="1:17" ht="10" x14ac:dyDescent="0.25">
      <c r="A1247" s="1">
        <v>85</v>
      </c>
      <c r="B1247" s="24" t="s">
        <v>9</v>
      </c>
      <c r="C1247" s="2">
        <v>41097</v>
      </c>
      <c r="D1247" s="2" t="str">
        <f t="shared" si="160"/>
        <v>2012-07</v>
      </c>
      <c r="E1247" s="23">
        <v>14400</v>
      </c>
      <c r="F1247" s="23">
        <f t="shared" si="161"/>
        <v>0</v>
      </c>
      <c r="G1247" s="23">
        <f>IF(AND(B1247="Med B", COUNTIFS(A$2:A1247, A1247, B$2:B1247, "Med A")=0), 1, 0)</f>
        <v>0</v>
      </c>
      <c r="H1247" s="23" cm="1">
        <f t="array" ref="H1247">IF(AND(A1247=A1246, E1247=1), (C1247-MIN(IF(A$2:A1247=A1247, IF(B$2:B1247="Med A", C$2:C1247), C1247)))/7, 0)</f>
        <v>0</v>
      </c>
      <c r="I1247" s="23">
        <f>IF(F1247=1, SUMIFS(E$2:E1247, A$2:A1247, A1247, B$2:B1247, "Med A"), 0)</f>
        <v>0</v>
      </c>
      <c r="J1247" s="23">
        <f t="shared" si="162"/>
        <v>0</v>
      </c>
      <c r="K1247" s="23">
        <f t="shared" si="163"/>
        <v>14400</v>
      </c>
      <c r="L1247" s="23">
        <f t="shared" si="164"/>
        <v>0</v>
      </c>
      <c r="M1247" s="1">
        <f>IF(AND(B1247="Med B", COUNTIFS(A$2:A1247, A1247, B$2:B1247, "Med B")=1), 1, 0)</f>
        <v>0</v>
      </c>
      <c r="N1247" s="1">
        <f t="shared" si="165"/>
        <v>0</v>
      </c>
      <c r="O1247" s="1">
        <f>IF(B1247="Med B", COUNTIFS(A$2:A1247, A1247, B$2:B1247, "Med B"), 0)</f>
        <v>0</v>
      </c>
      <c r="P1247" s="1">
        <f>IF(AND(B1247="Med B", COUNTIFS(A$2:A1247, A1247, B$2:B1247, "Med B")=2), E1247, 0)</f>
        <v>0</v>
      </c>
    </row>
    <row r="1248" spans="1:17" ht="10" x14ac:dyDescent="0.25">
      <c r="A1248" s="1">
        <v>85</v>
      </c>
      <c r="B1248" s="24" t="s">
        <v>9</v>
      </c>
      <c r="C1248" s="2">
        <v>41100</v>
      </c>
      <c r="D1248" s="2" t="str">
        <f t="shared" si="160"/>
        <v>2012-07</v>
      </c>
      <c r="E1248" s="23">
        <v>14400</v>
      </c>
      <c r="F1248" s="23">
        <f t="shared" si="161"/>
        <v>0</v>
      </c>
      <c r="G1248" s="23">
        <f>IF(AND(B1248="Med B", COUNTIFS(A$2:A1248, A1248, B$2:B1248, "Med A")=0), 1, 0)</f>
        <v>0</v>
      </c>
      <c r="H1248" s="23" cm="1">
        <f t="array" ref="H1248">IF(AND(A1248=A1247, E1248=1), (C1248-MIN(IF(A$2:A1248=A1248, IF(B$2:B1248="Med A", C$2:C1248), C1248)))/7, 0)</f>
        <v>0</v>
      </c>
      <c r="I1248" s="23">
        <f>IF(F1248=1, SUMIFS(E$2:E1248, A$2:A1248, A1248, B$2:B1248, "Med A"), 0)</f>
        <v>0</v>
      </c>
      <c r="J1248" s="23">
        <f t="shared" si="162"/>
        <v>0</v>
      </c>
      <c r="K1248" s="23">
        <f t="shared" si="163"/>
        <v>14400</v>
      </c>
      <c r="L1248" s="23">
        <f t="shared" si="164"/>
        <v>0</v>
      </c>
      <c r="M1248" s="1">
        <f>IF(AND(B1248="Med B", COUNTIFS(A$2:A1248, A1248, B$2:B1248, "Med B")=1), 1, 0)</f>
        <v>0</v>
      </c>
      <c r="N1248" s="1">
        <f t="shared" si="165"/>
        <v>0</v>
      </c>
      <c r="O1248" s="1">
        <f>IF(B1248="Med B", COUNTIFS(A$2:A1248, A1248, B$2:B1248, "Med B"), 0)</f>
        <v>0</v>
      </c>
      <c r="P1248" s="1">
        <f>IF(AND(B1248="Med B", COUNTIFS(A$2:A1248, A1248, B$2:B1248, "Med B")=2), E1248, 0)</f>
        <v>0</v>
      </c>
    </row>
    <row r="1249" spans="1:16" ht="10" x14ac:dyDescent="0.25">
      <c r="A1249" s="1">
        <v>85</v>
      </c>
      <c r="B1249" s="24" t="s">
        <v>9</v>
      </c>
      <c r="C1249" s="2">
        <v>41102</v>
      </c>
      <c r="D1249" s="2" t="str">
        <f t="shared" si="160"/>
        <v>2012-07</v>
      </c>
      <c r="E1249" s="23">
        <v>14400</v>
      </c>
      <c r="F1249" s="23">
        <f t="shared" si="161"/>
        <v>0</v>
      </c>
      <c r="G1249" s="23">
        <f>IF(AND(B1249="Med B", COUNTIFS(A$2:A1249, A1249, B$2:B1249, "Med A")=0), 1, 0)</f>
        <v>0</v>
      </c>
      <c r="H1249" s="23" cm="1">
        <f t="array" ref="H1249">IF(AND(A1249=A1248, E1249=1), (C1249-MIN(IF(A$2:A1249=A1249, IF(B$2:B1249="Med A", C$2:C1249), C1249)))/7, 0)</f>
        <v>0</v>
      </c>
      <c r="I1249" s="23">
        <f>IF(F1249=1, SUMIFS(E$2:E1249, A$2:A1249, A1249, B$2:B1249, "Med A"), 0)</f>
        <v>0</v>
      </c>
      <c r="J1249" s="23">
        <f t="shared" si="162"/>
        <v>0</v>
      </c>
      <c r="K1249" s="23">
        <f t="shared" si="163"/>
        <v>14400</v>
      </c>
      <c r="L1249" s="23">
        <f t="shared" si="164"/>
        <v>0</v>
      </c>
      <c r="M1249" s="1">
        <f>IF(AND(B1249="Med B", COUNTIFS(A$2:A1249, A1249, B$2:B1249, "Med B")=1), 1, 0)</f>
        <v>0</v>
      </c>
      <c r="N1249" s="1">
        <f t="shared" si="165"/>
        <v>0</v>
      </c>
      <c r="O1249" s="1">
        <f>IF(B1249="Med B", COUNTIFS(A$2:A1249, A1249, B$2:B1249, "Med B"), 0)</f>
        <v>0</v>
      </c>
      <c r="P1249" s="1">
        <f>IF(AND(B1249="Med B", COUNTIFS(A$2:A1249, A1249, B$2:B1249, "Med B")=2), E1249, 0)</f>
        <v>0</v>
      </c>
    </row>
    <row r="1250" spans="1:16" ht="10" x14ac:dyDescent="0.25">
      <c r="A1250" s="1">
        <v>85</v>
      </c>
      <c r="B1250" s="24" t="s">
        <v>9</v>
      </c>
      <c r="C1250" s="2">
        <v>41104</v>
      </c>
      <c r="D1250" s="2" t="str">
        <f t="shared" si="160"/>
        <v>2012-07</v>
      </c>
      <c r="E1250" s="23">
        <v>14400</v>
      </c>
      <c r="F1250" s="23">
        <f t="shared" si="161"/>
        <v>0</v>
      </c>
      <c r="G1250" s="23">
        <f>IF(AND(B1250="Med B", COUNTIFS(A$2:A1250, A1250, B$2:B1250, "Med A")=0), 1, 0)</f>
        <v>0</v>
      </c>
      <c r="H1250" s="23" cm="1">
        <f t="array" ref="H1250">IF(AND(A1250=A1249, E1250=1), (C1250-MIN(IF(A$2:A1250=A1250, IF(B$2:B1250="Med A", C$2:C1250), C1250)))/7, 0)</f>
        <v>0</v>
      </c>
      <c r="I1250" s="23">
        <f>IF(F1250=1, SUMIFS(E$2:E1250, A$2:A1250, A1250, B$2:B1250, "Med A"), 0)</f>
        <v>0</v>
      </c>
      <c r="J1250" s="23">
        <f t="shared" si="162"/>
        <v>0</v>
      </c>
      <c r="K1250" s="23">
        <f t="shared" si="163"/>
        <v>14400</v>
      </c>
      <c r="L1250" s="23">
        <f t="shared" si="164"/>
        <v>0</v>
      </c>
      <c r="M1250" s="1">
        <f>IF(AND(B1250="Med B", COUNTIFS(A$2:A1250, A1250, B$2:B1250, "Med B")=1), 1, 0)</f>
        <v>0</v>
      </c>
      <c r="N1250" s="1">
        <f t="shared" si="165"/>
        <v>0</v>
      </c>
      <c r="O1250" s="1">
        <f>IF(B1250="Med B", COUNTIFS(A$2:A1250, A1250, B$2:B1250, "Med B"), 0)</f>
        <v>0</v>
      </c>
      <c r="P1250" s="1">
        <f>IF(AND(B1250="Med B", COUNTIFS(A$2:A1250, A1250, B$2:B1250, "Med B")=2), E1250, 0)</f>
        <v>0</v>
      </c>
    </row>
    <row r="1251" spans="1:16" ht="10" x14ac:dyDescent="0.25">
      <c r="A1251" s="1">
        <v>85</v>
      </c>
      <c r="B1251" s="24" t="s">
        <v>9</v>
      </c>
      <c r="C1251" s="2">
        <v>41107</v>
      </c>
      <c r="D1251" s="2" t="str">
        <f t="shared" si="160"/>
        <v>2012-07</v>
      </c>
      <c r="E1251" s="23">
        <v>14400</v>
      </c>
      <c r="F1251" s="23">
        <f t="shared" si="161"/>
        <v>0</v>
      </c>
      <c r="G1251" s="23">
        <f>IF(AND(B1251="Med B", COUNTIFS(A$2:A1251, A1251, B$2:B1251, "Med A")=0), 1, 0)</f>
        <v>0</v>
      </c>
      <c r="H1251" s="23" cm="1">
        <f t="array" ref="H1251">IF(AND(A1251=A1250, E1251=1), (C1251-MIN(IF(A$2:A1251=A1251, IF(B$2:B1251="Med A", C$2:C1251), C1251)))/7, 0)</f>
        <v>0</v>
      </c>
      <c r="I1251" s="23">
        <f>IF(F1251=1, SUMIFS(E$2:E1251, A$2:A1251, A1251, B$2:B1251, "Med A"), 0)</f>
        <v>0</v>
      </c>
      <c r="J1251" s="23">
        <f t="shared" si="162"/>
        <v>0</v>
      </c>
      <c r="K1251" s="23">
        <f t="shared" si="163"/>
        <v>14400</v>
      </c>
      <c r="L1251" s="23">
        <f t="shared" si="164"/>
        <v>0</v>
      </c>
      <c r="M1251" s="1">
        <f>IF(AND(B1251="Med B", COUNTIFS(A$2:A1251, A1251, B$2:B1251, "Med B")=1), 1, 0)</f>
        <v>0</v>
      </c>
      <c r="N1251" s="1">
        <f t="shared" si="165"/>
        <v>0</v>
      </c>
      <c r="O1251" s="1">
        <f>IF(B1251="Med B", COUNTIFS(A$2:A1251, A1251, B$2:B1251, "Med B"), 0)</f>
        <v>0</v>
      </c>
      <c r="P1251" s="1">
        <f>IF(AND(B1251="Med B", COUNTIFS(A$2:A1251, A1251, B$2:B1251, "Med B")=2), E1251, 0)</f>
        <v>0</v>
      </c>
    </row>
    <row r="1252" spans="1:16" ht="10" x14ac:dyDescent="0.25">
      <c r="A1252" s="1">
        <v>85</v>
      </c>
      <c r="B1252" s="24" t="s">
        <v>9</v>
      </c>
      <c r="C1252" s="2">
        <v>41109</v>
      </c>
      <c r="D1252" s="2" t="str">
        <f t="shared" si="160"/>
        <v>2012-07</v>
      </c>
      <c r="E1252" s="23">
        <v>14400</v>
      </c>
      <c r="F1252" s="23">
        <f t="shared" si="161"/>
        <v>0</v>
      </c>
      <c r="G1252" s="23">
        <f>IF(AND(B1252="Med B", COUNTIFS(A$2:A1252, A1252, B$2:B1252, "Med A")=0), 1, 0)</f>
        <v>0</v>
      </c>
      <c r="H1252" s="23" cm="1">
        <f t="array" ref="H1252">IF(AND(A1252=A1251, E1252=1), (C1252-MIN(IF(A$2:A1252=A1252, IF(B$2:B1252="Med A", C$2:C1252), C1252)))/7, 0)</f>
        <v>0</v>
      </c>
      <c r="I1252" s="23">
        <f>IF(F1252=1, SUMIFS(E$2:E1252, A$2:A1252, A1252, B$2:B1252, "Med A"), 0)</f>
        <v>0</v>
      </c>
      <c r="J1252" s="23">
        <f t="shared" si="162"/>
        <v>0</v>
      </c>
      <c r="K1252" s="23">
        <f t="shared" si="163"/>
        <v>14400</v>
      </c>
      <c r="L1252" s="23">
        <f t="shared" si="164"/>
        <v>0</v>
      </c>
      <c r="M1252" s="1">
        <f>IF(AND(B1252="Med B", COUNTIFS(A$2:A1252, A1252, B$2:B1252, "Med B")=1), 1, 0)</f>
        <v>0</v>
      </c>
      <c r="N1252" s="1">
        <f t="shared" si="165"/>
        <v>0</v>
      </c>
      <c r="O1252" s="1">
        <f>IF(B1252="Med B", COUNTIFS(A$2:A1252, A1252, B$2:B1252, "Med B"), 0)</f>
        <v>0</v>
      </c>
      <c r="P1252" s="1">
        <f>IF(AND(B1252="Med B", COUNTIFS(A$2:A1252, A1252, B$2:B1252, "Med B")=2), E1252, 0)</f>
        <v>0</v>
      </c>
    </row>
    <row r="1253" spans="1:16" ht="10" x14ac:dyDescent="0.25">
      <c r="A1253" s="1">
        <v>85</v>
      </c>
      <c r="B1253" s="24" t="s">
        <v>9</v>
      </c>
      <c r="C1253" s="2">
        <v>41111</v>
      </c>
      <c r="D1253" s="2" t="str">
        <f t="shared" si="160"/>
        <v>2012-07</v>
      </c>
      <c r="E1253" s="23">
        <v>14400</v>
      </c>
      <c r="F1253" s="23">
        <f t="shared" si="161"/>
        <v>0</v>
      </c>
      <c r="G1253" s="23">
        <f>IF(AND(B1253="Med B", COUNTIFS(A$2:A1253, A1253, B$2:B1253, "Med A")=0), 1, 0)</f>
        <v>0</v>
      </c>
      <c r="H1253" s="23" cm="1">
        <f t="array" ref="H1253">IF(AND(A1253=A1252, E1253=1), (C1253-MIN(IF(A$2:A1253=A1253, IF(B$2:B1253="Med A", C$2:C1253), C1253)))/7, 0)</f>
        <v>0</v>
      </c>
      <c r="I1253" s="23">
        <f>IF(F1253=1, SUMIFS(E$2:E1253, A$2:A1253, A1253, B$2:B1253, "Med A"), 0)</f>
        <v>0</v>
      </c>
      <c r="J1253" s="23">
        <f t="shared" si="162"/>
        <v>0</v>
      </c>
      <c r="K1253" s="23">
        <f t="shared" si="163"/>
        <v>14400</v>
      </c>
      <c r="L1253" s="23">
        <f t="shared" si="164"/>
        <v>0</v>
      </c>
      <c r="M1253" s="1">
        <f>IF(AND(B1253="Med B", COUNTIFS(A$2:A1253, A1253, B$2:B1253, "Med B")=1), 1, 0)</f>
        <v>0</v>
      </c>
      <c r="N1253" s="1">
        <f t="shared" si="165"/>
        <v>0</v>
      </c>
      <c r="O1253" s="1">
        <f>IF(B1253="Med B", COUNTIFS(A$2:A1253, A1253, B$2:B1253, "Med B"), 0)</f>
        <v>0</v>
      </c>
      <c r="P1253" s="1">
        <f>IF(AND(B1253="Med B", COUNTIFS(A$2:A1253, A1253, B$2:B1253, "Med B")=2), E1253, 0)</f>
        <v>0</v>
      </c>
    </row>
    <row r="1254" spans="1:16" ht="10" x14ac:dyDescent="0.25">
      <c r="A1254" s="1">
        <v>85</v>
      </c>
      <c r="B1254" s="24" t="s">
        <v>9</v>
      </c>
      <c r="C1254" s="2">
        <v>41114</v>
      </c>
      <c r="D1254" s="2" t="str">
        <f t="shared" si="160"/>
        <v>2012-07</v>
      </c>
      <c r="E1254" s="23">
        <v>14400</v>
      </c>
      <c r="F1254" s="23">
        <f t="shared" si="161"/>
        <v>0</v>
      </c>
      <c r="G1254" s="23">
        <f>IF(AND(B1254="Med B", COUNTIFS(A$2:A1254, A1254, B$2:B1254, "Med A")=0), 1, 0)</f>
        <v>0</v>
      </c>
      <c r="H1254" s="23" cm="1">
        <f t="array" ref="H1254">IF(AND(A1254=A1253, E1254=1), (C1254-MIN(IF(A$2:A1254=A1254, IF(B$2:B1254="Med A", C$2:C1254), C1254)))/7, 0)</f>
        <v>0</v>
      </c>
      <c r="I1254" s="23">
        <f>IF(F1254=1, SUMIFS(E$2:E1254, A$2:A1254, A1254, B$2:B1254, "Med A"), 0)</f>
        <v>0</v>
      </c>
      <c r="J1254" s="23">
        <f t="shared" si="162"/>
        <v>0</v>
      </c>
      <c r="K1254" s="23">
        <f t="shared" si="163"/>
        <v>14400</v>
      </c>
      <c r="L1254" s="23">
        <f t="shared" si="164"/>
        <v>0</v>
      </c>
      <c r="M1254" s="1">
        <f>IF(AND(B1254="Med B", COUNTIFS(A$2:A1254, A1254, B$2:B1254, "Med B")=1), 1, 0)</f>
        <v>0</v>
      </c>
      <c r="N1254" s="1">
        <f t="shared" si="165"/>
        <v>0</v>
      </c>
      <c r="O1254" s="1">
        <f>IF(B1254="Med B", COUNTIFS(A$2:A1254, A1254, B$2:B1254, "Med B"), 0)</f>
        <v>0</v>
      </c>
      <c r="P1254" s="1">
        <f>IF(AND(B1254="Med B", COUNTIFS(A$2:A1254, A1254, B$2:B1254, "Med B")=2), E1254, 0)</f>
        <v>0</v>
      </c>
    </row>
    <row r="1255" spans="1:16" ht="10" x14ac:dyDescent="0.25">
      <c r="A1255" s="1">
        <v>85</v>
      </c>
      <c r="B1255" s="24" t="s">
        <v>9</v>
      </c>
      <c r="C1255" s="2">
        <v>41116</v>
      </c>
      <c r="D1255" s="2" t="str">
        <f t="shared" si="160"/>
        <v>2012-07</v>
      </c>
      <c r="E1255" s="23">
        <v>14400</v>
      </c>
      <c r="F1255" s="23">
        <f t="shared" si="161"/>
        <v>0</v>
      </c>
      <c r="G1255" s="23">
        <f>IF(AND(B1255="Med B", COUNTIFS(A$2:A1255, A1255, B$2:B1255, "Med A")=0), 1, 0)</f>
        <v>0</v>
      </c>
      <c r="H1255" s="23" cm="1">
        <f t="array" ref="H1255">IF(AND(A1255=A1254, E1255=1), (C1255-MIN(IF(A$2:A1255=A1255, IF(B$2:B1255="Med A", C$2:C1255), C1255)))/7, 0)</f>
        <v>0</v>
      </c>
      <c r="I1255" s="23">
        <f>IF(F1255=1, SUMIFS(E$2:E1255, A$2:A1255, A1255, B$2:B1255, "Med A"), 0)</f>
        <v>0</v>
      </c>
      <c r="J1255" s="23">
        <f t="shared" si="162"/>
        <v>0</v>
      </c>
      <c r="K1255" s="23">
        <f t="shared" si="163"/>
        <v>14400</v>
      </c>
      <c r="L1255" s="23">
        <f t="shared" si="164"/>
        <v>0</v>
      </c>
      <c r="M1255" s="1">
        <f>IF(AND(B1255="Med B", COUNTIFS(A$2:A1255, A1255, B$2:B1255, "Med B")=1), 1, 0)</f>
        <v>0</v>
      </c>
      <c r="N1255" s="1">
        <f t="shared" si="165"/>
        <v>0</v>
      </c>
      <c r="O1255" s="1">
        <f>IF(B1255="Med B", COUNTIFS(A$2:A1255, A1255, B$2:B1255, "Med B"), 0)</f>
        <v>0</v>
      </c>
      <c r="P1255" s="1">
        <f>IF(AND(B1255="Med B", COUNTIFS(A$2:A1255, A1255, B$2:B1255, "Med B")=2), E1255, 0)</f>
        <v>0</v>
      </c>
    </row>
    <row r="1256" spans="1:16" ht="10" x14ac:dyDescent="0.25">
      <c r="A1256" s="1">
        <v>85</v>
      </c>
      <c r="B1256" s="24" t="s">
        <v>9</v>
      </c>
      <c r="C1256" s="2">
        <v>41118</v>
      </c>
      <c r="D1256" s="2" t="str">
        <f t="shared" si="160"/>
        <v>2012-07</v>
      </c>
      <c r="E1256" s="23">
        <v>14400</v>
      </c>
      <c r="F1256" s="23">
        <f t="shared" si="161"/>
        <v>0</v>
      </c>
      <c r="G1256" s="23">
        <f>IF(AND(B1256="Med B", COUNTIFS(A$2:A1256, A1256, B$2:B1256, "Med A")=0), 1, 0)</f>
        <v>0</v>
      </c>
      <c r="H1256" s="23" cm="1">
        <f t="array" ref="H1256">IF(AND(A1256=A1255, E1256=1), (C1256-MIN(IF(A$2:A1256=A1256, IF(B$2:B1256="Med A", C$2:C1256), C1256)))/7, 0)</f>
        <v>0</v>
      </c>
      <c r="I1256" s="23">
        <f>IF(F1256=1, SUMIFS(E$2:E1256, A$2:A1256, A1256, B$2:B1256, "Med A"), 0)</f>
        <v>0</v>
      </c>
      <c r="J1256" s="23">
        <f t="shared" si="162"/>
        <v>0</v>
      </c>
      <c r="K1256" s="23">
        <f t="shared" si="163"/>
        <v>14400</v>
      </c>
      <c r="L1256" s="23">
        <f t="shared" si="164"/>
        <v>0</v>
      </c>
      <c r="M1256" s="1">
        <f>IF(AND(B1256="Med B", COUNTIFS(A$2:A1256, A1256, B$2:B1256, "Med B")=1), 1, 0)</f>
        <v>0</v>
      </c>
      <c r="N1256" s="1">
        <f t="shared" si="165"/>
        <v>0</v>
      </c>
      <c r="O1256" s="1">
        <f>IF(B1256="Med B", COUNTIFS(A$2:A1256, A1256, B$2:B1256, "Med B"), 0)</f>
        <v>0</v>
      </c>
      <c r="P1256" s="1">
        <f>IF(AND(B1256="Med B", COUNTIFS(A$2:A1256, A1256, B$2:B1256, "Med B")=2), E1256, 0)</f>
        <v>0</v>
      </c>
    </row>
    <row r="1257" spans="1:16" ht="10" x14ac:dyDescent="0.25">
      <c r="A1257" s="1">
        <v>85</v>
      </c>
      <c r="B1257" s="24" t="s">
        <v>9</v>
      </c>
      <c r="C1257" s="2">
        <v>41121</v>
      </c>
      <c r="D1257" s="2" t="str">
        <f t="shared" si="160"/>
        <v>2012-07</v>
      </c>
      <c r="E1257" s="23">
        <v>14400</v>
      </c>
      <c r="F1257" s="23">
        <f t="shared" si="161"/>
        <v>0</v>
      </c>
      <c r="G1257" s="23">
        <f>IF(AND(B1257="Med B", COUNTIFS(A$2:A1257, A1257, B$2:B1257, "Med A")=0), 1, 0)</f>
        <v>0</v>
      </c>
      <c r="H1257" s="23" cm="1">
        <f t="array" ref="H1257">IF(AND(A1257=A1256, E1257=1), (C1257-MIN(IF(A$2:A1257=A1257, IF(B$2:B1257="Med A", C$2:C1257), C1257)))/7, 0)</f>
        <v>0</v>
      </c>
      <c r="I1257" s="23">
        <f>IF(F1257=1, SUMIFS(E$2:E1257, A$2:A1257, A1257, B$2:B1257, "Med A"), 0)</f>
        <v>0</v>
      </c>
      <c r="J1257" s="23">
        <f t="shared" si="162"/>
        <v>0</v>
      </c>
      <c r="K1257" s="23">
        <f t="shared" si="163"/>
        <v>14400</v>
      </c>
      <c r="L1257" s="23">
        <f t="shared" si="164"/>
        <v>0</v>
      </c>
      <c r="M1257" s="1">
        <f>IF(AND(B1257="Med B", COUNTIFS(A$2:A1257, A1257, B$2:B1257, "Med B")=1), 1, 0)</f>
        <v>0</v>
      </c>
      <c r="N1257" s="1">
        <f t="shared" si="165"/>
        <v>0</v>
      </c>
      <c r="O1257" s="1">
        <f>IF(B1257="Med B", COUNTIFS(A$2:A1257, A1257, B$2:B1257, "Med B"), 0)</f>
        <v>0</v>
      </c>
      <c r="P1257" s="1">
        <f>IF(AND(B1257="Med B", COUNTIFS(A$2:A1257, A1257, B$2:B1257, "Med B")=2), E1257, 0)</f>
        <v>0</v>
      </c>
    </row>
    <row r="1258" spans="1:16" ht="10" x14ac:dyDescent="0.25">
      <c r="A1258" s="1">
        <v>85</v>
      </c>
      <c r="B1258" s="24" t="s">
        <v>9</v>
      </c>
      <c r="C1258" s="2">
        <v>41123</v>
      </c>
      <c r="D1258" s="2" t="str">
        <f t="shared" si="160"/>
        <v>2012-08</v>
      </c>
      <c r="E1258" s="23">
        <v>14400</v>
      </c>
      <c r="F1258" s="23">
        <f t="shared" si="161"/>
        <v>0</v>
      </c>
      <c r="G1258" s="23">
        <f>IF(AND(B1258="Med B", COUNTIFS(A$2:A1258, A1258, B$2:B1258, "Med A")=0), 1, 0)</f>
        <v>0</v>
      </c>
      <c r="H1258" s="23" cm="1">
        <f t="array" ref="H1258">IF(AND(A1258=A1257, E1258=1), (C1258-MIN(IF(A$2:A1258=A1258, IF(B$2:B1258="Med A", C$2:C1258), C1258)))/7, 0)</f>
        <v>0</v>
      </c>
      <c r="I1258" s="23">
        <f>IF(F1258=1, SUMIFS(E$2:E1258, A$2:A1258, A1258, B$2:B1258, "Med A"), 0)</f>
        <v>0</v>
      </c>
      <c r="J1258" s="23">
        <f t="shared" si="162"/>
        <v>0</v>
      </c>
      <c r="K1258" s="23">
        <f t="shared" si="163"/>
        <v>14400</v>
      </c>
      <c r="L1258" s="23">
        <f t="shared" si="164"/>
        <v>0</v>
      </c>
      <c r="M1258" s="1">
        <f>IF(AND(B1258="Med B", COUNTIFS(A$2:A1258, A1258, B$2:B1258, "Med B")=1), 1, 0)</f>
        <v>0</v>
      </c>
      <c r="N1258" s="1">
        <f t="shared" si="165"/>
        <v>0</v>
      </c>
      <c r="O1258" s="1">
        <f>IF(B1258="Med B", COUNTIFS(A$2:A1258, A1258, B$2:B1258, "Med B"), 0)</f>
        <v>0</v>
      </c>
      <c r="P1258" s="1">
        <f>IF(AND(B1258="Med B", COUNTIFS(A$2:A1258, A1258, B$2:B1258, "Med B")=2), E1258, 0)</f>
        <v>0</v>
      </c>
    </row>
    <row r="1259" spans="1:16" ht="10" x14ac:dyDescent="0.25">
      <c r="A1259" s="1">
        <v>85</v>
      </c>
      <c r="B1259" s="24" t="s">
        <v>9</v>
      </c>
      <c r="C1259" s="2">
        <v>41139</v>
      </c>
      <c r="D1259" s="2" t="str">
        <f t="shared" si="160"/>
        <v>2012-08</v>
      </c>
      <c r="E1259" s="23">
        <v>13000</v>
      </c>
      <c r="F1259" s="23">
        <f t="shared" si="161"/>
        <v>0</v>
      </c>
      <c r="G1259" s="23">
        <f>IF(AND(B1259="Med B", COUNTIFS(A$2:A1259, A1259, B$2:B1259, "Med A")=0), 1, 0)</f>
        <v>0</v>
      </c>
      <c r="H1259" s="23" cm="1">
        <f t="array" ref="H1259">IF(AND(A1259=A1258, E1259=1), (C1259-MIN(IF(A$2:A1259=A1259, IF(B$2:B1259="Med A", C$2:C1259), C1259)))/7, 0)</f>
        <v>0</v>
      </c>
      <c r="I1259" s="23">
        <f>IF(F1259=1, SUMIFS(E$2:E1259, A$2:A1259, A1259, B$2:B1259, "Med A"), 0)</f>
        <v>0</v>
      </c>
      <c r="J1259" s="23">
        <f t="shared" si="162"/>
        <v>0</v>
      </c>
      <c r="K1259" s="23">
        <f t="shared" si="163"/>
        <v>13000</v>
      </c>
      <c r="L1259" s="23">
        <f t="shared" si="164"/>
        <v>0</v>
      </c>
      <c r="M1259" s="1">
        <f>IF(AND(B1259="Med B", COUNTIFS(A$2:A1259, A1259, B$2:B1259, "Med B")=1), 1, 0)</f>
        <v>0</v>
      </c>
      <c r="N1259" s="1">
        <f t="shared" si="165"/>
        <v>0</v>
      </c>
      <c r="O1259" s="1">
        <f>IF(B1259="Med B", COUNTIFS(A$2:A1259, A1259, B$2:B1259, "Med B"), 0)</f>
        <v>0</v>
      </c>
      <c r="P1259" s="1">
        <f>IF(AND(B1259="Med B", COUNTIFS(A$2:A1259, A1259, B$2:B1259, "Med B")=2), E1259, 0)</f>
        <v>0</v>
      </c>
    </row>
    <row r="1260" spans="1:16" ht="10" x14ac:dyDescent="0.25">
      <c r="A1260" s="1">
        <v>85</v>
      </c>
      <c r="B1260" s="24" t="s">
        <v>9</v>
      </c>
      <c r="C1260" s="2">
        <v>41142</v>
      </c>
      <c r="D1260" s="2" t="str">
        <f t="shared" si="160"/>
        <v>2012-08</v>
      </c>
      <c r="E1260" s="23">
        <v>13000</v>
      </c>
      <c r="F1260" s="23">
        <f t="shared" si="161"/>
        <v>0</v>
      </c>
      <c r="G1260" s="23">
        <f>IF(AND(B1260="Med B", COUNTIFS(A$2:A1260, A1260, B$2:B1260, "Med A")=0), 1, 0)</f>
        <v>0</v>
      </c>
      <c r="H1260" s="23" cm="1">
        <f t="array" ref="H1260">IF(AND(A1260=A1259, E1260=1), (C1260-MIN(IF(A$2:A1260=A1260, IF(B$2:B1260="Med A", C$2:C1260), C1260)))/7, 0)</f>
        <v>0</v>
      </c>
      <c r="I1260" s="23">
        <f>IF(F1260=1, SUMIFS(E$2:E1260, A$2:A1260, A1260, B$2:B1260, "Med A"), 0)</f>
        <v>0</v>
      </c>
      <c r="J1260" s="23">
        <f t="shared" si="162"/>
        <v>0</v>
      </c>
      <c r="K1260" s="23">
        <f t="shared" si="163"/>
        <v>13000</v>
      </c>
      <c r="L1260" s="23">
        <f t="shared" si="164"/>
        <v>0</v>
      </c>
      <c r="M1260" s="1">
        <f>IF(AND(B1260="Med B", COUNTIFS(A$2:A1260, A1260, B$2:B1260, "Med B")=1), 1, 0)</f>
        <v>0</v>
      </c>
      <c r="N1260" s="1">
        <f t="shared" si="165"/>
        <v>0</v>
      </c>
      <c r="O1260" s="1">
        <f>IF(B1260="Med B", COUNTIFS(A$2:A1260, A1260, B$2:B1260, "Med B"), 0)</f>
        <v>0</v>
      </c>
      <c r="P1260" s="1">
        <f>IF(AND(B1260="Med B", COUNTIFS(A$2:A1260, A1260, B$2:B1260, "Med B")=2), E1260, 0)</f>
        <v>0</v>
      </c>
    </row>
    <row r="1261" spans="1:16" ht="10" x14ac:dyDescent="0.25">
      <c r="A1261" s="1">
        <v>85</v>
      </c>
      <c r="B1261" s="24" t="s">
        <v>9</v>
      </c>
      <c r="C1261" s="2">
        <v>41144</v>
      </c>
      <c r="D1261" s="2" t="str">
        <f t="shared" si="160"/>
        <v>2012-08</v>
      </c>
      <c r="E1261" s="23">
        <v>13000</v>
      </c>
      <c r="F1261" s="23">
        <f t="shared" si="161"/>
        <v>0</v>
      </c>
      <c r="G1261" s="23">
        <f>IF(AND(B1261="Med B", COUNTIFS(A$2:A1261, A1261, B$2:B1261, "Med A")=0), 1, 0)</f>
        <v>0</v>
      </c>
      <c r="H1261" s="23" cm="1">
        <f t="array" ref="H1261">IF(AND(A1261=A1260, E1261=1), (C1261-MIN(IF(A$2:A1261=A1261, IF(B$2:B1261="Med A", C$2:C1261), C1261)))/7, 0)</f>
        <v>0</v>
      </c>
      <c r="I1261" s="23">
        <f>IF(F1261=1, SUMIFS(E$2:E1261, A$2:A1261, A1261, B$2:B1261, "Med A"), 0)</f>
        <v>0</v>
      </c>
      <c r="J1261" s="23">
        <f t="shared" si="162"/>
        <v>0</v>
      </c>
      <c r="K1261" s="23">
        <f t="shared" si="163"/>
        <v>13000</v>
      </c>
      <c r="L1261" s="23">
        <f t="shared" si="164"/>
        <v>0</v>
      </c>
      <c r="M1261" s="1">
        <f>IF(AND(B1261="Med B", COUNTIFS(A$2:A1261, A1261, B$2:B1261, "Med B")=1), 1, 0)</f>
        <v>0</v>
      </c>
      <c r="N1261" s="1">
        <f t="shared" si="165"/>
        <v>0</v>
      </c>
      <c r="O1261" s="1">
        <f>IF(B1261="Med B", COUNTIFS(A$2:A1261, A1261, B$2:B1261, "Med B"), 0)</f>
        <v>0</v>
      </c>
      <c r="P1261" s="1">
        <f>IF(AND(B1261="Med B", COUNTIFS(A$2:A1261, A1261, B$2:B1261, "Med B")=2), E1261, 0)</f>
        <v>0</v>
      </c>
    </row>
    <row r="1262" spans="1:16" ht="10" x14ac:dyDescent="0.25">
      <c r="A1262" s="1">
        <v>85</v>
      </c>
      <c r="B1262" s="24" t="s">
        <v>9</v>
      </c>
      <c r="C1262" s="2">
        <v>41146</v>
      </c>
      <c r="D1262" s="2" t="str">
        <f t="shared" si="160"/>
        <v>2012-08</v>
      </c>
      <c r="E1262" s="23">
        <v>13000</v>
      </c>
      <c r="F1262" s="23">
        <f t="shared" si="161"/>
        <v>0</v>
      </c>
      <c r="G1262" s="23">
        <f>IF(AND(B1262="Med B", COUNTIFS(A$2:A1262, A1262, B$2:B1262, "Med A")=0), 1, 0)</f>
        <v>0</v>
      </c>
      <c r="H1262" s="23" cm="1">
        <f t="array" ref="H1262">IF(AND(A1262=A1261, E1262=1), (C1262-MIN(IF(A$2:A1262=A1262, IF(B$2:B1262="Med A", C$2:C1262), C1262)))/7, 0)</f>
        <v>0</v>
      </c>
      <c r="I1262" s="23">
        <f>IF(F1262=1, SUMIFS(E$2:E1262, A$2:A1262, A1262, B$2:B1262, "Med A"), 0)</f>
        <v>0</v>
      </c>
      <c r="J1262" s="23">
        <f t="shared" si="162"/>
        <v>0</v>
      </c>
      <c r="K1262" s="23">
        <f t="shared" si="163"/>
        <v>13000</v>
      </c>
      <c r="L1262" s="23">
        <f t="shared" si="164"/>
        <v>0</v>
      </c>
      <c r="M1262" s="1">
        <f>IF(AND(B1262="Med B", COUNTIFS(A$2:A1262, A1262, B$2:B1262, "Med B")=1), 1, 0)</f>
        <v>0</v>
      </c>
      <c r="N1262" s="1">
        <f t="shared" si="165"/>
        <v>0</v>
      </c>
      <c r="O1262" s="1">
        <f>IF(B1262="Med B", COUNTIFS(A$2:A1262, A1262, B$2:B1262, "Med B"), 0)</f>
        <v>0</v>
      </c>
      <c r="P1262" s="1">
        <f>IF(AND(B1262="Med B", COUNTIFS(A$2:A1262, A1262, B$2:B1262, "Med B")=2), E1262, 0)</f>
        <v>0</v>
      </c>
    </row>
    <row r="1263" spans="1:16" ht="10" x14ac:dyDescent="0.25">
      <c r="A1263" s="1">
        <v>85</v>
      </c>
      <c r="B1263" s="24" t="s">
        <v>9</v>
      </c>
      <c r="C1263" s="2">
        <v>41149</v>
      </c>
      <c r="D1263" s="2" t="str">
        <f t="shared" si="160"/>
        <v>2012-08</v>
      </c>
      <c r="E1263" s="23">
        <v>13000</v>
      </c>
      <c r="F1263" s="23">
        <f t="shared" si="161"/>
        <v>0</v>
      </c>
      <c r="G1263" s="23">
        <f>IF(AND(B1263="Med B", COUNTIFS(A$2:A1263, A1263, B$2:B1263, "Med A")=0), 1, 0)</f>
        <v>0</v>
      </c>
      <c r="H1263" s="23" cm="1">
        <f t="array" ref="H1263">IF(AND(A1263=A1262, E1263=1), (C1263-MIN(IF(A$2:A1263=A1263, IF(B$2:B1263="Med A", C$2:C1263), C1263)))/7, 0)</f>
        <v>0</v>
      </c>
      <c r="I1263" s="23">
        <f>IF(F1263=1, SUMIFS(E$2:E1263, A$2:A1263, A1263, B$2:B1263, "Med A"), 0)</f>
        <v>0</v>
      </c>
      <c r="J1263" s="23">
        <f t="shared" si="162"/>
        <v>0</v>
      </c>
      <c r="K1263" s="23">
        <f t="shared" si="163"/>
        <v>13000</v>
      </c>
      <c r="L1263" s="23">
        <f t="shared" si="164"/>
        <v>0</v>
      </c>
      <c r="M1263" s="1">
        <f>IF(AND(B1263="Med B", COUNTIFS(A$2:A1263, A1263, B$2:B1263, "Med B")=1), 1, 0)</f>
        <v>0</v>
      </c>
      <c r="N1263" s="1">
        <f t="shared" si="165"/>
        <v>0</v>
      </c>
      <c r="O1263" s="1">
        <f>IF(B1263="Med B", COUNTIFS(A$2:A1263, A1263, B$2:B1263, "Med B"), 0)</f>
        <v>0</v>
      </c>
      <c r="P1263" s="1">
        <f>IF(AND(B1263="Med B", COUNTIFS(A$2:A1263, A1263, B$2:B1263, "Med B")=2), E1263, 0)</f>
        <v>0</v>
      </c>
    </row>
    <row r="1264" spans="1:16" ht="10" x14ac:dyDescent="0.25">
      <c r="A1264" s="1">
        <v>85</v>
      </c>
      <c r="B1264" s="24" t="s">
        <v>9</v>
      </c>
      <c r="C1264" s="2">
        <v>41151</v>
      </c>
      <c r="D1264" s="2" t="str">
        <f t="shared" si="160"/>
        <v>2012-08</v>
      </c>
      <c r="E1264" s="23">
        <v>13000</v>
      </c>
      <c r="F1264" s="23">
        <f t="shared" si="161"/>
        <v>0</v>
      </c>
      <c r="G1264" s="23">
        <f>IF(AND(B1264="Med B", COUNTIFS(A$2:A1264, A1264, B$2:B1264, "Med A")=0), 1, 0)</f>
        <v>0</v>
      </c>
      <c r="H1264" s="23" cm="1">
        <f t="array" ref="H1264">IF(AND(A1264=A1263, E1264=1), (C1264-MIN(IF(A$2:A1264=A1264, IF(B$2:B1264="Med A", C$2:C1264), C1264)))/7, 0)</f>
        <v>0</v>
      </c>
      <c r="I1264" s="23">
        <f>IF(F1264=1, SUMIFS(E$2:E1264, A$2:A1264, A1264, B$2:B1264, "Med A"), 0)</f>
        <v>0</v>
      </c>
      <c r="J1264" s="23">
        <f t="shared" si="162"/>
        <v>0</v>
      </c>
      <c r="K1264" s="23">
        <f t="shared" si="163"/>
        <v>13000</v>
      </c>
      <c r="L1264" s="23">
        <f t="shared" si="164"/>
        <v>0</v>
      </c>
      <c r="M1264" s="1">
        <f>IF(AND(B1264="Med B", COUNTIFS(A$2:A1264, A1264, B$2:B1264, "Med B")=1), 1, 0)</f>
        <v>0</v>
      </c>
      <c r="N1264" s="1">
        <f t="shared" si="165"/>
        <v>0</v>
      </c>
      <c r="O1264" s="1">
        <f>IF(B1264="Med B", COUNTIFS(A$2:A1264, A1264, B$2:B1264, "Med B"), 0)</f>
        <v>0</v>
      </c>
      <c r="P1264" s="1">
        <f>IF(AND(B1264="Med B", COUNTIFS(A$2:A1264, A1264, B$2:B1264, "Med B")=2), E1264, 0)</f>
        <v>0</v>
      </c>
    </row>
    <row r="1265" spans="1:17" ht="12.5" x14ac:dyDescent="0.25">
      <c r="A1265" s="1">
        <v>85</v>
      </c>
      <c r="B1265" s="24" t="s">
        <v>9</v>
      </c>
      <c r="C1265" s="2">
        <v>41153</v>
      </c>
      <c r="D1265" s="2" t="str">
        <f t="shared" si="160"/>
        <v>2012-09</v>
      </c>
      <c r="E1265" s="23">
        <v>13000</v>
      </c>
      <c r="F1265" s="23">
        <f t="shared" si="161"/>
        <v>0</v>
      </c>
      <c r="G1265" s="23">
        <f>IF(AND(B1265="Med B", COUNTIFS(A$2:A1265, A1265, B$2:B1265, "Med A")=0), 1, 0)</f>
        <v>0</v>
      </c>
      <c r="H1265" s="23" cm="1">
        <f t="array" ref="H1265">IF(AND(A1265=A1264, E1265=1), (C1265-MIN(IF(A$2:A1265=A1265, IF(B$2:B1265="Med A", C$2:C1265), C1265)))/7, 0)</f>
        <v>0</v>
      </c>
      <c r="I1265" s="23">
        <f>IF(F1265=1, SUMIFS(E$2:E1265, A$2:A1265, A1265, B$2:B1265, "Med A"), 0)</f>
        <v>0</v>
      </c>
      <c r="J1265" s="23">
        <f t="shared" si="162"/>
        <v>0</v>
      </c>
      <c r="K1265" s="23">
        <f t="shared" si="163"/>
        <v>13000</v>
      </c>
      <c r="L1265" s="23">
        <f t="shared" si="164"/>
        <v>0</v>
      </c>
      <c r="M1265" s="1">
        <f>IF(AND(B1265="Med B", COUNTIFS(A$2:A1265, A1265, B$2:B1265, "Med B")=1), 1, 0)</f>
        <v>0</v>
      </c>
      <c r="N1265" s="1">
        <f t="shared" si="165"/>
        <v>0</v>
      </c>
      <c r="O1265" s="1">
        <f>IF(B1265="Med B", COUNTIFS(A$2:A1265, A1265, B$2:B1265, "Med B"), 0)</f>
        <v>0</v>
      </c>
      <c r="P1265" s="1">
        <f>IF(AND(B1265="Med B", COUNTIFS(A$2:A1265, A1265, B$2:B1265, "Med B")=2), E1265, 0)</f>
        <v>0</v>
      </c>
      <c r="Q1265" t="str">
        <f t="shared" ref="Q1265:Q1268" si="168">IF(AND(F1241=1, OR(MONTH(C1241)=9, MONTH(C1241)=10)), TEXT(C1241, "yyyy-mm"), "")</f>
        <v/>
      </c>
    </row>
    <row r="1266" spans="1:17" ht="12.5" x14ac:dyDescent="0.25">
      <c r="A1266" s="1">
        <v>85</v>
      </c>
      <c r="B1266" s="24" t="s">
        <v>9</v>
      </c>
      <c r="C1266" s="2">
        <v>41156</v>
      </c>
      <c r="D1266" s="2" t="str">
        <f t="shared" si="160"/>
        <v>2012-09</v>
      </c>
      <c r="E1266" s="23">
        <v>13000</v>
      </c>
      <c r="F1266" s="23">
        <f t="shared" si="161"/>
        <v>0</v>
      </c>
      <c r="G1266" s="23">
        <f>IF(AND(B1266="Med B", COUNTIFS(A$2:A1266, A1266, B$2:B1266, "Med A")=0), 1, 0)</f>
        <v>0</v>
      </c>
      <c r="H1266" s="23" cm="1">
        <f t="array" ref="H1266">IF(AND(A1266=A1265, E1266=1), (C1266-MIN(IF(A$2:A1266=A1266, IF(B$2:B1266="Med A", C$2:C1266), C1266)))/7, 0)</f>
        <v>0</v>
      </c>
      <c r="I1266" s="23">
        <f>IF(F1266=1, SUMIFS(E$2:E1266, A$2:A1266, A1266, B$2:B1266, "Med A"), 0)</f>
        <v>0</v>
      </c>
      <c r="J1266" s="23">
        <f t="shared" si="162"/>
        <v>0</v>
      </c>
      <c r="K1266" s="23">
        <f t="shared" si="163"/>
        <v>13000</v>
      </c>
      <c r="L1266" s="23">
        <f t="shared" si="164"/>
        <v>0</v>
      </c>
      <c r="M1266" s="1">
        <f>IF(AND(B1266="Med B", COUNTIFS(A$2:A1266, A1266, B$2:B1266, "Med B")=1), 1, 0)</f>
        <v>0</v>
      </c>
      <c r="N1266" s="1">
        <f t="shared" si="165"/>
        <v>0</v>
      </c>
      <c r="O1266" s="1">
        <f>IF(B1266="Med B", COUNTIFS(A$2:A1266, A1266, B$2:B1266, "Med B"), 0)</f>
        <v>0</v>
      </c>
      <c r="P1266" s="1">
        <f>IF(AND(B1266="Med B", COUNTIFS(A$2:A1266, A1266, B$2:B1266, "Med B")=2), E1266, 0)</f>
        <v>0</v>
      </c>
      <c r="Q1266" t="str">
        <f t="shared" si="168"/>
        <v/>
      </c>
    </row>
    <row r="1267" spans="1:17" ht="12.5" x14ac:dyDescent="0.25">
      <c r="A1267" s="1">
        <v>85</v>
      </c>
      <c r="B1267" s="24" t="s">
        <v>9</v>
      </c>
      <c r="C1267" s="2">
        <v>41158</v>
      </c>
      <c r="D1267" s="2" t="str">
        <f t="shared" si="160"/>
        <v>2012-09</v>
      </c>
      <c r="E1267" s="23">
        <v>13000</v>
      </c>
      <c r="F1267" s="23">
        <f t="shared" si="161"/>
        <v>0</v>
      </c>
      <c r="G1267" s="23">
        <f>IF(AND(B1267="Med B", COUNTIFS(A$2:A1267, A1267, B$2:B1267, "Med A")=0), 1, 0)</f>
        <v>0</v>
      </c>
      <c r="H1267" s="23" cm="1">
        <f t="array" ref="H1267">IF(AND(A1267=A1266, E1267=1), (C1267-MIN(IF(A$2:A1267=A1267, IF(B$2:B1267="Med A", C$2:C1267), C1267)))/7, 0)</f>
        <v>0</v>
      </c>
      <c r="I1267" s="23">
        <f>IF(F1267=1, SUMIFS(E$2:E1267, A$2:A1267, A1267, B$2:B1267, "Med A"), 0)</f>
        <v>0</v>
      </c>
      <c r="J1267" s="23">
        <f t="shared" si="162"/>
        <v>0</v>
      </c>
      <c r="K1267" s="23">
        <f t="shared" si="163"/>
        <v>13000</v>
      </c>
      <c r="L1267" s="23">
        <f t="shared" si="164"/>
        <v>0</v>
      </c>
      <c r="M1267" s="1">
        <f>IF(AND(B1267="Med B", COUNTIFS(A$2:A1267, A1267, B$2:B1267, "Med B")=1), 1, 0)</f>
        <v>0</v>
      </c>
      <c r="N1267" s="1">
        <f t="shared" si="165"/>
        <v>0</v>
      </c>
      <c r="O1267" s="1">
        <f>IF(B1267="Med B", COUNTIFS(A$2:A1267, A1267, B$2:B1267, "Med B"), 0)</f>
        <v>0</v>
      </c>
      <c r="P1267" s="1">
        <f>IF(AND(B1267="Med B", COUNTIFS(A$2:A1267, A1267, B$2:B1267, "Med B")=2), E1267, 0)</f>
        <v>0</v>
      </c>
      <c r="Q1267" t="str">
        <f t="shared" si="168"/>
        <v/>
      </c>
    </row>
    <row r="1268" spans="1:17" ht="12.5" x14ac:dyDescent="0.25">
      <c r="A1268" s="1">
        <v>85</v>
      </c>
      <c r="B1268" s="24" t="s">
        <v>10</v>
      </c>
      <c r="C1268" s="2">
        <v>41165</v>
      </c>
      <c r="D1268" s="2" t="str">
        <f t="shared" si="160"/>
        <v>2012-09</v>
      </c>
      <c r="E1268" s="23">
        <v>16</v>
      </c>
      <c r="F1268" s="23">
        <f t="shared" si="161"/>
        <v>1</v>
      </c>
      <c r="G1268" s="23">
        <f>IF(AND(B1268="Med B", COUNTIFS(A$2:A1268, A1268, B$2:B1268, "Med A")=0), 1, 0)</f>
        <v>0</v>
      </c>
      <c r="H1268" s="23" cm="1">
        <f t="array" ref="H1268">IF(AND(A1268=A1267, E1268=1), (C1268-MIN(IF(A$2:A1268=A1268, IF(B$2:B1268="Med A", C$2:C1268), C1268)))/7, 0)</f>
        <v>0</v>
      </c>
      <c r="I1268" s="23">
        <f>IF(F1268=1, SUMIFS(E$2:E1268, A$2:A1268, A1268, B$2:B1268, "Med A"), 0)</f>
        <v>289800</v>
      </c>
      <c r="J1268" s="23">
        <f t="shared" si="162"/>
        <v>16</v>
      </c>
      <c r="K1268" s="23">
        <f t="shared" si="163"/>
        <v>0</v>
      </c>
      <c r="L1268" s="23">
        <f t="shared" si="164"/>
        <v>16</v>
      </c>
      <c r="M1268" s="1">
        <f>IF(AND(B1268="Med B", COUNTIFS(A$2:A1268, A1268, B$2:B1268, "Med B")=1), 1, 0)</f>
        <v>1</v>
      </c>
      <c r="N1268" s="1">
        <f t="shared" si="165"/>
        <v>16</v>
      </c>
      <c r="O1268" s="1">
        <f>IF(B1268="Med B", COUNTIFS(A$2:A1268, A1268, B$2:B1268, "Med B"), 0)</f>
        <v>1</v>
      </c>
      <c r="P1268" s="1">
        <f>IF(AND(B1268="Med B", COUNTIFS(A$2:A1268, A1268, B$2:B1268, "Med B")=2), E1268, 0)</f>
        <v>0</v>
      </c>
      <c r="Q1268" t="str">
        <f t="shared" si="168"/>
        <v>2012-09</v>
      </c>
    </row>
    <row r="1269" spans="1:17" ht="10" x14ac:dyDescent="0.25">
      <c r="A1269" s="1">
        <v>86</v>
      </c>
      <c r="B1269" s="24" t="s">
        <v>9</v>
      </c>
      <c r="C1269" s="2">
        <v>41139</v>
      </c>
      <c r="D1269" s="2" t="str">
        <f t="shared" si="160"/>
        <v>2012-08</v>
      </c>
      <c r="E1269" s="23">
        <v>500</v>
      </c>
      <c r="F1269" s="23">
        <f t="shared" si="161"/>
        <v>0</v>
      </c>
      <c r="G1269" s="23">
        <f>IF(AND(B1269="Med B", COUNTIFS(A$2:A1269, A1269, B$2:B1269, "Med A")=0), 1, 0)</f>
        <v>0</v>
      </c>
      <c r="H1269" s="23" cm="1">
        <f t="array" ref="H1269">IF(AND(A1269=A1268, E1269=1), (C1269-MIN(IF(A$2:A1269=A1269, IF(B$2:B1269="Med A", C$2:C1269), C1269)))/7, 0)</f>
        <v>0</v>
      </c>
      <c r="I1269" s="23">
        <f>IF(F1269=1, SUMIFS(E$2:E1269, A$2:A1269, A1269, B$2:B1269, "Med A"), 0)</f>
        <v>0</v>
      </c>
      <c r="J1269" s="23">
        <f t="shared" si="162"/>
        <v>0</v>
      </c>
      <c r="K1269" s="23">
        <f t="shared" si="163"/>
        <v>500</v>
      </c>
      <c r="L1269" s="23">
        <f t="shared" si="164"/>
        <v>0</v>
      </c>
      <c r="M1269" s="1">
        <f>IF(AND(B1269="Med B", COUNTIFS(A$2:A1269, A1269, B$2:B1269, "Med B")=1), 1, 0)</f>
        <v>0</v>
      </c>
      <c r="N1269" s="1">
        <f t="shared" si="165"/>
        <v>0</v>
      </c>
      <c r="O1269" s="1">
        <f>IF(B1269="Med B", COUNTIFS(A$2:A1269, A1269, B$2:B1269, "Med B"), 0)</f>
        <v>0</v>
      </c>
      <c r="P1269" s="1">
        <f>IF(AND(B1269="Med B", COUNTIFS(A$2:A1269, A1269, B$2:B1269, "Med B")=2), E1269, 0)</f>
        <v>0</v>
      </c>
    </row>
    <row r="1270" spans="1:17" ht="10" x14ac:dyDescent="0.25">
      <c r="A1270" s="1">
        <v>86</v>
      </c>
      <c r="B1270" s="24" t="s">
        <v>9</v>
      </c>
      <c r="C1270" s="2">
        <v>41142</v>
      </c>
      <c r="D1270" s="2" t="str">
        <f t="shared" si="160"/>
        <v>2012-08</v>
      </c>
      <c r="E1270" s="23">
        <v>500</v>
      </c>
      <c r="F1270" s="23">
        <f t="shared" si="161"/>
        <v>0</v>
      </c>
      <c r="G1270" s="23">
        <f>IF(AND(B1270="Med B", COUNTIFS(A$2:A1270, A1270, B$2:B1270, "Med A")=0), 1, 0)</f>
        <v>0</v>
      </c>
      <c r="H1270" s="23" cm="1">
        <f t="array" ref="H1270">IF(AND(A1270=A1269, E1270=1), (C1270-MIN(IF(A$2:A1270=A1270, IF(B$2:B1270="Med A", C$2:C1270), C1270)))/7, 0)</f>
        <v>0</v>
      </c>
      <c r="I1270" s="23">
        <f>IF(F1270=1, SUMIFS(E$2:E1270, A$2:A1270, A1270, B$2:B1270, "Med A"), 0)</f>
        <v>0</v>
      </c>
      <c r="J1270" s="23">
        <f t="shared" si="162"/>
        <v>0</v>
      </c>
      <c r="K1270" s="23">
        <f t="shared" si="163"/>
        <v>500</v>
      </c>
      <c r="L1270" s="23">
        <f t="shared" si="164"/>
        <v>0</v>
      </c>
      <c r="M1270" s="1">
        <f>IF(AND(B1270="Med B", COUNTIFS(A$2:A1270, A1270, B$2:B1270, "Med B")=1), 1, 0)</f>
        <v>0</v>
      </c>
      <c r="N1270" s="1">
        <f t="shared" si="165"/>
        <v>0</v>
      </c>
      <c r="O1270" s="1">
        <f>IF(B1270="Med B", COUNTIFS(A$2:A1270, A1270, B$2:B1270, "Med B"), 0)</f>
        <v>0</v>
      </c>
      <c r="P1270" s="1">
        <f>IF(AND(B1270="Med B", COUNTIFS(A$2:A1270, A1270, B$2:B1270, "Med B")=2), E1270, 0)</f>
        <v>0</v>
      </c>
    </row>
    <row r="1271" spans="1:17" ht="10" x14ac:dyDescent="0.25">
      <c r="A1271" s="1">
        <v>86</v>
      </c>
      <c r="B1271" s="24" t="s">
        <v>9</v>
      </c>
      <c r="C1271" s="2">
        <v>41144</v>
      </c>
      <c r="D1271" s="2" t="str">
        <f t="shared" si="160"/>
        <v>2012-08</v>
      </c>
      <c r="E1271" s="23">
        <v>500</v>
      </c>
      <c r="F1271" s="23">
        <f t="shared" si="161"/>
        <v>0</v>
      </c>
      <c r="G1271" s="23">
        <f>IF(AND(B1271="Med B", COUNTIFS(A$2:A1271, A1271, B$2:B1271, "Med A")=0), 1, 0)</f>
        <v>0</v>
      </c>
      <c r="H1271" s="23" cm="1">
        <f t="array" ref="H1271">IF(AND(A1271=A1270, E1271=1), (C1271-MIN(IF(A$2:A1271=A1271, IF(B$2:B1271="Med A", C$2:C1271), C1271)))/7, 0)</f>
        <v>0</v>
      </c>
      <c r="I1271" s="23">
        <f>IF(F1271=1, SUMIFS(E$2:E1271, A$2:A1271, A1271, B$2:B1271, "Med A"), 0)</f>
        <v>0</v>
      </c>
      <c r="J1271" s="23">
        <f t="shared" si="162"/>
        <v>0</v>
      </c>
      <c r="K1271" s="23">
        <f t="shared" si="163"/>
        <v>500</v>
      </c>
      <c r="L1271" s="23">
        <f t="shared" si="164"/>
        <v>0</v>
      </c>
      <c r="M1271" s="1">
        <f>IF(AND(B1271="Med B", COUNTIFS(A$2:A1271, A1271, B$2:B1271, "Med B")=1), 1, 0)</f>
        <v>0</v>
      </c>
      <c r="N1271" s="1">
        <f t="shared" si="165"/>
        <v>0</v>
      </c>
      <c r="O1271" s="1">
        <f>IF(B1271="Med B", COUNTIFS(A$2:A1271, A1271, B$2:B1271, "Med B"), 0)</f>
        <v>0</v>
      </c>
      <c r="P1271" s="1">
        <f>IF(AND(B1271="Med B", COUNTIFS(A$2:A1271, A1271, B$2:B1271, "Med B")=2), E1271, 0)</f>
        <v>0</v>
      </c>
    </row>
    <row r="1272" spans="1:17" ht="10" x14ac:dyDescent="0.25">
      <c r="A1272" s="1">
        <v>86</v>
      </c>
      <c r="B1272" s="24" t="s">
        <v>9</v>
      </c>
      <c r="C1272" s="2">
        <v>41146</v>
      </c>
      <c r="D1272" s="2" t="str">
        <f t="shared" si="160"/>
        <v>2012-08</v>
      </c>
      <c r="E1272" s="23">
        <v>500</v>
      </c>
      <c r="F1272" s="23">
        <f t="shared" si="161"/>
        <v>0</v>
      </c>
      <c r="G1272" s="23">
        <f>IF(AND(B1272="Med B", COUNTIFS(A$2:A1272, A1272, B$2:B1272, "Med A")=0), 1, 0)</f>
        <v>0</v>
      </c>
      <c r="H1272" s="23" cm="1">
        <f t="array" ref="H1272">IF(AND(A1272=A1271, E1272=1), (C1272-MIN(IF(A$2:A1272=A1272, IF(B$2:B1272="Med A", C$2:C1272), C1272)))/7, 0)</f>
        <v>0</v>
      </c>
      <c r="I1272" s="23">
        <f>IF(F1272=1, SUMIFS(E$2:E1272, A$2:A1272, A1272, B$2:B1272, "Med A"), 0)</f>
        <v>0</v>
      </c>
      <c r="J1272" s="23">
        <f t="shared" si="162"/>
        <v>0</v>
      </c>
      <c r="K1272" s="23">
        <f t="shared" si="163"/>
        <v>500</v>
      </c>
      <c r="L1272" s="23">
        <f t="shared" si="164"/>
        <v>0</v>
      </c>
      <c r="M1272" s="1">
        <f>IF(AND(B1272="Med B", COUNTIFS(A$2:A1272, A1272, B$2:B1272, "Med B")=1), 1, 0)</f>
        <v>0</v>
      </c>
      <c r="N1272" s="1">
        <f t="shared" si="165"/>
        <v>0</v>
      </c>
      <c r="O1272" s="1">
        <f>IF(B1272="Med B", COUNTIFS(A$2:A1272, A1272, B$2:B1272, "Med B"), 0)</f>
        <v>0</v>
      </c>
      <c r="P1272" s="1">
        <f>IF(AND(B1272="Med B", COUNTIFS(A$2:A1272, A1272, B$2:B1272, "Med B")=2), E1272, 0)</f>
        <v>0</v>
      </c>
    </row>
    <row r="1273" spans="1:17" ht="10" x14ac:dyDescent="0.25">
      <c r="A1273" s="1">
        <v>86</v>
      </c>
      <c r="B1273" s="24" t="s">
        <v>9</v>
      </c>
      <c r="C1273" s="2">
        <v>41149</v>
      </c>
      <c r="D1273" s="2" t="str">
        <f t="shared" si="160"/>
        <v>2012-08</v>
      </c>
      <c r="E1273" s="23">
        <v>500</v>
      </c>
      <c r="F1273" s="23">
        <f t="shared" si="161"/>
        <v>0</v>
      </c>
      <c r="G1273" s="23">
        <f>IF(AND(B1273="Med B", COUNTIFS(A$2:A1273, A1273, B$2:B1273, "Med A")=0), 1, 0)</f>
        <v>0</v>
      </c>
      <c r="H1273" s="23" cm="1">
        <f t="array" ref="H1273">IF(AND(A1273=A1272, E1273=1), (C1273-MIN(IF(A$2:A1273=A1273, IF(B$2:B1273="Med A", C$2:C1273), C1273)))/7, 0)</f>
        <v>0</v>
      </c>
      <c r="I1273" s="23">
        <f>IF(F1273=1, SUMIFS(E$2:E1273, A$2:A1273, A1273, B$2:B1273, "Med A"), 0)</f>
        <v>0</v>
      </c>
      <c r="J1273" s="23">
        <f t="shared" si="162"/>
        <v>0</v>
      </c>
      <c r="K1273" s="23">
        <f t="shared" si="163"/>
        <v>500</v>
      </c>
      <c r="L1273" s="23">
        <f t="shared" si="164"/>
        <v>0</v>
      </c>
      <c r="M1273" s="1">
        <f>IF(AND(B1273="Med B", COUNTIFS(A$2:A1273, A1273, B$2:B1273, "Med B")=1), 1, 0)</f>
        <v>0</v>
      </c>
      <c r="N1273" s="1">
        <f t="shared" si="165"/>
        <v>0</v>
      </c>
      <c r="O1273" s="1">
        <f>IF(B1273="Med B", COUNTIFS(A$2:A1273, A1273, B$2:B1273, "Med B"), 0)</f>
        <v>0</v>
      </c>
      <c r="P1273" s="1">
        <f>IF(AND(B1273="Med B", COUNTIFS(A$2:A1273, A1273, B$2:B1273, "Med B")=2), E1273, 0)</f>
        <v>0</v>
      </c>
    </row>
    <row r="1274" spans="1:17" ht="10" x14ac:dyDescent="0.25">
      <c r="A1274" s="1">
        <v>86</v>
      </c>
      <c r="B1274" s="24" t="s">
        <v>9</v>
      </c>
      <c r="C1274" s="2">
        <v>41151</v>
      </c>
      <c r="D1274" s="2" t="str">
        <f t="shared" si="160"/>
        <v>2012-08</v>
      </c>
      <c r="E1274" s="23">
        <v>500</v>
      </c>
      <c r="F1274" s="23">
        <f t="shared" si="161"/>
        <v>0</v>
      </c>
      <c r="G1274" s="23">
        <f>IF(AND(B1274="Med B", COUNTIFS(A$2:A1274, A1274, B$2:B1274, "Med A")=0), 1, 0)</f>
        <v>0</v>
      </c>
      <c r="H1274" s="23" cm="1">
        <f t="array" ref="H1274">IF(AND(A1274=A1273, E1274=1), (C1274-MIN(IF(A$2:A1274=A1274, IF(B$2:B1274="Med A", C$2:C1274), C1274)))/7, 0)</f>
        <v>0</v>
      </c>
      <c r="I1274" s="23">
        <f>IF(F1274=1, SUMIFS(E$2:E1274, A$2:A1274, A1274, B$2:B1274, "Med A"), 0)</f>
        <v>0</v>
      </c>
      <c r="J1274" s="23">
        <f t="shared" si="162"/>
        <v>0</v>
      </c>
      <c r="K1274" s="23">
        <f t="shared" si="163"/>
        <v>500</v>
      </c>
      <c r="L1274" s="23">
        <f t="shared" si="164"/>
        <v>0</v>
      </c>
      <c r="M1274" s="1">
        <f>IF(AND(B1274="Med B", COUNTIFS(A$2:A1274, A1274, B$2:B1274, "Med B")=1), 1, 0)</f>
        <v>0</v>
      </c>
      <c r="N1274" s="1">
        <f t="shared" si="165"/>
        <v>0</v>
      </c>
      <c r="O1274" s="1">
        <f>IF(B1274="Med B", COUNTIFS(A$2:A1274, A1274, B$2:B1274, "Med B"), 0)</f>
        <v>0</v>
      </c>
      <c r="P1274" s="1">
        <f>IF(AND(B1274="Med B", COUNTIFS(A$2:A1274, A1274, B$2:B1274, "Med B")=2), E1274, 0)</f>
        <v>0</v>
      </c>
    </row>
    <row r="1275" spans="1:17" ht="12.5" x14ac:dyDescent="0.25">
      <c r="A1275" s="1">
        <v>86</v>
      </c>
      <c r="B1275" s="24" t="s">
        <v>9</v>
      </c>
      <c r="C1275" s="2">
        <v>41153</v>
      </c>
      <c r="D1275" s="2" t="str">
        <f t="shared" si="160"/>
        <v>2012-09</v>
      </c>
      <c r="E1275" s="23">
        <v>500</v>
      </c>
      <c r="F1275" s="23">
        <f t="shared" si="161"/>
        <v>0</v>
      </c>
      <c r="G1275" s="23">
        <f>IF(AND(B1275="Med B", COUNTIFS(A$2:A1275, A1275, B$2:B1275, "Med A")=0), 1, 0)</f>
        <v>0</v>
      </c>
      <c r="H1275" s="23" cm="1">
        <f t="array" ref="H1275">IF(AND(A1275=A1274, E1275=1), (C1275-MIN(IF(A$2:A1275=A1275, IF(B$2:B1275="Med A", C$2:C1275), C1275)))/7, 0)</f>
        <v>0</v>
      </c>
      <c r="I1275" s="23">
        <f>IF(F1275=1, SUMIFS(E$2:E1275, A$2:A1275, A1275, B$2:B1275, "Med A"), 0)</f>
        <v>0</v>
      </c>
      <c r="J1275" s="23">
        <f t="shared" si="162"/>
        <v>0</v>
      </c>
      <c r="K1275" s="23">
        <f t="shared" si="163"/>
        <v>500</v>
      </c>
      <c r="L1275" s="23">
        <f t="shared" si="164"/>
        <v>0</v>
      </c>
      <c r="M1275" s="1">
        <f>IF(AND(B1275="Med B", COUNTIFS(A$2:A1275, A1275, B$2:B1275, "Med B")=1), 1, 0)</f>
        <v>0</v>
      </c>
      <c r="N1275" s="1">
        <f t="shared" si="165"/>
        <v>0</v>
      </c>
      <c r="O1275" s="1">
        <f>IF(B1275="Med B", COUNTIFS(A$2:A1275, A1275, B$2:B1275, "Med B"), 0)</f>
        <v>0</v>
      </c>
      <c r="P1275" s="1">
        <f>IF(AND(B1275="Med B", COUNTIFS(A$2:A1275, A1275, B$2:B1275, "Med B")=2), E1275, 0)</f>
        <v>0</v>
      </c>
      <c r="Q1275" t="str">
        <f t="shared" ref="Q1275:Q1278" si="169">IF(AND(F1251=1, OR(MONTH(C1251)=9, MONTH(C1251)=10)), TEXT(C1251, "yyyy-mm"), "")</f>
        <v/>
      </c>
    </row>
    <row r="1276" spans="1:17" ht="12.5" x14ac:dyDescent="0.25">
      <c r="A1276" s="1">
        <v>86</v>
      </c>
      <c r="B1276" s="24" t="s">
        <v>9</v>
      </c>
      <c r="C1276" s="2">
        <v>41156</v>
      </c>
      <c r="D1276" s="2" t="str">
        <f t="shared" si="160"/>
        <v>2012-09</v>
      </c>
      <c r="E1276" s="23">
        <v>500</v>
      </c>
      <c r="F1276" s="23">
        <f t="shared" si="161"/>
        <v>0</v>
      </c>
      <c r="G1276" s="23">
        <f>IF(AND(B1276="Med B", COUNTIFS(A$2:A1276, A1276, B$2:B1276, "Med A")=0), 1, 0)</f>
        <v>0</v>
      </c>
      <c r="H1276" s="23" cm="1">
        <f t="array" ref="H1276">IF(AND(A1276=A1275, E1276=1), (C1276-MIN(IF(A$2:A1276=A1276, IF(B$2:B1276="Med A", C$2:C1276), C1276)))/7, 0)</f>
        <v>0</v>
      </c>
      <c r="I1276" s="23">
        <f>IF(F1276=1, SUMIFS(E$2:E1276, A$2:A1276, A1276, B$2:B1276, "Med A"), 0)</f>
        <v>0</v>
      </c>
      <c r="J1276" s="23">
        <f t="shared" si="162"/>
        <v>0</v>
      </c>
      <c r="K1276" s="23">
        <f t="shared" si="163"/>
        <v>500</v>
      </c>
      <c r="L1276" s="23">
        <f t="shared" si="164"/>
        <v>0</v>
      </c>
      <c r="M1276" s="1">
        <f>IF(AND(B1276="Med B", COUNTIFS(A$2:A1276, A1276, B$2:B1276, "Med B")=1), 1, 0)</f>
        <v>0</v>
      </c>
      <c r="N1276" s="1">
        <f t="shared" si="165"/>
        <v>0</v>
      </c>
      <c r="O1276" s="1">
        <f>IF(B1276="Med B", COUNTIFS(A$2:A1276, A1276, B$2:B1276, "Med B"), 0)</f>
        <v>0</v>
      </c>
      <c r="P1276" s="1">
        <f>IF(AND(B1276="Med B", COUNTIFS(A$2:A1276, A1276, B$2:B1276, "Med B")=2), E1276, 0)</f>
        <v>0</v>
      </c>
      <c r="Q1276" t="str">
        <f t="shared" si="169"/>
        <v/>
      </c>
    </row>
    <row r="1277" spans="1:17" ht="12.5" x14ac:dyDescent="0.25">
      <c r="A1277" s="1">
        <v>86</v>
      </c>
      <c r="B1277" s="24" t="s">
        <v>10</v>
      </c>
      <c r="C1277" s="2">
        <v>41177</v>
      </c>
      <c r="D1277" s="2" t="str">
        <f t="shared" si="160"/>
        <v>2012-09</v>
      </c>
      <c r="E1277" s="23">
        <v>1</v>
      </c>
      <c r="F1277" s="23">
        <f t="shared" si="161"/>
        <v>1</v>
      </c>
      <c r="G1277" s="23">
        <f>IF(AND(B1277="Med B", COUNTIFS(A$2:A1277, A1277, B$2:B1277, "Med A")=0), 1, 0)</f>
        <v>0</v>
      </c>
      <c r="H1277" s="23" cm="1">
        <f t="array" ref="H1277">IF(AND(A1277=A1276, E1277=1), (C1277-MIN(IF(A$2:A1277=A1277, IF(B$2:B1277="Med A", C$2:C1277), C1277)))/7, 0)</f>
        <v>5.4285714285714288</v>
      </c>
      <c r="I1277" s="23">
        <f>IF(F1277=1, SUMIFS(E$2:E1277, A$2:A1277, A1277, B$2:B1277, "Med A"), 0)</f>
        <v>4000</v>
      </c>
      <c r="J1277" s="23">
        <f t="shared" si="162"/>
        <v>0</v>
      </c>
      <c r="K1277" s="23">
        <f t="shared" si="163"/>
        <v>0</v>
      </c>
      <c r="L1277" s="23">
        <f t="shared" si="164"/>
        <v>1</v>
      </c>
      <c r="M1277" s="1">
        <f>IF(AND(B1277="Med B", COUNTIFS(A$2:A1277, A1277, B$2:B1277, "Med B")=1), 1, 0)</f>
        <v>1</v>
      </c>
      <c r="N1277" s="1">
        <f t="shared" si="165"/>
        <v>1</v>
      </c>
      <c r="O1277" s="1">
        <f>IF(B1277="Med B", COUNTIFS(A$2:A1277, A1277, B$2:B1277, "Med B"), 0)</f>
        <v>1</v>
      </c>
      <c r="P1277" s="1">
        <f>IF(AND(B1277="Med B", COUNTIFS(A$2:A1277, A1277, B$2:B1277, "Med B")=2), E1277, 0)</f>
        <v>0</v>
      </c>
      <c r="Q1277" t="str">
        <f t="shared" si="169"/>
        <v/>
      </c>
    </row>
    <row r="1278" spans="1:17" ht="12.5" x14ac:dyDescent="0.25">
      <c r="A1278" s="1">
        <v>86</v>
      </c>
      <c r="B1278" s="24" t="s">
        <v>10</v>
      </c>
      <c r="C1278" s="2">
        <v>41193</v>
      </c>
      <c r="D1278" s="2" t="str">
        <f t="shared" si="160"/>
        <v>2012-10</v>
      </c>
      <c r="E1278" s="23">
        <v>1</v>
      </c>
      <c r="F1278" s="23">
        <f t="shared" si="161"/>
        <v>0</v>
      </c>
      <c r="G1278" s="23">
        <f>IF(AND(B1278="Med B", COUNTIFS(A$2:A1278, A1278, B$2:B1278, "Med A")=0), 1, 0)</f>
        <v>0</v>
      </c>
      <c r="H1278" s="23" cm="1">
        <f t="array" ref="H1278">IF(AND(A1278=A1277, E1278=1), (C1278-MIN(IF(A$2:A1278=A1278, IF(B$2:B1278="Med A", C$2:C1278), C1278)))/7, 0)</f>
        <v>7.7142857142857144</v>
      </c>
      <c r="I1278" s="23">
        <f>IF(F1278=1, SUMIFS(E$2:E1278, A$2:A1278, A1278, B$2:B1278, "Med A"), 0)</f>
        <v>0</v>
      </c>
      <c r="J1278" s="23">
        <f t="shared" si="162"/>
        <v>2</v>
      </c>
      <c r="K1278" s="23">
        <f t="shared" si="163"/>
        <v>0</v>
      </c>
      <c r="L1278" s="23">
        <f t="shared" si="164"/>
        <v>1</v>
      </c>
      <c r="M1278" s="1">
        <f>IF(AND(B1278="Med B", COUNTIFS(A$2:A1278, A1278, B$2:B1278, "Med B")=1), 1, 0)</f>
        <v>0</v>
      </c>
      <c r="N1278" s="1">
        <f t="shared" si="165"/>
        <v>0</v>
      </c>
      <c r="O1278" s="1">
        <f>IF(B1278="Med B", COUNTIFS(A$2:A1278, A1278, B$2:B1278, "Med B"), 0)</f>
        <v>2</v>
      </c>
      <c r="P1278" s="1">
        <f>IF(AND(B1278="Med B", COUNTIFS(A$2:A1278, A1278, B$2:B1278, "Med B")=2), E1278, 0)</f>
        <v>1</v>
      </c>
      <c r="Q1278" t="str">
        <f t="shared" si="169"/>
        <v/>
      </c>
    </row>
    <row r="1279" spans="1:17" ht="10" x14ac:dyDescent="0.25">
      <c r="A1279" s="1">
        <v>87</v>
      </c>
      <c r="B1279" s="24" t="s">
        <v>9</v>
      </c>
      <c r="C1279" s="2">
        <v>41092</v>
      </c>
      <c r="D1279" s="2" t="str">
        <f t="shared" si="160"/>
        <v>2012-07</v>
      </c>
      <c r="E1279" s="23">
        <v>4400</v>
      </c>
      <c r="F1279" s="23">
        <f t="shared" si="161"/>
        <v>0</v>
      </c>
      <c r="G1279" s="23">
        <f>IF(AND(B1279="Med B", COUNTIFS(A$2:A1279, A1279, B$2:B1279, "Med A")=0), 1, 0)</f>
        <v>0</v>
      </c>
      <c r="H1279" s="23" cm="1">
        <f t="array" ref="H1279">IF(AND(A1279=A1278, E1279=1), (C1279-MIN(IF(A$2:A1279=A1279, IF(B$2:B1279="Med A", C$2:C1279), C1279)))/7, 0)</f>
        <v>0</v>
      </c>
      <c r="I1279" s="23">
        <f>IF(F1279=1, SUMIFS(E$2:E1279, A$2:A1279, A1279, B$2:B1279, "Med A"), 0)</f>
        <v>0</v>
      </c>
      <c r="J1279" s="23">
        <f t="shared" si="162"/>
        <v>0</v>
      </c>
      <c r="K1279" s="23">
        <f t="shared" si="163"/>
        <v>4400</v>
      </c>
      <c r="L1279" s="23">
        <f t="shared" si="164"/>
        <v>0</v>
      </c>
      <c r="M1279" s="1">
        <f>IF(AND(B1279="Med B", COUNTIFS(A$2:A1279, A1279, B$2:B1279, "Med B")=1), 1, 0)</f>
        <v>0</v>
      </c>
      <c r="N1279" s="1">
        <f t="shared" si="165"/>
        <v>0</v>
      </c>
      <c r="O1279" s="1">
        <f>IF(B1279="Med B", COUNTIFS(A$2:A1279, A1279, B$2:B1279, "Med B"), 0)</f>
        <v>0</v>
      </c>
      <c r="P1279" s="1">
        <f>IF(AND(B1279="Med B", COUNTIFS(A$2:A1279, A1279, B$2:B1279, "Med B")=2), E1279, 0)</f>
        <v>0</v>
      </c>
    </row>
    <row r="1280" spans="1:17" ht="10" x14ac:dyDescent="0.25">
      <c r="A1280" s="1">
        <v>87</v>
      </c>
      <c r="B1280" s="24" t="s">
        <v>9</v>
      </c>
      <c r="C1280" s="2">
        <v>41094</v>
      </c>
      <c r="D1280" s="2" t="str">
        <f t="shared" si="160"/>
        <v>2012-07</v>
      </c>
      <c r="E1280" s="23">
        <v>4400</v>
      </c>
      <c r="F1280" s="23">
        <f t="shared" si="161"/>
        <v>0</v>
      </c>
      <c r="G1280" s="23">
        <f>IF(AND(B1280="Med B", COUNTIFS(A$2:A1280, A1280, B$2:B1280, "Med A")=0), 1, 0)</f>
        <v>0</v>
      </c>
      <c r="H1280" s="23" cm="1">
        <f t="array" ref="H1280">IF(AND(A1280=A1279, E1280=1), (C1280-MIN(IF(A$2:A1280=A1280, IF(B$2:B1280="Med A", C$2:C1280), C1280)))/7, 0)</f>
        <v>0</v>
      </c>
      <c r="I1280" s="23">
        <f>IF(F1280=1, SUMIFS(E$2:E1280, A$2:A1280, A1280, B$2:B1280, "Med A"), 0)</f>
        <v>0</v>
      </c>
      <c r="J1280" s="23">
        <f t="shared" si="162"/>
        <v>0</v>
      </c>
      <c r="K1280" s="23">
        <f t="shared" si="163"/>
        <v>4400</v>
      </c>
      <c r="L1280" s="23">
        <f t="shared" si="164"/>
        <v>0</v>
      </c>
      <c r="M1280" s="1">
        <f>IF(AND(B1280="Med B", COUNTIFS(A$2:A1280, A1280, B$2:B1280, "Med B")=1), 1, 0)</f>
        <v>0</v>
      </c>
      <c r="N1280" s="1">
        <f t="shared" si="165"/>
        <v>0</v>
      </c>
      <c r="O1280" s="1">
        <f>IF(B1280="Med B", COUNTIFS(A$2:A1280, A1280, B$2:B1280, "Med B"), 0)</f>
        <v>0</v>
      </c>
      <c r="P1280" s="1">
        <f>IF(AND(B1280="Med B", COUNTIFS(A$2:A1280, A1280, B$2:B1280, "Med B")=2), E1280, 0)</f>
        <v>0</v>
      </c>
    </row>
    <row r="1281" spans="1:16" ht="10" x14ac:dyDescent="0.25">
      <c r="A1281" s="1">
        <v>87</v>
      </c>
      <c r="B1281" s="24" t="s">
        <v>9</v>
      </c>
      <c r="C1281" s="2">
        <v>41096</v>
      </c>
      <c r="D1281" s="2" t="str">
        <f t="shared" si="160"/>
        <v>2012-07</v>
      </c>
      <c r="E1281" s="23">
        <v>4400</v>
      </c>
      <c r="F1281" s="23">
        <f t="shared" si="161"/>
        <v>0</v>
      </c>
      <c r="G1281" s="23">
        <f>IF(AND(B1281="Med B", COUNTIFS(A$2:A1281, A1281, B$2:B1281, "Med A")=0), 1, 0)</f>
        <v>0</v>
      </c>
      <c r="H1281" s="23" cm="1">
        <f t="array" ref="H1281">IF(AND(A1281=A1280, E1281=1), (C1281-MIN(IF(A$2:A1281=A1281, IF(B$2:B1281="Med A", C$2:C1281), C1281)))/7, 0)</f>
        <v>0</v>
      </c>
      <c r="I1281" s="23">
        <f>IF(F1281=1, SUMIFS(E$2:E1281, A$2:A1281, A1281, B$2:B1281, "Med A"), 0)</f>
        <v>0</v>
      </c>
      <c r="J1281" s="23">
        <f t="shared" si="162"/>
        <v>0</v>
      </c>
      <c r="K1281" s="23">
        <f t="shared" si="163"/>
        <v>4400</v>
      </c>
      <c r="L1281" s="23">
        <f t="shared" si="164"/>
        <v>0</v>
      </c>
      <c r="M1281" s="1">
        <f>IF(AND(B1281="Med B", COUNTIFS(A$2:A1281, A1281, B$2:B1281, "Med B")=1), 1, 0)</f>
        <v>0</v>
      </c>
      <c r="N1281" s="1">
        <f t="shared" si="165"/>
        <v>0</v>
      </c>
      <c r="O1281" s="1">
        <f>IF(B1281="Med B", COUNTIFS(A$2:A1281, A1281, B$2:B1281, "Med B"), 0)</f>
        <v>0</v>
      </c>
      <c r="P1281" s="1">
        <f>IF(AND(B1281="Med B", COUNTIFS(A$2:A1281, A1281, B$2:B1281, "Med B")=2), E1281, 0)</f>
        <v>0</v>
      </c>
    </row>
    <row r="1282" spans="1:16" ht="10" x14ac:dyDescent="0.25">
      <c r="A1282" s="1">
        <v>87</v>
      </c>
      <c r="B1282" s="24" t="s">
        <v>9</v>
      </c>
      <c r="C1282" s="2">
        <v>41099</v>
      </c>
      <c r="D1282" s="2" t="str">
        <f t="shared" si="160"/>
        <v>2012-07</v>
      </c>
      <c r="E1282" s="23">
        <v>4400</v>
      </c>
      <c r="F1282" s="23">
        <f t="shared" si="161"/>
        <v>0</v>
      </c>
      <c r="G1282" s="23">
        <f>IF(AND(B1282="Med B", COUNTIFS(A$2:A1282, A1282, B$2:B1282, "Med A")=0), 1, 0)</f>
        <v>0</v>
      </c>
      <c r="H1282" s="23" cm="1">
        <f t="array" ref="H1282">IF(AND(A1282=A1281, E1282=1), (C1282-MIN(IF(A$2:A1282=A1282, IF(B$2:B1282="Med A", C$2:C1282), C1282)))/7, 0)</f>
        <v>0</v>
      </c>
      <c r="I1282" s="23">
        <f>IF(F1282=1, SUMIFS(E$2:E1282, A$2:A1282, A1282, B$2:B1282, "Med A"), 0)</f>
        <v>0</v>
      </c>
      <c r="J1282" s="23">
        <f t="shared" si="162"/>
        <v>0</v>
      </c>
      <c r="K1282" s="23">
        <f t="shared" si="163"/>
        <v>4400</v>
      </c>
      <c r="L1282" s="23">
        <f t="shared" si="164"/>
        <v>0</v>
      </c>
      <c r="M1282" s="1">
        <f>IF(AND(B1282="Med B", COUNTIFS(A$2:A1282, A1282, B$2:B1282, "Med B")=1), 1, 0)</f>
        <v>0</v>
      </c>
      <c r="N1282" s="1">
        <f t="shared" si="165"/>
        <v>0</v>
      </c>
      <c r="O1282" s="1">
        <f>IF(B1282="Med B", COUNTIFS(A$2:A1282, A1282, B$2:B1282, "Med B"), 0)</f>
        <v>0</v>
      </c>
      <c r="P1282" s="1">
        <f>IF(AND(B1282="Med B", COUNTIFS(A$2:A1282, A1282, B$2:B1282, "Med B")=2), E1282, 0)</f>
        <v>0</v>
      </c>
    </row>
    <row r="1283" spans="1:16" ht="10" x14ac:dyDescent="0.25">
      <c r="A1283" s="1">
        <v>87</v>
      </c>
      <c r="B1283" s="24" t="s">
        <v>9</v>
      </c>
      <c r="C1283" s="2">
        <v>41101</v>
      </c>
      <c r="D1283" s="2" t="str">
        <f t="shared" ref="D1283:D1346" si="170">TEXT(C1283,"yyyy-mm")</f>
        <v>2012-07</v>
      </c>
      <c r="E1283" s="23">
        <v>4400</v>
      </c>
      <c r="F1283" s="23">
        <f t="shared" ref="F1283:F1346" si="171">IF(AND(A1283=A1282, B1282="Med A", B1283="Med B"), 1, 0)</f>
        <v>0</v>
      </c>
      <c r="G1283" s="23">
        <f>IF(AND(B1283="Med B", COUNTIFS(A$2:A1283, A1283, B$2:B1283, "Med A")=0), 1, 0)</f>
        <v>0</v>
      </c>
      <c r="H1283" s="23" cm="1">
        <f t="array" ref="H1283">IF(AND(A1283=A1282, E1283=1), (C1283-MIN(IF(A$2:A1283=A1283, IF(B$2:B1283="Med A", C$2:C1283), C1283)))/7, 0)</f>
        <v>0</v>
      </c>
      <c r="I1283" s="23">
        <f>IF(F1283=1, SUMIFS(E$2:E1283, A$2:A1283, A1283, B$2:B1283, "Med A"), 0)</f>
        <v>0</v>
      </c>
      <c r="J1283" s="23">
        <f t="shared" ref="J1283:J1346" si="172">IF(AND(B1283="Med B", OR(A1284&lt;&gt;A1283, ISBLANK(A1284))), SUMIFS(E:E, A:A, A1283, B:B, "Med B"), 0)</f>
        <v>0</v>
      </c>
      <c r="K1283" s="23">
        <f t="shared" ref="K1283:K1346" si="173">IF(B1283="Med A", E1283, 0)</f>
        <v>4400</v>
      </c>
      <c r="L1283" s="23">
        <f t="shared" ref="L1283:L1346" si="174">IF(B1283="Med B", E1283, 0)</f>
        <v>0</v>
      </c>
      <c r="M1283" s="1">
        <f>IF(AND(B1283="Med B", COUNTIFS(A$2:A1283, A1283, B$2:B1283, "Med B")=1), 1, 0)</f>
        <v>0</v>
      </c>
      <c r="N1283" s="1">
        <f t="shared" ref="N1283:N1346" si="175">IF(M1283=1, E1283, 0)</f>
        <v>0</v>
      </c>
      <c r="O1283" s="1">
        <f>IF(B1283="Med B", COUNTIFS(A$2:A1283, A1283, B$2:B1283, "Med B"), 0)</f>
        <v>0</v>
      </c>
      <c r="P1283" s="1">
        <f>IF(AND(B1283="Med B", COUNTIFS(A$2:A1283, A1283, B$2:B1283, "Med B")=2), E1283, 0)</f>
        <v>0</v>
      </c>
    </row>
    <row r="1284" spans="1:16" ht="10" x14ac:dyDescent="0.25">
      <c r="A1284" s="1">
        <v>87</v>
      </c>
      <c r="B1284" s="24" t="s">
        <v>9</v>
      </c>
      <c r="C1284" s="2">
        <v>41103</v>
      </c>
      <c r="D1284" s="2" t="str">
        <f t="shared" si="170"/>
        <v>2012-07</v>
      </c>
      <c r="E1284" s="23">
        <v>4400</v>
      </c>
      <c r="F1284" s="23">
        <f t="shared" si="171"/>
        <v>0</v>
      </c>
      <c r="G1284" s="23">
        <f>IF(AND(B1284="Med B", COUNTIFS(A$2:A1284, A1284, B$2:B1284, "Med A")=0), 1, 0)</f>
        <v>0</v>
      </c>
      <c r="H1284" s="23" cm="1">
        <f t="array" ref="H1284">IF(AND(A1284=A1283, E1284=1), (C1284-MIN(IF(A$2:A1284=A1284, IF(B$2:B1284="Med A", C$2:C1284), C1284)))/7, 0)</f>
        <v>0</v>
      </c>
      <c r="I1284" s="23">
        <f>IF(F1284=1, SUMIFS(E$2:E1284, A$2:A1284, A1284, B$2:B1284, "Med A"), 0)</f>
        <v>0</v>
      </c>
      <c r="J1284" s="23">
        <f t="shared" si="172"/>
        <v>0</v>
      </c>
      <c r="K1284" s="23">
        <f t="shared" si="173"/>
        <v>4400</v>
      </c>
      <c r="L1284" s="23">
        <f t="shared" si="174"/>
        <v>0</v>
      </c>
      <c r="M1284" s="1">
        <f>IF(AND(B1284="Med B", COUNTIFS(A$2:A1284, A1284, B$2:B1284, "Med B")=1), 1, 0)</f>
        <v>0</v>
      </c>
      <c r="N1284" s="1">
        <f t="shared" si="175"/>
        <v>0</v>
      </c>
      <c r="O1284" s="1">
        <f>IF(B1284="Med B", COUNTIFS(A$2:A1284, A1284, B$2:B1284, "Med B"), 0)</f>
        <v>0</v>
      </c>
      <c r="P1284" s="1">
        <f>IF(AND(B1284="Med B", COUNTIFS(A$2:A1284, A1284, B$2:B1284, "Med B")=2), E1284, 0)</f>
        <v>0</v>
      </c>
    </row>
    <row r="1285" spans="1:16" ht="10" x14ac:dyDescent="0.25">
      <c r="A1285" s="1">
        <v>87</v>
      </c>
      <c r="B1285" s="24" t="s">
        <v>9</v>
      </c>
      <c r="C1285" s="2">
        <v>41106</v>
      </c>
      <c r="D1285" s="2" t="str">
        <f t="shared" si="170"/>
        <v>2012-07</v>
      </c>
      <c r="E1285" s="23">
        <v>4400</v>
      </c>
      <c r="F1285" s="23">
        <f t="shared" si="171"/>
        <v>0</v>
      </c>
      <c r="G1285" s="23">
        <f>IF(AND(B1285="Med B", COUNTIFS(A$2:A1285, A1285, B$2:B1285, "Med A")=0), 1, 0)</f>
        <v>0</v>
      </c>
      <c r="H1285" s="23" cm="1">
        <f t="array" ref="H1285">IF(AND(A1285=A1284, E1285=1), (C1285-MIN(IF(A$2:A1285=A1285, IF(B$2:B1285="Med A", C$2:C1285), C1285)))/7, 0)</f>
        <v>0</v>
      </c>
      <c r="I1285" s="23">
        <f>IF(F1285=1, SUMIFS(E$2:E1285, A$2:A1285, A1285, B$2:B1285, "Med A"), 0)</f>
        <v>0</v>
      </c>
      <c r="J1285" s="23">
        <f t="shared" si="172"/>
        <v>0</v>
      </c>
      <c r="K1285" s="23">
        <f t="shared" si="173"/>
        <v>4400</v>
      </c>
      <c r="L1285" s="23">
        <f t="shared" si="174"/>
        <v>0</v>
      </c>
      <c r="M1285" s="1">
        <f>IF(AND(B1285="Med B", COUNTIFS(A$2:A1285, A1285, B$2:B1285, "Med B")=1), 1, 0)</f>
        <v>0</v>
      </c>
      <c r="N1285" s="1">
        <f t="shared" si="175"/>
        <v>0</v>
      </c>
      <c r="O1285" s="1">
        <f>IF(B1285="Med B", COUNTIFS(A$2:A1285, A1285, B$2:B1285, "Med B"), 0)</f>
        <v>0</v>
      </c>
      <c r="P1285" s="1">
        <f>IF(AND(B1285="Med B", COUNTIFS(A$2:A1285, A1285, B$2:B1285, "Med B")=2), E1285, 0)</f>
        <v>0</v>
      </c>
    </row>
    <row r="1286" spans="1:16" ht="10" x14ac:dyDescent="0.25">
      <c r="A1286" s="1">
        <v>87</v>
      </c>
      <c r="B1286" s="24" t="s">
        <v>9</v>
      </c>
      <c r="C1286" s="2">
        <v>41108</v>
      </c>
      <c r="D1286" s="2" t="str">
        <f t="shared" si="170"/>
        <v>2012-07</v>
      </c>
      <c r="E1286" s="23">
        <v>4400</v>
      </c>
      <c r="F1286" s="23">
        <f t="shared" si="171"/>
        <v>0</v>
      </c>
      <c r="G1286" s="23">
        <f>IF(AND(B1286="Med B", COUNTIFS(A$2:A1286, A1286, B$2:B1286, "Med A")=0), 1, 0)</f>
        <v>0</v>
      </c>
      <c r="H1286" s="23" cm="1">
        <f t="array" ref="H1286">IF(AND(A1286=A1285, E1286=1), (C1286-MIN(IF(A$2:A1286=A1286, IF(B$2:B1286="Med A", C$2:C1286), C1286)))/7, 0)</f>
        <v>0</v>
      </c>
      <c r="I1286" s="23">
        <f>IF(F1286=1, SUMIFS(E$2:E1286, A$2:A1286, A1286, B$2:B1286, "Med A"), 0)</f>
        <v>0</v>
      </c>
      <c r="J1286" s="23">
        <f t="shared" si="172"/>
        <v>0</v>
      </c>
      <c r="K1286" s="23">
        <f t="shared" si="173"/>
        <v>4400</v>
      </c>
      <c r="L1286" s="23">
        <f t="shared" si="174"/>
        <v>0</v>
      </c>
      <c r="M1286" s="1">
        <f>IF(AND(B1286="Med B", COUNTIFS(A$2:A1286, A1286, B$2:B1286, "Med B")=1), 1, 0)</f>
        <v>0</v>
      </c>
      <c r="N1286" s="1">
        <f t="shared" si="175"/>
        <v>0</v>
      </c>
      <c r="O1286" s="1">
        <f>IF(B1286="Med B", COUNTIFS(A$2:A1286, A1286, B$2:B1286, "Med B"), 0)</f>
        <v>0</v>
      </c>
      <c r="P1286" s="1">
        <f>IF(AND(B1286="Med B", COUNTIFS(A$2:A1286, A1286, B$2:B1286, "Med B")=2), E1286, 0)</f>
        <v>0</v>
      </c>
    </row>
    <row r="1287" spans="1:16" ht="10" x14ac:dyDescent="0.25">
      <c r="A1287" s="1">
        <v>87</v>
      </c>
      <c r="B1287" s="24" t="s">
        <v>9</v>
      </c>
      <c r="C1287" s="2">
        <v>41113</v>
      </c>
      <c r="D1287" s="2" t="str">
        <f t="shared" si="170"/>
        <v>2012-07</v>
      </c>
      <c r="E1287" s="23">
        <v>4400</v>
      </c>
      <c r="F1287" s="23">
        <f t="shared" si="171"/>
        <v>0</v>
      </c>
      <c r="G1287" s="23">
        <f>IF(AND(B1287="Med B", COUNTIFS(A$2:A1287, A1287, B$2:B1287, "Med A")=0), 1, 0)</f>
        <v>0</v>
      </c>
      <c r="H1287" s="23" cm="1">
        <f t="array" ref="H1287">IF(AND(A1287=A1286, E1287=1), (C1287-MIN(IF(A$2:A1287=A1287, IF(B$2:B1287="Med A", C$2:C1287), C1287)))/7, 0)</f>
        <v>0</v>
      </c>
      <c r="I1287" s="23">
        <f>IF(F1287=1, SUMIFS(E$2:E1287, A$2:A1287, A1287, B$2:B1287, "Med A"), 0)</f>
        <v>0</v>
      </c>
      <c r="J1287" s="23">
        <f t="shared" si="172"/>
        <v>0</v>
      </c>
      <c r="K1287" s="23">
        <f t="shared" si="173"/>
        <v>4400</v>
      </c>
      <c r="L1287" s="23">
        <f t="shared" si="174"/>
        <v>0</v>
      </c>
      <c r="M1287" s="1">
        <f>IF(AND(B1287="Med B", COUNTIFS(A$2:A1287, A1287, B$2:B1287, "Med B")=1), 1, 0)</f>
        <v>0</v>
      </c>
      <c r="N1287" s="1">
        <f t="shared" si="175"/>
        <v>0</v>
      </c>
      <c r="O1287" s="1">
        <f>IF(B1287="Med B", COUNTIFS(A$2:A1287, A1287, B$2:B1287, "Med B"), 0)</f>
        <v>0</v>
      </c>
      <c r="P1287" s="1">
        <f>IF(AND(B1287="Med B", COUNTIFS(A$2:A1287, A1287, B$2:B1287, "Med B")=2), E1287, 0)</f>
        <v>0</v>
      </c>
    </row>
    <row r="1288" spans="1:16" ht="10" x14ac:dyDescent="0.25">
      <c r="A1288" s="1">
        <v>87</v>
      </c>
      <c r="B1288" s="24" t="s">
        <v>9</v>
      </c>
      <c r="C1288" s="2">
        <v>41117</v>
      </c>
      <c r="D1288" s="2" t="str">
        <f t="shared" si="170"/>
        <v>2012-07</v>
      </c>
      <c r="E1288" s="23">
        <v>4400</v>
      </c>
      <c r="F1288" s="23">
        <f t="shared" si="171"/>
        <v>0</v>
      </c>
      <c r="G1288" s="23">
        <f>IF(AND(B1288="Med B", COUNTIFS(A$2:A1288, A1288, B$2:B1288, "Med A")=0), 1, 0)</f>
        <v>0</v>
      </c>
      <c r="H1288" s="23" cm="1">
        <f t="array" ref="H1288">IF(AND(A1288=A1287, E1288=1), (C1288-MIN(IF(A$2:A1288=A1288, IF(B$2:B1288="Med A", C$2:C1288), C1288)))/7, 0)</f>
        <v>0</v>
      </c>
      <c r="I1288" s="23">
        <f>IF(F1288=1, SUMIFS(E$2:E1288, A$2:A1288, A1288, B$2:B1288, "Med A"), 0)</f>
        <v>0</v>
      </c>
      <c r="J1288" s="23">
        <f t="shared" si="172"/>
        <v>0</v>
      </c>
      <c r="K1288" s="23">
        <f t="shared" si="173"/>
        <v>4400</v>
      </c>
      <c r="L1288" s="23">
        <f t="shared" si="174"/>
        <v>0</v>
      </c>
      <c r="M1288" s="1">
        <f>IF(AND(B1288="Med B", COUNTIFS(A$2:A1288, A1288, B$2:B1288, "Med B")=1), 1, 0)</f>
        <v>0</v>
      </c>
      <c r="N1288" s="1">
        <f t="shared" si="175"/>
        <v>0</v>
      </c>
      <c r="O1288" s="1">
        <f>IF(B1288="Med B", COUNTIFS(A$2:A1288, A1288, B$2:B1288, "Med B"), 0)</f>
        <v>0</v>
      </c>
      <c r="P1288" s="1">
        <f>IF(AND(B1288="Med B", COUNTIFS(A$2:A1288, A1288, B$2:B1288, "Med B")=2), E1288, 0)</f>
        <v>0</v>
      </c>
    </row>
    <row r="1289" spans="1:16" ht="10" x14ac:dyDescent="0.25">
      <c r="A1289" s="1">
        <v>87</v>
      </c>
      <c r="B1289" s="24" t="s">
        <v>9</v>
      </c>
      <c r="C1289" s="2">
        <v>41120</v>
      </c>
      <c r="D1289" s="2" t="str">
        <f t="shared" si="170"/>
        <v>2012-07</v>
      </c>
      <c r="E1289" s="23">
        <v>4400</v>
      </c>
      <c r="F1289" s="23">
        <f t="shared" si="171"/>
        <v>0</v>
      </c>
      <c r="G1289" s="23">
        <f>IF(AND(B1289="Med B", COUNTIFS(A$2:A1289, A1289, B$2:B1289, "Med A")=0), 1, 0)</f>
        <v>0</v>
      </c>
      <c r="H1289" s="23" cm="1">
        <f t="array" ref="H1289">IF(AND(A1289=A1288, E1289=1), (C1289-MIN(IF(A$2:A1289=A1289, IF(B$2:B1289="Med A", C$2:C1289), C1289)))/7, 0)</f>
        <v>0</v>
      </c>
      <c r="I1289" s="23">
        <f>IF(F1289=1, SUMIFS(E$2:E1289, A$2:A1289, A1289, B$2:B1289, "Med A"), 0)</f>
        <v>0</v>
      </c>
      <c r="J1289" s="23">
        <f t="shared" si="172"/>
        <v>0</v>
      </c>
      <c r="K1289" s="23">
        <f t="shared" si="173"/>
        <v>4400</v>
      </c>
      <c r="L1289" s="23">
        <f t="shared" si="174"/>
        <v>0</v>
      </c>
      <c r="M1289" s="1">
        <f>IF(AND(B1289="Med B", COUNTIFS(A$2:A1289, A1289, B$2:B1289, "Med B")=1), 1, 0)</f>
        <v>0</v>
      </c>
      <c r="N1289" s="1">
        <f t="shared" si="175"/>
        <v>0</v>
      </c>
      <c r="O1289" s="1">
        <f>IF(B1289="Med B", COUNTIFS(A$2:A1289, A1289, B$2:B1289, "Med B"), 0)</f>
        <v>0</v>
      </c>
      <c r="P1289" s="1">
        <f>IF(AND(B1289="Med B", COUNTIFS(A$2:A1289, A1289, B$2:B1289, "Med B")=2), E1289, 0)</f>
        <v>0</v>
      </c>
    </row>
    <row r="1290" spans="1:16" ht="10" x14ac:dyDescent="0.25">
      <c r="A1290" s="1">
        <v>87</v>
      </c>
      <c r="B1290" s="24" t="s">
        <v>9</v>
      </c>
      <c r="C1290" s="2">
        <v>41122</v>
      </c>
      <c r="D1290" s="2" t="str">
        <f t="shared" si="170"/>
        <v>2012-08</v>
      </c>
      <c r="E1290" s="23">
        <v>4400</v>
      </c>
      <c r="F1290" s="23">
        <f t="shared" si="171"/>
        <v>0</v>
      </c>
      <c r="G1290" s="23">
        <f>IF(AND(B1290="Med B", COUNTIFS(A$2:A1290, A1290, B$2:B1290, "Med A")=0), 1, 0)</f>
        <v>0</v>
      </c>
      <c r="H1290" s="23" cm="1">
        <f t="array" ref="H1290">IF(AND(A1290=A1289, E1290=1), (C1290-MIN(IF(A$2:A1290=A1290, IF(B$2:B1290="Med A", C$2:C1290), C1290)))/7, 0)</f>
        <v>0</v>
      </c>
      <c r="I1290" s="23">
        <f>IF(F1290=1, SUMIFS(E$2:E1290, A$2:A1290, A1290, B$2:B1290, "Med A"), 0)</f>
        <v>0</v>
      </c>
      <c r="J1290" s="23">
        <f t="shared" si="172"/>
        <v>0</v>
      </c>
      <c r="K1290" s="23">
        <f t="shared" si="173"/>
        <v>4400</v>
      </c>
      <c r="L1290" s="23">
        <f t="shared" si="174"/>
        <v>0</v>
      </c>
      <c r="M1290" s="1">
        <f>IF(AND(B1290="Med B", COUNTIFS(A$2:A1290, A1290, B$2:B1290, "Med B")=1), 1, 0)</f>
        <v>0</v>
      </c>
      <c r="N1290" s="1">
        <f t="shared" si="175"/>
        <v>0</v>
      </c>
      <c r="O1290" s="1">
        <f>IF(B1290="Med B", COUNTIFS(A$2:A1290, A1290, B$2:B1290, "Med B"), 0)</f>
        <v>0</v>
      </c>
      <c r="P1290" s="1">
        <f>IF(AND(B1290="Med B", COUNTIFS(A$2:A1290, A1290, B$2:B1290, "Med B")=2), E1290, 0)</f>
        <v>0</v>
      </c>
    </row>
    <row r="1291" spans="1:16" ht="10" x14ac:dyDescent="0.25">
      <c r="A1291" s="1">
        <v>87</v>
      </c>
      <c r="B1291" s="24" t="s">
        <v>9</v>
      </c>
      <c r="C1291" s="2">
        <v>41141</v>
      </c>
      <c r="D1291" s="2" t="str">
        <f t="shared" si="170"/>
        <v>2012-08</v>
      </c>
      <c r="E1291" s="23">
        <v>3100</v>
      </c>
      <c r="F1291" s="23">
        <f t="shared" si="171"/>
        <v>0</v>
      </c>
      <c r="G1291" s="23">
        <f>IF(AND(B1291="Med B", COUNTIFS(A$2:A1291, A1291, B$2:B1291, "Med A")=0), 1, 0)</f>
        <v>0</v>
      </c>
      <c r="H1291" s="23" cm="1">
        <f t="array" ref="H1291">IF(AND(A1291=A1290, E1291=1), (C1291-MIN(IF(A$2:A1291=A1291, IF(B$2:B1291="Med A", C$2:C1291), C1291)))/7, 0)</f>
        <v>0</v>
      </c>
      <c r="I1291" s="23">
        <f>IF(F1291=1, SUMIFS(E$2:E1291, A$2:A1291, A1291, B$2:B1291, "Med A"), 0)</f>
        <v>0</v>
      </c>
      <c r="J1291" s="23">
        <f t="shared" si="172"/>
        <v>0</v>
      </c>
      <c r="K1291" s="23">
        <f t="shared" si="173"/>
        <v>3100</v>
      </c>
      <c r="L1291" s="23">
        <f t="shared" si="174"/>
        <v>0</v>
      </c>
      <c r="M1291" s="1">
        <f>IF(AND(B1291="Med B", COUNTIFS(A$2:A1291, A1291, B$2:B1291, "Med B")=1), 1, 0)</f>
        <v>0</v>
      </c>
      <c r="N1291" s="1">
        <f t="shared" si="175"/>
        <v>0</v>
      </c>
      <c r="O1291" s="1">
        <f>IF(B1291="Med B", COUNTIFS(A$2:A1291, A1291, B$2:B1291, "Med B"), 0)</f>
        <v>0</v>
      </c>
      <c r="P1291" s="1">
        <f>IF(AND(B1291="Med B", COUNTIFS(A$2:A1291, A1291, B$2:B1291, "Med B")=2), E1291, 0)</f>
        <v>0</v>
      </c>
    </row>
    <row r="1292" spans="1:16" ht="10" x14ac:dyDescent="0.25">
      <c r="A1292" s="1">
        <v>87</v>
      </c>
      <c r="B1292" s="24" t="s">
        <v>9</v>
      </c>
      <c r="C1292" s="2">
        <v>41143</v>
      </c>
      <c r="D1292" s="2" t="str">
        <f t="shared" si="170"/>
        <v>2012-08</v>
      </c>
      <c r="E1292" s="23">
        <v>3100</v>
      </c>
      <c r="F1292" s="23">
        <f t="shared" si="171"/>
        <v>0</v>
      </c>
      <c r="G1292" s="23">
        <f>IF(AND(B1292="Med B", COUNTIFS(A$2:A1292, A1292, B$2:B1292, "Med A")=0), 1, 0)</f>
        <v>0</v>
      </c>
      <c r="H1292" s="23" cm="1">
        <f t="array" ref="H1292">IF(AND(A1292=A1291, E1292=1), (C1292-MIN(IF(A$2:A1292=A1292, IF(B$2:B1292="Med A", C$2:C1292), C1292)))/7, 0)</f>
        <v>0</v>
      </c>
      <c r="I1292" s="23">
        <f>IF(F1292=1, SUMIFS(E$2:E1292, A$2:A1292, A1292, B$2:B1292, "Med A"), 0)</f>
        <v>0</v>
      </c>
      <c r="J1292" s="23">
        <f t="shared" si="172"/>
        <v>0</v>
      </c>
      <c r="K1292" s="23">
        <f t="shared" si="173"/>
        <v>3100</v>
      </c>
      <c r="L1292" s="23">
        <f t="shared" si="174"/>
        <v>0</v>
      </c>
      <c r="M1292" s="1">
        <f>IF(AND(B1292="Med B", COUNTIFS(A$2:A1292, A1292, B$2:B1292, "Med B")=1), 1, 0)</f>
        <v>0</v>
      </c>
      <c r="N1292" s="1">
        <f t="shared" si="175"/>
        <v>0</v>
      </c>
      <c r="O1292" s="1">
        <f>IF(B1292="Med B", COUNTIFS(A$2:A1292, A1292, B$2:B1292, "Med B"), 0)</f>
        <v>0</v>
      </c>
      <c r="P1292" s="1">
        <f>IF(AND(B1292="Med B", COUNTIFS(A$2:A1292, A1292, B$2:B1292, "Med B")=2), E1292, 0)</f>
        <v>0</v>
      </c>
    </row>
    <row r="1293" spans="1:16" ht="10" x14ac:dyDescent="0.25">
      <c r="A1293" s="1">
        <v>87</v>
      </c>
      <c r="B1293" s="24" t="s">
        <v>9</v>
      </c>
      <c r="C1293" s="2">
        <v>41145</v>
      </c>
      <c r="D1293" s="2" t="str">
        <f t="shared" si="170"/>
        <v>2012-08</v>
      </c>
      <c r="E1293" s="23">
        <v>3100</v>
      </c>
      <c r="F1293" s="23">
        <f t="shared" si="171"/>
        <v>0</v>
      </c>
      <c r="G1293" s="23">
        <f>IF(AND(B1293="Med B", COUNTIFS(A$2:A1293, A1293, B$2:B1293, "Med A")=0), 1, 0)</f>
        <v>0</v>
      </c>
      <c r="H1293" s="23" cm="1">
        <f t="array" ref="H1293">IF(AND(A1293=A1292, E1293=1), (C1293-MIN(IF(A$2:A1293=A1293, IF(B$2:B1293="Med A", C$2:C1293), C1293)))/7, 0)</f>
        <v>0</v>
      </c>
      <c r="I1293" s="23">
        <f>IF(F1293=1, SUMIFS(E$2:E1293, A$2:A1293, A1293, B$2:B1293, "Med A"), 0)</f>
        <v>0</v>
      </c>
      <c r="J1293" s="23">
        <f t="shared" si="172"/>
        <v>0</v>
      </c>
      <c r="K1293" s="23">
        <f t="shared" si="173"/>
        <v>3100</v>
      </c>
      <c r="L1293" s="23">
        <f t="shared" si="174"/>
        <v>0</v>
      </c>
      <c r="M1293" s="1">
        <f>IF(AND(B1293="Med B", COUNTIFS(A$2:A1293, A1293, B$2:B1293, "Med B")=1), 1, 0)</f>
        <v>0</v>
      </c>
      <c r="N1293" s="1">
        <f t="shared" si="175"/>
        <v>0</v>
      </c>
      <c r="O1293" s="1">
        <f>IF(B1293="Med B", COUNTIFS(A$2:A1293, A1293, B$2:B1293, "Med B"), 0)</f>
        <v>0</v>
      </c>
      <c r="P1293" s="1">
        <f>IF(AND(B1293="Med B", COUNTIFS(A$2:A1293, A1293, B$2:B1293, "Med B")=2), E1293, 0)</f>
        <v>0</v>
      </c>
    </row>
    <row r="1294" spans="1:16" ht="10" x14ac:dyDescent="0.25">
      <c r="A1294" s="1">
        <v>87</v>
      </c>
      <c r="B1294" s="24" t="s">
        <v>9</v>
      </c>
      <c r="C1294" s="2">
        <v>41148</v>
      </c>
      <c r="D1294" s="2" t="str">
        <f t="shared" si="170"/>
        <v>2012-08</v>
      </c>
      <c r="E1294" s="23">
        <v>3100</v>
      </c>
      <c r="F1294" s="23">
        <f t="shared" si="171"/>
        <v>0</v>
      </c>
      <c r="G1294" s="23">
        <f>IF(AND(B1294="Med B", COUNTIFS(A$2:A1294, A1294, B$2:B1294, "Med A")=0), 1, 0)</f>
        <v>0</v>
      </c>
      <c r="H1294" s="23" cm="1">
        <f t="array" ref="H1294">IF(AND(A1294=A1293, E1294=1), (C1294-MIN(IF(A$2:A1294=A1294, IF(B$2:B1294="Med A", C$2:C1294), C1294)))/7, 0)</f>
        <v>0</v>
      </c>
      <c r="I1294" s="23">
        <f>IF(F1294=1, SUMIFS(E$2:E1294, A$2:A1294, A1294, B$2:B1294, "Med A"), 0)</f>
        <v>0</v>
      </c>
      <c r="J1294" s="23">
        <f t="shared" si="172"/>
        <v>0</v>
      </c>
      <c r="K1294" s="23">
        <f t="shared" si="173"/>
        <v>3100</v>
      </c>
      <c r="L1294" s="23">
        <f t="shared" si="174"/>
        <v>0</v>
      </c>
      <c r="M1294" s="1">
        <f>IF(AND(B1294="Med B", COUNTIFS(A$2:A1294, A1294, B$2:B1294, "Med B")=1), 1, 0)</f>
        <v>0</v>
      </c>
      <c r="N1294" s="1">
        <f t="shared" si="175"/>
        <v>0</v>
      </c>
      <c r="O1294" s="1">
        <f>IF(B1294="Med B", COUNTIFS(A$2:A1294, A1294, B$2:B1294, "Med B"), 0)</f>
        <v>0</v>
      </c>
      <c r="P1294" s="1">
        <f>IF(AND(B1294="Med B", COUNTIFS(A$2:A1294, A1294, B$2:B1294, "Med B")=2), E1294, 0)</f>
        <v>0</v>
      </c>
    </row>
    <row r="1295" spans="1:16" ht="10" x14ac:dyDescent="0.25">
      <c r="A1295" s="1">
        <v>87</v>
      </c>
      <c r="B1295" s="24" t="s">
        <v>9</v>
      </c>
      <c r="C1295" s="2">
        <v>41150</v>
      </c>
      <c r="D1295" s="2" t="str">
        <f t="shared" si="170"/>
        <v>2012-08</v>
      </c>
      <c r="E1295" s="23">
        <v>3100</v>
      </c>
      <c r="F1295" s="23">
        <f t="shared" si="171"/>
        <v>0</v>
      </c>
      <c r="G1295" s="23">
        <f>IF(AND(B1295="Med B", COUNTIFS(A$2:A1295, A1295, B$2:B1295, "Med A")=0), 1, 0)</f>
        <v>0</v>
      </c>
      <c r="H1295" s="23" cm="1">
        <f t="array" ref="H1295">IF(AND(A1295=A1294, E1295=1), (C1295-MIN(IF(A$2:A1295=A1295, IF(B$2:B1295="Med A", C$2:C1295), C1295)))/7, 0)</f>
        <v>0</v>
      </c>
      <c r="I1295" s="23">
        <f>IF(F1295=1, SUMIFS(E$2:E1295, A$2:A1295, A1295, B$2:B1295, "Med A"), 0)</f>
        <v>0</v>
      </c>
      <c r="J1295" s="23">
        <f t="shared" si="172"/>
        <v>0</v>
      </c>
      <c r="K1295" s="23">
        <f t="shared" si="173"/>
        <v>3100</v>
      </c>
      <c r="L1295" s="23">
        <f t="shared" si="174"/>
        <v>0</v>
      </c>
      <c r="M1295" s="1">
        <f>IF(AND(B1295="Med B", COUNTIFS(A$2:A1295, A1295, B$2:B1295, "Med B")=1), 1, 0)</f>
        <v>0</v>
      </c>
      <c r="N1295" s="1">
        <f t="shared" si="175"/>
        <v>0</v>
      </c>
      <c r="O1295" s="1">
        <f>IF(B1295="Med B", COUNTIFS(A$2:A1295, A1295, B$2:B1295, "Med B"), 0)</f>
        <v>0</v>
      </c>
      <c r="P1295" s="1">
        <f>IF(AND(B1295="Med B", COUNTIFS(A$2:A1295, A1295, B$2:B1295, "Med B")=2), E1295, 0)</f>
        <v>0</v>
      </c>
    </row>
    <row r="1296" spans="1:16" ht="10" x14ac:dyDescent="0.25">
      <c r="A1296" s="1">
        <v>87</v>
      </c>
      <c r="B1296" s="24" t="s">
        <v>9</v>
      </c>
      <c r="C1296" s="2">
        <v>41152</v>
      </c>
      <c r="D1296" s="2" t="str">
        <f t="shared" si="170"/>
        <v>2012-08</v>
      </c>
      <c r="E1296" s="23">
        <v>3100</v>
      </c>
      <c r="F1296" s="23">
        <f t="shared" si="171"/>
        <v>0</v>
      </c>
      <c r="G1296" s="23">
        <f>IF(AND(B1296="Med B", COUNTIFS(A$2:A1296, A1296, B$2:B1296, "Med A")=0), 1, 0)</f>
        <v>0</v>
      </c>
      <c r="H1296" s="23" cm="1">
        <f t="array" ref="H1296">IF(AND(A1296=A1295, E1296=1), (C1296-MIN(IF(A$2:A1296=A1296, IF(B$2:B1296="Med A", C$2:C1296), C1296)))/7, 0)</f>
        <v>0</v>
      </c>
      <c r="I1296" s="23">
        <f>IF(F1296=1, SUMIFS(E$2:E1296, A$2:A1296, A1296, B$2:B1296, "Med A"), 0)</f>
        <v>0</v>
      </c>
      <c r="J1296" s="23">
        <f t="shared" si="172"/>
        <v>0</v>
      </c>
      <c r="K1296" s="23">
        <f t="shared" si="173"/>
        <v>3100</v>
      </c>
      <c r="L1296" s="23">
        <f t="shared" si="174"/>
        <v>0</v>
      </c>
      <c r="M1296" s="1">
        <f>IF(AND(B1296="Med B", COUNTIFS(A$2:A1296, A1296, B$2:B1296, "Med B")=1), 1, 0)</f>
        <v>0</v>
      </c>
      <c r="N1296" s="1">
        <f t="shared" si="175"/>
        <v>0</v>
      </c>
      <c r="O1296" s="1">
        <f>IF(B1296="Med B", COUNTIFS(A$2:A1296, A1296, B$2:B1296, "Med B"), 0)</f>
        <v>0</v>
      </c>
      <c r="P1296" s="1">
        <f>IF(AND(B1296="Med B", COUNTIFS(A$2:A1296, A1296, B$2:B1296, "Med B")=2), E1296, 0)</f>
        <v>0</v>
      </c>
    </row>
    <row r="1297" spans="1:17" ht="12.5" x14ac:dyDescent="0.25">
      <c r="A1297" s="1">
        <v>87</v>
      </c>
      <c r="B1297" s="24" t="s">
        <v>9</v>
      </c>
      <c r="C1297" s="2">
        <v>41155</v>
      </c>
      <c r="D1297" s="2" t="str">
        <f t="shared" si="170"/>
        <v>2012-09</v>
      </c>
      <c r="E1297" s="23">
        <v>3100</v>
      </c>
      <c r="F1297" s="23">
        <f t="shared" si="171"/>
        <v>0</v>
      </c>
      <c r="G1297" s="23">
        <f>IF(AND(B1297="Med B", COUNTIFS(A$2:A1297, A1297, B$2:B1297, "Med A")=0), 1, 0)</f>
        <v>0</v>
      </c>
      <c r="H1297" s="23" cm="1">
        <f t="array" ref="H1297">IF(AND(A1297=A1296, E1297=1), (C1297-MIN(IF(A$2:A1297=A1297, IF(B$2:B1297="Med A", C$2:C1297), C1297)))/7, 0)</f>
        <v>0</v>
      </c>
      <c r="I1297" s="23">
        <f>IF(F1297=1, SUMIFS(E$2:E1297, A$2:A1297, A1297, B$2:B1297, "Med A"), 0)</f>
        <v>0</v>
      </c>
      <c r="J1297" s="23">
        <f t="shared" si="172"/>
        <v>0</v>
      </c>
      <c r="K1297" s="23">
        <f t="shared" si="173"/>
        <v>3100</v>
      </c>
      <c r="L1297" s="23">
        <f t="shared" si="174"/>
        <v>0</v>
      </c>
      <c r="M1297" s="1">
        <f>IF(AND(B1297="Med B", COUNTIFS(A$2:A1297, A1297, B$2:B1297, "Med B")=1), 1, 0)</f>
        <v>0</v>
      </c>
      <c r="N1297" s="1">
        <f t="shared" si="175"/>
        <v>0</v>
      </c>
      <c r="O1297" s="1">
        <f>IF(B1297="Med B", COUNTIFS(A$2:A1297, A1297, B$2:B1297, "Med B"), 0)</f>
        <v>0</v>
      </c>
      <c r="P1297" s="1">
        <f>IF(AND(B1297="Med B", COUNTIFS(A$2:A1297, A1297, B$2:B1297, "Med B")=2), E1297, 0)</f>
        <v>0</v>
      </c>
      <c r="Q1297" t="str">
        <f t="shared" ref="Q1297:Q1300" si="176">IF(AND(F1273=1, OR(MONTH(C1273)=9, MONTH(C1273)=10)), TEXT(C1273, "yyyy-mm"), "")</f>
        <v/>
      </c>
    </row>
    <row r="1298" spans="1:17" ht="12.5" x14ac:dyDescent="0.25">
      <c r="A1298" s="1">
        <v>87</v>
      </c>
      <c r="B1298" s="24" t="s">
        <v>9</v>
      </c>
      <c r="C1298" s="2">
        <v>41157</v>
      </c>
      <c r="D1298" s="2" t="str">
        <f t="shared" si="170"/>
        <v>2012-09</v>
      </c>
      <c r="E1298" s="23">
        <v>3100</v>
      </c>
      <c r="F1298" s="23">
        <f t="shared" si="171"/>
        <v>0</v>
      </c>
      <c r="G1298" s="23">
        <f>IF(AND(B1298="Med B", COUNTIFS(A$2:A1298, A1298, B$2:B1298, "Med A")=0), 1, 0)</f>
        <v>0</v>
      </c>
      <c r="H1298" s="23" cm="1">
        <f t="array" ref="H1298">IF(AND(A1298=A1297, E1298=1), (C1298-MIN(IF(A$2:A1298=A1298, IF(B$2:B1298="Med A", C$2:C1298), C1298)))/7, 0)</f>
        <v>0</v>
      </c>
      <c r="I1298" s="23">
        <f>IF(F1298=1, SUMIFS(E$2:E1298, A$2:A1298, A1298, B$2:B1298, "Med A"), 0)</f>
        <v>0</v>
      </c>
      <c r="J1298" s="23">
        <f t="shared" si="172"/>
        <v>0</v>
      </c>
      <c r="K1298" s="23">
        <f t="shared" si="173"/>
        <v>3100</v>
      </c>
      <c r="L1298" s="23">
        <f t="shared" si="174"/>
        <v>0</v>
      </c>
      <c r="M1298" s="1">
        <f>IF(AND(B1298="Med B", COUNTIFS(A$2:A1298, A1298, B$2:B1298, "Med B")=1), 1, 0)</f>
        <v>0</v>
      </c>
      <c r="N1298" s="1">
        <f t="shared" si="175"/>
        <v>0</v>
      </c>
      <c r="O1298" s="1">
        <f>IF(B1298="Med B", COUNTIFS(A$2:A1298, A1298, B$2:B1298, "Med B"), 0)</f>
        <v>0</v>
      </c>
      <c r="P1298" s="1">
        <f>IF(AND(B1298="Med B", COUNTIFS(A$2:A1298, A1298, B$2:B1298, "Med B")=2), E1298, 0)</f>
        <v>0</v>
      </c>
      <c r="Q1298" t="str">
        <f t="shared" si="176"/>
        <v/>
      </c>
    </row>
    <row r="1299" spans="1:17" ht="12.5" x14ac:dyDescent="0.25">
      <c r="A1299" s="1">
        <v>87</v>
      </c>
      <c r="B1299" s="24" t="s">
        <v>10</v>
      </c>
      <c r="C1299" s="2">
        <v>41164</v>
      </c>
      <c r="D1299" s="2" t="str">
        <f t="shared" si="170"/>
        <v>2012-09</v>
      </c>
      <c r="E1299" s="23">
        <v>6</v>
      </c>
      <c r="F1299" s="23">
        <f t="shared" si="171"/>
        <v>1</v>
      </c>
      <c r="G1299" s="23">
        <f>IF(AND(B1299="Med B", COUNTIFS(A$2:A1299, A1299, B$2:B1299, "Med A")=0), 1, 0)</f>
        <v>0</v>
      </c>
      <c r="H1299" s="23" cm="1">
        <f t="array" ref="H1299">IF(AND(A1299=A1298, E1299=1), (C1299-MIN(IF(A$2:A1299=A1299, IF(B$2:B1299="Med A", C$2:C1299), C1299)))/7, 0)</f>
        <v>0</v>
      </c>
      <c r="I1299" s="23">
        <f>IF(F1299=1, SUMIFS(E$2:E1299, A$2:A1299, A1299, B$2:B1299, "Med A"), 0)</f>
        <v>77600</v>
      </c>
      <c r="J1299" s="23">
        <f t="shared" si="172"/>
        <v>0</v>
      </c>
      <c r="K1299" s="23">
        <f t="shared" si="173"/>
        <v>0</v>
      </c>
      <c r="L1299" s="23">
        <f t="shared" si="174"/>
        <v>6</v>
      </c>
      <c r="M1299" s="1">
        <f>IF(AND(B1299="Med B", COUNTIFS(A$2:A1299, A1299, B$2:B1299, "Med B")=1), 1, 0)</f>
        <v>1</v>
      </c>
      <c r="N1299" s="1">
        <f t="shared" si="175"/>
        <v>6</v>
      </c>
      <c r="O1299" s="1">
        <f>IF(B1299="Med B", COUNTIFS(A$2:A1299, A1299, B$2:B1299, "Med B"), 0)</f>
        <v>1</v>
      </c>
      <c r="P1299" s="1">
        <f>IF(AND(B1299="Med B", COUNTIFS(A$2:A1299, A1299, B$2:B1299, "Med B")=2), E1299, 0)</f>
        <v>0</v>
      </c>
      <c r="Q1299" t="str">
        <f t="shared" si="176"/>
        <v/>
      </c>
    </row>
    <row r="1300" spans="1:17" ht="12.5" x14ac:dyDescent="0.25">
      <c r="A1300" s="1">
        <v>87</v>
      </c>
      <c r="B1300" s="24" t="s">
        <v>10</v>
      </c>
      <c r="C1300" s="2">
        <v>41192</v>
      </c>
      <c r="D1300" s="2" t="str">
        <f t="shared" si="170"/>
        <v>2012-10</v>
      </c>
      <c r="E1300" s="23">
        <v>6</v>
      </c>
      <c r="F1300" s="23">
        <f t="shared" si="171"/>
        <v>0</v>
      </c>
      <c r="G1300" s="23">
        <f>IF(AND(B1300="Med B", COUNTIFS(A$2:A1300, A1300, B$2:B1300, "Med A")=0), 1, 0)</f>
        <v>0</v>
      </c>
      <c r="H1300" s="23" cm="1">
        <f t="array" ref="H1300">IF(AND(A1300=A1299, E1300=1), (C1300-MIN(IF(A$2:A1300=A1300, IF(B$2:B1300="Med A", C$2:C1300), C1300)))/7, 0)</f>
        <v>0</v>
      </c>
      <c r="I1300" s="23">
        <f>IF(F1300=1, SUMIFS(E$2:E1300, A$2:A1300, A1300, B$2:B1300, "Med A"), 0)</f>
        <v>0</v>
      </c>
      <c r="J1300" s="23">
        <f t="shared" si="172"/>
        <v>0</v>
      </c>
      <c r="K1300" s="23">
        <f t="shared" si="173"/>
        <v>0</v>
      </c>
      <c r="L1300" s="23">
        <f t="shared" si="174"/>
        <v>6</v>
      </c>
      <c r="M1300" s="1">
        <f>IF(AND(B1300="Med B", COUNTIFS(A$2:A1300, A1300, B$2:B1300, "Med B")=1), 1, 0)</f>
        <v>0</v>
      </c>
      <c r="N1300" s="1">
        <f t="shared" si="175"/>
        <v>0</v>
      </c>
      <c r="O1300" s="1">
        <f>IF(B1300="Med B", COUNTIFS(A$2:A1300, A1300, B$2:B1300, "Med B"), 0)</f>
        <v>2</v>
      </c>
      <c r="P1300" s="1">
        <f>IF(AND(B1300="Med B", COUNTIFS(A$2:A1300, A1300, B$2:B1300, "Med B")=2), E1300, 0)</f>
        <v>6</v>
      </c>
      <c r="Q1300" t="str">
        <f t="shared" si="176"/>
        <v/>
      </c>
    </row>
    <row r="1301" spans="1:17" ht="10" x14ac:dyDescent="0.25">
      <c r="A1301" s="1">
        <v>87</v>
      </c>
      <c r="B1301" s="24" t="s">
        <v>10</v>
      </c>
      <c r="C1301" s="2">
        <v>41227</v>
      </c>
      <c r="D1301" s="2" t="str">
        <f t="shared" si="170"/>
        <v>2012-11</v>
      </c>
      <c r="E1301" s="23">
        <v>8</v>
      </c>
      <c r="F1301" s="23">
        <f t="shared" si="171"/>
        <v>0</v>
      </c>
      <c r="G1301" s="23">
        <f>IF(AND(B1301="Med B", COUNTIFS(A$2:A1301, A1301, B$2:B1301, "Med A")=0), 1, 0)</f>
        <v>0</v>
      </c>
      <c r="H1301" s="23" cm="1">
        <f t="array" ref="H1301">IF(AND(A1301=A1300, E1301=1), (C1301-MIN(IF(A$2:A1301=A1301, IF(B$2:B1301="Med A", C$2:C1301), C1301)))/7, 0)</f>
        <v>0</v>
      </c>
      <c r="I1301" s="23">
        <f>IF(F1301=1, SUMIFS(E$2:E1301, A$2:A1301, A1301, B$2:B1301, "Med A"), 0)</f>
        <v>0</v>
      </c>
      <c r="J1301" s="23">
        <f t="shared" si="172"/>
        <v>20</v>
      </c>
      <c r="K1301" s="23">
        <f t="shared" si="173"/>
        <v>0</v>
      </c>
      <c r="L1301" s="23">
        <f t="shared" si="174"/>
        <v>8</v>
      </c>
      <c r="M1301" s="1">
        <f>IF(AND(B1301="Med B", COUNTIFS(A$2:A1301, A1301, B$2:B1301, "Med B")=1), 1, 0)</f>
        <v>0</v>
      </c>
      <c r="N1301" s="1">
        <f t="shared" si="175"/>
        <v>0</v>
      </c>
      <c r="O1301" s="1">
        <f>IF(B1301="Med B", COUNTIFS(A$2:A1301, A1301, B$2:B1301, "Med B"), 0)</f>
        <v>3</v>
      </c>
      <c r="P1301" s="1">
        <f>IF(AND(B1301="Med B", COUNTIFS(A$2:A1301, A1301, B$2:B1301, "Med B")=2), E1301, 0)</f>
        <v>0</v>
      </c>
    </row>
    <row r="1302" spans="1:17" ht="12.5" x14ac:dyDescent="0.25">
      <c r="A1302" s="1">
        <v>88</v>
      </c>
      <c r="B1302" s="24" t="s">
        <v>10</v>
      </c>
      <c r="C1302" s="2">
        <v>41167</v>
      </c>
      <c r="D1302" s="2" t="str">
        <f t="shared" si="170"/>
        <v>2012-09</v>
      </c>
      <c r="E1302" s="23">
        <v>5</v>
      </c>
      <c r="F1302" s="23">
        <f t="shared" si="171"/>
        <v>0</v>
      </c>
      <c r="G1302" s="23">
        <f>IF(AND(B1302="Med B", COUNTIFS(A$2:A1302, A1302, B$2:B1302, "Med A")=0), 1, 0)</f>
        <v>1</v>
      </c>
      <c r="H1302" s="23" cm="1">
        <f t="array" ref="H1302">IF(AND(A1302=A1301, E1302=1), (C1302-MIN(IF(A$2:A1302=A1302, IF(B$2:B1302="Med A", C$2:C1302), C1302)))/7, 0)</f>
        <v>0</v>
      </c>
      <c r="I1302" s="23">
        <f>IF(F1302=1, SUMIFS(E$2:E1302, A$2:A1302, A1302, B$2:B1302, "Med A"), 0)</f>
        <v>0</v>
      </c>
      <c r="J1302" s="23">
        <f t="shared" si="172"/>
        <v>0</v>
      </c>
      <c r="K1302" s="23">
        <f t="shared" si="173"/>
        <v>0</v>
      </c>
      <c r="L1302" s="23">
        <f t="shared" si="174"/>
        <v>5</v>
      </c>
      <c r="M1302" s="1">
        <f>IF(AND(B1302="Med B", COUNTIFS(A$2:A1302, A1302, B$2:B1302, "Med B")=1), 1, 0)</f>
        <v>1</v>
      </c>
      <c r="N1302" s="1">
        <f t="shared" si="175"/>
        <v>5</v>
      </c>
      <c r="O1302" s="1">
        <f>IF(B1302="Med B", COUNTIFS(A$2:A1302, A1302, B$2:B1302, "Med B"), 0)</f>
        <v>1</v>
      </c>
      <c r="P1302" s="1">
        <f>IF(AND(B1302="Med B", COUNTIFS(A$2:A1302, A1302, B$2:B1302, "Med B")=2), E1302, 0)</f>
        <v>0</v>
      </c>
      <c r="Q1302" t="str">
        <f t="shared" ref="Q1302:Q1303" si="177">IF(AND(F1278=1, OR(MONTH(C1278)=9, MONTH(C1278)=10)), TEXT(C1278, "yyyy-mm"), "")</f>
        <v/>
      </c>
    </row>
    <row r="1303" spans="1:17" ht="12.5" x14ac:dyDescent="0.25">
      <c r="A1303" s="1">
        <v>88</v>
      </c>
      <c r="B1303" s="24" t="s">
        <v>10</v>
      </c>
      <c r="C1303" s="2">
        <v>41193</v>
      </c>
      <c r="D1303" s="2" t="str">
        <f t="shared" si="170"/>
        <v>2012-10</v>
      </c>
      <c r="E1303" s="23">
        <v>5</v>
      </c>
      <c r="F1303" s="23">
        <f t="shared" si="171"/>
        <v>0</v>
      </c>
      <c r="G1303" s="23">
        <f>IF(AND(B1303="Med B", COUNTIFS(A$2:A1303, A1303, B$2:B1303, "Med A")=0), 1, 0)</f>
        <v>1</v>
      </c>
      <c r="H1303" s="23" cm="1">
        <f t="array" ref="H1303">IF(AND(A1303=A1302, E1303=1), (C1303-MIN(IF(A$2:A1303=A1303, IF(B$2:B1303="Med A", C$2:C1303), C1303)))/7, 0)</f>
        <v>0</v>
      </c>
      <c r="I1303" s="23">
        <f>IF(F1303=1, SUMIFS(E$2:E1303, A$2:A1303, A1303, B$2:B1303, "Med A"), 0)</f>
        <v>0</v>
      </c>
      <c r="J1303" s="23">
        <f t="shared" si="172"/>
        <v>10</v>
      </c>
      <c r="K1303" s="23">
        <f t="shared" si="173"/>
        <v>0</v>
      </c>
      <c r="L1303" s="23">
        <f t="shared" si="174"/>
        <v>5</v>
      </c>
      <c r="M1303" s="1">
        <f>IF(AND(B1303="Med B", COUNTIFS(A$2:A1303, A1303, B$2:B1303, "Med B")=1), 1, 0)</f>
        <v>0</v>
      </c>
      <c r="N1303" s="1">
        <f t="shared" si="175"/>
        <v>0</v>
      </c>
      <c r="O1303" s="1">
        <f>IF(B1303="Med B", COUNTIFS(A$2:A1303, A1303, B$2:B1303, "Med B"), 0)</f>
        <v>2</v>
      </c>
      <c r="P1303" s="1">
        <f>IF(AND(B1303="Med B", COUNTIFS(A$2:A1303, A1303, B$2:B1303, "Med B")=2), E1303, 0)</f>
        <v>5</v>
      </c>
      <c r="Q1303" t="str">
        <f t="shared" si="177"/>
        <v/>
      </c>
    </row>
    <row r="1304" spans="1:17" ht="10" x14ac:dyDescent="0.25">
      <c r="A1304" s="1">
        <v>89</v>
      </c>
      <c r="B1304" s="24" t="s">
        <v>9</v>
      </c>
      <c r="C1304" s="2">
        <v>41141</v>
      </c>
      <c r="D1304" s="2" t="str">
        <f t="shared" si="170"/>
        <v>2012-08</v>
      </c>
      <c r="E1304" s="23">
        <v>2200</v>
      </c>
      <c r="F1304" s="23">
        <f t="shared" si="171"/>
        <v>0</v>
      </c>
      <c r="G1304" s="23">
        <f>IF(AND(B1304="Med B", COUNTIFS(A$2:A1304, A1304, B$2:B1304, "Med A")=0), 1, 0)</f>
        <v>0</v>
      </c>
      <c r="H1304" s="23" cm="1">
        <f t="array" ref="H1304">IF(AND(A1304=A1303, E1304=1), (C1304-MIN(IF(A$2:A1304=A1304, IF(B$2:B1304="Med A", C$2:C1304), C1304)))/7, 0)</f>
        <v>0</v>
      </c>
      <c r="I1304" s="23">
        <f>IF(F1304=1, SUMIFS(E$2:E1304, A$2:A1304, A1304, B$2:B1304, "Med A"), 0)</f>
        <v>0</v>
      </c>
      <c r="J1304" s="23">
        <f t="shared" si="172"/>
        <v>0</v>
      </c>
      <c r="K1304" s="23">
        <f t="shared" si="173"/>
        <v>2200</v>
      </c>
      <c r="L1304" s="23">
        <f t="shared" si="174"/>
        <v>0</v>
      </c>
      <c r="M1304" s="1">
        <f>IF(AND(B1304="Med B", COUNTIFS(A$2:A1304, A1304, B$2:B1304, "Med B")=1), 1, 0)</f>
        <v>0</v>
      </c>
      <c r="N1304" s="1">
        <f t="shared" si="175"/>
        <v>0</v>
      </c>
      <c r="O1304" s="1">
        <f>IF(B1304="Med B", COUNTIFS(A$2:A1304, A1304, B$2:B1304, "Med B"), 0)</f>
        <v>0</v>
      </c>
      <c r="P1304" s="1">
        <f>IF(AND(B1304="Med B", COUNTIFS(A$2:A1304, A1304, B$2:B1304, "Med B")=2), E1304, 0)</f>
        <v>0</v>
      </c>
    </row>
    <row r="1305" spans="1:17" ht="10" x14ac:dyDescent="0.25">
      <c r="A1305" s="1">
        <v>89</v>
      </c>
      <c r="B1305" s="24" t="s">
        <v>9</v>
      </c>
      <c r="C1305" s="2">
        <v>41143</v>
      </c>
      <c r="D1305" s="2" t="str">
        <f t="shared" si="170"/>
        <v>2012-08</v>
      </c>
      <c r="E1305" s="23">
        <v>2200</v>
      </c>
      <c r="F1305" s="23">
        <f t="shared" si="171"/>
        <v>0</v>
      </c>
      <c r="G1305" s="23">
        <f>IF(AND(B1305="Med B", COUNTIFS(A$2:A1305, A1305, B$2:B1305, "Med A")=0), 1, 0)</f>
        <v>0</v>
      </c>
      <c r="H1305" s="23" cm="1">
        <f t="array" ref="H1305">IF(AND(A1305=A1304, E1305=1), (C1305-MIN(IF(A$2:A1305=A1305, IF(B$2:B1305="Med A", C$2:C1305), C1305)))/7, 0)</f>
        <v>0</v>
      </c>
      <c r="I1305" s="23">
        <f>IF(F1305=1, SUMIFS(E$2:E1305, A$2:A1305, A1305, B$2:B1305, "Med A"), 0)</f>
        <v>0</v>
      </c>
      <c r="J1305" s="23">
        <f t="shared" si="172"/>
        <v>0</v>
      </c>
      <c r="K1305" s="23">
        <f t="shared" si="173"/>
        <v>2200</v>
      </c>
      <c r="L1305" s="23">
        <f t="shared" si="174"/>
        <v>0</v>
      </c>
      <c r="M1305" s="1">
        <f>IF(AND(B1305="Med B", COUNTIFS(A$2:A1305, A1305, B$2:B1305, "Med B")=1), 1, 0)</f>
        <v>0</v>
      </c>
      <c r="N1305" s="1">
        <f t="shared" si="175"/>
        <v>0</v>
      </c>
      <c r="O1305" s="1">
        <f>IF(B1305="Med B", COUNTIFS(A$2:A1305, A1305, B$2:B1305, "Med B"), 0)</f>
        <v>0</v>
      </c>
      <c r="P1305" s="1">
        <f>IF(AND(B1305="Med B", COUNTIFS(A$2:A1305, A1305, B$2:B1305, "Med B")=2), E1305, 0)</f>
        <v>0</v>
      </c>
    </row>
    <row r="1306" spans="1:17" ht="10" x14ac:dyDescent="0.25">
      <c r="A1306" s="1">
        <v>89</v>
      </c>
      <c r="B1306" s="24" t="s">
        <v>9</v>
      </c>
      <c r="C1306" s="2">
        <v>41145</v>
      </c>
      <c r="D1306" s="2" t="str">
        <f t="shared" si="170"/>
        <v>2012-08</v>
      </c>
      <c r="E1306" s="23">
        <v>2200</v>
      </c>
      <c r="F1306" s="23">
        <f t="shared" si="171"/>
        <v>0</v>
      </c>
      <c r="G1306" s="23">
        <f>IF(AND(B1306="Med B", COUNTIFS(A$2:A1306, A1306, B$2:B1306, "Med A")=0), 1, 0)</f>
        <v>0</v>
      </c>
      <c r="H1306" s="23" cm="1">
        <f t="array" ref="H1306">IF(AND(A1306=A1305, E1306=1), (C1306-MIN(IF(A$2:A1306=A1306, IF(B$2:B1306="Med A", C$2:C1306), C1306)))/7, 0)</f>
        <v>0</v>
      </c>
      <c r="I1306" s="23">
        <f>IF(F1306=1, SUMIFS(E$2:E1306, A$2:A1306, A1306, B$2:B1306, "Med A"), 0)</f>
        <v>0</v>
      </c>
      <c r="J1306" s="23">
        <f t="shared" si="172"/>
        <v>0</v>
      </c>
      <c r="K1306" s="23">
        <f t="shared" si="173"/>
        <v>2200</v>
      </c>
      <c r="L1306" s="23">
        <f t="shared" si="174"/>
        <v>0</v>
      </c>
      <c r="M1306" s="1">
        <f>IF(AND(B1306="Med B", COUNTIFS(A$2:A1306, A1306, B$2:B1306, "Med B")=1), 1, 0)</f>
        <v>0</v>
      </c>
      <c r="N1306" s="1">
        <f t="shared" si="175"/>
        <v>0</v>
      </c>
      <c r="O1306" s="1">
        <f>IF(B1306="Med B", COUNTIFS(A$2:A1306, A1306, B$2:B1306, "Med B"), 0)</f>
        <v>0</v>
      </c>
      <c r="P1306" s="1">
        <f>IF(AND(B1306="Med B", COUNTIFS(A$2:A1306, A1306, B$2:B1306, "Med B")=2), E1306, 0)</f>
        <v>0</v>
      </c>
    </row>
    <row r="1307" spans="1:17" ht="10" x14ac:dyDescent="0.25">
      <c r="A1307" s="1">
        <v>89</v>
      </c>
      <c r="B1307" s="24" t="s">
        <v>9</v>
      </c>
      <c r="C1307" s="2">
        <v>41148</v>
      </c>
      <c r="D1307" s="2" t="str">
        <f t="shared" si="170"/>
        <v>2012-08</v>
      </c>
      <c r="E1307" s="23">
        <v>2200</v>
      </c>
      <c r="F1307" s="23">
        <f t="shared" si="171"/>
        <v>0</v>
      </c>
      <c r="G1307" s="23">
        <f>IF(AND(B1307="Med B", COUNTIFS(A$2:A1307, A1307, B$2:B1307, "Med A")=0), 1, 0)</f>
        <v>0</v>
      </c>
      <c r="H1307" s="23" cm="1">
        <f t="array" ref="H1307">IF(AND(A1307=A1306, E1307=1), (C1307-MIN(IF(A$2:A1307=A1307, IF(B$2:B1307="Med A", C$2:C1307), C1307)))/7, 0)</f>
        <v>0</v>
      </c>
      <c r="I1307" s="23">
        <f>IF(F1307=1, SUMIFS(E$2:E1307, A$2:A1307, A1307, B$2:B1307, "Med A"), 0)</f>
        <v>0</v>
      </c>
      <c r="J1307" s="23">
        <f t="shared" si="172"/>
        <v>0</v>
      </c>
      <c r="K1307" s="23">
        <f t="shared" si="173"/>
        <v>2200</v>
      </c>
      <c r="L1307" s="23">
        <f t="shared" si="174"/>
        <v>0</v>
      </c>
      <c r="M1307" s="1">
        <f>IF(AND(B1307="Med B", COUNTIFS(A$2:A1307, A1307, B$2:B1307, "Med B")=1), 1, 0)</f>
        <v>0</v>
      </c>
      <c r="N1307" s="1">
        <f t="shared" si="175"/>
        <v>0</v>
      </c>
      <c r="O1307" s="1">
        <f>IF(B1307="Med B", COUNTIFS(A$2:A1307, A1307, B$2:B1307, "Med B"), 0)</f>
        <v>0</v>
      </c>
      <c r="P1307" s="1">
        <f>IF(AND(B1307="Med B", COUNTIFS(A$2:A1307, A1307, B$2:B1307, "Med B")=2), E1307, 0)</f>
        <v>0</v>
      </c>
    </row>
    <row r="1308" spans="1:17" ht="10" x14ac:dyDescent="0.25">
      <c r="A1308" s="1">
        <v>89</v>
      </c>
      <c r="B1308" s="24" t="s">
        <v>9</v>
      </c>
      <c r="C1308" s="2">
        <v>41150</v>
      </c>
      <c r="D1308" s="2" t="str">
        <f t="shared" si="170"/>
        <v>2012-08</v>
      </c>
      <c r="E1308" s="23">
        <v>2200</v>
      </c>
      <c r="F1308" s="23">
        <f t="shared" si="171"/>
        <v>0</v>
      </c>
      <c r="G1308" s="23">
        <f>IF(AND(B1308="Med B", COUNTIFS(A$2:A1308, A1308, B$2:B1308, "Med A")=0), 1, 0)</f>
        <v>0</v>
      </c>
      <c r="H1308" s="23" cm="1">
        <f t="array" ref="H1308">IF(AND(A1308=A1307, E1308=1), (C1308-MIN(IF(A$2:A1308=A1308, IF(B$2:B1308="Med A", C$2:C1308), C1308)))/7, 0)</f>
        <v>0</v>
      </c>
      <c r="I1308" s="23">
        <f>IF(F1308=1, SUMIFS(E$2:E1308, A$2:A1308, A1308, B$2:B1308, "Med A"), 0)</f>
        <v>0</v>
      </c>
      <c r="J1308" s="23">
        <f t="shared" si="172"/>
        <v>0</v>
      </c>
      <c r="K1308" s="23">
        <f t="shared" si="173"/>
        <v>2200</v>
      </c>
      <c r="L1308" s="23">
        <f t="shared" si="174"/>
        <v>0</v>
      </c>
      <c r="M1308" s="1">
        <f>IF(AND(B1308="Med B", COUNTIFS(A$2:A1308, A1308, B$2:B1308, "Med B")=1), 1, 0)</f>
        <v>0</v>
      </c>
      <c r="N1308" s="1">
        <f t="shared" si="175"/>
        <v>0</v>
      </c>
      <c r="O1308" s="1">
        <f>IF(B1308="Med B", COUNTIFS(A$2:A1308, A1308, B$2:B1308, "Med B"), 0)</f>
        <v>0</v>
      </c>
      <c r="P1308" s="1">
        <f>IF(AND(B1308="Med B", COUNTIFS(A$2:A1308, A1308, B$2:B1308, "Med B")=2), E1308, 0)</f>
        <v>0</v>
      </c>
    </row>
    <row r="1309" spans="1:17" ht="10" x14ac:dyDescent="0.25">
      <c r="A1309" s="1">
        <v>89</v>
      </c>
      <c r="B1309" s="24" t="s">
        <v>9</v>
      </c>
      <c r="C1309" s="2">
        <v>41152</v>
      </c>
      <c r="D1309" s="2" t="str">
        <f t="shared" si="170"/>
        <v>2012-08</v>
      </c>
      <c r="E1309" s="23">
        <v>2200</v>
      </c>
      <c r="F1309" s="23">
        <f t="shared" si="171"/>
        <v>0</v>
      </c>
      <c r="G1309" s="23">
        <f>IF(AND(B1309="Med B", COUNTIFS(A$2:A1309, A1309, B$2:B1309, "Med A")=0), 1, 0)</f>
        <v>0</v>
      </c>
      <c r="H1309" s="23" cm="1">
        <f t="array" ref="H1309">IF(AND(A1309=A1308, E1309=1), (C1309-MIN(IF(A$2:A1309=A1309, IF(B$2:B1309="Med A", C$2:C1309), C1309)))/7, 0)</f>
        <v>0</v>
      </c>
      <c r="I1309" s="23">
        <f>IF(F1309=1, SUMIFS(E$2:E1309, A$2:A1309, A1309, B$2:B1309, "Med A"), 0)</f>
        <v>0</v>
      </c>
      <c r="J1309" s="23">
        <f t="shared" si="172"/>
        <v>0</v>
      </c>
      <c r="K1309" s="23">
        <f t="shared" si="173"/>
        <v>2200</v>
      </c>
      <c r="L1309" s="23">
        <f t="shared" si="174"/>
        <v>0</v>
      </c>
      <c r="M1309" s="1">
        <f>IF(AND(B1309="Med B", COUNTIFS(A$2:A1309, A1309, B$2:B1309, "Med B")=1), 1, 0)</f>
        <v>0</v>
      </c>
      <c r="N1309" s="1">
        <f t="shared" si="175"/>
        <v>0</v>
      </c>
      <c r="O1309" s="1">
        <f>IF(B1309="Med B", COUNTIFS(A$2:A1309, A1309, B$2:B1309, "Med B"), 0)</f>
        <v>0</v>
      </c>
      <c r="P1309" s="1">
        <f>IF(AND(B1309="Med B", COUNTIFS(A$2:A1309, A1309, B$2:B1309, "Med B")=2), E1309, 0)</f>
        <v>0</v>
      </c>
    </row>
    <row r="1310" spans="1:17" ht="12.5" x14ac:dyDescent="0.25">
      <c r="A1310" s="1">
        <v>89</v>
      </c>
      <c r="B1310" s="24" t="s">
        <v>9</v>
      </c>
      <c r="C1310" s="2">
        <v>41155</v>
      </c>
      <c r="D1310" s="2" t="str">
        <f t="shared" si="170"/>
        <v>2012-09</v>
      </c>
      <c r="E1310" s="23">
        <v>2200</v>
      </c>
      <c r="F1310" s="23">
        <f t="shared" si="171"/>
        <v>0</v>
      </c>
      <c r="G1310" s="23">
        <f>IF(AND(B1310="Med B", COUNTIFS(A$2:A1310, A1310, B$2:B1310, "Med A")=0), 1, 0)</f>
        <v>0</v>
      </c>
      <c r="H1310" s="23" cm="1">
        <f t="array" ref="H1310">IF(AND(A1310=A1309, E1310=1), (C1310-MIN(IF(A$2:A1310=A1310, IF(B$2:B1310="Med A", C$2:C1310), C1310)))/7, 0)</f>
        <v>0</v>
      </c>
      <c r="I1310" s="23">
        <f>IF(F1310=1, SUMIFS(E$2:E1310, A$2:A1310, A1310, B$2:B1310, "Med A"), 0)</f>
        <v>0</v>
      </c>
      <c r="J1310" s="23">
        <f t="shared" si="172"/>
        <v>0</v>
      </c>
      <c r="K1310" s="23">
        <f t="shared" si="173"/>
        <v>2200</v>
      </c>
      <c r="L1310" s="23">
        <f t="shared" si="174"/>
        <v>0</v>
      </c>
      <c r="M1310" s="1">
        <f>IF(AND(B1310="Med B", COUNTIFS(A$2:A1310, A1310, B$2:B1310, "Med B")=1), 1, 0)</f>
        <v>0</v>
      </c>
      <c r="N1310" s="1">
        <f t="shared" si="175"/>
        <v>0</v>
      </c>
      <c r="O1310" s="1">
        <f>IF(B1310="Med B", COUNTIFS(A$2:A1310, A1310, B$2:B1310, "Med B"), 0)</f>
        <v>0</v>
      </c>
      <c r="P1310" s="1">
        <f>IF(AND(B1310="Med B", COUNTIFS(A$2:A1310, A1310, B$2:B1310, "Med B")=2), E1310, 0)</f>
        <v>0</v>
      </c>
      <c r="Q1310" t="str">
        <f t="shared" ref="Q1310:Q1311" si="178">IF(AND(F1286=1, OR(MONTH(C1286)=9, MONTH(C1286)=10)), TEXT(C1286, "yyyy-mm"), "")</f>
        <v/>
      </c>
    </row>
    <row r="1311" spans="1:17" ht="12.5" x14ac:dyDescent="0.25">
      <c r="A1311" s="1">
        <v>89</v>
      </c>
      <c r="B1311" s="24" t="s">
        <v>9</v>
      </c>
      <c r="C1311" s="2">
        <v>41157</v>
      </c>
      <c r="D1311" s="2" t="str">
        <f t="shared" si="170"/>
        <v>2012-09</v>
      </c>
      <c r="E1311" s="23">
        <v>2200</v>
      </c>
      <c r="F1311" s="23">
        <f t="shared" si="171"/>
        <v>0</v>
      </c>
      <c r="G1311" s="23">
        <f>IF(AND(B1311="Med B", COUNTIFS(A$2:A1311, A1311, B$2:B1311, "Med A")=0), 1, 0)</f>
        <v>0</v>
      </c>
      <c r="H1311" s="23" cm="1">
        <f t="array" ref="H1311">IF(AND(A1311=A1310, E1311=1), (C1311-MIN(IF(A$2:A1311=A1311, IF(B$2:B1311="Med A", C$2:C1311), C1311)))/7, 0)</f>
        <v>0</v>
      </c>
      <c r="I1311" s="23">
        <f>IF(F1311=1, SUMIFS(E$2:E1311, A$2:A1311, A1311, B$2:B1311, "Med A"), 0)</f>
        <v>0</v>
      </c>
      <c r="J1311" s="23">
        <f t="shared" si="172"/>
        <v>0</v>
      </c>
      <c r="K1311" s="23">
        <f t="shared" si="173"/>
        <v>2200</v>
      </c>
      <c r="L1311" s="23">
        <f t="shared" si="174"/>
        <v>0</v>
      </c>
      <c r="M1311" s="1">
        <f>IF(AND(B1311="Med B", COUNTIFS(A$2:A1311, A1311, B$2:B1311, "Med B")=1), 1, 0)</f>
        <v>0</v>
      </c>
      <c r="N1311" s="1">
        <f t="shared" si="175"/>
        <v>0</v>
      </c>
      <c r="O1311" s="1">
        <f>IF(B1311="Med B", COUNTIFS(A$2:A1311, A1311, B$2:B1311, "Med B"), 0)</f>
        <v>0</v>
      </c>
      <c r="P1311" s="1">
        <f>IF(AND(B1311="Med B", COUNTIFS(A$2:A1311, A1311, B$2:B1311, "Med B")=2), E1311, 0)</f>
        <v>0</v>
      </c>
      <c r="Q1311" t="str">
        <f t="shared" si="178"/>
        <v/>
      </c>
    </row>
    <row r="1312" spans="1:17" ht="10" x14ac:dyDescent="0.25">
      <c r="A1312" s="1">
        <v>90</v>
      </c>
      <c r="B1312" s="24" t="s">
        <v>9</v>
      </c>
      <c r="C1312" s="2">
        <v>41093</v>
      </c>
      <c r="D1312" s="2" t="str">
        <f t="shared" si="170"/>
        <v>2012-07</v>
      </c>
      <c r="E1312" s="23">
        <v>1000</v>
      </c>
      <c r="F1312" s="23">
        <f t="shared" si="171"/>
        <v>0</v>
      </c>
      <c r="G1312" s="23">
        <f>IF(AND(B1312="Med B", COUNTIFS(A$2:A1312, A1312, B$2:B1312, "Med A")=0), 1, 0)</f>
        <v>0</v>
      </c>
      <c r="H1312" s="23" cm="1">
        <f t="array" ref="H1312">IF(AND(A1312=A1311, E1312=1), (C1312-MIN(IF(A$2:A1312=A1312, IF(B$2:B1312="Med A", C$2:C1312), C1312)))/7, 0)</f>
        <v>0</v>
      </c>
      <c r="I1312" s="23">
        <f>IF(F1312=1, SUMIFS(E$2:E1312, A$2:A1312, A1312, B$2:B1312, "Med A"), 0)</f>
        <v>0</v>
      </c>
      <c r="J1312" s="23">
        <f t="shared" si="172"/>
        <v>0</v>
      </c>
      <c r="K1312" s="23">
        <f t="shared" si="173"/>
        <v>1000</v>
      </c>
      <c r="L1312" s="23">
        <f t="shared" si="174"/>
        <v>0</v>
      </c>
      <c r="M1312" s="1">
        <f>IF(AND(B1312="Med B", COUNTIFS(A$2:A1312, A1312, B$2:B1312, "Med B")=1), 1, 0)</f>
        <v>0</v>
      </c>
      <c r="N1312" s="1">
        <f t="shared" si="175"/>
        <v>0</v>
      </c>
      <c r="O1312" s="1">
        <f>IF(B1312="Med B", COUNTIFS(A$2:A1312, A1312, B$2:B1312, "Med B"), 0)</f>
        <v>0</v>
      </c>
      <c r="P1312" s="1">
        <f>IF(AND(B1312="Med B", COUNTIFS(A$2:A1312, A1312, B$2:B1312, "Med B")=2), E1312, 0)</f>
        <v>0</v>
      </c>
    </row>
    <row r="1313" spans="1:16" ht="10" x14ac:dyDescent="0.25">
      <c r="A1313" s="1">
        <v>90</v>
      </c>
      <c r="B1313" s="24" t="s">
        <v>9</v>
      </c>
      <c r="C1313" s="2">
        <v>41095</v>
      </c>
      <c r="D1313" s="2" t="str">
        <f t="shared" si="170"/>
        <v>2012-07</v>
      </c>
      <c r="E1313" s="23">
        <v>1000</v>
      </c>
      <c r="F1313" s="23">
        <f t="shared" si="171"/>
        <v>0</v>
      </c>
      <c r="G1313" s="23">
        <f>IF(AND(B1313="Med B", COUNTIFS(A$2:A1313, A1313, B$2:B1313, "Med A")=0), 1, 0)</f>
        <v>0</v>
      </c>
      <c r="H1313" s="23" cm="1">
        <f t="array" ref="H1313">IF(AND(A1313=A1312, E1313=1), (C1313-MIN(IF(A$2:A1313=A1313, IF(B$2:B1313="Med A", C$2:C1313), C1313)))/7, 0)</f>
        <v>0</v>
      </c>
      <c r="I1313" s="23">
        <f>IF(F1313=1, SUMIFS(E$2:E1313, A$2:A1313, A1313, B$2:B1313, "Med A"), 0)</f>
        <v>0</v>
      </c>
      <c r="J1313" s="23">
        <f t="shared" si="172"/>
        <v>0</v>
      </c>
      <c r="K1313" s="23">
        <f t="shared" si="173"/>
        <v>1000</v>
      </c>
      <c r="L1313" s="23">
        <f t="shared" si="174"/>
        <v>0</v>
      </c>
      <c r="M1313" s="1">
        <f>IF(AND(B1313="Med B", COUNTIFS(A$2:A1313, A1313, B$2:B1313, "Med B")=1), 1, 0)</f>
        <v>0</v>
      </c>
      <c r="N1313" s="1">
        <f t="shared" si="175"/>
        <v>0</v>
      </c>
      <c r="O1313" s="1">
        <f>IF(B1313="Med B", COUNTIFS(A$2:A1313, A1313, B$2:B1313, "Med B"), 0)</f>
        <v>0</v>
      </c>
      <c r="P1313" s="1">
        <f>IF(AND(B1313="Med B", COUNTIFS(A$2:A1313, A1313, B$2:B1313, "Med B")=2), E1313, 0)</f>
        <v>0</v>
      </c>
    </row>
    <row r="1314" spans="1:16" ht="10" x14ac:dyDescent="0.25">
      <c r="A1314" s="1">
        <v>90</v>
      </c>
      <c r="B1314" s="24" t="s">
        <v>9</v>
      </c>
      <c r="C1314" s="2">
        <v>41104</v>
      </c>
      <c r="D1314" s="2" t="str">
        <f t="shared" si="170"/>
        <v>2012-07</v>
      </c>
      <c r="E1314" s="23">
        <v>1000</v>
      </c>
      <c r="F1314" s="23">
        <f t="shared" si="171"/>
        <v>0</v>
      </c>
      <c r="G1314" s="23">
        <f>IF(AND(B1314="Med B", COUNTIFS(A$2:A1314, A1314, B$2:B1314, "Med A")=0), 1, 0)</f>
        <v>0</v>
      </c>
      <c r="H1314" s="23" cm="1">
        <f t="array" ref="H1314">IF(AND(A1314=A1313, E1314=1), (C1314-MIN(IF(A$2:A1314=A1314, IF(B$2:B1314="Med A", C$2:C1314), C1314)))/7, 0)</f>
        <v>0</v>
      </c>
      <c r="I1314" s="23">
        <f>IF(F1314=1, SUMIFS(E$2:E1314, A$2:A1314, A1314, B$2:B1314, "Med A"), 0)</f>
        <v>0</v>
      </c>
      <c r="J1314" s="23">
        <f t="shared" si="172"/>
        <v>0</v>
      </c>
      <c r="K1314" s="23">
        <f t="shared" si="173"/>
        <v>1000</v>
      </c>
      <c r="L1314" s="23">
        <f t="shared" si="174"/>
        <v>0</v>
      </c>
      <c r="M1314" s="1">
        <f>IF(AND(B1314="Med B", COUNTIFS(A$2:A1314, A1314, B$2:B1314, "Med B")=1), 1, 0)</f>
        <v>0</v>
      </c>
      <c r="N1314" s="1">
        <f t="shared" si="175"/>
        <v>0</v>
      </c>
      <c r="O1314" s="1">
        <f>IF(B1314="Med B", COUNTIFS(A$2:A1314, A1314, B$2:B1314, "Med B"), 0)</f>
        <v>0</v>
      </c>
      <c r="P1314" s="1">
        <f>IF(AND(B1314="Med B", COUNTIFS(A$2:A1314, A1314, B$2:B1314, "Med B")=2), E1314, 0)</f>
        <v>0</v>
      </c>
    </row>
    <row r="1315" spans="1:16" ht="10" x14ac:dyDescent="0.25">
      <c r="A1315" s="1">
        <v>90</v>
      </c>
      <c r="B1315" s="24" t="s">
        <v>9</v>
      </c>
      <c r="C1315" s="2">
        <v>41107</v>
      </c>
      <c r="D1315" s="2" t="str">
        <f t="shared" si="170"/>
        <v>2012-07</v>
      </c>
      <c r="E1315" s="23">
        <v>1000</v>
      </c>
      <c r="F1315" s="23">
        <f t="shared" si="171"/>
        <v>0</v>
      </c>
      <c r="G1315" s="23">
        <f>IF(AND(B1315="Med B", COUNTIFS(A$2:A1315, A1315, B$2:B1315, "Med A")=0), 1, 0)</f>
        <v>0</v>
      </c>
      <c r="H1315" s="23" cm="1">
        <f t="array" ref="H1315">IF(AND(A1315=A1314, E1315=1), (C1315-MIN(IF(A$2:A1315=A1315, IF(B$2:B1315="Med A", C$2:C1315), C1315)))/7, 0)</f>
        <v>0</v>
      </c>
      <c r="I1315" s="23">
        <f>IF(F1315=1, SUMIFS(E$2:E1315, A$2:A1315, A1315, B$2:B1315, "Med A"), 0)</f>
        <v>0</v>
      </c>
      <c r="J1315" s="23">
        <f t="shared" si="172"/>
        <v>0</v>
      </c>
      <c r="K1315" s="23">
        <f t="shared" si="173"/>
        <v>1000</v>
      </c>
      <c r="L1315" s="23">
        <f t="shared" si="174"/>
        <v>0</v>
      </c>
      <c r="M1315" s="1">
        <f>IF(AND(B1315="Med B", COUNTIFS(A$2:A1315, A1315, B$2:B1315, "Med B")=1), 1, 0)</f>
        <v>0</v>
      </c>
      <c r="N1315" s="1">
        <f t="shared" si="175"/>
        <v>0</v>
      </c>
      <c r="O1315" s="1">
        <f>IF(B1315="Med B", COUNTIFS(A$2:A1315, A1315, B$2:B1315, "Med B"), 0)</f>
        <v>0</v>
      </c>
      <c r="P1315" s="1">
        <f>IF(AND(B1315="Med B", COUNTIFS(A$2:A1315, A1315, B$2:B1315, "Med B")=2), E1315, 0)</f>
        <v>0</v>
      </c>
    </row>
    <row r="1316" spans="1:16" ht="10" x14ac:dyDescent="0.25">
      <c r="A1316" s="1">
        <v>90</v>
      </c>
      <c r="B1316" s="24" t="s">
        <v>9</v>
      </c>
      <c r="C1316" s="2">
        <v>41109</v>
      </c>
      <c r="D1316" s="2" t="str">
        <f t="shared" si="170"/>
        <v>2012-07</v>
      </c>
      <c r="E1316" s="23">
        <v>1000</v>
      </c>
      <c r="F1316" s="23">
        <f t="shared" si="171"/>
        <v>0</v>
      </c>
      <c r="G1316" s="23">
        <f>IF(AND(B1316="Med B", COUNTIFS(A$2:A1316, A1316, B$2:B1316, "Med A")=0), 1, 0)</f>
        <v>0</v>
      </c>
      <c r="H1316" s="23" cm="1">
        <f t="array" ref="H1316">IF(AND(A1316=A1315, E1316=1), (C1316-MIN(IF(A$2:A1316=A1316, IF(B$2:B1316="Med A", C$2:C1316), C1316)))/7, 0)</f>
        <v>0</v>
      </c>
      <c r="I1316" s="23">
        <f>IF(F1316=1, SUMIFS(E$2:E1316, A$2:A1316, A1316, B$2:B1316, "Med A"), 0)</f>
        <v>0</v>
      </c>
      <c r="J1316" s="23">
        <f t="shared" si="172"/>
        <v>0</v>
      </c>
      <c r="K1316" s="23">
        <f t="shared" si="173"/>
        <v>1000</v>
      </c>
      <c r="L1316" s="23">
        <f t="shared" si="174"/>
        <v>0</v>
      </c>
      <c r="M1316" s="1">
        <f>IF(AND(B1316="Med B", COUNTIFS(A$2:A1316, A1316, B$2:B1316, "Med B")=1), 1, 0)</f>
        <v>0</v>
      </c>
      <c r="N1316" s="1">
        <f t="shared" si="175"/>
        <v>0</v>
      </c>
      <c r="O1316" s="1">
        <f>IF(B1316="Med B", COUNTIFS(A$2:A1316, A1316, B$2:B1316, "Med B"), 0)</f>
        <v>0</v>
      </c>
      <c r="P1316" s="1">
        <f>IF(AND(B1316="Med B", COUNTIFS(A$2:A1316, A1316, B$2:B1316, "Med B")=2), E1316, 0)</f>
        <v>0</v>
      </c>
    </row>
    <row r="1317" spans="1:16" ht="10" x14ac:dyDescent="0.25">
      <c r="A1317" s="1">
        <v>90</v>
      </c>
      <c r="B1317" s="24" t="s">
        <v>9</v>
      </c>
      <c r="C1317" s="2">
        <v>41111</v>
      </c>
      <c r="D1317" s="2" t="str">
        <f t="shared" si="170"/>
        <v>2012-07</v>
      </c>
      <c r="E1317" s="23">
        <v>1000</v>
      </c>
      <c r="F1317" s="23">
        <f t="shared" si="171"/>
        <v>0</v>
      </c>
      <c r="G1317" s="23">
        <f>IF(AND(B1317="Med B", COUNTIFS(A$2:A1317, A1317, B$2:B1317, "Med A")=0), 1, 0)</f>
        <v>0</v>
      </c>
      <c r="H1317" s="23" cm="1">
        <f t="array" ref="H1317">IF(AND(A1317=A1316, E1317=1), (C1317-MIN(IF(A$2:A1317=A1317, IF(B$2:B1317="Med A", C$2:C1317), C1317)))/7, 0)</f>
        <v>0</v>
      </c>
      <c r="I1317" s="23">
        <f>IF(F1317=1, SUMIFS(E$2:E1317, A$2:A1317, A1317, B$2:B1317, "Med A"), 0)</f>
        <v>0</v>
      </c>
      <c r="J1317" s="23">
        <f t="shared" si="172"/>
        <v>0</v>
      </c>
      <c r="K1317" s="23">
        <f t="shared" si="173"/>
        <v>1000</v>
      </c>
      <c r="L1317" s="23">
        <f t="shared" si="174"/>
        <v>0</v>
      </c>
      <c r="M1317" s="1">
        <f>IF(AND(B1317="Med B", COUNTIFS(A$2:A1317, A1317, B$2:B1317, "Med B")=1), 1, 0)</f>
        <v>0</v>
      </c>
      <c r="N1317" s="1">
        <f t="shared" si="175"/>
        <v>0</v>
      </c>
      <c r="O1317" s="1">
        <f>IF(B1317="Med B", COUNTIFS(A$2:A1317, A1317, B$2:B1317, "Med B"), 0)</f>
        <v>0</v>
      </c>
      <c r="P1317" s="1">
        <f>IF(AND(B1317="Med B", COUNTIFS(A$2:A1317, A1317, B$2:B1317, "Med B")=2), E1317, 0)</f>
        <v>0</v>
      </c>
    </row>
    <row r="1318" spans="1:16" ht="10" x14ac:dyDescent="0.25">
      <c r="A1318" s="1">
        <v>90</v>
      </c>
      <c r="B1318" s="24" t="s">
        <v>9</v>
      </c>
      <c r="C1318" s="2">
        <v>41114</v>
      </c>
      <c r="D1318" s="2" t="str">
        <f t="shared" si="170"/>
        <v>2012-07</v>
      </c>
      <c r="E1318" s="23">
        <v>1000</v>
      </c>
      <c r="F1318" s="23">
        <f t="shared" si="171"/>
        <v>0</v>
      </c>
      <c r="G1318" s="23">
        <f>IF(AND(B1318="Med B", COUNTIFS(A$2:A1318, A1318, B$2:B1318, "Med A")=0), 1, 0)</f>
        <v>0</v>
      </c>
      <c r="H1318" s="23" cm="1">
        <f t="array" ref="H1318">IF(AND(A1318=A1317, E1318=1), (C1318-MIN(IF(A$2:A1318=A1318, IF(B$2:B1318="Med A", C$2:C1318), C1318)))/7, 0)</f>
        <v>0</v>
      </c>
      <c r="I1318" s="23">
        <f>IF(F1318=1, SUMIFS(E$2:E1318, A$2:A1318, A1318, B$2:B1318, "Med A"), 0)</f>
        <v>0</v>
      </c>
      <c r="J1318" s="23">
        <f t="shared" si="172"/>
        <v>0</v>
      </c>
      <c r="K1318" s="23">
        <f t="shared" si="173"/>
        <v>1000</v>
      </c>
      <c r="L1318" s="23">
        <f t="shared" si="174"/>
        <v>0</v>
      </c>
      <c r="M1318" s="1">
        <f>IF(AND(B1318="Med B", COUNTIFS(A$2:A1318, A1318, B$2:B1318, "Med B")=1), 1, 0)</f>
        <v>0</v>
      </c>
      <c r="N1318" s="1">
        <f t="shared" si="175"/>
        <v>0</v>
      </c>
      <c r="O1318" s="1">
        <f>IF(B1318="Med B", COUNTIFS(A$2:A1318, A1318, B$2:B1318, "Med B"), 0)</f>
        <v>0</v>
      </c>
      <c r="P1318" s="1">
        <f>IF(AND(B1318="Med B", COUNTIFS(A$2:A1318, A1318, B$2:B1318, "Med B")=2), E1318, 0)</f>
        <v>0</v>
      </c>
    </row>
    <row r="1319" spans="1:16" ht="10" x14ac:dyDescent="0.25">
      <c r="A1319" s="1">
        <v>90</v>
      </c>
      <c r="B1319" s="24" t="s">
        <v>9</v>
      </c>
      <c r="C1319" s="2">
        <v>41116</v>
      </c>
      <c r="D1319" s="2" t="str">
        <f t="shared" si="170"/>
        <v>2012-07</v>
      </c>
      <c r="E1319" s="23">
        <v>1000</v>
      </c>
      <c r="F1319" s="23">
        <f t="shared" si="171"/>
        <v>0</v>
      </c>
      <c r="G1319" s="23">
        <f>IF(AND(B1319="Med B", COUNTIFS(A$2:A1319, A1319, B$2:B1319, "Med A")=0), 1, 0)</f>
        <v>0</v>
      </c>
      <c r="H1319" s="23" cm="1">
        <f t="array" ref="H1319">IF(AND(A1319=A1318, E1319=1), (C1319-MIN(IF(A$2:A1319=A1319, IF(B$2:B1319="Med A", C$2:C1319), C1319)))/7, 0)</f>
        <v>0</v>
      </c>
      <c r="I1319" s="23">
        <f>IF(F1319=1, SUMIFS(E$2:E1319, A$2:A1319, A1319, B$2:B1319, "Med A"), 0)</f>
        <v>0</v>
      </c>
      <c r="J1319" s="23">
        <f t="shared" si="172"/>
        <v>0</v>
      </c>
      <c r="K1319" s="23">
        <f t="shared" si="173"/>
        <v>1000</v>
      </c>
      <c r="L1319" s="23">
        <f t="shared" si="174"/>
        <v>0</v>
      </c>
      <c r="M1319" s="1">
        <f>IF(AND(B1319="Med B", COUNTIFS(A$2:A1319, A1319, B$2:B1319, "Med B")=1), 1, 0)</f>
        <v>0</v>
      </c>
      <c r="N1319" s="1">
        <f t="shared" si="175"/>
        <v>0</v>
      </c>
      <c r="O1319" s="1">
        <f>IF(B1319="Med B", COUNTIFS(A$2:A1319, A1319, B$2:B1319, "Med B"), 0)</f>
        <v>0</v>
      </c>
      <c r="P1319" s="1">
        <f>IF(AND(B1319="Med B", COUNTIFS(A$2:A1319, A1319, B$2:B1319, "Med B")=2), E1319, 0)</f>
        <v>0</v>
      </c>
    </row>
    <row r="1320" spans="1:16" ht="10" x14ac:dyDescent="0.25">
      <c r="A1320" s="1">
        <v>90</v>
      </c>
      <c r="B1320" s="24" t="s">
        <v>9</v>
      </c>
      <c r="C1320" s="2">
        <v>41118</v>
      </c>
      <c r="D1320" s="2" t="str">
        <f t="shared" si="170"/>
        <v>2012-07</v>
      </c>
      <c r="E1320" s="23">
        <v>1000</v>
      </c>
      <c r="F1320" s="23">
        <f t="shared" si="171"/>
        <v>0</v>
      </c>
      <c r="G1320" s="23">
        <f>IF(AND(B1320="Med B", COUNTIFS(A$2:A1320, A1320, B$2:B1320, "Med A")=0), 1, 0)</f>
        <v>0</v>
      </c>
      <c r="H1320" s="23" cm="1">
        <f t="array" ref="H1320">IF(AND(A1320=A1319, E1320=1), (C1320-MIN(IF(A$2:A1320=A1320, IF(B$2:B1320="Med A", C$2:C1320), C1320)))/7, 0)</f>
        <v>0</v>
      </c>
      <c r="I1320" s="23">
        <f>IF(F1320=1, SUMIFS(E$2:E1320, A$2:A1320, A1320, B$2:B1320, "Med A"), 0)</f>
        <v>0</v>
      </c>
      <c r="J1320" s="23">
        <f t="shared" si="172"/>
        <v>0</v>
      </c>
      <c r="K1320" s="23">
        <f t="shared" si="173"/>
        <v>1000</v>
      </c>
      <c r="L1320" s="23">
        <f t="shared" si="174"/>
        <v>0</v>
      </c>
      <c r="M1320" s="1">
        <f>IF(AND(B1320="Med B", COUNTIFS(A$2:A1320, A1320, B$2:B1320, "Med B")=1), 1, 0)</f>
        <v>0</v>
      </c>
      <c r="N1320" s="1">
        <f t="shared" si="175"/>
        <v>0</v>
      </c>
      <c r="O1320" s="1">
        <f>IF(B1320="Med B", COUNTIFS(A$2:A1320, A1320, B$2:B1320, "Med B"), 0)</f>
        <v>0</v>
      </c>
      <c r="P1320" s="1">
        <f>IF(AND(B1320="Med B", COUNTIFS(A$2:A1320, A1320, B$2:B1320, "Med B")=2), E1320, 0)</f>
        <v>0</v>
      </c>
    </row>
    <row r="1321" spans="1:16" ht="10" x14ac:dyDescent="0.25">
      <c r="A1321" s="1">
        <v>90</v>
      </c>
      <c r="B1321" s="24" t="s">
        <v>9</v>
      </c>
      <c r="C1321" s="2">
        <v>41121</v>
      </c>
      <c r="D1321" s="2" t="str">
        <f t="shared" si="170"/>
        <v>2012-07</v>
      </c>
      <c r="E1321" s="23">
        <v>1000</v>
      </c>
      <c r="F1321" s="23">
        <f t="shared" si="171"/>
        <v>0</v>
      </c>
      <c r="G1321" s="23">
        <f>IF(AND(B1321="Med B", COUNTIFS(A$2:A1321, A1321, B$2:B1321, "Med A")=0), 1, 0)</f>
        <v>0</v>
      </c>
      <c r="H1321" s="23" cm="1">
        <f t="array" ref="H1321">IF(AND(A1321=A1320, E1321=1), (C1321-MIN(IF(A$2:A1321=A1321, IF(B$2:B1321="Med A", C$2:C1321), C1321)))/7, 0)</f>
        <v>0</v>
      </c>
      <c r="I1321" s="23">
        <f>IF(F1321=1, SUMIFS(E$2:E1321, A$2:A1321, A1321, B$2:B1321, "Med A"), 0)</f>
        <v>0</v>
      </c>
      <c r="J1321" s="23">
        <f t="shared" si="172"/>
        <v>0</v>
      </c>
      <c r="K1321" s="23">
        <f t="shared" si="173"/>
        <v>1000</v>
      </c>
      <c r="L1321" s="23">
        <f t="shared" si="174"/>
        <v>0</v>
      </c>
      <c r="M1321" s="1">
        <f>IF(AND(B1321="Med B", COUNTIFS(A$2:A1321, A1321, B$2:B1321, "Med B")=1), 1, 0)</f>
        <v>0</v>
      </c>
      <c r="N1321" s="1">
        <f t="shared" si="175"/>
        <v>0</v>
      </c>
      <c r="O1321" s="1">
        <f>IF(B1321="Med B", COUNTIFS(A$2:A1321, A1321, B$2:B1321, "Med B"), 0)</f>
        <v>0</v>
      </c>
      <c r="P1321" s="1">
        <f>IF(AND(B1321="Med B", COUNTIFS(A$2:A1321, A1321, B$2:B1321, "Med B")=2), E1321, 0)</f>
        <v>0</v>
      </c>
    </row>
    <row r="1322" spans="1:16" ht="10" x14ac:dyDescent="0.25">
      <c r="A1322" s="1">
        <v>90</v>
      </c>
      <c r="B1322" s="24" t="s">
        <v>9</v>
      </c>
      <c r="C1322" s="2">
        <v>41123</v>
      </c>
      <c r="D1322" s="2" t="str">
        <f t="shared" si="170"/>
        <v>2012-08</v>
      </c>
      <c r="E1322" s="23">
        <v>1000</v>
      </c>
      <c r="F1322" s="23">
        <f t="shared" si="171"/>
        <v>0</v>
      </c>
      <c r="G1322" s="23">
        <f>IF(AND(B1322="Med B", COUNTIFS(A$2:A1322, A1322, B$2:B1322, "Med A")=0), 1, 0)</f>
        <v>0</v>
      </c>
      <c r="H1322" s="23" cm="1">
        <f t="array" ref="H1322">IF(AND(A1322=A1321, E1322=1), (C1322-MIN(IF(A$2:A1322=A1322, IF(B$2:B1322="Med A", C$2:C1322), C1322)))/7, 0)</f>
        <v>0</v>
      </c>
      <c r="I1322" s="23">
        <f>IF(F1322=1, SUMIFS(E$2:E1322, A$2:A1322, A1322, B$2:B1322, "Med A"), 0)</f>
        <v>0</v>
      </c>
      <c r="J1322" s="23">
        <f t="shared" si="172"/>
        <v>0</v>
      </c>
      <c r="K1322" s="23">
        <f t="shared" si="173"/>
        <v>1000</v>
      </c>
      <c r="L1322" s="23">
        <f t="shared" si="174"/>
        <v>0</v>
      </c>
      <c r="M1322" s="1">
        <f>IF(AND(B1322="Med B", COUNTIFS(A$2:A1322, A1322, B$2:B1322, "Med B")=1), 1, 0)</f>
        <v>0</v>
      </c>
      <c r="N1322" s="1">
        <f t="shared" si="175"/>
        <v>0</v>
      </c>
      <c r="O1322" s="1">
        <f>IF(B1322="Med B", COUNTIFS(A$2:A1322, A1322, B$2:B1322, "Med B"), 0)</f>
        <v>0</v>
      </c>
      <c r="P1322" s="1">
        <f>IF(AND(B1322="Med B", COUNTIFS(A$2:A1322, A1322, B$2:B1322, "Med B")=2), E1322, 0)</f>
        <v>0</v>
      </c>
    </row>
    <row r="1323" spans="1:16" ht="10" x14ac:dyDescent="0.25">
      <c r="A1323" s="1">
        <v>90</v>
      </c>
      <c r="B1323" s="24" t="s">
        <v>9</v>
      </c>
      <c r="C1323" s="2">
        <v>41139</v>
      </c>
      <c r="D1323" s="2" t="str">
        <f t="shared" si="170"/>
        <v>2012-08</v>
      </c>
      <c r="E1323" s="23">
        <v>1000</v>
      </c>
      <c r="F1323" s="23">
        <f t="shared" si="171"/>
        <v>0</v>
      </c>
      <c r="G1323" s="23">
        <f>IF(AND(B1323="Med B", COUNTIFS(A$2:A1323, A1323, B$2:B1323, "Med A")=0), 1, 0)</f>
        <v>0</v>
      </c>
      <c r="H1323" s="23" cm="1">
        <f t="array" ref="H1323">IF(AND(A1323=A1322, E1323=1), (C1323-MIN(IF(A$2:A1323=A1323, IF(B$2:B1323="Med A", C$2:C1323), C1323)))/7, 0)</f>
        <v>0</v>
      </c>
      <c r="I1323" s="23">
        <f>IF(F1323=1, SUMIFS(E$2:E1323, A$2:A1323, A1323, B$2:B1323, "Med A"), 0)</f>
        <v>0</v>
      </c>
      <c r="J1323" s="23">
        <f t="shared" si="172"/>
        <v>0</v>
      </c>
      <c r="K1323" s="23">
        <f t="shared" si="173"/>
        <v>1000</v>
      </c>
      <c r="L1323" s="23">
        <f t="shared" si="174"/>
        <v>0</v>
      </c>
      <c r="M1323" s="1">
        <f>IF(AND(B1323="Med B", COUNTIFS(A$2:A1323, A1323, B$2:B1323, "Med B")=1), 1, 0)</f>
        <v>0</v>
      </c>
      <c r="N1323" s="1">
        <f t="shared" si="175"/>
        <v>0</v>
      </c>
      <c r="O1323" s="1">
        <f>IF(B1323="Med B", COUNTIFS(A$2:A1323, A1323, B$2:B1323, "Med B"), 0)</f>
        <v>0</v>
      </c>
      <c r="P1323" s="1">
        <f>IF(AND(B1323="Med B", COUNTIFS(A$2:A1323, A1323, B$2:B1323, "Med B")=2), E1323, 0)</f>
        <v>0</v>
      </c>
    </row>
    <row r="1324" spans="1:16" ht="10" x14ac:dyDescent="0.25">
      <c r="A1324" s="1">
        <v>90</v>
      </c>
      <c r="B1324" s="24" t="s">
        <v>9</v>
      </c>
      <c r="C1324" s="2">
        <v>41142</v>
      </c>
      <c r="D1324" s="2" t="str">
        <f t="shared" si="170"/>
        <v>2012-08</v>
      </c>
      <c r="E1324" s="23">
        <v>1000</v>
      </c>
      <c r="F1324" s="23">
        <f t="shared" si="171"/>
        <v>0</v>
      </c>
      <c r="G1324" s="23">
        <f>IF(AND(B1324="Med B", COUNTIFS(A$2:A1324, A1324, B$2:B1324, "Med A")=0), 1, 0)</f>
        <v>0</v>
      </c>
      <c r="H1324" s="23" cm="1">
        <f t="array" ref="H1324">IF(AND(A1324=A1323, E1324=1), (C1324-MIN(IF(A$2:A1324=A1324, IF(B$2:B1324="Med A", C$2:C1324), C1324)))/7, 0)</f>
        <v>0</v>
      </c>
      <c r="I1324" s="23">
        <f>IF(F1324=1, SUMIFS(E$2:E1324, A$2:A1324, A1324, B$2:B1324, "Med A"), 0)</f>
        <v>0</v>
      </c>
      <c r="J1324" s="23">
        <f t="shared" si="172"/>
        <v>0</v>
      </c>
      <c r="K1324" s="23">
        <f t="shared" si="173"/>
        <v>1000</v>
      </c>
      <c r="L1324" s="23">
        <f t="shared" si="174"/>
        <v>0</v>
      </c>
      <c r="M1324" s="1">
        <f>IF(AND(B1324="Med B", COUNTIFS(A$2:A1324, A1324, B$2:B1324, "Med B")=1), 1, 0)</f>
        <v>0</v>
      </c>
      <c r="N1324" s="1">
        <f t="shared" si="175"/>
        <v>0</v>
      </c>
      <c r="O1324" s="1">
        <f>IF(B1324="Med B", COUNTIFS(A$2:A1324, A1324, B$2:B1324, "Med B"), 0)</f>
        <v>0</v>
      </c>
      <c r="P1324" s="1">
        <f>IF(AND(B1324="Med B", COUNTIFS(A$2:A1324, A1324, B$2:B1324, "Med B")=2), E1324, 0)</f>
        <v>0</v>
      </c>
    </row>
    <row r="1325" spans="1:16" ht="10" x14ac:dyDescent="0.25">
      <c r="A1325" s="1">
        <v>90</v>
      </c>
      <c r="B1325" s="24" t="s">
        <v>9</v>
      </c>
      <c r="C1325" s="2">
        <v>41144</v>
      </c>
      <c r="D1325" s="2" t="str">
        <f t="shared" si="170"/>
        <v>2012-08</v>
      </c>
      <c r="E1325" s="23">
        <v>1000</v>
      </c>
      <c r="F1325" s="23">
        <f t="shared" si="171"/>
        <v>0</v>
      </c>
      <c r="G1325" s="23">
        <f>IF(AND(B1325="Med B", COUNTIFS(A$2:A1325, A1325, B$2:B1325, "Med A")=0), 1, 0)</f>
        <v>0</v>
      </c>
      <c r="H1325" s="23" cm="1">
        <f t="array" ref="H1325">IF(AND(A1325=A1324, E1325=1), (C1325-MIN(IF(A$2:A1325=A1325, IF(B$2:B1325="Med A", C$2:C1325), C1325)))/7, 0)</f>
        <v>0</v>
      </c>
      <c r="I1325" s="23">
        <f>IF(F1325=1, SUMIFS(E$2:E1325, A$2:A1325, A1325, B$2:B1325, "Med A"), 0)</f>
        <v>0</v>
      </c>
      <c r="J1325" s="23">
        <f t="shared" si="172"/>
        <v>0</v>
      </c>
      <c r="K1325" s="23">
        <f t="shared" si="173"/>
        <v>1000</v>
      </c>
      <c r="L1325" s="23">
        <f t="shared" si="174"/>
        <v>0</v>
      </c>
      <c r="M1325" s="1">
        <f>IF(AND(B1325="Med B", COUNTIFS(A$2:A1325, A1325, B$2:B1325, "Med B")=1), 1, 0)</f>
        <v>0</v>
      </c>
      <c r="N1325" s="1">
        <f t="shared" si="175"/>
        <v>0</v>
      </c>
      <c r="O1325" s="1">
        <f>IF(B1325="Med B", COUNTIFS(A$2:A1325, A1325, B$2:B1325, "Med B"), 0)</f>
        <v>0</v>
      </c>
      <c r="P1325" s="1">
        <f>IF(AND(B1325="Med B", COUNTIFS(A$2:A1325, A1325, B$2:B1325, "Med B")=2), E1325, 0)</f>
        <v>0</v>
      </c>
    </row>
    <row r="1326" spans="1:16" ht="10" x14ac:dyDescent="0.25">
      <c r="A1326" s="1">
        <v>90</v>
      </c>
      <c r="B1326" s="24" t="s">
        <v>9</v>
      </c>
      <c r="C1326" s="2">
        <v>41146</v>
      </c>
      <c r="D1326" s="2" t="str">
        <f t="shared" si="170"/>
        <v>2012-08</v>
      </c>
      <c r="E1326" s="23">
        <v>1000</v>
      </c>
      <c r="F1326" s="23">
        <f t="shared" si="171"/>
        <v>0</v>
      </c>
      <c r="G1326" s="23">
        <f>IF(AND(B1326="Med B", COUNTIFS(A$2:A1326, A1326, B$2:B1326, "Med A")=0), 1, 0)</f>
        <v>0</v>
      </c>
      <c r="H1326" s="23" cm="1">
        <f t="array" ref="H1326">IF(AND(A1326=A1325, E1326=1), (C1326-MIN(IF(A$2:A1326=A1326, IF(B$2:B1326="Med A", C$2:C1326), C1326)))/7, 0)</f>
        <v>0</v>
      </c>
      <c r="I1326" s="23">
        <f>IF(F1326=1, SUMIFS(E$2:E1326, A$2:A1326, A1326, B$2:B1326, "Med A"), 0)</f>
        <v>0</v>
      </c>
      <c r="J1326" s="23">
        <f t="shared" si="172"/>
        <v>0</v>
      </c>
      <c r="K1326" s="23">
        <f t="shared" si="173"/>
        <v>1000</v>
      </c>
      <c r="L1326" s="23">
        <f t="shared" si="174"/>
        <v>0</v>
      </c>
      <c r="M1326" s="1">
        <f>IF(AND(B1326="Med B", COUNTIFS(A$2:A1326, A1326, B$2:B1326, "Med B")=1), 1, 0)</f>
        <v>0</v>
      </c>
      <c r="N1326" s="1">
        <f t="shared" si="175"/>
        <v>0</v>
      </c>
      <c r="O1326" s="1">
        <f>IF(B1326="Med B", COUNTIFS(A$2:A1326, A1326, B$2:B1326, "Med B"), 0)</f>
        <v>0</v>
      </c>
      <c r="P1326" s="1">
        <f>IF(AND(B1326="Med B", COUNTIFS(A$2:A1326, A1326, B$2:B1326, "Med B")=2), E1326, 0)</f>
        <v>0</v>
      </c>
    </row>
    <row r="1327" spans="1:16" ht="10" x14ac:dyDescent="0.25">
      <c r="A1327" s="1">
        <v>90</v>
      </c>
      <c r="B1327" s="24" t="s">
        <v>9</v>
      </c>
      <c r="C1327" s="2">
        <v>41149</v>
      </c>
      <c r="D1327" s="2" t="str">
        <f t="shared" si="170"/>
        <v>2012-08</v>
      </c>
      <c r="E1327" s="23">
        <v>1000</v>
      </c>
      <c r="F1327" s="23">
        <f t="shared" si="171"/>
        <v>0</v>
      </c>
      <c r="G1327" s="23">
        <f>IF(AND(B1327="Med B", COUNTIFS(A$2:A1327, A1327, B$2:B1327, "Med A")=0), 1, 0)</f>
        <v>0</v>
      </c>
      <c r="H1327" s="23" cm="1">
        <f t="array" ref="H1327">IF(AND(A1327=A1326, E1327=1), (C1327-MIN(IF(A$2:A1327=A1327, IF(B$2:B1327="Med A", C$2:C1327), C1327)))/7, 0)</f>
        <v>0</v>
      </c>
      <c r="I1327" s="23">
        <f>IF(F1327=1, SUMIFS(E$2:E1327, A$2:A1327, A1327, B$2:B1327, "Med A"), 0)</f>
        <v>0</v>
      </c>
      <c r="J1327" s="23">
        <f t="shared" si="172"/>
        <v>0</v>
      </c>
      <c r="K1327" s="23">
        <f t="shared" si="173"/>
        <v>1000</v>
      </c>
      <c r="L1327" s="23">
        <f t="shared" si="174"/>
        <v>0</v>
      </c>
      <c r="M1327" s="1">
        <f>IF(AND(B1327="Med B", COUNTIFS(A$2:A1327, A1327, B$2:B1327, "Med B")=1), 1, 0)</f>
        <v>0</v>
      </c>
      <c r="N1327" s="1">
        <f t="shared" si="175"/>
        <v>0</v>
      </c>
      <c r="O1327" s="1">
        <f>IF(B1327="Med B", COUNTIFS(A$2:A1327, A1327, B$2:B1327, "Med B"), 0)</f>
        <v>0</v>
      </c>
      <c r="P1327" s="1">
        <f>IF(AND(B1327="Med B", COUNTIFS(A$2:A1327, A1327, B$2:B1327, "Med B")=2), E1327, 0)</f>
        <v>0</v>
      </c>
    </row>
    <row r="1328" spans="1:16" ht="10" x14ac:dyDescent="0.25">
      <c r="A1328" s="1">
        <v>90</v>
      </c>
      <c r="B1328" s="24" t="s">
        <v>9</v>
      </c>
      <c r="C1328" s="2">
        <v>41151</v>
      </c>
      <c r="D1328" s="2" t="str">
        <f t="shared" si="170"/>
        <v>2012-08</v>
      </c>
      <c r="E1328" s="23">
        <v>1000</v>
      </c>
      <c r="F1328" s="23">
        <f t="shared" si="171"/>
        <v>0</v>
      </c>
      <c r="G1328" s="23">
        <f>IF(AND(B1328="Med B", COUNTIFS(A$2:A1328, A1328, B$2:B1328, "Med A")=0), 1, 0)</f>
        <v>0</v>
      </c>
      <c r="H1328" s="23" cm="1">
        <f t="array" ref="H1328">IF(AND(A1328=A1327, E1328=1), (C1328-MIN(IF(A$2:A1328=A1328, IF(B$2:B1328="Med A", C$2:C1328), C1328)))/7, 0)</f>
        <v>0</v>
      </c>
      <c r="I1328" s="23">
        <f>IF(F1328=1, SUMIFS(E$2:E1328, A$2:A1328, A1328, B$2:B1328, "Med A"), 0)</f>
        <v>0</v>
      </c>
      <c r="J1328" s="23">
        <f t="shared" si="172"/>
        <v>0</v>
      </c>
      <c r="K1328" s="23">
        <f t="shared" si="173"/>
        <v>1000</v>
      </c>
      <c r="L1328" s="23">
        <f t="shared" si="174"/>
        <v>0</v>
      </c>
      <c r="M1328" s="1">
        <f>IF(AND(B1328="Med B", COUNTIFS(A$2:A1328, A1328, B$2:B1328, "Med B")=1), 1, 0)</f>
        <v>0</v>
      </c>
      <c r="N1328" s="1">
        <f t="shared" si="175"/>
        <v>0</v>
      </c>
      <c r="O1328" s="1">
        <f>IF(B1328="Med B", COUNTIFS(A$2:A1328, A1328, B$2:B1328, "Med B"), 0)</f>
        <v>0</v>
      </c>
      <c r="P1328" s="1">
        <f>IF(AND(B1328="Med B", COUNTIFS(A$2:A1328, A1328, B$2:B1328, "Med B")=2), E1328, 0)</f>
        <v>0</v>
      </c>
    </row>
    <row r="1329" spans="1:17" ht="12.5" x14ac:dyDescent="0.25">
      <c r="A1329" s="1">
        <v>90</v>
      </c>
      <c r="B1329" s="24" t="s">
        <v>9</v>
      </c>
      <c r="C1329" s="2">
        <v>41153</v>
      </c>
      <c r="D1329" s="2" t="str">
        <f t="shared" si="170"/>
        <v>2012-09</v>
      </c>
      <c r="E1329" s="23">
        <v>1000</v>
      </c>
      <c r="F1329" s="23">
        <f t="shared" si="171"/>
        <v>0</v>
      </c>
      <c r="G1329" s="23">
        <f>IF(AND(B1329="Med B", COUNTIFS(A$2:A1329, A1329, B$2:B1329, "Med A")=0), 1, 0)</f>
        <v>0</v>
      </c>
      <c r="H1329" s="23" cm="1">
        <f t="array" ref="H1329">IF(AND(A1329=A1328, E1329=1), (C1329-MIN(IF(A$2:A1329=A1329, IF(B$2:B1329="Med A", C$2:C1329), C1329)))/7, 0)</f>
        <v>0</v>
      </c>
      <c r="I1329" s="23">
        <f>IF(F1329=1, SUMIFS(E$2:E1329, A$2:A1329, A1329, B$2:B1329, "Med A"), 0)</f>
        <v>0</v>
      </c>
      <c r="J1329" s="23">
        <f t="shared" si="172"/>
        <v>0</v>
      </c>
      <c r="K1329" s="23">
        <f t="shared" si="173"/>
        <v>1000</v>
      </c>
      <c r="L1329" s="23">
        <f t="shared" si="174"/>
        <v>0</v>
      </c>
      <c r="M1329" s="1">
        <f>IF(AND(B1329="Med B", COUNTIFS(A$2:A1329, A1329, B$2:B1329, "Med B")=1), 1, 0)</f>
        <v>0</v>
      </c>
      <c r="N1329" s="1">
        <f t="shared" si="175"/>
        <v>0</v>
      </c>
      <c r="O1329" s="1">
        <f>IF(B1329="Med B", COUNTIFS(A$2:A1329, A1329, B$2:B1329, "Med B"), 0)</f>
        <v>0</v>
      </c>
      <c r="P1329" s="1">
        <f>IF(AND(B1329="Med B", COUNTIFS(A$2:A1329, A1329, B$2:B1329, "Med B")=2), E1329, 0)</f>
        <v>0</v>
      </c>
      <c r="Q1329" t="str">
        <f t="shared" ref="Q1329:Q1332" si="179">IF(AND(F1305=1, OR(MONTH(C1305)=9, MONTH(C1305)=10)), TEXT(C1305, "yyyy-mm"), "")</f>
        <v/>
      </c>
    </row>
    <row r="1330" spans="1:17" ht="12.5" x14ac:dyDescent="0.25">
      <c r="A1330" s="1">
        <v>90</v>
      </c>
      <c r="B1330" s="24" t="s">
        <v>9</v>
      </c>
      <c r="C1330" s="2">
        <v>41156</v>
      </c>
      <c r="D1330" s="2" t="str">
        <f t="shared" si="170"/>
        <v>2012-09</v>
      </c>
      <c r="E1330" s="23">
        <v>1000</v>
      </c>
      <c r="F1330" s="23">
        <f t="shared" si="171"/>
        <v>0</v>
      </c>
      <c r="G1330" s="23">
        <f>IF(AND(B1330="Med B", COUNTIFS(A$2:A1330, A1330, B$2:B1330, "Med A")=0), 1, 0)</f>
        <v>0</v>
      </c>
      <c r="H1330" s="23" cm="1">
        <f t="array" ref="H1330">IF(AND(A1330=A1329, E1330=1), (C1330-MIN(IF(A$2:A1330=A1330, IF(B$2:B1330="Med A", C$2:C1330), C1330)))/7, 0)</f>
        <v>0</v>
      </c>
      <c r="I1330" s="23">
        <f>IF(F1330=1, SUMIFS(E$2:E1330, A$2:A1330, A1330, B$2:B1330, "Med A"), 0)</f>
        <v>0</v>
      </c>
      <c r="J1330" s="23">
        <f t="shared" si="172"/>
        <v>0</v>
      </c>
      <c r="K1330" s="23">
        <f t="shared" si="173"/>
        <v>1000</v>
      </c>
      <c r="L1330" s="23">
        <f t="shared" si="174"/>
        <v>0</v>
      </c>
      <c r="M1330" s="1">
        <f>IF(AND(B1330="Med B", COUNTIFS(A$2:A1330, A1330, B$2:B1330, "Med B")=1), 1, 0)</f>
        <v>0</v>
      </c>
      <c r="N1330" s="1">
        <f t="shared" si="175"/>
        <v>0</v>
      </c>
      <c r="O1330" s="1">
        <f>IF(B1330="Med B", COUNTIFS(A$2:A1330, A1330, B$2:B1330, "Med B"), 0)</f>
        <v>0</v>
      </c>
      <c r="P1330" s="1">
        <f>IF(AND(B1330="Med B", COUNTIFS(A$2:A1330, A1330, B$2:B1330, "Med B")=2), E1330, 0)</f>
        <v>0</v>
      </c>
      <c r="Q1330" t="str">
        <f t="shared" si="179"/>
        <v/>
      </c>
    </row>
    <row r="1331" spans="1:17" ht="12.5" x14ac:dyDescent="0.25">
      <c r="A1331" s="1">
        <v>90</v>
      </c>
      <c r="B1331" s="24" t="s">
        <v>9</v>
      </c>
      <c r="C1331" s="2">
        <v>41158</v>
      </c>
      <c r="D1331" s="2" t="str">
        <f t="shared" si="170"/>
        <v>2012-09</v>
      </c>
      <c r="E1331" s="23">
        <v>1000</v>
      </c>
      <c r="F1331" s="23">
        <f t="shared" si="171"/>
        <v>0</v>
      </c>
      <c r="G1331" s="23">
        <f>IF(AND(B1331="Med B", COUNTIFS(A$2:A1331, A1331, B$2:B1331, "Med A")=0), 1, 0)</f>
        <v>0</v>
      </c>
      <c r="H1331" s="23" cm="1">
        <f t="array" ref="H1331">IF(AND(A1331=A1330, E1331=1), (C1331-MIN(IF(A$2:A1331=A1331, IF(B$2:B1331="Med A", C$2:C1331), C1331)))/7, 0)</f>
        <v>0</v>
      </c>
      <c r="I1331" s="23">
        <f>IF(F1331=1, SUMIFS(E$2:E1331, A$2:A1331, A1331, B$2:B1331, "Med A"), 0)</f>
        <v>0</v>
      </c>
      <c r="J1331" s="23">
        <f t="shared" si="172"/>
        <v>0</v>
      </c>
      <c r="K1331" s="23">
        <f t="shared" si="173"/>
        <v>1000</v>
      </c>
      <c r="L1331" s="23">
        <f t="shared" si="174"/>
        <v>0</v>
      </c>
      <c r="M1331" s="1">
        <f>IF(AND(B1331="Med B", COUNTIFS(A$2:A1331, A1331, B$2:B1331, "Med B")=1), 1, 0)</f>
        <v>0</v>
      </c>
      <c r="N1331" s="1">
        <f t="shared" si="175"/>
        <v>0</v>
      </c>
      <c r="O1331" s="1">
        <f>IF(B1331="Med B", COUNTIFS(A$2:A1331, A1331, B$2:B1331, "Med B"), 0)</f>
        <v>0</v>
      </c>
      <c r="P1331" s="1">
        <f>IF(AND(B1331="Med B", COUNTIFS(A$2:A1331, A1331, B$2:B1331, "Med B")=2), E1331, 0)</f>
        <v>0</v>
      </c>
      <c r="Q1331" t="str">
        <f t="shared" si="179"/>
        <v/>
      </c>
    </row>
    <row r="1332" spans="1:17" ht="12.5" x14ac:dyDescent="0.25">
      <c r="A1332" s="1">
        <v>90</v>
      </c>
      <c r="B1332" s="24" t="s">
        <v>10</v>
      </c>
      <c r="C1332" s="2">
        <v>41165</v>
      </c>
      <c r="D1332" s="2" t="str">
        <f t="shared" si="170"/>
        <v>2012-09</v>
      </c>
      <c r="E1332" s="23">
        <v>3</v>
      </c>
      <c r="F1332" s="23">
        <f t="shared" si="171"/>
        <v>1</v>
      </c>
      <c r="G1332" s="23">
        <f>IF(AND(B1332="Med B", COUNTIFS(A$2:A1332, A1332, B$2:B1332, "Med A")=0), 1, 0)</f>
        <v>0</v>
      </c>
      <c r="H1332" s="23" cm="1">
        <f t="array" ref="H1332">IF(AND(A1332=A1331, E1332=1), (C1332-MIN(IF(A$2:A1332=A1332, IF(B$2:B1332="Med A", C$2:C1332), C1332)))/7, 0)</f>
        <v>0</v>
      </c>
      <c r="I1332" s="23">
        <f>IF(F1332=1, SUMIFS(E$2:E1332, A$2:A1332, A1332, B$2:B1332, "Med A"), 0)</f>
        <v>20000</v>
      </c>
      <c r="J1332" s="23">
        <f t="shared" si="172"/>
        <v>0</v>
      </c>
      <c r="K1332" s="23">
        <f t="shared" si="173"/>
        <v>0</v>
      </c>
      <c r="L1332" s="23">
        <f t="shared" si="174"/>
        <v>3</v>
      </c>
      <c r="M1332" s="1">
        <f>IF(AND(B1332="Med B", COUNTIFS(A$2:A1332, A1332, B$2:B1332, "Med B")=1), 1, 0)</f>
        <v>1</v>
      </c>
      <c r="N1332" s="1">
        <f t="shared" si="175"/>
        <v>3</v>
      </c>
      <c r="O1332" s="1">
        <f>IF(B1332="Med B", COUNTIFS(A$2:A1332, A1332, B$2:B1332, "Med B"), 0)</f>
        <v>1</v>
      </c>
      <c r="P1332" s="1">
        <f>IF(AND(B1332="Med B", COUNTIFS(A$2:A1332, A1332, B$2:B1332, "Med B")=2), E1332, 0)</f>
        <v>0</v>
      </c>
      <c r="Q1332" t="str">
        <f t="shared" si="179"/>
        <v/>
      </c>
    </row>
    <row r="1333" spans="1:17" ht="10" x14ac:dyDescent="0.25">
      <c r="A1333" s="1">
        <v>90</v>
      </c>
      <c r="B1333" s="24" t="s">
        <v>10</v>
      </c>
      <c r="C1333" s="2">
        <v>41228</v>
      </c>
      <c r="D1333" s="2" t="str">
        <f t="shared" si="170"/>
        <v>2012-11</v>
      </c>
      <c r="E1333" s="23">
        <v>4</v>
      </c>
      <c r="F1333" s="23">
        <f t="shared" si="171"/>
        <v>0</v>
      </c>
      <c r="G1333" s="23">
        <f>IF(AND(B1333="Med B", COUNTIFS(A$2:A1333, A1333, B$2:B1333, "Med A")=0), 1, 0)</f>
        <v>0</v>
      </c>
      <c r="H1333" s="23" cm="1">
        <f t="array" ref="H1333">IF(AND(A1333=A1332, E1333=1), (C1333-MIN(IF(A$2:A1333=A1333, IF(B$2:B1333="Med A", C$2:C1333), C1333)))/7, 0)</f>
        <v>0</v>
      </c>
      <c r="I1333" s="23">
        <f>IF(F1333=1, SUMIFS(E$2:E1333, A$2:A1333, A1333, B$2:B1333, "Med A"), 0)</f>
        <v>0</v>
      </c>
      <c r="J1333" s="23">
        <f t="shared" si="172"/>
        <v>7</v>
      </c>
      <c r="K1333" s="23">
        <f t="shared" si="173"/>
        <v>0</v>
      </c>
      <c r="L1333" s="23">
        <f t="shared" si="174"/>
        <v>4</v>
      </c>
      <c r="M1333" s="1">
        <f>IF(AND(B1333="Med B", COUNTIFS(A$2:A1333, A1333, B$2:B1333, "Med B")=1), 1, 0)</f>
        <v>0</v>
      </c>
      <c r="N1333" s="1">
        <f t="shared" si="175"/>
        <v>0</v>
      </c>
      <c r="O1333" s="1">
        <f>IF(B1333="Med B", COUNTIFS(A$2:A1333, A1333, B$2:B1333, "Med B"), 0)</f>
        <v>2</v>
      </c>
      <c r="P1333" s="1">
        <f>IF(AND(B1333="Med B", COUNTIFS(A$2:A1333, A1333, B$2:B1333, "Med B")=2), E1333, 0)</f>
        <v>4</v>
      </c>
    </row>
    <row r="1334" spans="1:17" ht="10" x14ac:dyDescent="0.25">
      <c r="A1334" s="1">
        <v>91</v>
      </c>
      <c r="B1334" s="24" t="s">
        <v>9</v>
      </c>
      <c r="C1334" s="2">
        <v>41093</v>
      </c>
      <c r="D1334" s="2" t="str">
        <f t="shared" si="170"/>
        <v>2012-07</v>
      </c>
      <c r="E1334" s="23">
        <v>100</v>
      </c>
      <c r="F1334" s="23">
        <f t="shared" si="171"/>
        <v>0</v>
      </c>
      <c r="G1334" s="23">
        <f>IF(AND(B1334="Med B", COUNTIFS(A$2:A1334, A1334, B$2:B1334, "Med A")=0), 1, 0)</f>
        <v>0</v>
      </c>
      <c r="H1334" s="23" cm="1">
        <f t="array" ref="H1334">IF(AND(A1334=A1333, E1334=1), (C1334-MIN(IF(A$2:A1334=A1334, IF(B$2:B1334="Med A", C$2:C1334), C1334)))/7, 0)</f>
        <v>0</v>
      </c>
      <c r="I1334" s="23">
        <f>IF(F1334=1, SUMIFS(E$2:E1334, A$2:A1334, A1334, B$2:B1334, "Med A"), 0)</f>
        <v>0</v>
      </c>
      <c r="J1334" s="23">
        <f t="shared" si="172"/>
        <v>0</v>
      </c>
      <c r="K1334" s="23">
        <f t="shared" si="173"/>
        <v>100</v>
      </c>
      <c r="L1334" s="23">
        <f t="shared" si="174"/>
        <v>0</v>
      </c>
      <c r="M1334" s="1">
        <f>IF(AND(B1334="Med B", COUNTIFS(A$2:A1334, A1334, B$2:B1334, "Med B")=1), 1, 0)</f>
        <v>0</v>
      </c>
      <c r="N1334" s="1">
        <f t="shared" si="175"/>
        <v>0</v>
      </c>
      <c r="O1334" s="1">
        <f>IF(B1334="Med B", COUNTIFS(A$2:A1334, A1334, B$2:B1334, "Med B"), 0)</f>
        <v>0</v>
      </c>
      <c r="P1334" s="1">
        <f>IF(AND(B1334="Med B", COUNTIFS(A$2:A1334, A1334, B$2:B1334, "Med B")=2), E1334, 0)</f>
        <v>0</v>
      </c>
    </row>
    <row r="1335" spans="1:17" ht="10" x14ac:dyDescent="0.25">
      <c r="A1335" s="1">
        <v>91</v>
      </c>
      <c r="B1335" s="24" t="s">
        <v>9</v>
      </c>
      <c r="C1335" s="2">
        <v>41100</v>
      </c>
      <c r="D1335" s="2" t="str">
        <f t="shared" si="170"/>
        <v>2012-07</v>
      </c>
      <c r="E1335" s="23">
        <v>100</v>
      </c>
      <c r="F1335" s="23">
        <f t="shared" si="171"/>
        <v>0</v>
      </c>
      <c r="G1335" s="23">
        <f>IF(AND(B1335="Med B", COUNTIFS(A$2:A1335, A1335, B$2:B1335, "Med A")=0), 1, 0)</f>
        <v>0</v>
      </c>
      <c r="H1335" s="23" cm="1">
        <f t="array" ref="H1335">IF(AND(A1335=A1334, E1335=1), (C1335-MIN(IF(A$2:A1335=A1335, IF(B$2:B1335="Med A", C$2:C1335), C1335)))/7, 0)</f>
        <v>0</v>
      </c>
      <c r="I1335" s="23">
        <f>IF(F1335=1, SUMIFS(E$2:E1335, A$2:A1335, A1335, B$2:B1335, "Med A"), 0)</f>
        <v>0</v>
      </c>
      <c r="J1335" s="23">
        <f t="shared" si="172"/>
        <v>0</v>
      </c>
      <c r="K1335" s="23">
        <f t="shared" si="173"/>
        <v>100</v>
      </c>
      <c r="L1335" s="23">
        <f t="shared" si="174"/>
        <v>0</v>
      </c>
      <c r="M1335" s="1">
        <f>IF(AND(B1335="Med B", COUNTIFS(A$2:A1335, A1335, B$2:B1335, "Med B")=1), 1, 0)</f>
        <v>0</v>
      </c>
      <c r="N1335" s="1">
        <f t="shared" si="175"/>
        <v>0</v>
      </c>
      <c r="O1335" s="1">
        <f>IF(B1335="Med B", COUNTIFS(A$2:A1335, A1335, B$2:B1335, "Med B"), 0)</f>
        <v>0</v>
      </c>
      <c r="P1335" s="1">
        <f>IF(AND(B1335="Med B", COUNTIFS(A$2:A1335, A1335, B$2:B1335, "Med B")=2), E1335, 0)</f>
        <v>0</v>
      </c>
    </row>
    <row r="1336" spans="1:17" ht="10" x14ac:dyDescent="0.25">
      <c r="A1336" s="1">
        <v>91</v>
      </c>
      <c r="B1336" s="24" t="s">
        <v>9</v>
      </c>
      <c r="C1336" s="2">
        <v>41107</v>
      </c>
      <c r="D1336" s="2" t="str">
        <f t="shared" si="170"/>
        <v>2012-07</v>
      </c>
      <c r="E1336" s="23">
        <v>100</v>
      </c>
      <c r="F1336" s="23">
        <f t="shared" si="171"/>
        <v>0</v>
      </c>
      <c r="G1336" s="23">
        <f>IF(AND(B1336="Med B", COUNTIFS(A$2:A1336, A1336, B$2:B1336, "Med A")=0), 1, 0)</f>
        <v>0</v>
      </c>
      <c r="H1336" s="23" cm="1">
        <f t="array" ref="H1336">IF(AND(A1336=A1335, E1336=1), (C1336-MIN(IF(A$2:A1336=A1336, IF(B$2:B1336="Med A", C$2:C1336), C1336)))/7, 0)</f>
        <v>0</v>
      </c>
      <c r="I1336" s="23">
        <f>IF(F1336=1, SUMIFS(E$2:E1336, A$2:A1336, A1336, B$2:B1336, "Med A"), 0)</f>
        <v>0</v>
      </c>
      <c r="J1336" s="23">
        <f t="shared" si="172"/>
        <v>0</v>
      </c>
      <c r="K1336" s="23">
        <f t="shared" si="173"/>
        <v>100</v>
      </c>
      <c r="L1336" s="23">
        <f t="shared" si="174"/>
        <v>0</v>
      </c>
      <c r="M1336" s="1">
        <f>IF(AND(B1336="Med B", COUNTIFS(A$2:A1336, A1336, B$2:B1336, "Med B")=1), 1, 0)</f>
        <v>0</v>
      </c>
      <c r="N1336" s="1">
        <f t="shared" si="175"/>
        <v>0</v>
      </c>
      <c r="O1336" s="1">
        <f>IF(B1336="Med B", COUNTIFS(A$2:A1336, A1336, B$2:B1336, "Med B"), 0)</f>
        <v>0</v>
      </c>
      <c r="P1336" s="1">
        <f>IF(AND(B1336="Med B", COUNTIFS(A$2:A1336, A1336, B$2:B1336, "Med B")=2), E1336, 0)</f>
        <v>0</v>
      </c>
    </row>
    <row r="1337" spans="1:17" ht="10" x14ac:dyDescent="0.25">
      <c r="A1337" s="1">
        <v>91</v>
      </c>
      <c r="B1337" s="24" t="s">
        <v>9</v>
      </c>
      <c r="C1337" s="2">
        <v>41118</v>
      </c>
      <c r="D1337" s="2" t="str">
        <f t="shared" si="170"/>
        <v>2012-07</v>
      </c>
      <c r="E1337" s="23">
        <v>100</v>
      </c>
      <c r="F1337" s="23">
        <f t="shared" si="171"/>
        <v>0</v>
      </c>
      <c r="G1337" s="23">
        <f>IF(AND(B1337="Med B", COUNTIFS(A$2:A1337, A1337, B$2:B1337, "Med A")=0), 1, 0)</f>
        <v>0</v>
      </c>
      <c r="H1337" s="23" cm="1">
        <f t="array" ref="H1337">IF(AND(A1337=A1336, E1337=1), (C1337-MIN(IF(A$2:A1337=A1337, IF(B$2:B1337="Med A", C$2:C1337), C1337)))/7, 0)</f>
        <v>0</v>
      </c>
      <c r="I1337" s="23">
        <f>IF(F1337=1, SUMIFS(E$2:E1337, A$2:A1337, A1337, B$2:B1337, "Med A"), 0)</f>
        <v>0</v>
      </c>
      <c r="J1337" s="23">
        <f t="shared" si="172"/>
        <v>0</v>
      </c>
      <c r="K1337" s="23">
        <f t="shared" si="173"/>
        <v>100</v>
      </c>
      <c r="L1337" s="23">
        <f t="shared" si="174"/>
        <v>0</v>
      </c>
      <c r="M1337" s="1">
        <f>IF(AND(B1337="Med B", COUNTIFS(A$2:A1337, A1337, B$2:B1337, "Med B")=1), 1, 0)</f>
        <v>0</v>
      </c>
      <c r="N1337" s="1">
        <f t="shared" si="175"/>
        <v>0</v>
      </c>
      <c r="O1337" s="1">
        <f>IF(B1337="Med B", COUNTIFS(A$2:A1337, A1337, B$2:B1337, "Med B"), 0)</f>
        <v>0</v>
      </c>
      <c r="P1337" s="1">
        <f>IF(AND(B1337="Med B", COUNTIFS(A$2:A1337, A1337, B$2:B1337, "Med B")=2), E1337, 0)</f>
        <v>0</v>
      </c>
    </row>
    <row r="1338" spans="1:17" ht="10" x14ac:dyDescent="0.25">
      <c r="A1338" s="1">
        <v>91</v>
      </c>
      <c r="B1338" s="24" t="s">
        <v>9</v>
      </c>
      <c r="C1338" s="2">
        <v>41121</v>
      </c>
      <c r="D1338" s="2" t="str">
        <f t="shared" si="170"/>
        <v>2012-07</v>
      </c>
      <c r="E1338" s="23">
        <v>100</v>
      </c>
      <c r="F1338" s="23">
        <f t="shared" si="171"/>
        <v>0</v>
      </c>
      <c r="G1338" s="23">
        <f>IF(AND(B1338="Med B", COUNTIFS(A$2:A1338, A1338, B$2:B1338, "Med A")=0), 1, 0)</f>
        <v>0</v>
      </c>
      <c r="H1338" s="23" cm="1">
        <f t="array" ref="H1338">IF(AND(A1338=A1337, E1338=1), (C1338-MIN(IF(A$2:A1338=A1338, IF(B$2:B1338="Med A", C$2:C1338), C1338)))/7, 0)</f>
        <v>0</v>
      </c>
      <c r="I1338" s="23">
        <f>IF(F1338=1, SUMIFS(E$2:E1338, A$2:A1338, A1338, B$2:B1338, "Med A"), 0)</f>
        <v>0</v>
      </c>
      <c r="J1338" s="23">
        <f t="shared" si="172"/>
        <v>0</v>
      </c>
      <c r="K1338" s="23">
        <f t="shared" si="173"/>
        <v>100</v>
      </c>
      <c r="L1338" s="23">
        <f t="shared" si="174"/>
        <v>0</v>
      </c>
      <c r="M1338" s="1">
        <f>IF(AND(B1338="Med B", COUNTIFS(A$2:A1338, A1338, B$2:B1338, "Med B")=1), 1, 0)</f>
        <v>0</v>
      </c>
      <c r="N1338" s="1">
        <f t="shared" si="175"/>
        <v>0</v>
      </c>
      <c r="O1338" s="1">
        <f>IF(B1338="Med B", COUNTIFS(A$2:A1338, A1338, B$2:B1338, "Med B"), 0)</f>
        <v>0</v>
      </c>
      <c r="P1338" s="1">
        <f>IF(AND(B1338="Med B", COUNTIFS(A$2:A1338, A1338, B$2:B1338, "Med B")=2), E1338, 0)</f>
        <v>0</v>
      </c>
    </row>
    <row r="1339" spans="1:17" ht="10" x14ac:dyDescent="0.25">
      <c r="A1339" s="1">
        <v>91</v>
      </c>
      <c r="B1339" s="24" t="s">
        <v>9</v>
      </c>
      <c r="C1339" s="2">
        <v>41142</v>
      </c>
      <c r="D1339" s="2" t="str">
        <f t="shared" si="170"/>
        <v>2012-08</v>
      </c>
      <c r="E1339" s="23">
        <v>100</v>
      </c>
      <c r="F1339" s="23">
        <f t="shared" si="171"/>
        <v>0</v>
      </c>
      <c r="G1339" s="23">
        <f>IF(AND(B1339="Med B", COUNTIFS(A$2:A1339, A1339, B$2:B1339, "Med A")=0), 1, 0)</f>
        <v>0</v>
      </c>
      <c r="H1339" s="23" cm="1">
        <f t="array" ref="H1339">IF(AND(A1339=A1338, E1339=1), (C1339-MIN(IF(A$2:A1339=A1339, IF(B$2:B1339="Med A", C$2:C1339), C1339)))/7, 0)</f>
        <v>0</v>
      </c>
      <c r="I1339" s="23">
        <f>IF(F1339=1, SUMIFS(E$2:E1339, A$2:A1339, A1339, B$2:B1339, "Med A"), 0)</f>
        <v>0</v>
      </c>
      <c r="J1339" s="23">
        <f t="shared" si="172"/>
        <v>0</v>
      </c>
      <c r="K1339" s="23">
        <f t="shared" si="173"/>
        <v>100</v>
      </c>
      <c r="L1339" s="23">
        <f t="shared" si="174"/>
        <v>0</v>
      </c>
      <c r="M1339" s="1">
        <f>IF(AND(B1339="Med B", COUNTIFS(A$2:A1339, A1339, B$2:B1339, "Med B")=1), 1, 0)</f>
        <v>0</v>
      </c>
      <c r="N1339" s="1">
        <f t="shared" si="175"/>
        <v>0</v>
      </c>
      <c r="O1339" s="1">
        <f>IF(B1339="Med B", COUNTIFS(A$2:A1339, A1339, B$2:B1339, "Med B"), 0)</f>
        <v>0</v>
      </c>
      <c r="P1339" s="1">
        <f>IF(AND(B1339="Med B", COUNTIFS(A$2:A1339, A1339, B$2:B1339, "Med B")=2), E1339, 0)</f>
        <v>0</v>
      </c>
    </row>
    <row r="1340" spans="1:17" ht="10" x14ac:dyDescent="0.25">
      <c r="A1340" s="1">
        <v>91</v>
      </c>
      <c r="B1340" s="24" t="s">
        <v>9</v>
      </c>
      <c r="C1340" s="2">
        <v>41149</v>
      </c>
      <c r="D1340" s="2" t="str">
        <f t="shared" si="170"/>
        <v>2012-08</v>
      </c>
      <c r="E1340" s="23">
        <v>100</v>
      </c>
      <c r="F1340" s="23">
        <f t="shared" si="171"/>
        <v>0</v>
      </c>
      <c r="G1340" s="23">
        <f>IF(AND(B1340="Med B", COUNTIFS(A$2:A1340, A1340, B$2:B1340, "Med A")=0), 1, 0)</f>
        <v>0</v>
      </c>
      <c r="H1340" s="23" cm="1">
        <f t="array" ref="H1340">IF(AND(A1340=A1339, E1340=1), (C1340-MIN(IF(A$2:A1340=A1340, IF(B$2:B1340="Med A", C$2:C1340), C1340)))/7, 0)</f>
        <v>0</v>
      </c>
      <c r="I1340" s="23">
        <f>IF(F1340=1, SUMIFS(E$2:E1340, A$2:A1340, A1340, B$2:B1340, "Med A"), 0)</f>
        <v>0</v>
      </c>
      <c r="J1340" s="23">
        <f t="shared" si="172"/>
        <v>0</v>
      </c>
      <c r="K1340" s="23">
        <f t="shared" si="173"/>
        <v>100</v>
      </c>
      <c r="L1340" s="23">
        <f t="shared" si="174"/>
        <v>0</v>
      </c>
      <c r="M1340" s="1">
        <f>IF(AND(B1340="Med B", COUNTIFS(A$2:A1340, A1340, B$2:B1340, "Med B")=1), 1, 0)</f>
        <v>0</v>
      </c>
      <c r="N1340" s="1">
        <f t="shared" si="175"/>
        <v>0</v>
      </c>
      <c r="O1340" s="1">
        <f>IF(B1340="Med B", COUNTIFS(A$2:A1340, A1340, B$2:B1340, "Med B"), 0)</f>
        <v>0</v>
      </c>
      <c r="P1340" s="1">
        <f>IF(AND(B1340="Med B", COUNTIFS(A$2:A1340, A1340, B$2:B1340, "Med B")=2), E1340, 0)</f>
        <v>0</v>
      </c>
    </row>
    <row r="1341" spans="1:17" ht="12.5" x14ac:dyDescent="0.25">
      <c r="A1341" s="1">
        <v>91</v>
      </c>
      <c r="B1341" s="24" t="s">
        <v>9</v>
      </c>
      <c r="C1341" s="2">
        <v>41156</v>
      </c>
      <c r="D1341" s="2" t="str">
        <f t="shared" si="170"/>
        <v>2012-09</v>
      </c>
      <c r="E1341" s="23">
        <v>100</v>
      </c>
      <c r="F1341" s="23">
        <f t="shared" si="171"/>
        <v>0</v>
      </c>
      <c r="G1341" s="23">
        <f>IF(AND(B1341="Med B", COUNTIFS(A$2:A1341, A1341, B$2:B1341, "Med A")=0), 1, 0)</f>
        <v>0</v>
      </c>
      <c r="H1341" s="23" cm="1">
        <f t="array" ref="H1341">IF(AND(A1341=A1340, E1341=1), (C1341-MIN(IF(A$2:A1341=A1341, IF(B$2:B1341="Med A", C$2:C1341), C1341)))/7, 0)</f>
        <v>0</v>
      </c>
      <c r="I1341" s="23">
        <f>IF(F1341=1, SUMIFS(E$2:E1341, A$2:A1341, A1341, B$2:B1341, "Med A"), 0)</f>
        <v>0</v>
      </c>
      <c r="J1341" s="23">
        <f t="shared" si="172"/>
        <v>0</v>
      </c>
      <c r="K1341" s="23">
        <f t="shared" si="173"/>
        <v>100</v>
      </c>
      <c r="L1341" s="23">
        <f t="shared" si="174"/>
        <v>0</v>
      </c>
      <c r="M1341" s="1">
        <f>IF(AND(B1341="Med B", COUNTIFS(A$2:A1341, A1341, B$2:B1341, "Med B")=1), 1, 0)</f>
        <v>0</v>
      </c>
      <c r="N1341" s="1">
        <f t="shared" si="175"/>
        <v>0</v>
      </c>
      <c r="O1341" s="1">
        <f>IF(B1341="Med B", COUNTIFS(A$2:A1341, A1341, B$2:B1341, "Med B"), 0)</f>
        <v>0</v>
      </c>
      <c r="P1341" s="1">
        <f>IF(AND(B1341="Med B", COUNTIFS(A$2:A1341, A1341, B$2:B1341, "Med B")=2), E1341, 0)</f>
        <v>0</v>
      </c>
      <c r="Q1341" t="str">
        <f t="shared" ref="Q1341:Q1343" si="180">IF(AND(F1317=1, OR(MONTH(C1317)=9, MONTH(C1317)=10)), TEXT(C1317, "yyyy-mm"), "")</f>
        <v/>
      </c>
    </row>
    <row r="1342" spans="1:17" ht="12.5" x14ac:dyDescent="0.25">
      <c r="A1342" s="1">
        <v>91</v>
      </c>
      <c r="B1342" s="24" t="s">
        <v>10</v>
      </c>
      <c r="C1342" s="2">
        <v>41165</v>
      </c>
      <c r="D1342" s="2" t="str">
        <f t="shared" si="170"/>
        <v>2012-09</v>
      </c>
      <c r="E1342" s="23">
        <v>1</v>
      </c>
      <c r="F1342" s="23">
        <f t="shared" si="171"/>
        <v>1</v>
      </c>
      <c r="G1342" s="23">
        <f>IF(AND(B1342="Med B", COUNTIFS(A$2:A1342, A1342, B$2:B1342, "Med A")=0), 1, 0)</f>
        <v>0</v>
      </c>
      <c r="H1342" s="23" cm="1">
        <f t="array" ref="H1342">IF(AND(A1342=A1341, E1342=1), (C1342-MIN(IF(A$2:A1342=A1342, IF(B$2:B1342="Med A", C$2:C1342), C1342)))/7, 0)</f>
        <v>10.285714285714286</v>
      </c>
      <c r="I1342" s="23">
        <f>IF(F1342=1, SUMIFS(E$2:E1342, A$2:A1342, A1342, B$2:B1342, "Med A"), 0)</f>
        <v>800</v>
      </c>
      <c r="J1342" s="23">
        <f t="shared" si="172"/>
        <v>0</v>
      </c>
      <c r="K1342" s="23">
        <f t="shared" si="173"/>
        <v>0</v>
      </c>
      <c r="L1342" s="23">
        <f t="shared" si="174"/>
        <v>1</v>
      </c>
      <c r="M1342" s="1">
        <f>IF(AND(B1342="Med B", COUNTIFS(A$2:A1342, A1342, B$2:B1342, "Med B")=1), 1, 0)</f>
        <v>1</v>
      </c>
      <c r="N1342" s="1">
        <f t="shared" si="175"/>
        <v>1</v>
      </c>
      <c r="O1342" s="1">
        <f>IF(B1342="Med B", COUNTIFS(A$2:A1342, A1342, B$2:B1342, "Med B"), 0)</f>
        <v>1</v>
      </c>
      <c r="P1342" s="1">
        <f>IF(AND(B1342="Med B", COUNTIFS(A$2:A1342, A1342, B$2:B1342, "Med B")=2), E1342, 0)</f>
        <v>0</v>
      </c>
      <c r="Q1342" t="str">
        <f t="shared" si="180"/>
        <v/>
      </c>
    </row>
    <row r="1343" spans="1:17" ht="12.5" x14ac:dyDescent="0.25">
      <c r="A1343" s="1">
        <v>91</v>
      </c>
      <c r="B1343" s="24" t="s">
        <v>10</v>
      </c>
      <c r="C1343" s="2">
        <v>41208</v>
      </c>
      <c r="D1343" s="2" t="str">
        <f t="shared" si="170"/>
        <v>2012-10</v>
      </c>
      <c r="E1343" s="23">
        <v>1</v>
      </c>
      <c r="F1343" s="23">
        <f t="shared" si="171"/>
        <v>0</v>
      </c>
      <c r="G1343" s="23">
        <f>IF(AND(B1343="Med B", COUNTIFS(A$2:A1343, A1343, B$2:B1343, "Med A")=0), 1, 0)</f>
        <v>0</v>
      </c>
      <c r="H1343" s="23" cm="1">
        <f t="array" ref="H1343">IF(AND(A1343=A1342, E1343=1), (C1343-MIN(IF(A$2:A1343=A1343, IF(B$2:B1343="Med A", C$2:C1343), C1343)))/7, 0)</f>
        <v>16.428571428571427</v>
      </c>
      <c r="I1343" s="23">
        <f>IF(F1343=1, SUMIFS(E$2:E1343, A$2:A1343, A1343, B$2:B1343, "Med A"), 0)</f>
        <v>0</v>
      </c>
      <c r="J1343" s="23">
        <f t="shared" si="172"/>
        <v>2</v>
      </c>
      <c r="K1343" s="23">
        <f t="shared" si="173"/>
        <v>0</v>
      </c>
      <c r="L1343" s="23">
        <f t="shared" si="174"/>
        <v>1</v>
      </c>
      <c r="M1343" s="1">
        <f>IF(AND(B1343="Med B", COUNTIFS(A$2:A1343, A1343, B$2:B1343, "Med B")=1), 1, 0)</f>
        <v>0</v>
      </c>
      <c r="N1343" s="1">
        <f t="shared" si="175"/>
        <v>0</v>
      </c>
      <c r="O1343" s="1">
        <f>IF(B1343="Med B", COUNTIFS(A$2:A1343, A1343, B$2:B1343, "Med B"), 0)</f>
        <v>2</v>
      </c>
      <c r="P1343" s="1">
        <f>IF(AND(B1343="Med B", COUNTIFS(A$2:A1343, A1343, B$2:B1343, "Med B")=2), E1343, 0)</f>
        <v>1</v>
      </c>
      <c r="Q1343" t="str">
        <f t="shared" si="180"/>
        <v/>
      </c>
    </row>
    <row r="1344" spans="1:17" ht="10" x14ac:dyDescent="0.25">
      <c r="A1344" s="1">
        <v>92</v>
      </c>
      <c r="B1344" s="24" t="s">
        <v>9</v>
      </c>
      <c r="C1344" s="2">
        <v>41092</v>
      </c>
      <c r="D1344" s="2" t="str">
        <f t="shared" si="170"/>
        <v>2012-07</v>
      </c>
      <c r="E1344" s="23">
        <v>600</v>
      </c>
      <c r="F1344" s="23">
        <f t="shared" si="171"/>
        <v>0</v>
      </c>
      <c r="G1344" s="23">
        <f>IF(AND(B1344="Med B", COUNTIFS(A$2:A1344, A1344, B$2:B1344, "Med A")=0), 1, 0)</f>
        <v>0</v>
      </c>
      <c r="H1344" s="23" cm="1">
        <f t="array" ref="H1344">IF(AND(A1344=A1343, E1344=1), (C1344-MIN(IF(A$2:A1344=A1344, IF(B$2:B1344="Med A", C$2:C1344), C1344)))/7, 0)</f>
        <v>0</v>
      </c>
      <c r="I1344" s="23">
        <f>IF(F1344=1, SUMIFS(E$2:E1344, A$2:A1344, A1344, B$2:B1344, "Med A"), 0)</f>
        <v>0</v>
      </c>
      <c r="J1344" s="23">
        <f t="shared" si="172"/>
        <v>0</v>
      </c>
      <c r="K1344" s="23">
        <f t="shared" si="173"/>
        <v>600</v>
      </c>
      <c r="L1344" s="23">
        <f t="shared" si="174"/>
        <v>0</v>
      </c>
      <c r="M1344" s="1">
        <f>IF(AND(B1344="Med B", COUNTIFS(A$2:A1344, A1344, B$2:B1344, "Med B")=1), 1, 0)</f>
        <v>0</v>
      </c>
      <c r="N1344" s="1">
        <f t="shared" si="175"/>
        <v>0</v>
      </c>
      <c r="O1344" s="1">
        <f>IF(B1344="Med B", COUNTIFS(A$2:A1344, A1344, B$2:B1344, "Med B"), 0)</f>
        <v>0</v>
      </c>
      <c r="P1344" s="1">
        <f>IF(AND(B1344="Med B", COUNTIFS(A$2:A1344, A1344, B$2:B1344, "Med B")=2), E1344, 0)</f>
        <v>0</v>
      </c>
    </row>
    <row r="1345" spans="1:16" ht="10" x14ac:dyDescent="0.25">
      <c r="A1345" s="1">
        <v>92</v>
      </c>
      <c r="B1345" s="24" t="s">
        <v>9</v>
      </c>
      <c r="C1345" s="2">
        <v>41094</v>
      </c>
      <c r="D1345" s="2" t="str">
        <f t="shared" si="170"/>
        <v>2012-07</v>
      </c>
      <c r="E1345" s="23">
        <v>600</v>
      </c>
      <c r="F1345" s="23">
        <f t="shared" si="171"/>
        <v>0</v>
      </c>
      <c r="G1345" s="23">
        <f>IF(AND(B1345="Med B", COUNTIFS(A$2:A1345, A1345, B$2:B1345, "Med A")=0), 1, 0)</f>
        <v>0</v>
      </c>
      <c r="H1345" s="23" cm="1">
        <f t="array" ref="H1345">IF(AND(A1345=A1344, E1345=1), (C1345-MIN(IF(A$2:A1345=A1345, IF(B$2:B1345="Med A", C$2:C1345), C1345)))/7, 0)</f>
        <v>0</v>
      </c>
      <c r="I1345" s="23">
        <f>IF(F1345=1, SUMIFS(E$2:E1345, A$2:A1345, A1345, B$2:B1345, "Med A"), 0)</f>
        <v>0</v>
      </c>
      <c r="J1345" s="23">
        <f t="shared" si="172"/>
        <v>0</v>
      </c>
      <c r="K1345" s="23">
        <f t="shared" si="173"/>
        <v>600</v>
      </c>
      <c r="L1345" s="23">
        <f t="shared" si="174"/>
        <v>0</v>
      </c>
      <c r="M1345" s="1">
        <f>IF(AND(B1345="Med B", COUNTIFS(A$2:A1345, A1345, B$2:B1345, "Med B")=1), 1, 0)</f>
        <v>0</v>
      </c>
      <c r="N1345" s="1">
        <f t="shared" si="175"/>
        <v>0</v>
      </c>
      <c r="O1345" s="1">
        <f>IF(B1345="Med B", COUNTIFS(A$2:A1345, A1345, B$2:B1345, "Med B"), 0)</f>
        <v>0</v>
      </c>
      <c r="P1345" s="1">
        <f>IF(AND(B1345="Med B", COUNTIFS(A$2:A1345, A1345, B$2:B1345, "Med B")=2), E1345, 0)</f>
        <v>0</v>
      </c>
    </row>
    <row r="1346" spans="1:16" ht="10" x14ac:dyDescent="0.25">
      <c r="A1346" s="1">
        <v>92</v>
      </c>
      <c r="B1346" s="24" t="s">
        <v>9</v>
      </c>
      <c r="C1346" s="2">
        <v>41096</v>
      </c>
      <c r="D1346" s="2" t="str">
        <f t="shared" si="170"/>
        <v>2012-07</v>
      </c>
      <c r="E1346" s="23">
        <v>700</v>
      </c>
      <c r="F1346" s="23">
        <f t="shared" si="171"/>
        <v>0</v>
      </c>
      <c r="G1346" s="23">
        <f>IF(AND(B1346="Med B", COUNTIFS(A$2:A1346, A1346, B$2:B1346, "Med A")=0), 1, 0)</f>
        <v>0</v>
      </c>
      <c r="H1346" s="23" cm="1">
        <f t="array" ref="H1346">IF(AND(A1346=A1345, E1346=1), (C1346-MIN(IF(A$2:A1346=A1346, IF(B$2:B1346="Med A", C$2:C1346), C1346)))/7, 0)</f>
        <v>0</v>
      </c>
      <c r="I1346" s="23">
        <f>IF(F1346=1, SUMIFS(E$2:E1346, A$2:A1346, A1346, B$2:B1346, "Med A"), 0)</f>
        <v>0</v>
      </c>
      <c r="J1346" s="23">
        <f t="shared" si="172"/>
        <v>0</v>
      </c>
      <c r="K1346" s="23">
        <f t="shared" si="173"/>
        <v>700</v>
      </c>
      <c r="L1346" s="23">
        <f t="shared" si="174"/>
        <v>0</v>
      </c>
      <c r="M1346" s="1">
        <f>IF(AND(B1346="Med B", COUNTIFS(A$2:A1346, A1346, B$2:B1346, "Med B")=1), 1, 0)</f>
        <v>0</v>
      </c>
      <c r="N1346" s="1">
        <f t="shared" si="175"/>
        <v>0</v>
      </c>
      <c r="O1346" s="1">
        <f>IF(B1346="Med B", COUNTIFS(A$2:A1346, A1346, B$2:B1346, "Med B"), 0)</f>
        <v>0</v>
      </c>
      <c r="P1346" s="1">
        <f>IF(AND(B1346="Med B", COUNTIFS(A$2:A1346, A1346, B$2:B1346, "Med B")=2), E1346, 0)</f>
        <v>0</v>
      </c>
    </row>
    <row r="1347" spans="1:16" ht="10" x14ac:dyDescent="0.25">
      <c r="A1347" s="1">
        <v>92</v>
      </c>
      <c r="B1347" s="24" t="s">
        <v>9</v>
      </c>
      <c r="C1347" s="2">
        <v>41099</v>
      </c>
      <c r="D1347" s="2" t="str">
        <f t="shared" ref="D1347:D1410" si="181">TEXT(C1347,"yyyy-mm")</f>
        <v>2012-07</v>
      </c>
      <c r="E1347" s="23">
        <v>700</v>
      </c>
      <c r="F1347" s="23">
        <f t="shared" ref="F1347:F1410" si="182">IF(AND(A1347=A1346, B1346="Med A", B1347="Med B"), 1, 0)</f>
        <v>0</v>
      </c>
      <c r="G1347" s="23">
        <f>IF(AND(B1347="Med B", COUNTIFS(A$2:A1347, A1347, B$2:B1347, "Med A")=0), 1, 0)</f>
        <v>0</v>
      </c>
      <c r="H1347" s="23" cm="1">
        <f t="array" ref="H1347">IF(AND(A1347=A1346, E1347=1), (C1347-MIN(IF(A$2:A1347=A1347, IF(B$2:B1347="Med A", C$2:C1347), C1347)))/7, 0)</f>
        <v>0</v>
      </c>
      <c r="I1347" s="23">
        <f>IF(F1347=1, SUMIFS(E$2:E1347, A$2:A1347, A1347, B$2:B1347, "Med A"), 0)</f>
        <v>0</v>
      </c>
      <c r="J1347" s="23">
        <f t="shared" ref="J1347:J1410" si="183">IF(AND(B1347="Med B", OR(A1348&lt;&gt;A1347, ISBLANK(A1348))), SUMIFS(E:E, A:A, A1347, B:B, "Med B"), 0)</f>
        <v>0</v>
      </c>
      <c r="K1347" s="23">
        <f t="shared" ref="K1347:K1410" si="184">IF(B1347="Med A", E1347, 0)</f>
        <v>700</v>
      </c>
      <c r="L1347" s="23">
        <f t="shared" ref="L1347:L1410" si="185">IF(B1347="Med B", E1347, 0)</f>
        <v>0</v>
      </c>
      <c r="M1347" s="1">
        <f>IF(AND(B1347="Med B", COUNTIFS(A$2:A1347, A1347, B$2:B1347, "Med B")=1), 1, 0)</f>
        <v>0</v>
      </c>
      <c r="N1347" s="1">
        <f t="shared" ref="N1347:N1410" si="186">IF(M1347=1, E1347, 0)</f>
        <v>0</v>
      </c>
      <c r="O1347" s="1">
        <f>IF(B1347="Med B", COUNTIFS(A$2:A1347, A1347, B$2:B1347, "Med B"), 0)</f>
        <v>0</v>
      </c>
      <c r="P1347" s="1">
        <f>IF(AND(B1347="Med B", COUNTIFS(A$2:A1347, A1347, B$2:B1347, "Med B")=2), E1347, 0)</f>
        <v>0</v>
      </c>
    </row>
    <row r="1348" spans="1:16" ht="10" x14ac:dyDescent="0.25">
      <c r="A1348" s="1">
        <v>92</v>
      </c>
      <c r="B1348" s="24" t="s">
        <v>9</v>
      </c>
      <c r="C1348" s="2">
        <v>41101</v>
      </c>
      <c r="D1348" s="2" t="str">
        <f t="shared" si="181"/>
        <v>2012-07</v>
      </c>
      <c r="E1348" s="23">
        <v>700</v>
      </c>
      <c r="F1348" s="23">
        <f t="shared" si="182"/>
        <v>0</v>
      </c>
      <c r="G1348" s="23">
        <f>IF(AND(B1348="Med B", COUNTIFS(A$2:A1348, A1348, B$2:B1348, "Med A")=0), 1, 0)</f>
        <v>0</v>
      </c>
      <c r="H1348" s="23" cm="1">
        <f t="array" ref="H1348">IF(AND(A1348=A1347, E1348=1), (C1348-MIN(IF(A$2:A1348=A1348, IF(B$2:B1348="Med A", C$2:C1348), C1348)))/7, 0)</f>
        <v>0</v>
      </c>
      <c r="I1348" s="23">
        <f>IF(F1348=1, SUMIFS(E$2:E1348, A$2:A1348, A1348, B$2:B1348, "Med A"), 0)</f>
        <v>0</v>
      </c>
      <c r="J1348" s="23">
        <f t="shared" si="183"/>
        <v>0</v>
      </c>
      <c r="K1348" s="23">
        <f t="shared" si="184"/>
        <v>700</v>
      </c>
      <c r="L1348" s="23">
        <f t="shared" si="185"/>
        <v>0</v>
      </c>
      <c r="M1348" s="1">
        <f>IF(AND(B1348="Med B", COUNTIFS(A$2:A1348, A1348, B$2:B1348, "Med B")=1), 1, 0)</f>
        <v>0</v>
      </c>
      <c r="N1348" s="1">
        <f t="shared" si="186"/>
        <v>0</v>
      </c>
      <c r="O1348" s="1">
        <f>IF(B1348="Med B", COUNTIFS(A$2:A1348, A1348, B$2:B1348, "Med B"), 0)</f>
        <v>0</v>
      </c>
      <c r="P1348" s="1">
        <f>IF(AND(B1348="Med B", COUNTIFS(A$2:A1348, A1348, B$2:B1348, "Med B")=2), E1348, 0)</f>
        <v>0</v>
      </c>
    </row>
    <row r="1349" spans="1:16" ht="10" x14ac:dyDescent="0.25">
      <c r="A1349" s="1">
        <v>92</v>
      </c>
      <c r="B1349" s="24" t="s">
        <v>9</v>
      </c>
      <c r="C1349" s="2">
        <v>41103</v>
      </c>
      <c r="D1349" s="2" t="str">
        <f t="shared" si="181"/>
        <v>2012-07</v>
      </c>
      <c r="E1349" s="23">
        <v>700</v>
      </c>
      <c r="F1349" s="23">
        <f t="shared" si="182"/>
        <v>0</v>
      </c>
      <c r="G1349" s="23">
        <f>IF(AND(B1349="Med B", COUNTIFS(A$2:A1349, A1349, B$2:B1349, "Med A")=0), 1, 0)</f>
        <v>0</v>
      </c>
      <c r="H1349" s="23" cm="1">
        <f t="array" ref="H1349">IF(AND(A1349=A1348, E1349=1), (C1349-MIN(IF(A$2:A1349=A1349, IF(B$2:B1349="Med A", C$2:C1349), C1349)))/7, 0)</f>
        <v>0</v>
      </c>
      <c r="I1349" s="23">
        <f>IF(F1349=1, SUMIFS(E$2:E1349, A$2:A1349, A1349, B$2:B1349, "Med A"), 0)</f>
        <v>0</v>
      </c>
      <c r="J1349" s="23">
        <f t="shared" si="183"/>
        <v>0</v>
      </c>
      <c r="K1349" s="23">
        <f t="shared" si="184"/>
        <v>700</v>
      </c>
      <c r="L1349" s="23">
        <f t="shared" si="185"/>
        <v>0</v>
      </c>
      <c r="M1349" s="1">
        <f>IF(AND(B1349="Med B", COUNTIFS(A$2:A1349, A1349, B$2:B1349, "Med B")=1), 1, 0)</f>
        <v>0</v>
      </c>
      <c r="N1349" s="1">
        <f t="shared" si="186"/>
        <v>0</v>
      </c>
      <c r="O1349" s="1">
        <f>IF(B1349="Med B", COUNTIFS(A$2:A1349, A1349, B$2:B1349, "Med B"), 0)</f>
        <v>0</v>
      </c>
      <c r="P1349" s="1">
        <f>IF(AND(B1349="Med B", COUNTIFS(A$2:A1349, A1349, B$2:B1349, "Med B")=2), E1349, 0)</f>
        <v>0</v>
      </c>
    </row>
    <row r="1350" spans="1:16" ht="10" x14ac:dyDescent="0.25">
      <c r="A1350" s="1">
        <v>92</v>
      </c>
      <c r="B1350" s="24" t="s">
        <v>9</v>
      </c>
      <c r="C1350" s="2">
        <v>41106</v>
      </c>
      <c r="D1350" s="2" t="str">
        <f t="shared" si="181"/>
        <v>2012-07</v>
      </c>
      <c r="E1350" s="23">
        <v>700</v>
      </c>
      <c r="F1350" s="23">
        <f t="shared" si="182"/>
        <v>0</v>
      </c>
      <c r="G1350" s="23">
        <f>IF(AND(B1350="Med B", COUNTIFS(A$2:A1350, A1350, B$2:B1350, "Med A")=0), 1, 0)</f>
        <v>0</v>
      </c>
      <c r="H1350" s="23" cm="1">
        <f t="array" ref="H1350">IF(AND(A1350=A1349, E1350=1), (C1350-MIN(IF(A$2:A1350=A1350, IF(B$2:B1350="Med A", C$2:C1350), C1350)))/7, 0)</f>
        <v>0</v>
      </c>
      <c r="I1350" s="23">
        <f>IF(F1350=1, SUMIFS(E$2:E1350, A$2:A1350, A1350, B$2:B1350, "Med A"), 0)</f>
        <v>0</v>
      </c>
      <c r="J1350" s="23">
        <f t="shared" si="183"/>
        <v>0</v>
      </c>
      <c r="K1350" s="23">
        <f t="shared" si="184"/>
        <v>700</v>
      </c>
      <c r="L1350" s="23">
        <f t="shared" si="185"/>
        <v>0</v>
      </c>
      <c r="M1350" s="1">
        <f>IF(AND(B1350="Med B", COUNTIFS(A$2:A1350, A1350, B$2:B1350, "Med B")=1), 1, 0)</f>
        <v>0</v>
      </c>
      <c r="N1350" s="1">
        <f t="shared" si="186"/>
        <v>0</v>
      </c>
      <c r="O1350" s="1">
        <f>IF(B1350="Med B", COUNTIFS(A$2:A1350, A1350, B$2:B1350, "Med B"), 0)</f>
        <v>0</v>
      </c>
      <c r="P1350" s="1">
        <f>IF(AND(B1350="Med B", COUNTIFS(A$2:A1350, A1350, B$2:B1350, "Med B")=2), E1350, 0)</f>
        <v>0</v>
      </c>
    </row>
    <row r="1351" spans="1:16" ht="10" x14ac:dyDescent="0.25">
      <c r="A1351" s="1">
        <v>92</v>
      </c>
      <c r="B1351" s="24" t="s">
        <v>9</v>
      </c>
      <c r="C1351" s="2">
        <v>41108</v>
      </c>
      <c r="D1351" s="2" t="str">
        <f t="shared" si="181"/>
        <v>2012-07</v>
      </c>
      <c r="E1351" s="23">
        <v>700</v>
      </c>
      <c r="F1351" s="23">
        <f t="shared" si="182"/>
        <v>0</v>
      </c>
      <c r="G1351" s="23">
        <f>IF(AND(B1351="Med B", COUNTIFS(A$2:A1351, A1351, B$2:B1351, "Med A")=0), 1, 0)</f>
        <v>0</v>
      </c>
      <c r="H1351" s="23" cm="1">
        <f t="array" ref="H1351">IF(AND(A1351=A1350, E1351=1), (C1351-MIN(IF(A$2:A1351=A1351, IF(B$2:B1351="Med A", C$2:C1351), C1351)))/7, 0)</f>
        <v>0</v>
      </c>
      <c r="I1351" s="23">
        <f>IF(F1351=1, SUMIFS(E$2:E1351, A$2:A1351, A1351, B$2:B1351, "Med A"), 0)</f>
        <v>0</v>
      </c>
      <c r="J1351" s="23">
        <f t="shared" si="183"/>
        <v>0</v>
      </c>
      <c r="K1351" s="23">
        <f t="shared" si="184"/>
        <v>700</v>
      </c>
      <c r="L1351" s="23">
        <f t="shared" si="185"/>
        <v>0</v>
      </c>
      <c r="M1351" s="1">
        <f>IF(AND(B1351="Med B", COUNTIFS(A$2:A1351, A1351, B$2:B1351, "Med B")=1), 1, 0)</f>
        <v>0</v>
      </c>
      <c r="N1351" s="1">
        <f t="shared" si="186"/>
        <v>0</v>
      </c>
      <c r="O1351" s="1">
        <f>IF(B1351="Med B", COUNTIFS(A$2:A1351, A1351, B$2:B1351, "Med B"), 0)</f>
        <v>0</v>
      </c>
      <c r="P1351" s="1">
        <f>IF(AND(B1351="Med B", COUNTIFS(A$2:A1351, A1351, B$2:B1351, "Med B")=2), E1351, 0)</f>
        <v>0</v>
      </c>
    </row>
    <row r="1352" spans="1:16" ht="10" x14ac:dyDescent="0.25">
      <c r="A1352" s="1">
        <v>92</v>
      </c>
      <c r="B1352" s="24" t="s">
        <v>9</v>
      </c>
      <c r="C1352" s="2">
        <v>41110</v>
      </c>
      <c r="D1352" s="2" t="str">
        <f t="shared" si="181"/>
        <v>2012-07</v>
      </c>
      <c r="E1352" s="23">
        <v>700</v>
      </c>
      <c r="F1352" s="23">
        <f t="shared" si="182"/>
        <v>0</v>
      </c>
      <c r="G1352" s="23">
        <f>IF(AND(B1352="Med B", COUNTIFS(A$2:A1352, A1352, B$2:B1352, "Med A")=0), 1, 0)</f>
        <v>0</v>
      </c>
      <c r="H1352" s="23" cm="1">
        <f t="array" ref="H1352">IF(AND(A1352=A1351, E1352=1), (C1352-MIN(IF(A$2:A1352=A1352, IF(B$2:B1352="Med A", C$2:C1352), C1352)))/7, 0)</f>
        <v>0</v>
      </c>
      <c r="I1352" s="23">
        <f>IF(F1352=1, SUMIFS(E$2:E1352, A$2:A1352, A1352, B$2:B1352, "Med A"), 0)</f>
        <v>0</v>
      </c>
      <c r="J1352" s="23">
        <f t="shared" si="183"/>
        <v>0</v>
      </c>
      <c r="K1352" s="23">
        <f t="shared" si="184"/>
        <v>700</v>
      </c>
      <c r="L1352" s="23">
        <f t="shared" si="185"/>
        <v>0</v>
      </c>
      <c r="M1352" s="1">
        <f>IF(AND(B1352="Med B", COUNTIFS(A$2:A1352, A1352, B$2:B1352, "Med B")=1), 1, 0)</f>
        <v>0</v>
      </c>
      <c r="N1352" s="1">
        <f t="shared" si="186"/>
        <v>0</v>
      </c>
      <c r="O1352" s="1">
        <f>IF(B1352="Med B", COUNTIFS(A$2:A1352, A1352, B$2:B1352, "Med B"), 0)</f>
        <v>0</v>
      </c>
      <c r="P1352" s="1">
        <f>IF(AND(B1352="Med B", COUNTIFS(A$2:A1352, A1352, B$2:B1352, "Med B")=2), E1352, 0)</f>
        <v>0</v>
      </c>
    </row>
    <row r="1353" spans="1:16" ht="10" x14ac:dyDescent="0.25">
      <c r="A1353" s="1">
        <v>92</v>
      </c>
      <c r="B1353" s="24" t="s">
        <v>9</v>
      </c>
      <c r="C1353" s="2">
        <v>41113</v>
      </c>
      <c r="D1353" s="2" t="str">
        <f t="shared" si="181"/>
        <v>2012-07</v>
      </c>
      <c r="E1353" s="23">
        <v>700</v>
      </c>
      <c r="F1353" s="23">
        <f t="shared" si="182"/>
        <v>0</v>
      </c>
      <c r="G1353" s="23">
        <f>IF(AND(B1353="Med B", COUNTIFS(A$2:A1353, A1353, B$2:B1353, "Med A")=0), 1, 0)</f>
        <v>0</v>
      </c>
      <c r="H1353" s="23" cm="1">
        <f t="array" ref="H1353">IF(AND(A1353=A1352, E1353=1), (C1353-MIN(IF(A$2:A1353=A1353, IF(B$2:B1353="Med A", C$2:C1353), C1353)))/7, 0)</f>
        <v>0</v>
      </c>
      <c r="I1353" s="23">
        <f>IF(F1353=1, SUMIFS(E$2:E1353, A$2:A1353, A1353, B$2:B1353, "Med A"), 0)</f>
        <v>0</v>
      </c>
      <c r="J1353" s="23">
        <f t="shared" si="183"/>
        <v>0</v>
      </c>
      <c r="K1353" s="23">
        <f t="shared" si="184"/>
        <v>700</v>
      </c>
      <c r="L1353" s="23">
        <f t="shared" si="185"/>
        <v>0</v>
      </c>
      <c r="M1353" s="1">
        <f>IF(AND(B1353="Med B", COUNTIFS(A$2:A1353, A1353, B$2:B1353, "Med B")=1), 1, 0)</f>
        <v>0</v>
      </c>
      <c r="N1353" s="1">
        <f t="shared" si="186"/>
        <v>0</v>
      </c>
      <c r="O1353" s="1">
        <f>IF(B1353="Med B", COUNTIFS(A$2:A1353, A1353, B$2:B1353, "Med B"), 0)</f>
        <v>0</v>
      </c>
      <c r="P1353" s="1">
        <f>IF(AND(B1353="Med B", COUNTIFS(A$2:A1353, A1353, B$2:B1353, "Med B")=2), E1353, 0)</f>
        <v>0</v>
      </c>
    </row>
    <row r="1354" spans="1:16" ht="10" x14ac:dyDescent="0.25">
      <c r="A1354" s="1">
        <v>92</v>
      </c>
      <c r="B1354" s="24" t="s">
        <v>9</v>
      </c>
      <c r="C1354" s="2">
        <v>41115</v>
      </c>
      <c r="D1354" s="2" t="str">
        <f t="shared" si="181"/>
        <v>2012-07</v>
      </c>
      <c r="E1354" s="23">
        <v>700</v>
      </c>
      <c r="F1354" s="23">
        <f t="shared" si="182"/>
        <v>0</v>
      </c>
      <c r="G1354" s="23">
        <f>IF(AND(B1354="Med B", COUNTIFS(A$2:A1354, A1354, B$2:B1354, "Med A")=0), 1, 0)</f>
        <v>0</v>
      </c>
      <c r="H1354" s="23" cm="1">
        <f t="array" ref="H1354">IF(AND(A1354=A1353, E1354=1), (C1354-MIN(IF(A$2:A1354=A1354, IF(B$2:B1354="Med A", C$2:C1354), C1354)))/7, 0)</f>
        <v>0</v>
      </c>
      <c r="I1354" s="23">
        <f>IF(F1354=1, SUMIFS(E$2:E1354, A$2:A1354, A1354, B$2:B1354, "Med A"), 0)</f>
        <v>0</v>
      </c>
      <c r="J1354" s="23">
        <f t="shared" si="183"/>
        <v>0</v>
      </c>
      <c r="K1354" s="23">
        <f t="shared" si="184"/>
        <v>700</v>
      </c>
      <c r="L1354" s="23">
        <f t="shared" si="185"/>
        <v>0</v>
      </c>
      <c r="M1354" s="1">
        <f>IF(AND(B1354="Med B", COUNTIFS(A$2:A1354, A1354, B$2:B1354, "Med B")=1), 1, 0)</f>
        <v>0</v>
      </c>
      <c r="N1354" s="1">
        <f t="shared" si="186"/>
        <v>0</v>
      </c>
      <c r="O1354" s="1">
        <f>IF(B1354="Med B", COUNTIFS(A$2:A1354, A1354, B$2:B1354, "Med B"), 0)</f>
        <v>0</v>
      </c>
      <c r="P1354" s="1">
        <f>IF(AND(B1354="Med B", COUNTIFS(A$2:A1354, A1354, B$2:B1354, "Med B")=2), E1354, 0)</f>
        <v>0</v>
      </c>
    </row>
    <row r="1355" spans="1:16" ht="10" x14ac:dyDescent="0.25">
      <c r="A1355" s="1">
        <v>92</v>
      </c>
      <c r="B1355" s="24" t="s">
        <v>9</v>
      </c>
      <c r="C1355" s="2">
        <v>41116</v>
      </c>
      <c r="D1355" s="2" t="str">
        <f t="shared" si="181"/>
        <v>2012-07</v>
      </c>
      <c r="E1355" s="23">
        <v>700</v>
      </c>
      <c r="F1355" s="23">
        <f t="shared" si="182"/>
        <v>0</v>
      </c>
      <c r="G1355" s="23">
        <f>IF(AND(B1355="Med B", COUNTIFS(A$2:A1355, A1355, B$2:B1355, "Med A")=0), 1, 0)</f>
        <v>0</v>
      </c>
      <c r="H1355" s="23" cm="1">
        <f t="array" ref="H1355">IF(AND(A1355=A1354, E1355=1), (C1355-MIN(IF(A$2:A1355=A1355, IF(B$2:B1355="Med A", C$2:C1355), C1355)))/7, 0)</f>
        <v>0</v>
      </c>
      <c r="I1355" s="23">
        <f>IF(F1355=1, SUMIFS(E$2:E1355, A$2:A1355, A1355, B$2:B1355, "Med A"), 0)</f>
        <v>0</v>
      </c>
      <c r="J1355" s="23">
        <f t="shared" si="183"/>
        <v>0</v>
      </c>
      <c r="K1355" s="23">
        <f t="shared" si="184"/>
        <v>700</v>
      </c>
      <c r="L1355" s="23">
        <f t="shared" si="185"/>
        <v>0</v>
      </c>
      <c r="M1355" s="1">
        <f>IF(AND(B1355="Med B", COUNTIFS(A$2:A1355, A1355, B$2:B1355, "Med B")=1), 1, 0)</f>
        <v>0</v>
      </c>
      <c r="N1355" s="1">
        <f t="shared" si="186"/>
        <v>0</v>
      </c>
      <c r="O1355" s="1">
        <f>IF(B1355="Med B", COUNTIFS(A$2:A1355, A1355, B$2:B1355, "Med B"), 0)</f>
        <v>0</v>
      </c>
      <c r="P1355" s="1">
        <f>IF(AND(B1355="Med B", COUNTIFS(A$2:A1355, A1355, B$2:B1355, "Med B")=2), E1355, 0)</f>
        <v>0</v>
      </c>
    </row>
    <row r="1356" spans="1:16" ht="10" x14ac:dyDescent="0.25">
      <c r="A1356" s="1">
        <v>92</v>
      </c>
      <c r="B1356" s="24" t="s">
        <v>9</v>
      </c>
      <c r="C1356" s="2">
        <v>41120</v>
      </c>
      <c r="D1356" s="2" t="str">
        <f t="shared" si="181"/>
        <v>2012-07</v>
      </c>
      <c r="E1356" s="23">
        <v>700</v>
      </c>
      <c r="F1356" s="23">
        <f t="shared" si="182"/>
        <v>0</v>
      </c>
      <c r="G1356" s="23">
        <f>IF(AND(B1356="Med B", COUNTIFS(A$2:A1356, A1356, B$2:B1356, "Med A")=0), 1, 0)</f>
        <v>0</v>
      </c>
      <c r="H1356" s="23" cm="1">
        <f t="array" ref="H1356">IF(AND(A1356=A1355, E1356=1), (C1356-MIN(IF(A$2:A1356=A1356, IF(B$2:B1356="Med A", C$2:C1356), C1356)))/7, 0)</f>
        <v>0</v>
      </c>
      <c r="I1356" s="23">
        <f>IF(F1356=1, SUMIFS(E$2:E1356, A$2:A1356, A1356, B$2:B1356, "Med A"), 0)</f>
        <v>0</v>
      </c>
      <c r="J1356" s="23">
        <f t="shared" si="183"/>
        <v>0</v>
      </c>
      <c r="K1356" s="23">
        <f t="shared" si="184"/>
        <v>700</v>
      </c>
      <c r="L1356" s="23">
        <f t="shared" si="185"/>
        <v>0</v>
      </c>
      <c r="M1356" s="1">
        <f>IF(AND(B1356="Med B", COUNTIFS(A$2:A1356, A1356, B$2:B1356, "Med B")=1), 1, 0)</f>
        <v>0</v>
      </c>
      <c r="N1356" s="1">
        <f t="shared" si="186"/>
        <v>0</v>
      </c>
      <c r="O1356" s="1">
        <f>IF(B1356="Med B", COUNTIFS(A$2:A1356, A1356, B$2:B1356, "Med B"), 0)</f>
        <v>0</v>
      </c>
      <c r="P1356" s="1">
        <f>IF(AND(B1356="Med B", COUNTIFS(A$2:A1356, A1356, B$2:B1356, "Med B")=2), E1356, 0)</f>
        <v>0</v>
      </c>
    </row>
    <row r="1357" spans="1:16" ht="10" x14ac:dyDescent="0.25">
      <c r="A1357" s="1">
        <v>92</v>
      </c>
      <c r="B1357" s="24" t="s">
        <v>9</v>
      </c>
      <c r="C1357" s="2">
        <v>41122</v>
      </c>
      <c r="D1357" s="2" t="str">
        <f t="shared" si="181"/>
        <v>2012-08</v>
      </c>
      <c r="E1357" s="23">
        <v>700</v>
      </c>
      <c r="F1357" s="23">
        <f t="shared" si="182"/>
        <v>0</v>
      </c>
      <c r="G1357" s="23">
        <f>IF(AND(B1357="Med B", COUNTIFS(A$2:A1357, A1357, B$2:B1357, "Med A")=0), 1, 0)</f>
        <v>0</v>
      </c>
      <c r="H1357" s="23" cm="1">
        <f t="array" ref="H1357">IF(AND(A1357=A1356, E1357=1), (C1357-MIN(IF(A$2:A1357=A1357, IF(B$2:B1357="Med A", C$2:C1357), C1357)))/7, 0)</f>
        <v>0</v>
      </c>
      <c r="I1357" s="23">
        <f>IF(F1357=1, SUMIFS(E$2:E1357, A$2:A1357, A1357, B$2:B1357, "Med A"), 0)</f>
        <v>0</v>
      </c>
      <c r="J1357" s="23">
        <f t="shared" si="183"/>
        <v>0</v>
      </c>
      <c r="K1357" s="23">
        <f t="shared" si="184"/>
        <v>700</v>
      </c>
      <c r="L1357" s="23">
        <f t="shared" si="185"/>
        <v>0</v>
      </c>
      <c r="M1357" s="1">
        <f>IF(AND(B1357="Med B", COUNTIFS(A$2:A1357, A1357, B$2:B1357, "Med B")=1), 1, 0)</f>
        <v>0</v>
      </c>
      <c r="N1357" s="1">
        <f t="shared" si="186"/>
        <v>0</v>
      </c>
      <c r="O1357" s="1">
        <f>IF(B1357="Med B", COUNTIFS(A$2:A1357, A1357, B$2:B1357, "Med B"), 0)</f>
        <v>0</v>
      </c>
      <c r="P1357" s="1">
        <f>IF(AND(B1357="Med B", COUNTIFS(A$2:A1357, A1357, B$2:B1357, "Med B")=2), E1357, 0)</f>
        <v>0</v>
      </c>
    </row>
    <row r="1358" spans="1:16" ht="10" x14ac:dyDescent="0.25">
      <c r="A1358" s="1">
        <v>92</v>
      </c>
      <c r="B1358" s="24" t="s">
        <v>9</v>
      </c>
      <c r="C1358" s="2">
        <v>41124</v>
      </c>
      <c r="D1358" s="2" t="str">
        <f t="shared" si="181"/>
        <v>2012-08</v>
      </c>
      <c r="E1358" s="23">
        <v>700</v>
      </c>
      <c r="F1358" s="23">
        <f t="shared" si="182"/>
        <v>0</v>
      </c>
      <c r="G1358" s="23">
        <f>IF(AND(B1358="Med B", COUNTIFS(A$2:A1358, A1358, B$2:B1358, "Med A")=0), 1, 0)</f>
        <v>0</v>
      </c>
      <c r="H1358" s="23" cm="1">
        <f t="array" ref="H1358">IF(AND(A1358=A1357, E1358=1), (C1358-MIN(IF(A$2:A1358=A1358, IF(B$2:B1358="Med A", C$2:C1358), C1358)))/7, 0)</f>
        <v>0</v>
      </c>
      <c r="I1358" s="23">
        <f>IF(F1358=1, SUMIFS(E$2:E1358, A$2:A1358, A1358, B$2:B1358, "Med A"), 0)</f>
        <v>0</v>
      </c>
      <c r="J1358" s="23">
        <f t="shared" si="183"/>
        <v>0</v>
      </c>
      <c r="K1358" s="23">
        <f t="shared" si="184"/>
        <v>700</v>
      </c>
      <c r="L1358" s="23">
        <f t="shared" si="185"/>
        <v>0</v>
      </c>
      <c r="M1358" s="1">
        <f>IF(AND(B1358="Med B", COUNTIFS(A$2:A1358, A1358, B$2:B1358, "Med B")=1), 1, 0)</f>
        <v>0</v>
      </c>
      <c r="N1358" s="1">
        <f t="shared" si="186"/>
        <v>0</v>
      </c>
      <c r="O1358" s="1">
        <f>IF(B1358="Med B", COUNTIFS(A$2:A1358, A1358, B$2:B1358, "Med B"), 0)</f>
        <v>0</v>
      </c>
      <c r="P1358" s="1">
        <f>IF(AND(B1358="Med B", COUNTIFS(A$2:A1358, A1358, B$2:B1358, "Med B")=2), E1358, 0)</f>
        <v>0</v>
      </c>
    </row>
    <row r="1359" spans="1:16" ht="10" x14ac:dyDescent="0.25">
      <c r="A1359" s="1">
        <v>92</v>
      </c>
      <c r="B1359" s="24" t="s">
        <v>9</v>
      </c>
      <c r="C1359" s="2">
        <v>41127</v>
      </c>
      <c r="D1359" s="2" t="str">
        <f t="shared" si="181"/>
        <v>2012-08</v>
      </c>
      <c r="E1359" s="23">
        <v>700</v>
      </c>
      <c r="F1359" s="23">
        <f t="shared" si="182"/>
        <v>0</v>
      </c>
      <c r="G1359" s="23">
        <f>IF(AND(B1359="Med B", COUNTIFS(A$2:A1359, A1359, B$2:B1359, "Med A")=0), 1, 0)</f>
        <v>0</v>
      </c>
      <c r="H1359" s="23" cm="1">
        <f t="array" ref="H1359">IF(AND(A1359=A1358, E1359=1), (C1359-MIN(IF(A$2:A1359=A1359, IF(B$2:B1359="Med A", C$2:C1359), C1359)))/7, 0)</f>
        <v>0</v>
      </c>
      <c r="I1359" s="23">
        <f>IF(F1359=1, SUMIFS(E$2:E1359, A$2:A1359, A1359, B$2:B1359, "Med A"), 0)</f>
        <v>0</v>
      </c>
      <c r="J1359" s="23">
        <f t="shared" si="183"/>
        <v>0</v>
      </c>
      <c r="K1359" s="23">
        <f t="shared" si="184"/>
        <v>700</v>
      </c>
      <c r="L1359" s="23">
        <f t="shared" si="185"/>
        <v>0</v>
      </c>
      <c r="M1359" s="1">
        <f>IF(AND(B1359="Med B", COUNTIFS(A$2:A1359, A1359, B$2:B1359, "Med B")=1), 1, 0)</f>
        <v>0</v>
      </c>
      <c r="N1359" s="1">
        <f t="shared" si="186"/>
        <v>0</v>
      </c>
      <c r="O1359" s="1">
        <f>IF(B1359="Med B", COUNTIFS(A$2:A1359, A1359, B$2:B1359, "Med B"), 0)</f>
        <v>0</v>
      </c>
      <c r="P1359" s="1">
        <f>IF(AND(B1359="Med B", COUNTIFS(A$2:A1359, A1359, B$2:B1359, "Med B")=2), E1359, 0)</f>
        <v>0</v>
      </c>
    </row>
    <row r="1360" spans="1:16" ht="10" x14ac:dyDescent="0.25">
      <c r="A1360" s="1">
        <v>92</v>
      </c>
      <c r="B1360" s="24" t="s">
        <v>9</v>
      </c>
      <c r="C1360" s="2">
        <v>41129</v>
      </c>
      <c r="D1360" s="2" t="str">
        <f t="shared" si="181"/>
        <v>2012-08</v>
      </c>
      <c r="E1360" s="23">
        <v>700</v>
      </c>
      <c r="F1360" s="23">
        <f t="shared" si="182"/>
        <v>0</v>
      </c>
      <c r="G1360" s="23">
        <f>IF(AND(B1360="Med B", COUNTIFS(A$2:A1360, A1360, B$2:B1360, "Med A")=0), 1, 0)</f>
        <v>0</v>
      </c>
      <c r="H1360" s="23" cm="1">
        <f t="array" ref="H1360">IF(AND(A1360=A1359, E1360=1), (C1360-MIN(IF(A$2:A1360=A1360, IF(B$2:B1360="Med A", C$2:C1360), C1360)))/7, 0)</f>
        <v>0</v>
      </c>
      <c r="I1360" s="23">
        <f>IF(F1360=1, SUMIFS(E$2:E1360, A$2:A1360, A1360, B$2:B1360, "Med A"), 0)</f>
        <v>0</v>
      </c>
      <c r="J1360" s="23">
        <f t="shared" si="183"/>
        <v>0</v>
      </c>
      <c r="K1360" s="23">
        <f t="shared" si="184"/>
        <v>700</v>
      </c>
      <c r="L1360" s="23">
        <f t="shared" si="185"/>
        <v>0</v>
      </c>
      <c r="M1360" s="1">
        <f>IF(AND(B1360="Med B", COUNTIFS(A$2:A1360, A1360, B$2:B1360, "Med B")=1), 1, 0)</f>
        <v>0</v>
      </c>
      <c r="N1360" s="1">
        <f t="shared" si="186"/>
        <v>0</v>
      </c>
      <c r="O1360" s="1">
        <f>IF(B1360="Med B", COUNTIFS(A$2:A1360, A1360, B$2:B1360, "Med B"), 0)</f>
        <v>0</v>
      </c>
      <c r="P1360" s="1">
        <f>IF(AND(B1360="Med B", COUNTIFS(A$2:A1360, A1360, B$2:B1360, "Med B")=2), E1360, 0)</f>
        <v>0</v>
      </c>
    </row>
    <row r="1361" spans="1:17" ht="10" x14ac:dyDescent="0.25">
      <c r="A1361" s="1">
        <v>92</v>
      </c>
      <c r="B1361" s="24" t="s">
        <v>9</v>
      </c>
      <c r="C1361" s="2">
        <v>41131</v>
      </c>
      <c r="D1361" s="2" t="str">
        <f t="shared" si="181"/>
        <v>2012-08</v>
      </c>
      <c r="E1361" s="23">
        <v>700</v>
      </c>
      <c r="F1361" s="23">
        <f t="shared" si="182"/>
        <v>0</v>
      </c>
      <c r="G1361" s="23">
        <f>IF(AND(B1361="Med B", COUNTIFS(A$2:A1361, A1361, B$2:B1361, "Med A")=0), 1, 0)</f>
        <v>0</v>
      </c>
      <c r="H1361" s="23" cm="1">
        <f t="array" ref="H1361">IF(AND(A1361=A1360, E1361=1), (C1361-MIN(IF(A$2:A1361=A1361, IF(B$2:B1361="Med A", C$2:C1361), C1361)))/7, 0)</f>
        <v>0</v>
      </c>
      <c r="I1361" s="23">
        <f>IF(F1361=1, SUMIFS(E$2:E1361, A$2:A1361, A1361, B$2:B1361, "Med A"), 0)</f>
        <v>0</v>
      </c>
      <c r="J1361" s="23">
        <f t="shared" si="183"/>
        <v>0</v>
      </c>
      <c r="K1361" s="23">
        <f t="shared" si="184"/>
        <v>700</v>
      </c>
      <c r="L1361" s="23">
        <f t="shared" si="185"/>
        <v>0</v>
      </c>
      <c r="M1361" s="1">
        <f>IF(AND(B1361="Med B", COUNTIFS(A$2:A1361, A1361, B$2:B1361, "Med B")=1), 1, 0)</f>
        <v>0</v>
      </c>
      <c r="N1361" s="1">
        <f t="shared" si="186"/>
        <v>0</v>
      </c>
      <c r="O1361" s="1">
        <f>IF(B1361="Med B", COUNTIFS(A$2:A1361, A1361, B$2:B1361, "Med B"), 0)</f>
        <v>0</v>
      </c>
      <c r="P1361" s="1">
        <f>IF(AND(B1361="Med B", COUNTIFS(A$2:A1361, A1361, B$2:B1361, "Med B")=2), E1361, 0)</f>
        <v>0</v>
      </c>
    </row>
    <row r="1362" spans="1:17" ht="10" x14ac:dyDescent="0.25">
      <c r="A1362" s="1">
        <v>92</v>
      </c>
      <c r="B1362" s="24" t="s">
        <v>9</v>
      </c>
      <c r="C1362" s="2">
        <v>41134</v>
      </c>
      <c r="D1362" s="2" t="str">
        <f t="shared" si="181"/>
        <v>2012-08</v>
      </c>
      <c r="E1362" s="23">
        <v>700</v>
      </c>
      <c r="F1362" s="23">
        <f t="shared" si="182"/>
        <v>0</v>
      </c>
      <c r="G1362" s="23">
        <f>IF(AND(B1362="Med B", COUNTIFS(A$2:A1362, A1362, B$2:B1362, "Med A")=0), 1, 0)</f>
        <v>0</v>
      </c>
      <c r="H1362" s="23" cm="1">
        <f t="array" ref="H1362">IF(AND(A1362=A1361, E1362=1), (C1362-MIN(IF(A$2:A1362=A1362, IF(B$2:B1362="Med A", C$2:C1362), C1362)))/7, 0)</f>
        <v>0</v>
      </c>
      <c r="I1362" s="23">
        <f>IF(F1362=1, SUMIFS(E$2:E1362, A$2:A1362, A1362, B$2:B1362, "Med A"), 0)</f>
        <v>0</v>
      </c>
      <c r="J1362" s="23">
        <f t="shared" si="183"/>
        <v>0</v>
      </c>
      <c r="K1362" s="23">
        <f t="shared" si="184"/>
        <v>700</v>
      </c>
      <c r="L1362" s="23">
        <f t="shared" si="185"/>
        <v>0</v>
      </c>
      <c r="M1362" s="1">
        <f>IF(AND(B1362="Med B", COUNTIFS(A$2:A1362, A1362, B$2:B1362, "Med B")=1), 1, 0)</f>
        <v>0</v>
      </c>
      <c r="N1362" s="1">
        <f t="shared" si="186"/>
        <v>0</v>
      </c>
      <c r="O1362" s="1">
        <f>IF(B1362="Med B", COUNTIFS(A$2:A1362, A1362, B$2:B1362, "Med B"), 0)</f>
        <v>0</v>
      </c>
      <c r="P1362" s="1">
        <f>IF(AND(B1362="Med B", COUNTIFS(A$2:A1362, A1362, B$2:B1362, "Med B")=2), E1362, 0)</f>
        <v>0</v>
      </c>
    </row>
    <row r="1363" spans="1:17" ht="10" x14ac:dyDescent="0.25">
      <c r="A1363" s="1">
        <v>92</v>
      </c>
      <c r="B1363" s="24" t="s">
        <v>9</v>
      </c>
      <c r="C1363" s="2">
        <v>41136</v>
      </c>
      <c r="D1363" s="2" t="str">
        <f t="shared" si="181"/>
        <v>2012-08</v>
      </c>
      <c r="E1363" s="23">
        <v>700</v>
      </c>
      <c r="F1363" s="23">
        <f t="shared" si="182"/>
        <v>0</v>
      </c>
      <c r="G1363" s="23">
        <f>IF(AND(B1363="Med B", COUNTIFS(A$2:A1363, A1363, B$2:B1363, "Med A")=0), 1, 0)</f>
        <v>0</v>
      </c>
      <c r="H1363" s="23" cm="1">
        <f t="array" ref="H1363">IF(AND(A1363=A1362, E1363=1), (C1363-MIN(IF(A$2:A1363=A1363, IF(B$2:B1363="Med A", C$2:C1363), C1363)))/7, 0)</f>
        <v>0</v>
      </c>
      <c r="I1363" s="23">
        <f>IF(F1363=1, SUMIFS(E$2:E1363, A$2:A1363, A1363, B$2:B1363, "Med A"), 0)</f>
        <v>0</v>
      </c>
      <c r="J1363" s="23">
        <f t="shared" si="183"/>
        <v>0</v>
      </c>
      <c r="K1363" s="23">
        <f t="shared" si="184"/>
        <v>700</v>
      </c>
      <c r="L1363" s="23">
        <f t="shared" si="185"/>
        <v>0</v>
      </c>
      <c r="M1363" s="1">
        <f>IF(AND(B1363="Med B", COUNTIFS(A$2:A1363, A1363, B$2:B1363, "Med B")=1), 1, 0)</f>
        <v>0</v>
      </c>
      <c r="N1363" s="1">
        <f t="shared" si="186"/>
        <v>0</v>
      </c>
      <c r="O1363" s="1">
        <f>IF(B1363="Med B", COUNTIFS(A$2:A1363, A1363, B$2:B1363, "Med B"), 0)</f>
        <v>0</v>
      </c>
      <c r="P1363" s="1">
        <f>IF(AND(B1363="Med B", COUNTIFS(A$2:A1363, A1363, B$2:B1363, "Med B")=2), E1363, 0)</f>
        <v>0</v>
      </c>
    </row>
    <row r="1364" spans="1:17" ht="10" x14ac:dyDescent="0.25">
      <c r="A1364" s="1">
        <v>92</v>
      </c>
      <c r="B1364" s="24" t="s">
        <v>9</v>
      </c>
      <c r="C1364" s="2">
        <v>41137</v>
      </c>
      <c r="D1364" s="2" t="str">
        <f t="shared" si="181"/>
        <v>2012-08</v>
      </c>
      <c r="E1364" s="23">
        <v>700</v>
      </c>
      <c r="F1364" s="23">
        <f t="shared" si="182"/>
        <v>0</v>
      </c>
      <c r="G1364" s="23">
        <f>IF(AND(B1364="Med B", COUNTIFS(A$2:A1364, A1364, B$2:B1364, "Med A")=0), 1, 0)</f>
        <v>0</v>
      </c>
      <c r="H1364" s="23" cm="1">
        <f t="array" ref="H1364">IF(AND(A1364=A1363, E1364=1), (C1364-MIN(IF(A$2:A1364=A1364, IF(B$2:B1364="Med A", C$2:C1364), C1364)))/7, 0)</f>
        <v>0</v>
      </c>
      <c r="I1364" s="23">
        <f>IF(F1364=1, SUMIFS(E$2:E1364, A$2:A1364, A1364, B$2:B1364, "Med A"), 0)</f>
        <v>0</v>
      </c>
      <c r="J1364" s="23">
        <f t="shared" si="183"/>
        <v>0</v>
      </c>
      <c r="K1364" s="23">
        <f t="shared" si="184"/>
        <v>700</v>
      </c>
      <c r="L1364" s="23">
        <f t="shared" si="185"/>
        <v>0</v>
      </c>
      <c r="M1364" s="1">
        <f>IF(AND(B1364="Med B", COUNTIFS(A$2:A1364, A1364, B$2:B1364, "Med B")=1), 1, 0)</f>
        <v>0</v>
      </c>
      <c r="N1364" s="1">
        <f t="shared" si="186"/>
        <v>0</v>
      </c>
      <c r="O1364" s="1">
        <f>IF(B1364="Med B", COUNTIFS(A$2:A1364, A1364, B$2:B1364, "Med B"), 0)</f>
        <v>0</v>
      </c>
      <c r="P1364" s="1">
        <f>IF(AND(B1364="Med B", COUNTIFS(A$2:A1364, A1364, B$2:B1364, "Med B")=2), E1364, 0)</f>
        <v>0</v>
      </c>
    </row>
    <row r="1365" spans="1:17" ht="10" x14ac:dyDescent="0.25">
      <c r="A1365" s="1">
        <v>92</v>
      </c>
      <c r="B1365" s="24" t="s">
        <v>9</v>
      </c>
      <c r="C1365" s="2">
        <v>41141</v>
      </c>
      <c r="D1365" s="2" t="str">
        <f t="shared" si="181"/>
        <v>2012-08</v>
      </c>
      <c r="E1365" s="23">
        <v>700</v>
      </c>
      <c r="F1365" s="23">
        <f t="shared" si="182"/>
        <v>0</v>
      </c>
      <c r="G1365" s="23">
        <f>IF(AND(B1365="Med B", COUNTIFS(A$2:A1365, A1365, B$2:B1365, "Med A")=0), 1, 0)</f>
        <v>0</v>
      </c>
      <c r="H1365" s="23" cm="1">
        <f t="array" ref="H1365">IF(AND(A1365=A1364, E1365=1), (C1365-MIN(IF(A$2:A1365=A1365, IF(B$2:B1365="Med A", C$2:C1365), C1365)))/7, 0)</f>
        <v>0</v>
      </c>
      <c r="I1365" s="23">
        <f>IF(F1365=1, SUMIFS(E$2:E1365, A$2:A1365, A1365, B$2:B1365, "Med A"), 0)</f>
        <v>0</v>
      </c>
      <c r="J1365" s="23">
        <f t="shared" si="183"/>
        <v>0</v>
      </c>
      <c r="K1365" s="23">
        <f t="shared" si="184"/>
        <v>700</v>
      </c>
      <c r="L1365" s="23">
        <f t="shared" si="185"/>
        <v>0</v>
      </c>
      <c r="M1365" s="1">
        <f>IF(AND(B1365="Med B", COUNTIFS(A$2:A1365, A1365, B$2:B1365, "Med B")=1), 1, 0)</f>
        <v>0</v>
      </c>
      <c r="N1365" s="1">
        <f t="shared" si="186"/>
        <v>0</v>
      </c>
      <c r="O1365" s="1">
        <f>IF(B1365="Med B", COUNTIFS(A$2:A1365, A1365, B$2:B1365, "Med B"), 0)</f>
        <v>0</v>
      </c>
      <c r="P1365" s="1">
        <f>IF(AND(B1365="Med B", COUNTIFS(A$2:A1365, A1365, B$2:B1365, "Med B")=2), E1365, 0)</f>
        <v>0</v>
      </c>
    </row>
    <row r="1366" spans="1:17" ht="10" x14ac:dyDescent="0.25">
      <c r="A1366" s="1">
        <v>92</v>
      </c>
      <c r="B1366" s="24" t="s">
        <v>9</v>
      </c>
      <c r="C1366" s="2">
        <v>41143</v>
      </c>
      <c r="D1366" s="2" t="str">
        <f t="shared" si="181"/>
        <v>2012-08</v>
      </c>
      <c r="E1366" s="23">
        <v>700</v>
      </c>
      <c r="F1366" s="23">
        <f t="shared" si="182"/>
        <v>0</v>
      </c>
      <c r="G1366" s="23">
        <f>IF(AND(B1366="Med B", COUNTIFS(A$2:A1366, A1366, B$2:B1366, "Med A")=0), 1, 0)</f>
        <v>0</v>
      </c>
      <c r="H1366" s="23" cm="1">
        <f t="array" ref="H1366">IF(AND(A1366=A1365, E1366=1), (C1366-MIN(IF(A$2:A1366=A1366, IF(B$2:B1366="Med A", C$2:C1366), C1366)))/7, 0)</f>
        <v>0</v>
      </c>
      <c r="I1366" s="23">
        <f>IF(F1366=1, SUMIFS(E$2:E1366, A$2:A1366, A1366, B$2:B1366, "Med A"), 0)</f>
        <v>0</v>
      </c>
      <c r="J1366" s="23">
        <f t="shared" si="183"/>
        <v>0</v>
      </c>
      <c r="K1366" s="23">
        <f t="shared" si="184"/>
        <v>700</v>
      </c>
      <c r="L1366" s="23">
        <f t="shared" si="185"/>
        <v>0</v>
      </c>
      <c r="M1366" s="1">
        <f>IF(AND(B1366="Med B", COUNTIFS(A$2:A1366, A1366, B$2:B1366, "Med B")=1), 1, 0)</f>
        <v>0</v>
      </c>
      <c r="N1366" s="1">
        <f t="shared" si="186"/>
        <v>0</v>
      </c>
      <c r="O1366" s="1">
        <f>IF(B1366="Med B", COUNTIFS(A$2:A1366, A1366, B$2:B1366, "Med B"), 0)</f>
        <v>0</v>
      </c>
      <c r="P1366" s="1">
        <f>IF(AND(B1366="Med B", COUNTIFS(A$2:A1366, A1366, B$2:B1366, "Med B")=2), E1366, 0)</f>
        <v>0</v>
      </c>
    </row>
    <row r="1367" spans="1:17" ht="10" x14ac:dyDescent="0.25">
      <c r="A1367" s="1">
        <v>92</v>
      </c>
      <c r="B1367" s="24" t="s">
        <v>9</v>
      </c>
      <c r="C1367" s="2">
        <v>41145</v>
      </c>
      <c r="D1367" s="2" t="str">
        <f t="shared" si="181"/>
        <v>2012-08</v>
      </c>
      <c r="E1367" s="23">
        <v>700</v>
      </c>
      <c r="F1367" s="23">
        <f t="shared" si="182"/>
        <v>0</v>
      </c>
      <c r="G1367" s="23">
        <f>IF(AND(B1367="Med B", COUNTIFS(A$2:A1367, A1367, B$2:B1367, "Med A")=0), 1, 0)</f>
        <v>0</v>
      </c>
      <c r="H1367" s="23" cm="1">
        <f t="array" ref="H1367">IF(AND(A1367=A1366, E1367=1), (C1367-MIN(IF(A$2:A1367=A1367, IF(B$2:B1367="Med A", C$2:C1367), C1367)))/7, 0)</f>
        <v>0</v>
      </c>
      <c r="I1367" s="23">
        <f>IF(F1367=1, SUMIFS(E$2:E1367, A$2:A1367, A1367, B$2:B1367, "Med A"), 0)</f>
        <v>0</v>
      </c>
      <c r="J1367" s="23">
        <f t="shared" si="183"/>
        <v>0</v>
      </c>
      <c r="K1367" s="23">
        <f t="shared" si="184"/>
        <v>700</v>
      </c>
      <c r="L1367" s="23">
        <f t="shared" si="185"/>
        <v>0</v>
      </c>
      <c r="M1367" s="1">
        <f>IF(AND(B1367="Med B", COUNTIFS(A$2:A1367, A1367, B$2:B1367, "Med B")=1), 1, 0)</f>
        <v>0</v>
      </c>
      <c r="N1367" s="1">
        <f t="shared" si="186"/>
        <v>0</v>
      </c>
      <c r="O1367" s="1">
        <f>IF(B1367="Med B", COUNTIFS(A$2:A1367, A1367, B$2:B1367, "Med B"), 0)</f>
        <v>0</v>
      </c>
      <c r="P1367" s="1">
        <f>IF(AND(B1367="Med B", COUNTIFS(A$2:A1367, A1367, B$2:B1367, "Med B")=2), E1367, 0)</f>
        <v>0</v>
      </c>
    </row>
    <row r="1368" spans="1:17" ht="10" x14ac:dyDescent="0.25">
      <c r="A1368" s="1">
        <v>92</v>
      </c>
      <c r="B1368" s="24" t="s">
        <v>9</v>
      </c>
      <c r="C1368" s="2">
        <v>41148</v>
      </c>
      <c r="D1368" s="2" t="str">
        <f t="shared" si="181"/>
        <v>2012-08</v>
      </c>
      <c r="E1368" s="23">
        <v>700</v>
      </c>
      <c r="F1368" s="23">
        <f t="shared" si="182"/>
        <v>0</v>
      </c>
      <c r="G1368" s="23">
        <f>IF(AND(B1368="Med B", COUNTIFS(A$2:A1368, A1368, B$2:B1368, "Med A")=0), 1, 0)</f>
        <v>0</v>
      </c>
      <c r="H1368" s="23" cm="1">
        <f t="array" ref="H1368">IF(AND(A1368=A1367, E1368=1), (C1368-MIN(IF(A$2:A1368=A1368, IF(B$2:B1368="Med A", C$2:C1368), C1368)))/7, 0)</f>
        <v>0</v>
      </c>
      <c r="I1368" s="23">
        <f>IF(F1368=1, SUMIFS(E$2:E1368, A$2:A1368, A1368, B$2:B1368, "Med A"), 0)</f>
        <v>0</v>
      </c>
      <c r="J1368" s="23">
        <f t="shared" si="183"/>
        <v>0</v>
      </c>
      <c r="K1368" s="23">
        <f t="shared" si="184"/>
        <v>700</v>
      </c>
      <c r="L1368" s="23">
        <f t="shared" si="185"/>
        <v>0</v>
      </c>
      <c r="M1368" s="1">
        <f>IF(AND(B1368="Med B", COUNTIFS(A$2:A1368, A1368, B$2:B1368, "Med B")=1), 1, 0)</f>
        <v>0</v>
      </c>
      <c r="N1368" s="1">
        <f t="shared" si="186"/>
        <v>0</v>
      </c>
      <c r="O1368" s="1">
        <f>IF(B1368="Med B", COUNTIFS(A$2:A1368, A1368, B$2:B1368, "Med B"), 0)</f>
        <v>0</v>
      </c>
      <c r="P1368" s="1">
        <f>IF(AND(B1368="Med B", COUNTIFS(A$2:A1368, A1368, B$2:B1368, "Med B")=2), E1368, 0)</f>
        <v>0</v>
      </c>
    </row>
    <row r="1369" spans="1:17" ht="10" x14ac:dyDescent="0.25">
      <c r="A1369" s="1">
        <v>92</v>
      </c>
      <c r="B1369" s="24" t="s">
        <v>9</v>
      </c>
      <c r="C1369" s="2">
        <v>41150</v>
      </c>
      <c r="D1369" s="2" t="str">
        <f t="shared" si="181"/>
        <v>2012-08</v>
      </c>
      <c r="E1369" s="23">
        <v>700</v>
      </c>
      <c r="F1369" s="23">
        <f t="shared" si="182"/>
        <v>0</v>
      </c>
      <c r="G1369" s="23">
        <f>IF(AND(B1369="Med B", COUNTIFS(A$2:A1369, A1369, B$2:B1369, "Med A")=0), 1, 0)</f>
        <v>0</v>
      </c>
      <c r="H1369" s="23" cm="1">
        <f t="array" ref="H1369">IF(AND(A1369=A1368, E1369=1), (C1369-MIN(IF(A$2:A1369=A1369, IF(B$2:B1369="Med A", C$2:C1369), C1369)))/7, 0)</f>
        <v>0</v>
      </c>
      <c r="I1369" s="23">
        <f>IF(F1369=1, SUMIFS(E$2:E1369, A$2:A1369, A1369, B$2:B1369, "Med A"), 0)</f>
        <v>0</v>
      </c>
      <c r="J1369" s="23">
        <f t="shared" si="183"/>
        <v>0</v>
      </c>
      <c r="K1369" s="23">
        <f t="shared" si="184"/>
        <v>700</v>
      </c>
      <c r="L1369" s="23">
        <f t="shared" si="185"/>
        <v>0</v>
      </c>
      <c r="M1369" s="1">
        <f>IF(AND(B1369="Med B", COUNTIFS(A$2:A1369, A1369, B$2:B1369, "Med B")=1), 1, 0)</f>
        <v>0</v>
      </c>
      <c r="N1369" s="1">
        <f t="shared" si="186"/>
        <v>0</v>
      </c>
      <c r="O1369" s="1">
        <f>IF(B1369="Med B", COUNTIFS(A$2:A1369, A1369, B$2:B1369, "Med B"), 0)</f>
        <v>0</v>
      </c>
      <c r="P1369" s="1">
        <f>IF(AND(B1369="Med B", COUNTIFS(A$2:A1369, A1369, B$2:B1369, "Med B")=2), E1369, 0)</f>
        <v>0</v>
      </c>
    </row>
    <row r="1370" spans="1:17" ht="10" x14ac:dyDescent="0.25">
      <c r="A1370" s="1">
        <v>92</v>
      </c>
      <c r="B1370" s="24" t="s">
        <v>9</v>
      </c>
      <c r="C1370" s="2">
        <v>41152</v>
      </c>
      <c r="D1370" s="2" t="str">
        <f t="shared" si="181"/>
        <v>2012-08</v>
      </c>
      <c r="E1370" s="23">
        <v>700</v>
      </c>
      <c r="F1370" s="23">
        <f t="shared" si="182"/>
        <v>0</v>
      </c>
      <c r="G1370" s="23">
        <f>IF(AND(B1370="Med B", COUNTIFS(A$2:A1370, A1370, B$2:B1370, "Med A")=0), 1, 0)</f>
        <v>0</v>
      </c>
      <c r="H1370" s="23" cm="1">
        <f t="array" ref="H1370">IF(AND(A1370=A1369, E1370=1), (C1370-MIN(IF(A$2:A1370=A1370, IF(B$2:B1370="Med A", C$2:C1370), C1370)))/7, 0)</f>
        <v>0</v>
      </c>
      <c r="I1370" s="23">
        <f>IF(F1370=1, SUMIFS(E$2:E1370, A$2:A1370, A1370, B$2:B1370, "Med A"), 0)</f>
        <v>0</v>
      </c>
      <c r="J1370" s="23">
        <f t="shared" si="183"/>
        <v>0</v>
      </c>
      <c r="K1370" s="23">
        <f t="shared" si="184"/>
        <v>700</v>
      </c>
      <c r="L1370" s="23">
        <f t="shared" si="185"/>
        <v>0</v>
      </c>
      <c r="M1370" s="1">
        <f>IF(AND(B1370="Med B", COUNTIFS(A$2:A1370, A1370, B$2:B1370, "Med B")=1), 1, 0)</f>
        <v>0</v>
      </c>
      <c r="N1370" s="1">
        <f t="shared" si="186"/>
        <v>0</v>
      </c>
      <c r="O1370" s="1">
        <f>IF(B1370="Med B", COUNTIFS(A$2:A1370, A1370, B$2:B1370, "Med B"), 0)</f>
        <v>0</v>
      </c>
      <c r="P1370" s="1">
        <f>IF(AND(B1370="Med B", COUNTIFS(A$2:A1370, A1370, B$2:B1370, "Med B")=2), E1370, 0)</f>
        <v>0</v>
      </c>
    </row>
    <row r="1371" spans="1:17" ht="12.5" x14ac:dyDescent="0.25">
      <c r="A1371" s="1">
        <v>92</v>
      </c>
      <c r="B1371" s="24" t="s">
        <v>9</v>
      </c>
      <c r="C1371" s="2">
        <v>41155</v>
      </c>
      <c r="D1371" s="2" t="str">
        <f t="shared" si="181"/>
        <v>2012-09</v>
      </c>
      <c r="E1371" s="23">
        <v>700</v>
      </c>
      <c r="F1371" s="23">
        <f t="shared" si="182"/>
        <v>0</v>
      </c>
      <c r="G1371" s="23">
        <f>IF(AND(B1371="Med B", COUNTIFS(A$2:A1371, A1371, B$2:B1371, "Med A")=0), 1, 0)</f>
        <v>0</v>
      </c>
      <c r="H1371" s="23" cm="1">
        <f t="array" ref="H1371">IF(AND(A1371=A1370, E1371=1), (C1371-MIN(IF(A$2:A1371=A1371, IF(B$2:B1371="Med A", C$2:C1371), C1371)))/7, 0)</f>
        <v>0</v>
      </c>
      <c r="I1371" s="23">
        <f>IF(F1371=1, SUMIFS(E$2:E1371, A$2:A1371, A1371, B$2:B1371, "Med A"), 0)</f>
        <v>0</v>
      </c>
      <c r="J1371" s="23">
        <f t="shared" si="183"/>
        <v>0</v>
      </c>
      <c r="K1371" s="23">
        <f t="shared" si="184"/>
        <v>700</v>
      </c>
      <c r="L1371" s="23">
        <f t="shared" si="185"/>
        <v>0</v>
      </c>
      <c r="M1371" s="1">
        <f>IF(AND(B1371="Med B", COUNTIFS(A$2:A1371, A1371, B$2:B1371, "Med B")=1), 1, 0)</f>
        <v>0</v>
      </c>
      <c r="N1371" s="1">
        <f t="shared" si="186"/>
        <v>0</v>
      </c>
      <c r="O1371" s="1">
        <f>IF(B1371="Med B", COUNTIFS(A$2:A1371, A1371, B$2:B1371, "Med B"), 0)</f>
        <v>0</v>
      </c>
      <c r="P1371" s="1">
        <f>IF(AND(B1371="Med B", COUNTIFS(A$2:A1371, A1371, B$2:B1371, "Med B")=2), E1371, 0)</f>
        <v>0</v>
      </c>
      <c r="Q1371" t="str">
        <f t="shared" ref="Q1371:Q1374" si="187">IF(AND(F1347=1, OR(MONTH(C1347)=9, MONTH(C1347)=10)), TEXT(C1347, "yyyy-mm"), "")</f>
        <v/>
      </c>
    </row>
    <row r="1372" spans="1:17" ht="12.5" x14ac:dyDescent="0.25">
      <c r="A1372" s="1">
        <v>92</v>
      </c>
      <c r="B1372" s="24" t="s">
        <v>9</v>
      </c>
      <c r="C1372" s="2">
        <v>41157</v>
      </c>
      <c r="D1372" s="2" t="str">
        <f t="shared" si="181"/>
        <v>2012-09</v>
      </c>
      <c r="E1372" s="23">
        <v>700</v>
      </c>
      <c r="F1372" s="23">
        <f t="shared" si="182"/>
        <v>0</v>
      </c>
      <c r="G1372" s="23">
        <f>IF(AND(B1372="Med B", COUNTIFS(A$2:A1372, A1372, B$2:B1372, "Med A")=0), 1, 0)</f>
        <v>0</v>
      </c>
      <c r="H1372" s="23" cm="1">
        <f t="array" ref="H1372">IF(AND(A1372=A1371, E1372=1), (C1372-MIN(IF(A$2:A1372=A1372, IF(B$2:B1372="Med A", C$2:C1372), C1372)))/7, 0)</f>
        <v>0</v>
      </c>
      <c r="I1372" s="23">
        <f>IF(F1372=1, SUMIFS(E$2:E1372, A$2:A1372, A1372, B$2:B1372, "Med A"), 0)</f>
        <v>0</v>
      </c>
      <c r="J1372" s="23">
        <f t="shared" si="183"/>
        <v>0</v>
      </c>
      <c r="K1372" s="23">
        <f t="shared" si="184"/>
        <v>700</v>
      </c>
      <c r="L1372" s="23">
        <f t="shared" si="185"/>
        <v>0</v>
      </c>
      <c r="M1372" s="1">
        <f>IF(AND(B1372="Med B", COUNTIFS(A$2:A1372, A1372, B$2:B1372, "Med B")=1), 1, 0)</f>
        <v>0</v>
      </c>
      <c r="N1372" s="1">
        <f t="shared" si="186"/>
        <v>0</v>
      </c>
      <c r="O1372" s="1">
        <f>IF(B1372="Med B", COUNTIFS(A$2:A1372, A1372, B$2:B1372, "Med B"), 0)</f>
        <v>0</v>
      </c>
      <c r="P1372" s="1">
        <f>IF(AND(B1372="Med B", COUNTIFS(A$2:A1372, A1372, B$2:B1372, "Med B")=2), E1372, 0)</f>
        <v>0</v>
      </c>
      <c r="Q1372" t="str">
        <f t="shared" si="187"/>
        <v/>
      </c>
    </row>
    <row r="1373" spans="1:17" ht="12.5" x14ac:dyDescent="0.25">
      <c r="A1373" s="1">
        <v>92</v>
      </c>
      <c r="B1373" s="24" t="s">
        <v>10</v>
      </c>
      <c r="C1373" s="2">
        <v>41164</v>
      </c>
      <c r="D1373" s="2" t="str">
        <f t="shared" si="181"/>
        <v>2012-09</v>
      </c>
      <c r="E1373" s="23">
        <v>2</v>
      </c>
      <c r="F1373" s="23">
        <f t="shared" si="182"/>
        <v>1</v>
      </c>
      <c r="G1373" s="23">
        <f>IF(AND(B1373="Med B", COUNTIFS(A$2:A1373, A1373, B$2:B1373, "Med A")=0), 1, 0)</f>
        <v>0</v>
      </c>
      <c r="H1373" s="23" cm="1">
        <f t="array" ref="H1373">IF(AND(A1373=A1372, E1373=1), (C1373-MIN(IF(A$2:A1373=A1373, IF(B$2:B1373="Med A", C$2:C1373), C1373)))/7, 0)</f>
        <v>0</v>
      </c>
      <c r="I1373" s="23">
        <f>IF(F1373=1, SUMIFS(E$2:E1373, A$2:A1373, A1373, B$2:B1373, "Med A"), 0)</f>
        <v>20100</v>
      </c>
      <c r="J1373" s="23">
        <f t="shared" si="183"/>
        <v>0</v>
      </c>
      <c r="K1373" s="23">
        <f t="shared" si="184"/>
        <v>0</v>
      </c>
      <c r="L1373" s="23">
        <f t="shared" si="185"/>
        <v>2</v>
      </c>
      <c r="M1373" s="1">
        <f>IF(AND(B1373="Med B", COUNTIFS(A$2:A1373, A1373, B$2:B1373, "Med B")=1), 1, 0)</f>
        <v>1</v>
      </c>
      <c r="N1373" s="1">
        <f t="shared" si="186"/>
        <v>2</v>
      </c>
      <c r="O1373" s="1">
        <f>IF(B1373="Med B", COUNTIFS(A$2:A1373, A1373, B$2:B1373, "Med B"), 0)</f>
        <v>1</v>
      </c>
      <c r="P1373" s="1">
        <f>IF(AND(B1373="Med B", COUNTIFS(A$2:A1373, A1373, B$2:B1373, "Med B")=2), E1373, 0)</f>
        <v>0</v>
      </c>
      <c r="Q1373" t="str">
        <f t="shared" si="187"/>
        <v/>
      </c>
    </row>
    <row r="1374" spans="1:17" ht="12.5" x14ac:dyDescent="0.25">
      <c r="A1374" s="1">
        <v>92</v>
      </c>
      <c r="B1374" s="24" t="s">
        <v>10</v>
      </c>
      <c r="C1374" s="2">
        <v>41192</v>
      </c>
      <c r="D1374" s="2" t="str">
        <f t="shared" si="181"/>
        <v>2012-10</v>
      </c>
      <c r="E1374" s="23">
        <v>3</v>
      </c>
      <c r="F1374" s="23">
        <f t="shared" si="182"/>
        <v>0</v>
      </c>
      <c r="G1374" s="23">
        <f>IF(AND(B1374="Med B", COUNTIFS(A$2:A1374, A1374, B$2:B1374, "Med A")=0), 1, 0)</f>
        <v>0</v>
      </c>
      <c r="H1374" s="23" cm="1">
        <f t="array" ref="H1374">IF(AND(A1374=A1373, E1374=1), (C1374-MIN(IF(A$2:A1374=A1374, IF(B$2:B1374="Med A", C$2:C1374), C1374)))/7, 0)</f>
        <v>0</v>
      </c>
      <c r="I1374" s="23">
        <f>IF(F1374=1, SUMIFS(E$2:E1374, A$2:A1374, A1374, B$2:B1374, "Med A"), 0)</f>
        <v>0</v>
      </c>
      <c r="J1374" s="23">
        <f t="shared" si="183"/>
        <v>0</v>
      </c>
      <c r="K1374" s="23">
        <f t="shared" si="184"/>
        <v>0</v>
      </c>
      <c r="L1374" s="23">
        <f t="shared" si="185"/>
        <v>3</v>
      </c>
      <c r="M1374" s="1">
        <f>IF(AND(B1374="Med B", COUNTIFS(A$2:A1374, A1374, B$2:B1374, "Med B")=1), 1, 0)</f>
        <v>0</v>
      </c>
      <c r="N1374" s="1">
        <f t="shared" si="186"/>
        <v>0</v>
      </c>
      <c r="O1374" s="1">
        <f>IF(B1374="Med B", COUNTIFS(A$2:A1374, A1374, B$2:B1374, "Med B"), 0)</f>
        <v>2</v>
      </c>
      <c r="P1374" s="1">
        <f>IF(AND(B1374="Med B", COUNTIFS(A$2:A1374, A1374, B$2:B1374, "Med B")=2), E1374, 0)</f>
        <v>3</v>
      </c>
      <c r="Q1374" t="str">
        <f t="shared" si="187"/>
        <v/>
      </c>
    </row>
    <row r="1375" spans="1:17" ht="10" x14ac:dyDescent="0.25">
      <c r="A1375" s="1">
        <v>92</v>
      </c>
      <c r="B1375" s="24" t="s">
        <v>10</v>
      </c>
      <c r="C1375" s="2">
        <v>41227</v>
      </c>
      <c r="D1375" s="2" t="str">
        <f t="shared" si="181"/>
        <v>2012-11</v>
      </c>
      <c r="E1375" s="23">
        <v>3</v>
      </c>
      <c r="F1375" s="23">
        <f t="shared" si="182"/>
        <v>0</v>
      </c>
      <c r="G1375" s="23">
        <f>IF(AND(B1375="Med B", COUNTIFS(A$2:A1375, A1375, B$2:B1375, "Med A")=0), 1, 0)</f>
        <v>0</v>
      </c>
      <c r="H1375" s="23" cm="1">
        <f t="array" ref="H1375">IF(AND(A1375=A1374, E1375=1), (C1375-MIN(IF(A$2:A1375=A1375, IF(B$2:B1375="Med A", C$2:C1375), C1375)))/7, 0)</f>
        <v>0</v>
      </c>
      <c r="I1375" s="23">
        <f>IF(F1375=1, SUMIFS(E$2:E1375, A$2:A1375, A1375, B$2:B1375, "Med A"), 0)</f>
        <v>0</v>
      </c>
      <c r="J1375" s="23">
        <f t="shared" si="183"/>
        <v>8</v>
      </c>
      <c r="K1375" s="23">
        <f t="shared" si="184"/>
        <v>0</v>
      </c>
      <c r="L1375" s="23">
        <f t="shared" si="185"/>
        <v>3</v>
      </c>
      <c r="M1375" s="1">
        <f>IF(AND(B1375="Med B", COUNTIFS(A$2:A1375, A1375, B$2:B1375, "Med B")=1), 1, 0)</f>
        <v>0</v>
      </c>
      <c r="N1375" s="1">
        <f t="shared" si="186"/>
        <v>0</v>
      </c>
      <c r="O1375" s="1">
        <f>IF(B1375="Med B", COUNTIFS(A$2:A1375, A1375, B$2:B1375, "Med B"), 0)</f>
        <v>3</v>
      </c>
      <c r="P1375" s="1">
        <f>IF(AND(B1375="Med B", COUNTIFS(A$2:A1375, A1375, B$2:B1375, "Med B")=2), E1375, 0)</f>
        <v>0</v>
      </c>
    </row>
    <row r="1376" spans="1:17" ht="10" x14ac:dyDescent="0.25">
      <c r="A1376" s="1">
        <v>93</v>
      </c>
      <c r="B1376" s="24" t="s">
        <v>9</v>
      </c>
      <c r="C1376" s="2">
        <v>41092</v>
      </c>
      <c r="D1376" s="2" t="str">
        <f t="shared" si="181"/>
        <v>2012-07</v>
      </c>
      <c r="E1376" s="23">
        <v>20000</v>
      </c>
      <c r="F1376" s="23">
        <f t="shared" si="182"/>
        <v>0</v>
      </c>
      <c r="G1376" s="23">
        <f>IF(AND(B1376="Med B", COUNTIFS(A$2:A1376, A1376, B$2:B1376, "Med A")=0), 1, 0)</f>
        <v>0</v>
      </c>
      <c r="H1376" s="23" cm="1">
        <f t="array" ref="H1376">IF(AND(A1376=A1375, E1376=1), (C1376-MIN(IF(A$2:A1376=A1376, IF(B$2:B1376="Med A", C$2:C1376), C1376)))/7, 0)</f>
        <v>0</v>
      </c>
      <c r="I1376" s="23">
        <f>IF(F1376=1, SUMIFS(E$2:E1376, A$2:A1376, A1376, B$2:B1376, "Med A"), 0)</f>
        <v>0</v>
      </c>
      <c r="J1376" s="23">
        <f t="shared" si="183"/>
        <v>0</v>
      </c>
      <c r="K1376" s="23">
        <f t="shared" si="184"/>
        <v>20000</v>
      </c>
      <c r="L1376" s="23">
        <f t="shared" si="185"/>
        <v>0</v>
      </c>
      <c r="M1376" s="1">
        <f>IF(AND(B1376="Med B", COUNTIFS(A$2:A1376, A1376, B$2:B1376, "Med B")=1), 1, 0)</f>
        <v>0</v>
      </c>
      <c r="N1376" s="1">
        <f t="shared" si="186"/>
        <v>0</v>
      </c>
      <c r="O1376" s="1">
        <f>IF(B1376="Med B", COUNTIFS(A$2:A1376, A1376, B$2:B1376, "Med B"), 0)</f>
        <v>0</v>
      </c>
      <c r="P1376" s="1">
        <f>IF(AND(B1376="Med B", COUNTIFS(A$2:A1376, A1376, B$2:B1376, "Med B")=2), E1376, 0)</f>
        <v>0</v>
      </c>
    </row>
    <row r="1377" spans="1:16" ht="10" x14ac:dyDescent="0.25">
      <c r="A1377" s="1">
        <v>93</v>
      </c>
      <c r="B1377" s="24" t="s">
        <v>9</v>
      </c>
      <c r="C1377" s="2">
        <v>41110</v>
      </c>
      <c r="D1377" s="2" t="str">
        <f t="shared" si="181"/>
        <v>2012-07</v>
      </c>
      <c r="E1377" s="23">
        <v>20000</v>
      </c>
      <c r="F1377" s="23">
        <f t="shared" si="182"/>
        <v>0</v>
      </c>
      <c r="G1377" s="23">
        <f>IF(AND(B1377="Med B", COUNTIFS(A$2:A1377, A1377, B$2:B1377, "Med A")=0), 1, 0)</f>
        <v>0</v>
      </c>
      <c r="H1377" s="23" cm="1">
        <f t="array" ref="H1377">IF(AND(A1377=A1376, E1377=1), (C1377-MIN(IF(A$2:A1377=A1377, IF(B$2:B1377="Med A", C$2:C1377), C1377)))/7, 0)</f>
        <v>0</v>
      </c>
      <c r="I1377" s="23">
        <f>IF(F1377=1, SUMIFS(E$2:E1377, A$2:A1377, A1377, B$2:B1377, "Med A"), 0)</f>
        <v>0</v>
      </c>
      <c r="J1377" s="23">
        <f t="shared" si="183"/>
        <v>0</v>
      </c>
      <c r="K1377" s="23">
        <f t="shared" si="184"/>
        <v>20000</v>
      </c>
      <c r="L1377" s="23">
        <f t="shared" si="185"/>
        <v>0</v>
      </c>
      <c r="M1377" s="1">
        <f>IF(AND(B1377="Med B", COUNTIFS(A$2:A1377, A1377, B$2:B1377, "Med B")=1), 1, 0)</f>
        <v>0</v>
      </c>
      <c r="N1377" s="1">
        <f t="shared" si="186"/>
        <v>0</v>
      </c>
      <c r="O1377" s="1">
        <f>IF(B1377="Med B", COUNTIFS(A$2:A1377, A1377, B$2:B1377, "Med B"), 0)</f>
        <v>0</v>
      </c>
      <c r="P1377" s="1">
        <f>IF(AND(B1377="Med B", COUNTIFS(A$2:A1377, A1377, B$2:B1377, "Med B")=2), E1377, 0)</f>
        <v>0</v>
      </c>
    </row>
    <row r="1378" spans="1:16" ht="10" x14ac:dyDescent="0.25">
      <c r="A1378" s="1">
        <v>93</v>
      </c>
      <c r="B1378" s="24" t="s">
        <v>9</v>
      </c>
      <c r="C1378" s="2">
        <v>41136</v>
      </c>
      <c r="D1378" s="2" t="str">
        <f t="shared" si="181"/>
        <v>2012-08</v>
      </c>
      <c r="E1378" s="23">
        <v>20000</v>
      </c>
      <c r="F1378" s="23">
        <f t="shared" si="182"/>
        <v>0</v>
      </c>
      <c r="G1378" s="23">
        <f>IF(AND(B1378="Med B", COUNTIFS(A$2:A1378, A1378, B$2:B1378, "Med A")=0), 1, 0)</f>
        <v>0</v>
      </c>
      <c r="H1378" s="23" cm="1">
        <f t="array" ref="H1378">IF(AND(A1378=A1377, E1378=1), (C1378-MIN(IF(A$2:A1378=A1378, IF(B$2:B1378="Med A", C$2:C1378), C1378)))/7, 0)</f>
        <v>0</v>
      </c>
      <c r="I1378" s="23">
        <f>IF(F1378=1, SUMIFS(E$2:E1378, A$2:A1378, A1378, B$2:B1378, "Med A"), 0)</f>
        <v>0</v>
      </c>
      <c r="J1378" s="23">
        <f t="shared" si="183"/>
        <v>0</v>
      </c>
      <c r="K1378" s="23">
        <f t="shared" si="184"/>
        <v>20000</v>
      </c>
      <c r="L1378" s="23">
        <f t="shared" si="185"/>
        <v>0</v>
      </c>
      <c r="M1378" s="1">
        <f>IF(AND(B1378="Med B", COUNTIFS(A$2:A1378, A1378, B$2:B1378, "Med B")=1), 1, 0)</f>
        <v>0</v>
      </c>
      <c r="N1378" s="1">
        <f t="shared" si="186"/>
        <v>0</v>
      </c>
      <c r="O1378" s="1">
        <f>IF(B1378="Med B", COUNTIFS(A$2:A1378, A1378, B$2:B1378, "Med B"), 0)</f>
        <v>0</v>
      </c>
      <c r="P1378" s="1">
        <f>IF(AND(B1378="Med B", COUNTIFS(A$2:A1378, A1378, B$2:B1378, "Med B")=2), E1378, 0)</f>
        <v>0</v>
      </c>
    </row>
    <row r="1379" spans="1:16" ht="10" x14ac:dyDescent="0.25">
      <c r="A1379" s="1">
        <v>93</v>
      </c>
      <c r="B1379" s="24" t="s">
        <v>9</v>
      </c>
      <c r="C1379" s="2">
        <v>41138</v>
      </c>
      <c r="D1379" s="2" t="str">
        <f t="shared" si="181"/>
        <v>2012-08</v>
      </c>
      <c r="E1379" s="23">
        <v>20000</v>
      </c>
      <c r="F1379" s="23">
        <f t="shared" si="182"/>
        <v>0</v>
      </c>
      <c r="G1379" s="23">
        <f>IF(AND(B1379="Med B", COUNTIFS(A$2:A1379, A1379, B$2:B1379, "Med A")=0), 1, 0)</f>
        <v>0</v>
      </c>
      <c r="H1379" s="23" cm="1">
        <f t="array" ref="H1379">IF(AND(A1379=A1378, E1379=1), (C1379-MIN(IF(A$2:A1379=A1379, IF(B$2:B1379="Med A", C$2:C1379), C1379)))/7, 0)</f>
        <v>0</v>
      </c>
      <c r="I1379" s="23">
        <f>IF(F1379=1, SUMIFS(E$2:E1379, A$2:A1379, A1379, B$2:B1379, "Med A"), 0)</f>
        <v>0</v>
      </c>
      <c r="J1379" s="23">
        <f t="shared" si="183"/>
        <v>0</v>
      </c>
      <c r="K1379" s="23">
        <f t="shared" si="184"/>
        <v>20000</v>
      </c>
      <c r="L1379" s="23">
        <f t="shared" si="185"/>
        <v>0</v>
      </c>
      <c r="M1379" s="1">
        <f>IF(AND(B1379="Med B", COUNTIFS(A$2:A1379, A1379, B$2:B1379, "Med B")=1), 1, 0)</f>
        <v>0</v>
      </c>
      <c r="N1379" s="1">
        <f t="shared" si="186"/>
        <v>0</v>
      </c>
      <c r="O1379" s="1">
        <f>IF(B1379="Med B", COUNTIFS(A$2:A1379, A1379, B$2:B1379, "Med B"), 0)</f>
        <v>0</v>
      </c>
      <c r="P1379" s="1">
        <f>IF(AND(B1379="Med B", COUNTIFS(A$2:A1379, A1379, B$2:B1379, "Med B")=2), E1379, 0)</f>
        <v>0</v>
      </c>
    </row>
    <row r="1380" spans="1:16" ht="10" x14ac:dyDescent="0.25">
      <c r="A1380" s="1">
        <v>93</v>
      </c>
      <c r="B1380" s="24" t="s">
        <v>9</v>
      </c>
      <c r="C1380" s="2">
        <v>41143</v>
      </c>
      <c r="D1380" s="2" t="str">
        <f t="shared" si="181"/>
        <v>2012-08</v>
      </c>
      <c r="E1380" s="23">
        <v>20000</v>
      </c>
      <c r="F1380" s="23">
        <f t="shared" si="182"/>
        <v>0</v>
      </c>
      <c r="G1380" s="23">
        <f>IF(AND(B1380="Med B", COUNTIFS(A$2:A1380, A1380, B$2:B1380, "Med A")=0), 1, 0)</f>
        <v>0</v>
      </c>
      <c r="H1380" s="23" cm="1">
        <f t="array" ref="H1380">IF(AND(A1380=A1379, E1380=1), (C1380-MIN(IF(A$2:A1380=A1380, IF(B$2:B1380="Med A", C$2:C1380), C1380)))/7, 0)</f>
        <v>0</v>
      </c>
      <c r="I1380" s="23">
        <f>IF(F1380=1, SUMIFS(E$2:E1380, A$2:A1380, A1380, B$2:B1380, "Med A"), 0)</f>
        <v>0</v>
      </c>
      <c r="J1380" s="23">
        <f t="shared" si="183"/>
        <v>0</v>
      </c>
      <c r="K1380" s="23">
        <f t="shared" si="184"/>
        <v>20000</v>
      </c>
      <c r="L1380" s="23">
        <f t="shared" si="185"/>
        <v>0</v>
      </c>
      <c r="M1380" s="1">
        <f>IF(AND(B1380="Med B", COUNTIFS(A$2:A1380, A1380, B$2:B1380, "Med B")=1), 1, 0)</f>
        <v>0</v>
      </c>
      <c r="N1380" s="1">
        <f t="shared" si="186"/>
        <v>0</v>
      </c>
      <c r="O1380" s="1">
        <f>IF(B1380="Med B", COUNTIFS(A$2:A1380, A1380, B$2:B1380, "Med B"), 0)</f>
        <v>0</v>
      </c>
      <c r="P1380" s="1">
        <f>IF(AND(B1380="Med B", COUNTIFS(A$2:A1380, A1380, B$2:B1380, "Med B")=2), E1380, 0)</f>
        <v>0</v>
      </c>
    </row>
    <row r="1381" spans="1:16" ht="10" x14ac:dyDescent="0.25">
      <c r="A1381" s="1">
        <v>93</v>
      </c>
      <c r="B1381" s="24" t="s">
        <v>9</v>
      </c>
      <c r="C1381" s="2">
        <v>41150</v>
      </c>
      <c r="D1381" s="2" t="str">
        <f t="shared" si="181"/>
        <v>2012-08</v>
      </c>
      <c r="E1381" s="23">
        <v>20000</v>
      </c>
      <c r="F1381" s="23">
        <f t="shared" si="182"/>
        <v>0</v>
      </c>
      <c r="G1381" s="23">
        <f>IF(AND(B1381="Med B", COUNTIFS(A$2:A1381, A1381, B$2:B1381, "Med A")=0), 1, 0)</f>
        <v>0</v>
      </c>
      <c r="H1381" s="23" cm="1">
        <f t="array" ref="H1381">IF(AND(A1381=A1380, E1381=1), (C1381-MIN(IF(A$2:A1381=A1381, IF(B$2:B1381="Med A", C$2:C1381), C1381)))/7, 0)</f>
        <v>0</v>
      </c>
      <c r="I1381" s="23">
        <f>IF(F1381=1, SUMIFS(E$2:E1381, A$2:A1381, A1381, B$2:B1381, "Med A"), 0)</f>
        <v>0</v>
      </c>
      <c r="J1381" s="23">
        <f t="shared" si="183"/>
        <v>0</v>
      </c>
      <c r="K1381" s="23">
        <f t="shared" si="184"/>
        <v>20000</v>
      </c>
      <c r="L1381" s="23">
        <f t="shared" si="185"/>
        <v>0</v>
      </c>
      <c r="M1381" s="1">
        <f>IF(AND(B1381="Med B", COUNTIFS(A$2:A1381, A1381, B$2:B1381, "Med B")=1), 1, 0)</f>
        <v>0</v>
      </c>
      <c r="N1381" s="1">
        <f t="shared" si="186"/>
        <v>0</v>
      </c>
      <c r="O1381" s="1">
        <f>IF(B1381="Med B", COUNTIFS(A$2:A1381, A1381, B$2:B1381, "Med B"), 0)</f>
        <v>0</v>
      </c>
      <c r="P1381" s="1">
        <f>IF(AND(B1381="Med B", COUNTIFS(A$2:A1381, A1381, B$2:B1381, "Med B")=2), E1381, 0)</f>
        <v>0</v>
      </c>
    </row>
    <row r="1382" spans="1:16" ht="10" x14ac:dyDescent="0.25">
      <c r="A1382" s="1">
        <v>94</v>
      </c>
      <c r="B1382" s="24" t="s">
        <v>9</v>
      </c>
      <c r="C1382" s="2">
        <v>41092</v>
      </c>
      <c r="D1382" s="2" t="str">
        <f t="shared" si="181"/>
        <v>2012-07</v>
      </c>
      <c r="E1382" s="23">
        <v>4200</v>
      </c>
      <c r="F1382" s="23">
        <f t="shared" si="182"/>
        <v>0</v>
      </c>
      <c r="G1382" s="23">
        <f>IF(AND(B1382="Med B", COUNTIFS(A$2:A1382, A1382, B$2:B1382, "Med A")=0), 1, 0)</f>
        <v>0</v>
      </c>
      <c r="H1382" s="23" cm="1">
        <f t="array" ref="H1382">IF(AND(A1382=A1381, E1382=1), (C1382-MIN(IF(A$2:A1382=A1382, IF(B$2:B1382="Med A", C$2:C1382), C1382)))/7, 0)</f>
        <v>0</v>
      </c>
      <c r="I1382" s="23">
        <f>IF(F1382=1, SUMIFS(E$2:E1382, A$2:A1382, A1382, B$2:B1382, "Med A"), 0)</f>
        <v>0</v>
      </c>
      <c r="J1382" s="23">
        <f t="shared" si="183"/>
        <v>0</v>
      </c>
      <c r="K1382" s="23">
        <f t="shared" si="184"/>
        <v>4200</v>
      </c>
      <c r="L1382" s="23">
        <f t="shared" si="185"/>
        <v>0</v>
      </c>
      <c r="M1382" s="1">
        <f>IF(AND(B1382="Med B", COUNTIFS(A$2:A1382, A1382, B$2:B1382, "Med B")=1), 1, 0)</f>
        <v>0</v>
      </c>
      <c r="N1382" s="1">
        <f t="shared" si="186"/>
        <v>0</v>
      </c>
      <c r="O1382" s="1">
        <f>IF(B1382="Med B", COUNTIFS(A$2:A1382, A1382, B$2:B1382, "Med B"), 0)</f>
        <v>0</v>
      </c>
      <c r="P1382" s="1">
        <f>IF(AND(B1382="Med B", COUNTIFS(A$2:A1382, A1382, B$2:B1382, "Med B")=2), E1382, 0)</f>
        <v>0</v>
      </c>
    </row>
    <row r="1383" spans="1:16" ht="10" x14ac:dyDescent="0.25">
      <c r="A1383" s="1">
        <v>94</v>
      </c>
      <c r="B1383" s="24" t="s">
        <v>9</v>
      </c>
      <c r="C1383" s="2">
        <v>41096</v>
      </c>
      <c r="D1383" s="2" t="str">
        <f t="shared" si="181"/>
        <v>2012-07</v>
      </c>
      <c r="E1383" s="23">
        <v>4200</v>
      </c>
      <c r="F1383" s="23">
        <f t="shared" si="182"/>
        <v>0</v>
      </c>
      <c r="G1383" s="23">
        <f>IF(AND(B1383="Med B", COUNTIFS(A$2:A1383, A1383, B$2:B1383, "Med A")=0), 1, 0)</f>
        <v>0</v>
      </c>
      <c r="H1383" s="23" cm="1">
        <f t="array" ref="H1383">IF(AND(A1383=A1382, E1383=1), (C1383-MIN(IF(A$2:A1383=A1383, IF(B$2:B1383="Med A", C$2:C1383), C1383)))/7, 0)</f>
        <v>0</v>
      </c>
      <c r="I1383" s="23">
        <f>IF(F1383=1, SUMIFS(E$2:E1383, A$2:A1383, A1383, B$2:B1383, "Med A"), 0)</f>
        <v>0</v>
      </c>
      <c r="J1383" s="23">
        <f t="shared" si="183"/>
        <v>0</v>
      </c>
      <c r="K1383" s="23">
        <f t="shared" si="184"/>
        <v>4200</v>
      </c>
      <c r="L1383" s="23">
        <f t="shared" si="185"/>
        <v>0</v>
      </c>
      <c r="M1383" s="1">
        <f>IF(AND(B1383="Med B", COUNTIFS(A$2:A1383, A1383, B$2:B1383, "Med B")=1), 1, 0)</f>
        <v>0</v>
      </c>
      <c r="N1383" s="1">
        <f t="shared" si="186"/>
        <v>0</v>
      </c>
      <c r="O1383" s="1">
        <f>IF(B1383="Med B", COUNTIFS(A$2:A1383, A1383, B$2:B1383, "Med B"), 0)</f>
        <v>0</v>
      </c>
      <c r="P1383" s="1">
        <f>IF(AND(B1383="Med B", COUNTIFS(A$2:A1383, A1383, B$2:B1383, "Med B")=2), E1383, 0)</f>
        <v>0</v>
      </c>
    </row>
    <row r="1384" spans="1:16" ht="10" x14ac:dyDescent="0.25">
      <c r="A1384" s="1">
        <v>94</v>
      </c>
      <c r="B1384" s="24" t="s">
        <v>9</v>
      </c>
      <c r="C1384" s="2">
        <v>41101</v>
      </c>
      <c r="D1384" s="2" t="str">
        <f t="shared" si="181"/>
        <v>2012-07</v>
      </c>
      <c r="E1384" s="23">
        <v>4800</v>
      </c>
      <c r="F1384" s="23">
        <f t="shared" si="182"/>
        <v>0</v>
      </c>
      <c r="G1384" s="23">
        <f>IF(AND(B1384="Med B", COUNTIFS(A$2:A1384, A1384, B$2:B1384, "Med A")=0), 1, 0)</f>
        <v>0</v>
      </c>
      <c r="H1384" s="23" cm="1">
        <f t="array" ref="H1384">IF(AND(A1384=A1383, E1384=1), (C1384-MIN(IF(A$2:A1384=A1384, IF(B$2:B1384="Med A", C$2:C1384), C1384)))/7, 0)</f>
        <v>0</v>
      </c>
      <c r="I1384" s="23">
        <f>IF(F1384=1, SUMIFS(E$2:E1384, A$2:A1384, A1384, B$2:B1384, "Med A"), 0)</f>
        <v>0</v>
      </c>
      <c r="J1384" s="23">
        <f t="shared" si="183"/>
        <v>0</v>
      </c>
      <c r="K1384" s="23">
        <f t="shared" si="184"/>
        <v>4800</v>
      </c>
      <c r="L1384" s="23">
        <f t="shared" si="185"/>
        <v>0</v>
      </c>
      <c r="M1384" s="1">
        <f>IF(AND(B1384="Med B", COUNTIFS(A$2:A1384, A1384, B$2:B1384, "Med B")=1), 1, 0)</f>
        <v>0</v>
      </c>
      <c r="N1384" s="1">
        <f t="shared" si="186"/>
        <v>0</v>
      </c>
      <c r="O1384" s="1">
        <f>IF(B1384="Med B", COUNTIFS(A$2:A1384, A1384, B$2:B1384, "Med B"), 0)</f>
        <v>0</v>
      </c>
      <c r="P1384" s="1">
        <f>IF(AND(B1384="Med B", COUNTIFS(A$2:A1384, A1384, B$2:B1384, "Med B")=2), E1384, 0)</f>
        <v>0</v>
      </c>
    </row>
    <row r="1385" spans="1:16" ht="10" x14ac:dyDescent="0.25">
      <c r="A1385" s="1">
        <v>94</v>
      </c>
      <c r="B1385" s="24" t="s">
        <v>9</v>
      </c>
      <c r="C1385" s="2">
        <v>41103</v>
      </c>
      <c r="D1385" s="2" t="str">
        <f t="shared" si="181"/>
        <v>2012-07</v>
      </c>
      <c r="E1385" s="23">
        <v>4800</v>
      </c>
      <c r="F1385" s="23">
        <f t="shared" si="182"/>
        <v>0</v>
      </c>
      <c r="G1385" s="23">
        <f>IF(AND(B1385="Med B", COUNTIFS(A$2:A1385, A1385, B$2:B1385, "Med A")=0), 1, 0)</f>
        <v>0</v>
      </c>
      <c r="H1385" s="23" cm="1">
        <f t="array" ref="H1385">IF(AND(A1385=A1384, E1385=1), (C1385-MIN(IF(A$2:A1385=A1385, IF(B$2:B1385="Med A", C$2:C1385), C1385)))/7, 0)</f>
        <v>0</v>
      </c>
      <c r="I1385" s="23">
        <f>IF(F1385=1, SUMIFS(E$2:E1385, A$2:A1385, A1385, B$2:B1385, "Med A"), 0)</f>
        <v>0</v>
      </c>
      <c r="J1385" s="23">
        <f t="shared" si="183"/>
        <v>0</v>
      </c>
      <c r="K1385" s="23">
        <f t="shared" si="184"/>
        <v>4800</v>
      </c>
      <c r="L1385" s="23">
        <f t="shared" si="185"/>
        <v>0</v>
      </c>
      <c r="M1385" s="1">
        <f>IF(AND(B1385="Med B", COUNTIFS(A$2:A1385, A1385, B$2:B1385, "Med B")=1), 1, 0)</f>
        <v>0</v>
      </c>
      <c r="N1385" s="1">
        <f t="shared" si="186"/>
        <v>0</v>
      </c>
      <c r="O1385" s="1">
        <f>IF(B1385="Med B", COUNTIFS(A$2:A1385, A1385, B$2:B1385, "Med B"), 0)</f>
        <v>0</v>
      </c>
      <c r="P1385" s="1">
        <f>IF(AND(B1385="Med B", COUNTIFS(A$2:A1385, A1385, B$2:B1385, "Med B")=2), E1385, 0)</f>
        <v>0</v>
      </c>
    </row>
    <row r="1386" spans="1:16" ht="10" x14ac:dyDescent="0.25">
      <c r="A1386" s="1">
        <v>94</v>
      </c>
      <c r="B1386" s="24" t="s">
        <v>9</v>
      </c>
      <c r="C1386" s="2">
        <v>41106</v>
      </c>
      <c r="D1386" s="2" t="str">
        <f t="shared" si="181"/>
        <v>2012-07</v>
      </c>
      <c r="E1386" s="23">
        <v>4800</v>
      </c>
      <c r="F1386" s="23">
        <f t="shared" si="182"/>
        <v>0</v>
      </c>
      <c r="G1386" s="23">
        <f>IF(AND(B1386="Med B", COUNTIFS(A$2:A1386, A1386, B$2:B1386, "Med A")=0), 1, 0)</f>
        <v>0</v>
      </c>
      <c r="H1386" s="23" cm="1">
        <f t="array" ref="H1386">IF(AND(A1386=A1385, E1386=1), (C1386-MIN(IF(A$2:A1386=A1386, IF(B$2:B1386="Med A", C$2:C1386), C1386)))/7, 0)</f>
        <v>0</v>
      </c>
      <c r="I1386" s="23">
        <f>IF(F1386=1, SUMIFS(E$2:E1386, A$2:A1386, A1386, B$2:B1386, "Med A"), 0)</f>
        <v>0</v>
      </c>
      <c r="J1386" s="23">
        <f t="shared" si="183"/>
        <v>0</v>
      </c>
      <c r="K1386" s="23">
        <f t="shared" si="184"/>
        <v>4800</v>
      </c>
      <c r="L1386" s="23">
        <f t="shared" si="185"/>
        <v>0</v>
      </c>
      <c r="M1386" s="1">
        <f>IF(AND(B1386="Med B", COUNTIFS(A$2:A1386, A1386, B$2:B1386, "Med B")=1), 1, 0)</f>
        <v>0</v>
      </c>
      <c r="N1386" s="1">
        <f t="shared" si="186"/>
        <v>0</v>
      </c>
      <c r="O1386" s="1">
        <f>IF(B1386="Med B", COUNTIFS(A$2:A1386, A1386, B$2:B1386, "Med B"), 0)</f>
        <v>0</v>
      </c>
      <c r="P1386" s="1">
        <f>IF(AND(B1386="Med B", COUNTIFS(A$2:A1386, A1386, B$2:B1386, "Med B")=2), E1386, 0)</f>
        <v>0</v>
      </c>
    </row>
    <row r="1387" spans="1:16" ht="10" x14ac:dyDescent="0.25">
      <c r="A1387" s="1">
        <v>94</v>
      </c>
      <c r="B1387" s="24" t="s">
        <v>9</v>
      </c>
      <c r="C1387" s="2">
        <v>41108</v>
      </c>
      <c r="D1387" s="2" t="str">
        <f t="shared" si="181"/>
        <v>2012-07</v>
      </c>
      <c r="E1387" s="23">
        <v>4800</v>
      </c>
      <c r="F1387" s="23">
        <f t="shared" si="182"/>
        <v>0</v>
      </c>
      <c r="G1387" s="23">
        <f>IF(AND(B1387="Med B", COUNTIFS(A$2:A1387, A1387, B$2:B1387, "Med A")=0), 1, 0)</f>
        <v>0</v>
      </c>
      <c r="H1387" s="23" cm="1">
        <f t="array" ref="H1387">IF(AND(A1387=A1386, E1387=1), (C1387-MIN(IF(A$2:A1387=A1387, IF(B$2:B1387="Med A", C$2:C1387), C1387)))/7, 0)</f>
        <v>0</v>
      </c>
      <c r="I1387" s="23">
        <f>IF(F1387=1, SUMIFS(E$2:E1387, A$2:A1387, A1387, B$2:B1387, "Med A"), 0)</f>
        <v>0</v>
      </c>
      <c r="J1387" s="23">
        <f t="shared" si="183"/>
        <v>0</v>
      </c>
      <c r="K1387" s="23">
        <f t="shared" si="184"/>
        <v>4800</v>
      </c>
      <c r="L1387" s="23">
        <f t="shared" si="185"/>
        <v>0</v>
      </c>
      <c r="M1387" s="1">
        <f>IF(AND(B1387="Med B", COUNTIFS(A$2:A1387, A1387, B$2:B1387, "Med B")=1), 1, 0)</f>
        <v>0</v>
      </c>
      <c r="N1387" s="1">
        <f t="shared" si="186"/>
        <v>0</v>
      </c>
      <c r="O1387" s="1">
        <f>IF(B1387="Med B", COUNTIFS(A$2:A1387, A1387, B$2:B1387, "Med B"), 0)</f>
        <v>0</v>
      </c>
      <c r="P1387" s="1">
        <f>IF(AND(B1387="Med B", COUNTIFS(A$2:A1387, A1387, B$2:B1387, "Med B")=2), E1387, 0)</f>
        <v>0</v>
      </c>
    </row>
    <row r="1388" spans="1:16" ht="10" x14ac:dyDescent="0.25">
      <c r="A1388" s="1">
        <v>94</v>
      </c>
      <c r="B1388" s="24" t="s">
        <v>9</v>
      </c>
      <c r="C1388" s="2">
        <v>41110</v>
      </c>
      <c r="D1388" s="2" t="str">
        <f t="shared" si="181"/>
        <v>2012-07</v>
      </c>
      <c r="E1388" s="23">
        <v>5800</v>
      </c>
      <c r="F1388" s="23">
        <f t="shared" si="182"/>
        <v>0</v>
      </c>
      <c r="G1388" s="23">
        <f>IF(AND(B1388="Med B", COUNTIFS(A$2:A1388, A1388, B$2:B1388, "Med A")=0), 1, 0)</f>
        <v>0</v>
      </c>
      <c r="H1388" s="23" cm="1">
        <f t="array" ref="H1388">IF(AND(A1388=A1387, E1388=1), (C1388-MIN(IF(A$2:A1388=A1388, IF(B$2:B1388="Med A", C$2:C1388), C1388)))/7, 0)</f>
        <v>0</v>
      </c>
      <c r="I1388" s="23">
        <f>IF(F1388=1, SUMIFS(E$2:E1388, A$2:A1388, A1388, B$2:B1388, "Med A"), 0)</f>
        <v>0</v>
      </c>
      <c r="J1388" s="23">
        <f t="shared" si="183"/>
        <v>0</v>
      </c>
      <c r="K1388" s="23">
        <f t="shared" si="184"/>
        <v>5800</v>
      </c>
      <c r="L1388" s="23">
        <f t="shared" si="185"/>
        <v>0</v>
      </c>
      <c r="M1388" s="1">
        <f>IF(AND(B1388="Med B", COUNTIFS(A$2:A1388, A1388, B$2:B1388, "Med B")=1), 1, 0)</f>
        <v>0</v>
      </c>
      <c r="N1388" s="1">
        <f t="shared" si="186"/>
        <v>0</v>
      </c>
      <c r="O1388" s="1">
        <f>IF(B1388="Med B", COUNTIFS(A$2:A1388, A1388, B$2:B1388, "Med B"), 0)</f>
        <v>0</v>
      </c>
      <c r="P1388" s="1">
        <f>IF(AND(B1388="Med B", COUNTIFS(A$2:A1388, A1388, B$2:B1388, "Med B")=2), E1388, 0)</f>
        <v>0</v>
      </c>
    </row>
    <row r="1389" spans="1:16" ht="10" x14ac:dyDescent="0.25">
      <c r="A1389" s="1">
        <v>94</v>
      </c>
      <c r="B1389" s="24" t="s">
        <v>9</v>
      </c>
      <c r="C1389" s="2">
        <v>41113</v>
      </c>
      <c r="D1389" s="2" t="str">
        <f t="shared" si="181"/>
        <v>2012-07</v>
      </c>
      <c r="E1389" s="23">
        <v>5800</v>
      </c>
      <c r="F1389" s="23">
        <f t="shared" si="182"/>
        <v>0</v>
      </c>
      <c r="G1389" s="23">
        <f>IF(AND(B1389="Med B", COUNTIFS(A$2:A1389, A1389, B$2:B1389, "Med A")=0), 1, 0)</f>
        <v>0</v>
      </c>
      <c r="H1389" s="23" cm="1">
        <f t="array" ref="H1389">IF(AND(A1389=A1388, E1389=1), (C1389-MIN(IF(A$2:A1389=A1389, IF(B$2:B1389="Med A", C$2:C1389), C1389)))/7, 0)</f>
        <v>0</v>
      </c>
      <c r="I1389" s="23">
        <f>IF(F1389=1, SUMIFS(E$2:E1389, A$2:A1389, A1389, B$2:B1389, "Med A"), 0)</f>
        <v>0</v>
      </c>
      <c r="J1389" s="23">
        <f t="shared" si="183"/>
        <v>0</v>
      </c>
      <c r="K1389" s="23">
        <f t="shared" si="184"/>
        <v>5800</v>
      </c>
      <c r="L1389" s="23">
        <f t="shared" si="185"/>
        <v>0</v>
      </c>
      <c r="M1389" s="1">
        <f>IF(AND(B1389="Med B", COUNTIFS(A$2:A1389, A1389, B$2:B1389, "Med B")=1), 1, 0)</f>
        <v>0</v>
      </c>
      <c r="N1389" s="1">
        <f t="shared" si="186"/>
        <v>0</v>
      </c>
      <c r="O1389" s="1">
        <f>IF(B1389="Med B", COUNTIFS(A$2:A1389, A1389, B$2:B1389, "Med B"), 0)</f>
        <v>0</v>
      </c>
      <c r="P1389" s="1">
        <f>IF(AND(B1389="Med B", COUNTIFS(A$2:A1389, A1389, B$2:B1389, "Med B")=2), E1389, 0)</f>
        <v>0</v>
      </c>
    </row>
    <row r="1390" spans="1:16" ht="10" x14ac:dyDescent="0.25">
      <c r="A1390" s="1">
        <v>94</v>
      </c>
      <c r="B1390" s="24" t="s">
        <v>9</v>
      </c>
      <c r="C1390" s="2">
        <v>41115</v>
      </c>
      <c r="D1390" s="2" t="str">
        <f t="shared" si="181"/>
        <v>2012-07</v>
      </c>
      <c r="E1390" s="23">
        <v>5800</v>
      </c>
      <c r="F1390" s="23">
        <f t="shared" si="182"/>
        <v>0</v>
      </c>
      <c r="G1390" s="23">
        <f>IF(AND(B1390="Med B", COUNTIFS(A$2:A1390, A1390, B$2:B1390, "Med A")=0), 1, 0)</f>
        <v>0</v>
      </c>
      <c r="H1390" s="23" cm="1">
        <f t="array" ref="H1390">IF(AND(A1390=A1389, E1390=1), (C1390-MIN(IF(A$2:A1390=A1390, IF(B$2:B1390="Med A", C$2:C1390), C1390)))/7, 0)</f>
        <v>0</v>
      </c>
      <c r="I1390" s="23">
        <f>IF(F1390=1, SUMIFS(E$2:E1390, A$2:A1390, A1390, B$2:B1390, "Med A"), 0)</f>
        <v>0</v>
      </c>
      <c r="J1390" s="23">
        <f t="shared" si="183"/>
        <v>0</v>
      </c>
      <c r="K1390" s="23">
        <f t="shared" si="184"/>
        <v>5800</v>
      </c>
      <c r="L1390" s="23">
        <f t="shared" si="185"/>
        <v>0</v>
      </c>
      <c r="M1390" s="1">
        <f>IF(AND(B1390="Med B", COUNTIFS(A$2:A1390, A1390, B$2:B1390, "Med B")=1), 1, 0)</f>
        <v>0</v>
      </c>
      <c r="N1390" s="1">
        <f t="shared" si="186"/>
        <v>0</v>
      </c>
      <c r="O1390" s="1">
        <f>IF(B1390="Med B", COUNTIFS(A$2:A1390, A1390, B$2:B1390, "Med B"), 0)</f>
        <v>0</v>
      </c>
      <c r="P1390" s="1">
        <f>IF(AND(B1390="Med B", COUNTIFS(A$2:A1390, A1390, B$2:B1390, "Med B")=2), E1390, 0)</f>
        <v>0</v>
      </c>
    </row>
    <row r="1391" spans="1:16" ht="10" x14ac:dyDescent="0.25">
      <c r="A1391" s="1">
        <v>94</v>
      </c>
      <c r="B1391" s="24" t="s">
        <v>9</v>
      </c>
      <c r="C1391" s="2">
        <v>41117</v>
      </c>
      <c r="D1391" s="2" t="str">
        <f t="shared" si="181"/>
        <v>2012-07</v>
      </c>
      <c r="E1391" s="23">
        <v>5800</v>
      </c>
      <c r="F1391" s="23">
        <f t="shared" si="182"/>
        <v>0</v>
      </c>
      <c r="G1391" s="23">
        <f>IF(AND(B1391="Med B", COUNTIFS(A$2:A1391, A1391, B$2:B1391, "Med A")=0), 1, 0)</f>
        <v>0</v>
      </c>
      <c r="H1391" s="23" cm="1">
        <f t="array" ref="H1391">IF(AND(A1391=A1390, E1391=1), (C1391-MIN(IF(A$2:A1391=A1391, IF(B$2:B1391="Med A", C$2:C1391), C1391)))/7, 0)</f>
        <v>0</v>
      </c>
      <c r="I1391" s="23">
        <f>IF(F1391=1, SUMIFS(E$2:E1391, A$2:A1391, A1391, B$2:B1391, "Med A"), 0)</f>
        <v>0</v>
      </c>
      <c r="J1391" s="23">
        <f t="shared" si="183"/>
        <v>0</v>
      </c>
      <c r="K1391" s="23">
        <f t="shared" si="184"/>
        <v>5800</v>
      </c>
      <c r="L1391" s="23">
        <f t="shared" si="185"/>
        <v>0</v>
      </c>
      <c r="M1391" s="1">
        <f>IF(AND(B1391="Med B", COUNTIFS(A$2:A1391, A1391, B$2:B1391, "Med B")=1), 1, 0)</f>
        <v>0</v>
      </c>
      <c r="N1391" s="1">
        <f t="shared" si="186"/>
        <v>0</v>
      </c>
      <c r="O1391" s="1">
        <f>IF(B1391="Med B", COUNTIFS(A$2:A1391, A1391, B$2:B1391, "Med B"), 0)</f>
        <v>0</v>
      </c>
      <c r="P1391" s="1">
        <f>IF(AND(B1391="Med B", COUNTIFS(A$2:A1391, A1391, B$2:B1391, "Med B")=2), E1391, 0)</f>
        <v>0</v>
      </c>
    </row>
    <row r="1392" spans="1:16" ht="10" x14ac:dyDescent="0.25">
      <c r="A1392" s="1">
        <v>94</v>
      </c>
      <c r="B1392" s="24" t="s">
        <v>9</v>
      </c>
      <c r="C1392" s="2">
        <v>41120</v>
      </c>
      <c r="D1392" s="2" t="str">
        <f t="shared" si="181"/>
        <v>2012-07</v>
      </c>
      <c r="E1392" s="23">
        <v>5800</v>
      </c>
      <c r="F1392" s="23">
        <f t="shared" si="182"/>
        <v>0</v>
      </c>
      <c r="G1392" s="23">
        <f>IF(AND(B1392="Med B", COUNTIFS(A$2:A1392, A1392, B$2:B1392, "Med A")=0), 1, 0)</f>
        <v>0</v>
      </c>
      <c r="H1392" s="23" cm="1">
        <f t="array" ref="H1392">IF(AND(A1392=A1391, E1392=1), (C1392-MIN(IF(A$2:A1392=A1392, IF(B$2:B1392="Med A", C$2:C1392), C1392)))/7, 0)</f>
        <v>0</v>
      </c>
      <c r="I1392" s="23">
        <f>IF(F1392=1, SUMIFS(E$2:E1392, A$2:A1392, A1392, B$2:B1392, "Med A"), 0)</f>
        <v>0</v>
      </c>
      <c r="J1392" s="23">
        <f t="shared" si="183"/>
        <v>0</v>
      </c>
      <c r="K1392" s="23">
        <f t="shared" si="184"/>
        <v>5800</v>
      </c>
      <c r="L1392" s="23">
        <f t="shared" si="185"/>
        <v>0</v>
      </c>
      <c r="M1392" s="1">
        <f>IF(AND(B1392="Med B", COUNTIFS(A$2:A1392, A1392, B$2:B1392, "Med B")=1), 1, 0)</f>
        <v>0</v>
      </c>
      <c r="N1392" s="1">
        <f t="shared" si="186"/>
        <v>0</v>
      </c>
      <c r="O1392" s="1">
        <f>IF(B1392="Med B", COUNTIFS(A$2:A1392, A1392, B$2:B1392, "Med B"), 0)</f>
        <v>0</v>
      </c>
      <c r="P1392" s="1">
        <f>IF(AND(B1392="Med B", COUNTIFS(A$2:A1392, A1392, B$2:B1392, "Med B")=2), E1392, 0)</f>
        <v>0</v>
      </c>
    </row>
    <row r="1393" spans="1:17" ht="10" x14ac:dyDescent="0.25">
      <c r="A1393" s="1">
        <v>94</v>
      </c>
      <c r="B1393" s="24" t="s">
        <v>9</v>
      </c>
      <c r="C1393" s="2">
        <v>41122</v>
      </c>
      <c r="D1393" s="2" t="str">
        <f t="shared" si="181"/>
        <v>2012-08</v>
      </c>
      <c r="E1393" s="23">
        <v>5800</v>
      </c>
      <c r="F1393" s="23">
        <f t="shared" si="182"/>
        <v>0</v>
      </c>
      <c r="G1393" s="23">
        <f>IF(AND(B1393="Med B", COUNTIFS(A$2:A1393, A1393, B$2:B1393, "Med A")=0), 1, 0)</f>
        <v>0</v>
      </c>
      <c r="H1393" s="23" cm="1">
        <f t="array" ref="H1393">IF(AND(A1393=A1392, E1393=1), (C1393-MIN(IF(A$2:A1393=A1393, IF(B$2:B1393="Med A", C$2:C1393), C1393)))/7, 0)</f>
        <v>0</v>
      </c>
      <c r="I1393" s="23">
        <f>IF(F1393=1, SUMIFS(E$2:E1393, A$2:A1393, A1393, B$2:B1393, "Med A"), 0)</f>
        <v>0</v>
      </c>
      <c r="J1393" s="23">
        <f t="shared" si="183"/>
        <v>0</v>
      </c>
      <c r="K1393" s="23">
        <f t="shared" si="184"/>
        <v>5800</v>
      </c>
      <c r="L1393" s="23">
        <f t="shared" si="185"/>
        <v>0</v>
      </c>
      <c r="M1393" s="1">
        <f>IF(AND(B1393="Med B", COUNTIFS(A$2:A1393, A1393, B$2:B1393, "Med B")=1), 1, 0)</f>
        <v>0</v>
      </c>
      <c r="N1393" s="1">
        <f t="shared" si="186"/>
        <v>0</v>
      </c>
      <c r="O1393" s="1">
        <f>IF(B1393="Med B", COUNTIFS(A$2:A1393, A1393, B$2:B1393, "Med B"), 0)</f>
        <v>0</v>
      </c>
      <c r="P1393" s="1">
        <f>IF(AND(B1393="Med B", COUNTIFS(A$2:A1393, A1393, B$2:B1393, "Med B")=2), E1393, 0)</f>
        <v>0</v>
      </c>
    </row>
    <row r="1394" spans="1:17" ht="10" x14ac:dyDescent="0.25">
      <c r="A1394" s="1">
        <v>94</v>
      </c>
      <c r="B1394" s="24" t="s">
        <v>9</v>
      </c>
      <c r="C1394" s="2">
        <v>41124</v>
      </c>
      <c r="D1394" s="2" t="str">
        <f t="shared" si="181"/>
        <v>2012-08</v>
      </c>
      <c r="E1394" s="23">
        <v>6400</v>
      </c>
      <c r="F1394" s="23">
        <f t="shared" si="182"/>
        <v>0</v>
      </c>
      <c r="G1394" s="23">
        <f>IF(AND(B1394="Med B", COUNTIFS(A$2:A1394, A1394, B$2:B1394, "Med A")=0), 1, 0)</f>
        <v>0</v>
      </c>
      <c r="H1394" s="23" cm="1">
        <f t="array" ref="H1394">IF(AND(A1394=A1393, E1394=1), (C1394-MIN(IF(A$2:A1394=A1394, IF(B$2:B1394="Med A", C$2:C1394), C1394)))/7, 0)</f>
        <v>0</v>
      </c>
      <c r="I1394" s="23">
        <f>IF(F1394=1, SUMIFS(E$2:E1394, A$2:A1394, A1394, B$2:B1394, "Med A"), 0)</f>
        <v>0</v>
      </c>
      <c r="J1394" s="23">
        <f t="shared" si="183"/>
        <v>0</v>
      </c>
      <c r="K1394" s="23">
        <f t="shared" si="184"/>
        <v>6400</v>
      </c>
      <c r="L1394" s="23">
        <f t="shared" si="185"/>
        <v>0</v>
      </c>
      <c r="M1394" s="1">
        <f>IF(AND(B1394="Med B", COUNTIFS(A$2:A1394, A1394, B$2:B1394, "Med B")=1), 1, 0)</f>
        <v>0</v>
      </c>
      <c r="N1394" s="1">
        <f t="shared" si="186"/>
        <v>0</v>
      </c>
      <c r="O1394" s="1">
        <f>IF(B1394="Med B", COUNTIFS(A$2:A1394, A1394, B$2:B1394, "Med B"), 0)</f>
        <v>0</v>
      </c>
      <c r="P1394" s="1">
        <f>IF(AND(B1394="Med B", COUNTIFS(A$2:A1394, A1394, B$2:B1394, "Med B")=2), E1394, 0)</f>
        <v>0</v>
      </c>
    </row>
    <row r="1395" spans="1:17" ht="10" x14ac:dyDescent="0.25">
      <c r="A1395" s="1">
        <v>94</v>
      </c>
      <c r="B1395" s="24" t="s">
        <v>9</v>
      </c>
      <c r="C1395" s="2">
        <v>41127</v>
      </c>
      <c r="D1395" s="2" t="str">
        <f t="shared" si="181"/>
        <v>2012-08</v>
      </c>
      <c r="E1395" s="23">
        <v>6400</v>
      </c>
      <c r="F1395" s="23">
        <f t="shared" si="182"/>
        <v>0</v>
      </c>
      <c r="G1395" s="23">
        <f>IF(AND(B1395="Med B", COUNTIFS(A$2:A1395, A1395, B$2:B1395, "Med A")=0), 1, 0)</f>
        <v>0</v>
      </c>
      <c r="H1395" s="23" cm="1">
        <f t="array" ref="H1395">IF(AND(A1395=A1394, E1395=1), (C1395-MIN(IF(A$2:A1395=A1395, IF(B$2:B1395="Med A", C$2:C1395), C1395)))/7, 0)</f>
        <v>0</v>
      </c>
      <c r="I1395" s="23">
        <f>IF(F1395=1, SUMIFS(E$2:E1395, A$2:A1395, A1395, B$2:B1395, "Med A"), 0)</f>
        <v>0</v>
      </c>
      <c r="J1395" s="23">
        <f t="shared" si="183"/>
        <v>0</v>
      </c>
      <c r="K1395" s="23">
        <f t="shared" si="184"/>
        <v>6400</v>
      </c>
      <c r="L1395" s="23">
        <f t="shared" si="185"/>
        <v>0</v>
      </c>
      <c r="M1395" s="1">
        <f>IF(AND(B1395="Med B", COUNTIFS(A$2:A1395, A1395, B$2:B1395, "Med B")=1), 1, 0)</f>
        <v>0</v>
      </c>
      <c r="N1395" s="1">
        <f t="shared" si="186"/>
        <v>0</v>
      </c>
      <c r="O1395" s="1">
        <f>IF(B1395="Med B", COUNTIFS(A$2:A1395, A1395, B$2:B1395, "Med B"), 0)</f>
        <v>0</v>
      </c>
      <c r="P1395" s="1">
        <f>IF(AND(B1395="Med B", COUNTIFS(A$2:A1395, A1395, B$2:B1395, "Med B")=2), E1395, 0)</f>
        <v>0</v>
      </c>
    </row>
    <row r="1396" spans="1:17" ht="10" x14ac:dyDescent="0.25">
      <c r="A1396" s="1">
        <v>94</v>
      </c>
      <c r="B1396" s="24" t="s">
        <v>9</v>
      </c>
      <c r="C1396" s="2">
        <v>41129</v>
      </c>
      <c r="D1396" s="2" t="str">
        <f t="shared" si="181"/>
        <v>2012-08</v>
      </c>
      <c r="E1396" s="23">
        <v>6400</v>
      </c>
      <c r="F1396" s="23">
        <f t="shared" si="182"/>
        <v>0</v>
      </c>
      <c r="G1396" s="23">
        <f>IF(AND(B1396="Med B", COUNTIFS(A$2:A1396, A1396, B$2:B1396, "Med A")=0), 1, 0)</f>
        <v>0</v>
      </c>
      <c r="H1396" s="23" cm="1">
        <f t="array" ref="H1396">IF(AND(A1396=A1395, E1396=1), (C1396-MIN(IF(A$2:A1396=A1396, IF(B$2:B1396="Med A", C$2:C1396), C1396)))/7, 0)</f>
        <v>0</v>
      </c>
      <c r="I1396" s="23">
        <f>IF(F1396=1, SUMIFS(E$2:E1396, A$2:A1396, A1396, B$2:B1396, "Med A"), 0)</f>
        <v>0</v>
      </c>
      <c r="J1396" s="23">
        <f t="shared" si="183"/>
        <v>0</v>
      </c>
      <c r="K1396" s="23">
        <f t="shared" si="184"/>
        <v>6400</v>
      </c>
      <c r="L1396" s="23">
        <f t="shared" si="185"/>
        <v>0</v>
      </c>
      <c r="M1396" s="1">
        <f>IF(AND(B1396="Med B", COUNTIFS(A$2:A1396, A1396, B$2:B1396, "Med B")=1), 1, 0)</f>
        <v>0</v>
      </c>
      <c r="N1396" s="1">
        <f t="shared" si="186"/>
        <v>0</v>
      </c>
      <c r="O1396" s="1">
        <f>IF(B1396="Med B", COUNTIFS(A$2:A1396, A1396, B$2:B1396, "Med B"), 0)</f>
        <v>0</v>
      </c>
      <c r="P1396" s="1">
        <f>IF(AND(B1396="Med B", COUNTIFS(A$2:A1396, A1396, B$2:B1396, "Med B")=2), E1396, 0)</f>
        <v>0</v>
      </c>
    </row>
    <row r="1397" spans="1:17" ht="10" x14ac:dyDescent="0.25">
      <c r="A1397" s="1">
        <v>94</v>
      </c>
      <c r="B1397" s="24" t="s">
        <v>9</v>
      </c>
      <c r="C1397" s="2">
        <v>41131</v>
      </c>
      <c r="D1397" s="2" t="str">
        <f t="shared" si="181"/>
        <v>2012-08</v>
      </c>
      <c r="E1397" s="23">
        <v>6400</v>
      </c>
      <c r="F1397" s="23">
        <f t="shared" si="182"/>
        <v>0</v>
      </c>
      <c r="G1397" s="23">
        <f>IF(AND(B1397="Med B", COUNTIFS(A$2:A1397, A1397, B$2:B1397, "Med A")=0), 1, 0)</f>
        <v>0</v>
      </c>
      <c r="H1397" s="23" cm="1">
        <f t="array" ref="H1397">IF(AND(A1397=A1396, E1397=1), (C1397-MIN(IF(A$2:A1397=A1397, IF(B$2:B1397="Med A", C$2:C1397), C1397)))/7, 0)</f>
        <v>0</v>
      </c>
      <c r="I1397" s="23">
        <f>IF(F1397=1, SUMIFS(E$2:E1397, A$2:A1397, A1397, B$2:B1397, "Med A"), 0)</f>
        <v>0</v>
      </c>
      <c r="J1397" s="23">
        <f t="shared" si="183"/>
        <v>0</v>
      </c>
      <c r="K1397" s="23">
        <f t="shared" si="184"/>
        <v>6400</v>
      </c>
      <c r="L1397" s="23">
        <f t="shared" si="185"/>
        <v>0</v>
      </c>
      <c r="M1397" s="1">
        <f>IF(AND(B1397="Med B", COUNTIFS(A$2:A1397, A1397, B$2:B1397, "Med B")=1), 1, 0)</f>
        <v>0</v>
      </c>
      <c r="N1397" s="1">
        <f t="shared" si="186"/>
        <v>0</v>
      </c>
      <c r="O1397" s="1">
        <f>IF(B1397="Med B", COUNTIFS(A$2:A1397, A1397, B$2:B1397, "Med B"), 0)</f>
        <v>0</v>
      </c>
      <c r="P1397" s="1">
        <f>IF(AND(B1397="Med B", COUNTIFS(A$2:A1397, A1397, B$2:B1397, "Med B")=2), E1397, 0)</f>
        <v>0</v>
      </c>
    </row>
    <row r="1398" spans="1:17" ht="10" x14ac:dyDescent="0.25">
      <c r="A1398" s="1">
        <v>94</v>
      </c>
      <c r="B1398" s="24" t="s">
        <v>9</v>
      </c>
      <c r="C1398" s="2">
        <v>41134</v>
      </c>
      <c r="D1398" s="2" t="str">
        <f t="shared" si="181"/>
        <v>2012-08</v>
      </c>
      <c r="E1398" s="23">
        <v>6400</v>
      </c>
      <c r="F1398" s="23">
        <f t="shared" si="182"/>
        <v>0</v>
      </c>
      <c r="G1398" s="23">
        <f>IF(AND(B1398="Med B", COUNTIFS(A$2:A1398, A1398, B$2:B1398, "Med A")=0), 1, 0)</f>
        <v>0</v>
      </c>
      <c r="H1398" s="23" cm="1">
        <f t="array" ref="H1398">IF(AND(A1398=A1397, E1398=1), (C1398-MIN(IF(A$2:A1398=A1398, IF(B$2:B1398="Med A", C$2:C1398), C1398)))/7, 0)</f>
        <v>0</v>
      </c>
      <c r="I1398" s="23">
        <f>IF(F1398=1, SUMIFS(E$2:E1398, A$2:A1398, A1398, B$2:B1398, "Med A"), 0)</f>
        <v>0</v>
      </c>
      <c r="J1398" s="23">
        <f t="shared" si="183"/>
        <v>0</v>
      </c>
      <c r="K1398" s="23">
        <f t="shared" si="184"/>
        <v>6400</v>
      </c>
      <c r="L1398" s="23">
        <f t="shared" si="185"/>
        <v>0</v>
      </c>
      <c r="M1398" s="1">
        <f>IF(AND(B1398="Med B", COUNTIFS(A$2:A1398, A1398, B$2:B1398, "Med B")=1), 1, 0)</f>
        <v>0</v>
      </c>
      <c r="N1398" s="1">
        <f t="shared" si="186"/>
        <v>0</v>
      </c>
      <c r="O1398" s="1">
        <f>IF(B1398="Med B", COUNTIFS(A$2:A1398, A1398, B$2:B1398, "Med B"), 0)</f>
        <v>0</v>
      </c>
      <c r="P1398" s="1">
        <f>IF(AND(B1398="Med B", COUNTIFS(A$2:A1398, A1398, B$2:B1398, "Med B")=2), E1398, 0)</f>
        <v>0</v>
      </c>
    </row>
    <row r="1399" spans="1:17" ht="10" x14ac:dyDescent="0.25">
      <c r="A1399" s="1">
        <v>94</v>
      </c>
      <c r="B1399" s="24" t="s">
        <v>9</v>
      </c>
      <c r="C1399" s="2">
        <v>41136</v>
      </c>
      <c r="D1399" s="2" t="str">
        <f t="shared" si="181"/>
        <v>2012-08</v>
      </c>
      <c r="E1399" s="23">
        <v>6400</v>
      </c>
      <c r="F1399" s="23">
        <f t="shared" si="182"/>
        <v>0</v>
      </c>
      <c r="G1399" s="23">
        <f>IF(AND(B1399="Med B", COUNTIFS(A$2:A1399, A1399, B$2:B1399, "Med A")=0), 1, 0)</f>
        <v>0</v>
      </c>
      <c r="H1399" s="23" cm="1">
        <f t="array" ref="H1399">IF(AND(A1399=A1398, E1399=1), (C1399-MIN(IF(A$2:A1399=A1399, IF(B$2:B1399="Med A", C$2:C1399), C1399)))/7, 0)</f>
        <v>0</v>
      </c>
      <c r="I1399" s="23">
        <f>IF(F1399=1, SUMIFS(E$2:E1399, A$2:A1399, A1399, B$2:B1399, "Med A"), 0)</f>
        <v>0</v>
      </c>
      <c r="J1399" s="23">
        <f t="shared" si="183"/>
        <v>0</v>
      </c>
      <c r="K1399" s="23">
        <f t="shared" si="184"/>
        <v>6400</v>
      </c>
      <c r="L1399" s="23">
        <f t="shared" si="185"/>
        <v>0</v>
      </c>
      <c r="M1399" s="1">
        <f>IF(AND(B1399="Med B", COUNTIFS(A$2:A1399, A1399, B$2:B1399, "Med B")=1), 1, 0)</f>
        <v>0</v>
      </c>
      <c r="N1399" s="1">
        <f t="shared" si="186"/>
        <v>0</v>
      </c>
      <c r="O1399" s="1">
        <f>IF(B1399="Med B", COUNTIFS(A$2:A1399, A1399, B$2:B1399, "Med B"), 0)</f>
        <v>0</v>
      </c>
      <c r="P1399" s="1">
        <f>IF(AND(B1399="Med B", COUNTIFS(A$2:A1399, A1399, B$2:B1399, "Med B")=2), E1399, 0)</f>
        <v>0</v>
      </c>
    </row>
    <row r="1400" spans="1:17" ht="10" x14ac:dyDescent="0.25">
      <c r="A1400" s="1">
        <v>94</v>
      </c>
      <c r="B1400" s="24" t="s">
        <v>9</v>
      </c>
      <c r="C1400" s="2">
        <v>41138</v>
      </c>
      <c r="D1400" s="2" t="str">
        <f t="shared" si="181"/>
        <v>2012-08</v>
      </c>
      <c r="E1400" s="23">
        <v>6400</v>
      </c>
      <c r="F1400" s="23">
        <f t="shared" si="182"/>
        <v>0</v>
      </c>
      <c r="G1400" s="23">
        <f>IF(AND(B1400="Med B", COUNTIFS(A$2:A1400, A1400, B$2:B1400, "Med A")=0), 1, 0)</f>
        <v>0</v>
      </c>
      <c r="H1400" s="23" cm="1">
        <f t="array" ref="H1400">IF(AND(A1400=A1399, E1400=1), (C1400-MIN(IF(A$2:A1400=A1400, IF(B$2:B1400="Med A", C$2:C1400), C1400)))/7, 0)</f>
        <v>0</v>
      </c>
      <c r="I1400" s="23">
        <f>IF(F1400=1, SUMIFS(E$2:E1400, A$2:A1400, A1400, B$2:B1400, "Med A"), 0)</f>
        <v>0</v>
      </c>
      <c r="J1400" s="23">
        <f t="shared" si="183"/>
        <v>0</v>
      </c>
      <c r="K1400" s="23">
        <f t="shared" si="184"/>
        <v>6400</v>
      </c>
      <c r="L1400" s="23">
        <f t="shared" si="185"/>
        <v>0</v>
      </c>
      <c r="M1400" s="1">
        <f>IF(AND(B1400="Med B", COUNTIFS(A$2:A1400, A1400, B$2:B1400, "Med B")=1), 1, 0)</f>
        <v>0</v>
      </c>
      <c r="N1400" s="1">
        <f t="shared" si="186"/>
        <v>0</v>
      </c>
      <c r="O1400" s="1">
        <f>IF(B1400="Med B", COUNTIFS(A$2:A1400, A1400, B$2:B1400, "Med B"), 0)</f>
        <v>0</v>
      </c>
      <c r="P1400" s="1">
        <f>IF(AND(B1400="Med B", COUNTIFS(A$2:A1400, A1400, B$2:B1400, "Med B")=2), E1400, 0)</f>
        <v>0</v>
      </c>
    </row>
    <row r="1401" spans="1:17" ht="10" x14ac:dyDescent="0.25">
      <c r="A1401" s="1">
        <v>94</v>
      </c>
      <c r="B1401" s="24" t="s">
        <v>9</v>
      </c>
      <c r="C1401" s="2">
        <v>41141</v>
      </c>
      <c r="D1401" s="2" t="str">
        <f t="shared" si="181"/>
        <v>2012-08</v>
      </c>
      <c r="E1401" s="23">
        <v>6400</v>
      </c>
      <c r="F1401" s="23">
        <f t="shared" si="182"/>
        <v>0</v>
      </c>
      <c r="G1401" s="23">
        <f>IF(AND(B1401="Med B", COUNTIFS(A$2:A1401, A1401, B$2:B1401, "Med A")=0), 1, 0)</f>
        <v>0</v>
      </c>
      <c r="H1401" s="23" cm="1">
        <f t="array" ref="H1401">IF(AND(A1401=A1400, E1401=1), (C1401-MIN(IF(A$2:A1401=A1401, IF(B$2:B1401="Med A", C$2:C1401), C1401)))/7, 0)</f>
        <v>0</v>
      </c>
      <c r="I1401" s="23">
        <f>IF(F1401=1, SUMIFS(E$2:E1401, A$2:A1401, A1401, B$2:B1401, "Med A"), 0)</f>
        <v>0</v>
      </c>
      <c r="J1401" s="23">
        <f t="shared" si="183"/>
        <v>0</v>
      </c>
      <c r="K1401" s="23">
        <f t="shared" si="184"/>
        <v>6400</v>
      </c>
      <c r="L1401" s="23">
        <f t="shared" si="185"/>
        <v>0</v>
      </c>
      <c r="M1401" s="1">
        <f>IF(AND(B1401="Med B", COUNTIFS(A$2:A1401, A1401, B$2:B1401, "Med B")=1), 1, 0)</f>
        <v>0</v>
      </c>
      <c r="N1401" s="1">
        <f t="shared" si="186"/>
        <v>0</v>
      </c>
      <c r="O1401" s="1">
        <f>IF(B1401="Med B", COUNTIFS(A$2:A1401, A1401, B$2:B1401, "Med B"), 0)</f>
        <v>0</v>
      </c>
      <c r="P1401" s="1">
        <f>IF(AND(B1401="Med B", COUNTIFS(A$2:A1401, A1401, B$2:B1401, "Med B")=2), E1401, 0)</f>
        <v>0</v>
      </c>
    </row>
    <row r="1402" spans="1:17" ht="10" x14ac:dyDescent="0.25">
      <c r="A1402" s="1">
        <v>94</v>
      </c>
      <c r="B1402" s="24" t="s">
        <v>9</v>
      </c>
      <c r="C1402" s="2">
        <v>41143</v>
      </c>
      <c r="D1402" s="2" t="str">
        <f t="shared" si="181"/>
        <v>2012-08</v>
      </c>
      <c r="E1402" s="23">
        <v>6400</v>
      </c>
      <c r="F1402" s="23">
        <f t="shared" si="182"/>
        <v>0</v>
      </c>
      <c r="G1402" s="23">
        <f>IF(AND(B1402="Med B", COUNTIFS(A$2:A1402, A1402, B$2:B1402, "Med A")=0), 1, 0)</f>
        <v>0</v>
      </c>
      <c r="H1402" s="23" cm="1">
        <f t="array" ref="H1402">IF(AND(A1402=A1401, E1402=1), (C1402-MIN(IF(A$2:A1402=A1402, IF(B$2:B1402="Med A", C$2:C1402), C1402)))/7, 0)</f>
        <v>0</v>
      </c>
      <c r="I1402" s="23">
        <f>IF(F1402=1, SUMIFS(E$2:E1402, A$2:A1402, A1402, B$2:B1402, "Med A"), 0)</f>
        <v>0</v>
      </c>
      <c r="J1402" s="23">
        <f t="shared" si="183"/>
        <v>0</v>
      </c>
      <c r="K1402" s="23">
        <f t="shared" si="184"/>
        <v>6400</v>
      </c>
      <c r="L1402" s="23">
        <f t="shared" si="185"/>
        <v>0</v>
      </c>
      <c r="M1402" s="1">
        <f>IF(AND(B1402="Med B", COUNTIFS(A$2:A1402, A1402, B$2:B1402, "Med B")=1), 1, 0)</f>
        <v>0</v>
      </c>
      <c r="N1402" s="1">
        <f t="shared" si="186"/>
        <v>0</v>
      </c>
      <c r="O1402" s="1">
        <f>IF(B1402="Med B", COUNTIFS(A$2:A1402, A1402, B$2:B1402, "Med B"), 0)</f>
        <v>0</v>
      </c>
      <c r="P1402" s="1">
        <f>IF(AND(B1402="Med B", COUNTIFS(A$2:A1402, A1402, B$2:B1402, "Med B")=2), E1402, 0)</f>
        <v>0</v>
      </c>
    </row>
    <row r="1403" spans="1:17" ht="10" x14ac:dyDescent="0.25">
      <c r="A1403" s="1">
        <v>94</v>
      </c>
      <c r="B1403" s="24" t="s">
        <v>9</v>
      </c>
      <c r="C1403" s="2">
        <v>41145</v>
      </c>
      <c r="D1403" s="2" t="str">
        <f t="shared" si="181"/>
        <v>2012-08</v>
      </c>
      <c r="E1403" s="23">
        <v>6400</v>
      </c>
      <c r="F1403" s="23">
        <f t="shared" si="182"/>
        <v>0</v>
      </c>
      <c r="G1403" s="23">
        <f>IF(AND(B1403="Med B", COUNTIFS(A$2:A1403, A1403, B$2:B1403, "Med A")=0), 1, 0)</f>
        <v>0</v>
      </c>
      <c r="H1403" s="23" cm="1">
        <f t="array" ref="H1403">IF(AND(A1403=A1402, E1403=1), (C1403-MIN(IF(A$2:A1403=A1403, IF(B$2:B1403="Med A", C$2:C1403), C1403)))/7, 0)</f>
        <v>0</v>
      </c>
      <c r="I1403" s="23">
        <f>IF(F1403=1, SUMIFS(E$2:E1403, A$2:A1403, A1403, B$2:B1403, "Med A"), 0)</f>
        <v>0</v>
      </c>
      <c r="J1403" s="23">
        <f t="shared" si="183"/>
        <v>0</v>
      </c>
      <c r="K1403" s="23">
        <f t="shared" si="184"/>
        <v>6400</v>
      </c>
      <c r="L1403" s="23">
        <f t="shared" si="185"/>
        <v>0</v>
      </c>
      <c r="M1403" s="1">
        <f>IF(AND(B1403="Med B", COUNTIFS(A$2:A1403, A1403, B$2:B1403, "Med B")=1), 1, 0)</f>
        <v>0</v>
      </c>
      <c r="N1403" s="1">
        <f t="shared" si="186"/>
        <v>0</v>
      </c>
      <c r="O1403" s="1">
        <f>IF(B1403="Med B", COUNTIFS(A$2:A1403, A1403, B$2:B1403, "Med B"), 0)</f>
        <v>0</v>
      </c>
      <c r="P1403" s="1">
        <f>IF(AND(B1403="Med B", COUNTIFS(A$2:A1403, A1403, B$2:B1403, "Med B")=2), E1403, 0)</f>
        <v>0</v>
      </c>
    </row>
    <row r="1404" spans="1:17" ht="10" x14ac:dyDescent="0.25">
      <c r="A1404" s="1">
        <v>94</v>
      </c>
      <c r="B1404" s="24" t="s">
        <v>9</v>
      </c>
      <c r="C1404" s="2">
        <v>41148</v>
      </c>
      <c r="D1404" s="2" t="str">
        <f t="shared" si="181"/>
        <v>2012-08</v>
      </c>
      <c r="E1404" s="23">
        <v>6400</v>
      </c>
      <c r="F1404" s="23">
        <f t="shared" si="182"/>
        <v>0</v>
      </c>
      <c r="G1404" s="23">
        <f>IF(AND(B1404="Med B", COUNTIFS(A$2:A1404, A1404, B$2:B1404, "Med A")=0), 1, 0)</f>
        <v>0</v>
      </c>
      <c r="H1404" s="23" cm="1">
        <f t="array" ref="H1404">IF(AND(A1404=A1403, E1404=1), (C1404-MIN(IF(A$2:A1404=A1404, IF(B$2:B1404="Med A", C$2:C1404), C1404)))/7, 0)</f>
        <v>0</v>
      </c>
      <c r="I1404" s="23">
        <f>IF(F1404=1, SUMIFS(E$2:E1404, A$2:A1404, A1404, B$2:B1404, "Med A"), 0)</f>
        <v>0</v>
      </c>
      <c r="J1404" s="23">
        <f t="shared" si="183"/>
        <v>0</v>
      </c>
      <c r="K1404" s="23">
        <f t="shared" si="184"/>
        <v>6400</v>
      </c>
      <c r="L1404" s="23">
        <f t="shared" si="185"/>
        <v>0</v>
      </c>
      <c r="M1404" s="1">
        <f>IF(AND(B1404="Med B", COUNTIFS(A$2:A1404, A1404, B$2:B1404, "Med B")=1), 1, 0)</f>
        <v>0</v>
      </c>
      <c r="N1404" s="1">
        <f t="shared" si="186"/>
        <v>0</v>
      </c>
      <c r="O1404" s="1">
        <f>IF(B1404="Med B", COUNTIFS(A$2:A1404, A1404, B$2:B1404, "Med B"), 0)</f>
        <v>0</v>
      </c>
      <c r="P1404" s="1">
        <f>IF(AND(B1404="Med B", COUNTIFS(A$2:A1404, A1404, B$2:B1404, "Med B")=2), E1404, 0)</f>
        <v>0</v>
      </c>
    </row>
    <row r="1405" spans="1:17" ht="10" x14ac:dyDescent="0.25">
      <c r="A1405" s="1">
        <v>94</v>
      </c>
      <c r="B1405" s="24" t="s">
        <v>9</v>
      </c>
      <c r="C1405" s="2">
        <v>41150</v>
      </c>
      <c r="D1405" s="2" t="str">
        <f t="shared" si="181"/>
        <v>2012-08</v>
      </c>
      <c r="E1405" s="23">
        <v>6400</v>
      </c>
      <c r="F1405" s="23">
        <f t="shared" si="182"/>
        <v>0</v>
      </c>
      <c r="G1405" s="23">
        <f>IF(AND(B1405="Med B", COUNTIFS(A$2:A1405, A1405, B$2:B1405, "Med A")=0), 1, 0)</f>
        <v>0</v>
      </c>
      <c r="H1405" s="23" cm="1">
        <f t="array" ref="H1405">IF(AND(A1405=A1404, E1405=1), (C1405-MIN(IF(A$2:A1405=A1405, IF(B$2:B1405="Med A", C$2:C1405), C1405)))/7, 0)</f>
        <v>0</v>
      </c>
      <c r="I1405" s="23">
        <f>IF(F1405=1, SUMIFS(E$2:E1405, A$2:A1405, A1405, B$2:B1405, "Med A"), 0)</f>
        <v>0</v>
      </c>
      <c r="J1405" s="23">
        <f t="shared" si="183"/>
        <v>0</v>
      </c>
      <c r="K1405" s="23">
        <f t="shared" si="184"/>
        <v>6400</v>
      </c>
      <c r="L1405" s="23">
        <f t="shared" si="185"/>
        <v>0</v>
      </c>
      <c r="M1405" s="1">
        <f>IF(AND(B1405="Med B", COUNTIFS(A$2:A1405, A1405, B$2:B1405, "Med B")=1), 1, 0)</f>
        <v>0</v>
      </c>
      <c r="N1405" s="1">
        <f t="shared" si="186"/>
        <v>0</v>
      </c>
      <c r="O1405" s="1">
        <f>IF(B1405="Med B", COUNTIFS(A$2:A1405, A1405, B$2:B1405, "Med B"), 0)</f>
        <v>0</v>
      </c>
      <c r="P1405" s="1">
        <f>IF(AND(B1405="Med B", COUNTIFS(A$2:A1405, A1405, B$2:B1405, "Med B")=2), E1405, 0)</f>
        <v>0</v>
      </c>
    </row>
    <row r="1406" spans="1:17" ht="10" x14ac:dyDescent="0.25">
      <c r="A1406" s="1">
        <v>94</v>
      </c>
      <c r="B1406" s="24" t="s">
        <v>9</v>
      </c>
      <c r="C1406" s="2">
        <v>41152</v>
      </c>
      <c r="D1406" s="2" t="str">
        <f t="shared" si="181"/>
        <v>2012-08</v>
      </c>
      <c r="E1406" s="23">
        <v>6400</v>
      </c>
      <c r="F1406" s="23">
        <f t="shared" si="182"/>
        <v>0</v>
      </c>
      <c r="G1406" s="23">
        <f>IF(AND(B1406="Med B", COUNTIFS(A$2:A1406, A1406, B$2:B1406, "Med A")=0), 1, 0)</f>
        <v>0</v>
      </c>
      <c r="H1406" s="23" cm="1">
        <f t="array" ref="H1406">IF(AND(A1406=A1405, E1406=1), (C1406-MIN(IF(A$2:A1406=A1406, IF(B$2:B1406="Med A", C$2:C1406), C1406)))/7, 0)</f>
        <v>0</v>
      </c>
      <c r="I1406" s="23">
        <f>IF(F1406=1, SUMIFS(E$2:E1406, A$2:A1406, A1406, B$2:B1406, "Med A"), 0)</f>
        <v>0</v>
      </c>
      <c r="J1406" s="23">
        <f t="shared" si="183"/>
        <v>0</v>
      </c>
      <c r="K1406" s="23">
        <f t="shared" si="184"/>
        <v>6400</v>
      </c>
      <c r="L1406" s="23">
        <f t="shared" si="185"/>
        <v>0</v>
      </c>
      <c r="M1406" s="1">
        <f>IF(AND(B1406="Med B", COUNTIFS(A$2:A1406, A1406, B$2:B1406, "Med B")=1), 1, 0)</f>
        <v>0</v>
      </c>
      <c r="N1406" s="1">
        <f t="shared" si="186"/>
        <v>0</v>
      </c>
      <c r="O1406" s="1">
        <f>IF(B1406="Med B", COUNTIFS(A$2:A1406, A1406, B$2:B1406, "Med B"), 0)</f>
        <v>0</v>
      </c>
      <c r="P1406" s="1">
        <f>IF(AND(B1406="Med B", COUNTIFS(A$2:A1406, A1406, B$2:B1406, "Med B")=2), E1406, 0)</f>
        <v>0</v>
      </c>
    </row>
    <row r="1407" spans="1:17" ht="12.5" x14ac:dyDescent="0.25">
      <c r="A1407" s="1">
        <v>94</v>
      </c>
      <c r="B1407" s="24" t="s">
        <v>9</v>
      </c>
      <c r="C1407" s="2">
        <v>41155</v>
      </c>
      <c r="D1407" s="2" t="str">
        <f t="shared" si="181"/>
        <v>2012-09</v>
      </c>
      <c r="E1407" s="23">
        <v>6400</v>
      </c>
      <c r="F1407" s="23">
        <f t="shared" si="182"/>
        <v>0</v>
      </c>
      <c r="G1407" s="23">
        <f>IF(AND(B1407="Med B", COUNTIFS(A$2:A1407, A1407, B$2:B1407, "Med A")=0), 1, 0)</f>
        <v>0</v>
      </c>
      <c r="H1407" s="23" cm="1">
        <f t="array" ref="H1407">IF(AND(A1407=A1406, E1407=1), (C1407-MIN(IF(A$2:A1407=A1407, IF(B$2:B1407="Med A", C$2:C1407), C1407)))/7, 0)</f>
        <v>0</v>
      </c>
      <c r="I1407" s="23">
        <f>IF(F1407=1, SUMIFS(E$2:E1407, A$2:A1407, A1407, B$2:B1407, "Med A"), 0)</f>
        <v>0</v>
      </c>
      <c r="J1407" s="23">
        <f t="shared" si="183"/>
        <v>0</v>
      </c>
      <c r="K1407" s="23">
        <f t="shared" si="184"/>
        <v>6400</v>
      </c>
      <c r="L1407" s="23">
        <f t="shared" si="185"/>
        <v>0</v>
      </c>
      <c r="M1407" s="1">
        <f>IF(AND(B1407="Med B", COUNTIFS(A$2:A1407, A1407, B$2:B1407, "Med B")=1), 1, 0)</f>
        <v>0</v>
      </c>
      <c r="N1407" s="1">
        <f t="shared" si="186"/>
        <v>0</v>
      </c>
      <c r="O1407" s="1">
        <f>IF(B1407="Med B", COUNTIFS(A$2:A1407, A1407, B$2:B1407, "Med B"), 0)</f>
        <v>0</v>
      </c>
      <c r="P1407" s="1">
        <f>IF(AND(B1407="Med B", COUNTIFS(A$2:A1407, A1407, B$2:B1407, "Med B")=2), E1407, 0)</f>
        <v>0</v>
      </c>
      <c r="Q1407" t="str">
        <f t="shared" ref="Q1407:Q1409" si="188">IF(AND(F1383=1, OR(MONTH(C1383)=9, MONTH(C1383)=10)), TEXT(C1383, "yyyy-mm"), "")</f>
        <v/>
      </c>
    </row>
    <row r="1408" spans="1:17" ht="12.5" x14ac:dyDescent="0.25">
      <c r="A1408" s="1">
        <v>94</v>
      </c>
      <c r="B1408" s="24" t="s">
        <v>9</v>
      </c>
      <c r="C1408" s="2">
        <v>41157</v>
      </c>
      <c r="D1408" s="2" t="str">
        <f t="shared" si="181"/>
        <v>2012-09</v>
      </c>
      <c r="E1408" s="23">
        <v>6400</v>
      </c>
      <c r="F1408" s="23">
        <f t="shared" si="182"/>
        <v>0</v>
      </c>
      <c r="G1408" s="23">
        <f>IF(AND(B1408="Med B", COUNTIFS(A$2:A1408, A1408, B$2:B1408, "Med A")=0), 1, 0)</f>
        <v>0</v>
      </c>
      <c r="H1408" s="23" cm="1">
        <f t="array" ref="H1408">IF(AND(A1408=A1407, E1408=1), (C1408-MIN(IF(A$2:A1408=A1408, IF(B$2:B1408="Med A", C$2:C1408), C1408)))/7, 0)</f>
        <v>0</v>
      </c>
      <c r="I1408" s="23">
        <f>IF(F1408=1, SUMIFS(E$2:E1408, A$2:A1408, A1408, B$2:B1408, "Med A"), 0)</f>
        <v>0</v>
      </c>
      <c r="J1408" s="23">
        <f t="shared" si="183"/>
        <v>0</v>
      </c>
      <c r="K1408" s="23">
        <f t="shared" si="184"/>
        <v>6400</v>
      </c>
      <c r="L1408" s="23">
        <f t="shared" si="185"/>
        <v>0</v>
      </c>
      <c r="M1408" s="1">
        <f>IF(AND(B1408="Med B", COUNTIFS(A$2:A1408, A1408, B$2:B1408, "Med B")=1), 1, 0)</f>
        <v>0</v>
      </c>
      <c r="N1408" s="1">
        <f t="shared" si="186"/>
        <v>0</v>
      </c>
      <c r="O1408" s="1">
        <f>IF(B1408="Med B", COUNTIFS(A$2:A1408, A1408, B$2:B1408, "Med B"), 0)</f>
        <v>0</v>
      </c>
      <c r="P1408" s="1">
        <f>IF(AND(B1408="Med B", COUNTIFS(A$2:A1408, A1408, B$2:B1408, "Med B")=2), E1408, 0)</f>
        <v>0</v>
      </c>
      <c r="Q1408" t="str">
        <f t="shared" si="188"/>
        <v/>
      </c>
    </row>
    <row r="1409" spans="1:17" ht="12.5" x14ac:dyDescent="0.25">
      <c r="A1409" s="1">
        <v>94</v>
      </c>
      <c r="B1409" s="24" t="s">
        <v>10</v>
      </c>
      <c r="C1409" s="2">
        <v>41164</v>
      </c>
      <c r="D1409" s="2" t="str">
        <f t="shared" si="181"/>
        <v>2012-09</v>
      </c>
      <c r="E1409" s="23">
        <v>10</v>
      </c>
      <c r="F1409" s="23">
        <f t="shared" si="182"/>
        <v>1</v>
      </c>
      <c r="G1409" s="23">
        <f>IF(AND(B1409="Med B", COUNTIFS(A$2:A1409, A1409, B$2:B1409, "Med A")=0), 1, 0)</f>
        <v>0</v>
      </c>
      <c r="H1409" s="23" cm="1">
        <f t="array" ref="H1409">IF(AND(A1409=A1408, E1409=1), (C1409-MIN(IF(A$2:A1409=A1409, IF(B$2:B1409="Med A", C$2:C1409), C1409)))/7, 0)</f>
        <v>0</v>
      </c>
      <c r="I1409" s="23">
        <f>IF(F1409=1, SUMIFS(E$2:E1409, A$2:A1409, A1409, B$2:B1409, "Med A"), 0)</f>
        <v>158400</v>
      </c>
      <c r="J1409" s="23">
        <f t="shared" si="183"/>
        <v>0</v>
      </c>
      <c r="K1409" s="23">
        <f t="shared" si="184"/>
        <v>0</v>
      </c>
      <c r="L1409" s="23">
        <f t="shared" si="185"/>
        <v>10</v>
      </c>
      <c r="M1409" s="1">
        <f>IF(AND(B1409="Med B", COUNTIFS(A$2:A1409, A1409, B$2:B1409, "Med B")=1), 1, 0)</f>
        <v>1</v>
      </c>
      <c r="N1409" s="1">
        <f t="shared" si="186"/>
        <v>10</v>
      </c>
      <c r="O1409" s="1">
        <f>IF(B1409="Med B", COUNTIFS(A$2:A1409, A1409, B$2:B1409, "Med B"), 0)</f>
        <v>1</v>
      </c>
      <c r="P1409" s="1">
        <f>IF(AND(B1409="Med B", COUNTIFS(A$2:A1409, A1409, B$2:B1409, "Med B")=2), E1409, 0)</f>
        <v>0</v>
      </c>
      <c r="Q1409" t="str">
        <f t="shared" si="188"/>
        <v/>
      </c>
    </row>
    <row r="1410" spans="1:17" ht="10" x14ac:dyDescent="0.25">
      <c r="A1410" s="1">
        <v>94</v>
      </c>
      <c r="B1410" s="24" t="s">
        <v>10</v>
      </c>
      <c r="C1410" s="2">
        <v>41227</v>
      </c>
      <c r="D1410" s="2" t="str">
        <f t="shared" si="181"/>
        <v>2012-11</v>
      </c>
      <c r="E1410" s="23">
        <v>1</v>
      </c>
      <c r="F1410" s="23">
        <f t="shared" si="182"/>
        <v>0</v>
      </c>
      <c r="G1410" s="23">
        <f>IF(AND(B1410="Med B", COUNTIFS(A$2:A1410, A1410, B$2:B1410, "Med A")=0), 1, 0)</f>
        <v>0</v>
      </c>
      <c r="H1410" s="23" cm="1">
        <f t="array" ref="H1410">IF(AND(A1410=A1409, E1410=1), (C1410-MIN(IF(A$2:A1410=A1410, IF(B$2:B1410="Med A", C$2:C1410), C1410)))/7, 0)</f>
        <v>19.285714285714285</v>
      </c>
      <c r="I1410" s="23">
        <f>IF(F1410=1, SUMIFS(E$2:E1410, A$2:A1410, A1410, B$2:B1410, "Med A"), 0)</f>
        <v>0</v>
      </c>
      <c r="J1410" s="23">
        <f t="shared" si="183"/>
        <v>11</v>
      </c>
      <c r="K1410" s="23">
        <f t="shared" si="184"/>
        <v>0</v>
      </c>
      <c r="L1410" s="23">
        <f t="shared" si="185"/>
        <v>1</v>
      </c>
      <c r="M1410" s="1">
        <f>IF(AND(B1410="Med B", COUNTIFS(A$2:A1410, A1410, B$2:B1410, "Med B")=1), 1, 0)</f>
        <v>0</v>
      </c>
      <c r="N1410" s="1">
        <f t="shared" si="186"/>
        <v>0</v>
      </c>
      <c r="O1410" s="1">
        <f>IF(B1410="Med B", COUNTIFS(A$2:A1410, A1410, B$2:B1410, "Med B"), 0)</f>
        <v>2</v>
      </c>
      <c r="P1410" s="1">
        <f>IF(AND(B1410="Med B", COUNTIFS(A$2:A1410, A1410, B$2:B1410, "Med B")=2), E1410, 0)</f>
        <v>1</v>
      </c>
    </row>
    <row r="1411" spans="1:17" ht="10" x14ac:dyDescent="0.25">
      <c r="A1411" s="1">
        <v>95</v>
      </c>
      <c r="B1411" s="24" t="s">
        <v>9</v>
      </c>
      <c r="C1411" s="2">
        <v>41125</v>
      </c>
      <c r="D1411" s="2" t="str">
        <f t="shared" ref="D1411:D1474" si="189">TEXT(C1411,"yyyy-mm")</f>
        <v>2012-08</v>
      </c>
      <c r="E1411" s="23">
        <v>3000</v>
      </c>
      <c r="F1411" s="23">
        <f t="shared" ref="F1411:F1474" si="190">IF(AND(A1411=A1410, B1410="Med A", B1411="Med B"), 1, 0)</f>
        <v>0</v>
      </c>
      <c r="G1411" s="23">
        <f>IF(AND(B1411="Med B", COUNTIFS(A$2:A1411, A1411, B$2:B1411, "Med A")=0), 1, 0)</f>
        <v>0</v>
      </c>
      <c r="H1411" s="23" cm="1">
        <f t="array" ref="H1411">IF(AND(A1411=A1410, E1411=1), (C1411-MIN(IF(A$2:A1411=A1411, IF(B$2:B1411="Med A", C$2:C1411), C1411)))/7, 0)</f>
        <v>0</v>
      </c>
      <c r="I1411" s="23">
        <f>IF(F1411=1, SUMIFS(E$2:E1411, A$2:A1411, A1411, B$2:B1411, "Med A"), 0)</f>
        <v>0</v>
      </c>
      <c r="J1411" s="23">
        <f t="shared" ref="J1411:J1474" si="191">IF(AND(B1411="Med B", OR(A1412&lt;&gt;A1411, ISBLANK(A1412))), SUMIFS(E:E, A:A, A1411, B:B, "Med B"), 0)</f>
        <v>0</v>
      </c>
      <c r="K1411" s="23">
        <f t="shared" ref="K1411:K1474" si="192">IF(B1411="Med A", E1411, 0)</f>
        <v>3000</v>
      </c>
      <c r="L1411" s="23">
        <f t="shared" ref="L1411:L1474" si="193">IF(B1411="Med B", E1411, 0)</f>
        <v>0</v>
      </c>
      <c r="M1411" s="1">
        <f>IF(AND(B1411="Med B", COUNTIFS(A$2:A1411, A1411, B$2:B1411, "Med B")=1), 1, 0)</f>
        <v>0</v>
      </c>
      <c r="N1411" s="1">
        <f t="shared" ref="N1411:N1474" si="194">IF(M1411=1, E1411, 0)</f>
        <v>0</v>
      </c>
      <c r="O1411" s="1">
        <f>IF(B1411="Med B", COUNTIFS(A$2:A1411, A1411, B$2:B1411, "Med B"), 0)</f>
        <v>0</v>
      </c>
      <c r="P1411" s="1">
        <f>IF(AND(B1411="Med B", COUNTIFS(A$2:A1411, A1411, B$2:B1411, "Med B")=2), E1411, 0)</f>
        <v>0</v>
      </c>
    </row>
    <row r="1412" spans="1:17" ht="10" x14ac:dyDescent="0.25">
      <c r="A1412" s="1">
        <v>95</v>
      </c>
      <c r="B1412" s="24" t="s">
        <v>9</v>
      </c>
      <c r="C1412" s="2">
        <v>41128</v>
      </c>
      <c r="D1412" s="2" t="str">
        <f t="shared" si="189"/>
        <v>2012-08</v>
      </c>
      <c r="E1412" s="23">
        <v>3000</v>
      </c>
      <c r="F1412" s="23">
        <f t="shared" si="190"/>
        <v>0</v>
      </c>
      <c r="G1412" s="23">
        <f>IF(AND(B1412="Med B", COUNTIFS(A$2:A1412, A1412, B$2:B1412, "Med A")=0), 1, 0)</f>
        <v>0</v>
      </c>
      <c r="H1412" s="23" cm="1">
        <f t="array" ref="H1412">IF(AND(A1412=A1411, E1412=1), (C1412-MIN(IF(A$2:A1412=A1412, IF(B$2:B1412="Med A", C$2:C1412), C1412)))/7, 0)</f>
        <v>0</v>
      </c>
      <c r="I1412" s="23">
        <f>IF(F1412=1, SUMIFS(E$2:E1412, A$2:A1412, A1412, B$2:B1412, "Med A"), 0)</f>
        <v>0</v>
      </c>
      <c r="J1412" s="23">
        <f t="shared" si="191"/>
        <v>0</v>
      </c>
      <c r="K1412" s="23">
        <f t="shared" si="192"/>
        <v>3000</v>
      </c>
      <c r="L1412" s="23">
        <f t="shared" si="193"/>
        <v>0</v>
      </c>
      <c r="M1412" s="1">
        <f>IF(AND(B1412="Med B", COUNTIFS(A$2:A1412, A1412, B$2:B1412, "Med B")=1), 1, 0)</f>
        <v>0</v>
      </c>
      <c r="N1412" s="1">
        <f t="shared" si="194"/>
        <v>0</v>
      </c>
      <c r="O1412" s="1">
        <f>IF(B1412="Med B", COUNTIFS(A$2:A1412, A1412, B$2:B1412, "Med B"), 0)</f>
        <v>0</v>
      </c>
      <c r="P1412" s="1">
        <f>IF(AND(B1412="Med B", COUNTIFS(A$2:A1412, A1412, B$2:B1412, "Med B")=2), E1412, 0)</f>
        <v>0</v>
      </c>
    </row>
    <row r="1413" spans="1:17" ht="10" x14ac:dyDescent="0.25">
      <c r="A1413" s="1">
        <v>95</v>
      </c>
      <c r="B1413" s="24" t="s">
        <v>9</v>
      </c>
      <c r="C1413" s="2">
        <v>41130</v>
      </c>
      <c r="D1413" s="2" t="str">
        <f t="shared" si="189"/>
        <v>2012-08</v>
      </c>
      <c r="E1413" s="23">
        <v>3000</v>
      </c>
      <c r="F1413" s="23">
        <f t="shared" si="190"/>
        <v>0</v>
      </c>
      <c r="G1413" s="23">
        <f>IF(AND(B1413="Med B", COUNTIFS(A$2:A1413, A1413, B$2:B1413, "Med A")=0), 1, 0)</f>
        <v>0</v>
      </c>
      <c r="H1413" s="23" cm="1">
        <f t="array" ref="H1413">IF(AND(A1413=A1412, E1413=1), (C1413-MIN(IF(A$2:A1413=A1413, IF(B$2:B1413="Med A", C$2:C1413), C1413)))/7, 0)</f>
        <v>0</v>
      </c>
      <c r="I1413" s="23">
        <f>IF(F1413=1, SUMIFS(E$2:E1413, A$2:A1413, A1413, B$2:B1413, "Med A"), 0)</f>
        <v>0</v>
      </c>
      <c r="J1413" s="23">
        <f t="shared" si="191"/>
        <v>0</v>
      </c>
      <c r="K1413" s="23">
        <f t="shared" si="192"/>
        <v>3000</v>
      </c>
      <c r="L1413" s="23">
        <f t="shared" si="193"/>
        <v>0</v>
      </c>
      <c r="M1413" s="1">
        <f>IF(AND(B1413="Med B", COUNTIFS(A$2:A1413, A1413, B$2:B1413, "Med B")=1), 1, 0)</f>
        <v>0</v>
      </c>
      <c r="N1413" s="1">
        <f t="shared" si="194"/>
        <v>0</v>
      </c>
      <c r="O1413" s="1">
        <f>IF(B1413="Med B", COUNTIFS(A$2:A1413, A1413, B$2:B1413, "Med B"), 0)</f>
        <v>0</v>
      </c>
      <c r="P1413" s="1">
        <f>IF(AND(B1413="Med B", COUNTIFS(A$2:A1413, A1413, B$2:B1413, "Med B")=2), E1413, 0)</f>
        <v>0</v>
      </c>
    </row>
    <row r="1414" spans="1:17" ht="10" x14ac:dyDescent="0.25">
      <c r="A1414" s="1">
        <v>95</v>
      </c>
      <c r="B1414" s="24" t="s">
        <v>9</v>
      </c>
      <c r="C1414" s="2">
        <v>41132</v>
      </c>
      <c r="D1414" s="2" t="str">
        <f t="shared" si="189"/>
        <v>2012-08</v>
      </c>
      <c r="E1414" s="23">
        <v>3000</v>
      </c>
      <c r="F1414" s="23">
        <f t="shared" si="190"/>
        <v>0</v>
      </c>
      <c r="G1414" s="23">
        <f>IF(AND(B1414="Med B", COUNTIFS(A$2:A1414, A1414, B$2:B1414, "Med A")=0), 1, 0)</f>
        <v>0</v>
      </c>
      <c r="H1414" s="23" cm="1">
        <f t="array" ref="H1414">IF(AND(A1414=A1413, E1414=1), (C1414-MIN(IF(A$2:A1414=A1414, IF(B$2:B1414="Med A", C$2:C1414), C1414)))/7, 0)</f>
        <v>0</v>
      </c>
      <c r="I1414" s="23">
        <f>IF(F1414=1, SUMIFS(E$2:E1414, A$2:A1414, A1414, B$2:B1414, "Med A"), 0)</f>
        <v>0</v>
      </c>
      <c r="J1414" s="23">
        <f t="shared" si="191"/>
        <v>0</v>
      </c>
      <c r="K1414" s="23">
        <f t="shared" si="192"/>
        <v>3000</v>
      </c>
      <c r="L1414" s="23">
        <f t="shared" si="193"/>
        <v>0</v>
      </c>
      <c r="M1414" s="1">
        <f>IF(AND(B1414="Med B", COUNTIFS(A$2:A1414, A1414, B$2:B1414, "Med B")=1), 1, 0)</f>
        <v>0</v>
      </c>
      <c r="N1414" s="1">
        <f t="shared" si="194"/>
        <v>0</v>
      </c>
      <c r="O1414" s="1">
        <f>IF(B1414="Med B", COUNTIFS(A$2:A1414, A1414, B$2:B1414, "Med B"), 0)</f>
        <v>0</v>
      </c>
      <c r="P1414" s="1">
        <f>IF(AND(B1414="Med B", COUNTIFS(A$2:A1414, A1414, B$2:B1414, "Med B")=2), E1414, 0)</f>
        <v>0</v>
      </c>
    </row>
    <row r="1415" spans="1:17" ht="10" x14ac:dyDescent="0.25">
      <c r="A1415" s="1">
        <v>95</v>
      </c>
      <c r="B1415" s="24" t="s">
        <v>9</v>
      </c>
      <c r="C1415" s="2">
        <v>41135</v>
      </c>
      <c r="D1415" s="2" t="str">
        <f t="shared" si="189"/>
        <v>2012-08</v>
      </c>
      <c r="E1415" s="23">
        <v>3000</v>
      </c>
      <c r="F1415" s="23">
        <f t="shared" si="190"/>
        <v>0</v>
      </c>
      <c r="G1415" s="23">
        <f>IF(AND(B1415="Med B", COUNTIFS(A$2:A1415, A1415, B$2:B1415, "Med A")=0), 1, 0)</f>
        <v>0</v>
      </c>
      <c r="H1415" s="23" cm="1">
        <f t="array" ref="H1415">IF(AND(A1415=A1414, E1415=1), (C1415-MIN(IF(A$2:A1415=A1415, IF(B$2:B1415="Med A", C$2:C1415), C1415)))/7, 0)</f>
        <v>0</v>
      </c>
      <c r="I1415" s="23">
        <f>IF(F1415=1, SUMIFS(E$2:E1415, A$2:A1415, A1415, B$2:B1415, "Med A"), 0)</f>
        <v>0</v>
      </c>
      <c r="J1415" s="23">
        <f t="shared" si="191"/>
        <v>0</v>
      </c>
      <c r="K1415" s="23">
        <f t="shared" si="192"/>
        <v>3000</v>
      </c>
      <c r="L1415" s="23">
        <f t="shared" si="193"/>
        <v>0</v>
      </c>
      <c r="M1415" s="1">
        <f>IF(AND(B1415="Med B", COUNTIFS(A$2:A1415, A1415, B$2:B1415, "Med B")=1), 1, 0)</f>
        <v>0</v>
      </c>
      <c r="N1415" s="1">
        <f t="shared" si="194"/>
        <v>0</v>
      </c>
      <c r="O1415" s="1">
        <f>IF(B1415="Med B", COUNTIFS(A$2:A1415, A1415, B$2:B1415, "Med B"), 0)</f>
        <v>0</v>
      </c>
      <c r="P1415" s="1">
        <f>IF(AND(B1415="Med B", COUNTIFS(A$2:A1415, A1415, B$2:B1415, "Med B")=2), E1415, 0)</f>
        <v>0</v>
      </c>
    </row>
    <row r="1416" spans="1:17" ht="10" x14ac:dyDescent="0.25">
      <c r="A1416" s="1">
        <v>95</v>
      </c>
      <c r="B1416" s="24" t="s">
        <v>9</v>
      </c>
      <c r="C1416" s="2">
        <v>41137</v>
      </c>
      <c r="D1416" s="2" t="str">
        <f t="shared" si="189"/>
        <v>2012-08</v>
      </c>
      <c r="E1416" s="23">
        <v>3000</v>
      </c>
      <c r="F1416" s="23">
        <f t="shared" si="190"/>
        <v>0</v>
      </c>
      <c r="G1416" s="23">
        <f>IF(AND(B1416="Med B", COUNTIFS(A$2:A1416, A1416, B$2:B1416, "Med A")=0), 1, 0)</f>
        <v>0</v>
      </c>
      <c r="H1416" s="23" cm="1">
        <f t="array" ref="H1416">IF(AND(A1416=A1415, E1416=1), (C1416-MIN(IF(A$2:A1416=A1416, IF(B$2:B1416="Med A", C$2:C1416), C1416)))/7, 0)</f>
        <v>0</v>
      </c>
      <c r="I1416" s="23">
        <f>IF(F1416=1, SUMIFS(E$2:E1416, A$2:A1416, A1416, B$2:B1416, "Med A"), 0)</f>
        <v>0</v>
      </c>
      <c r="J1416" s="23">
        <f t="shared" si="191"/>
        <v>0</v>
      </c>
      <c r="K1416" s="23">
        <f t="shared" si="192"/>
        <v>3000</v>
      </c>
      <c r="L1416" s="23">
        <f t="shared" si="193"/>
        <v>0</v>
      </c>
      <c r="M1416" s="1">
        <f>IF(AND(B1416="Med B", COUNTIFS(A$2:A1416, A1416, B$2:B1416, "Med B")=1), 1, 0)</f>
        <v>0</v>
      </c>
      <c r="N1416" s="1">
        <f t="shared" si="194"/>
        <v>0</v>
      </c>
      <c r="O1416" s="1">
        <f>IF(B1416="Med B", COUNTIFS(A$2:A1416, A1416, B$2:B1416, "Med B"), 0)</f>
        <v>0</v>
      </c>
      <c r="P1416" s="1">
        <f>IF(AND(B1416="Med B", COUNTIFS(A$2:A1416, A1416, B$2:B1416, "Med B")=2), E1416, 0)</f>
        <v>0</v>
      </c>
    </row>
    <row r="1417" spans="1:17" ht="10" x14ac:dyDescent="0.25">
      <c r="A1417" s="1">
        <v>95</v>
      </c>
      <c r="B1417" s="24" t="s">
        <v>9</v>
      </c>
      <c r="C1417" s="2">
        <v>41139</v>
      </c>
      <c r="D1417" s="2" t="str">
        <f t="shared" si="189"/>
        <v>2012-08</v>
      </c>
      <c r="E1417" s="23">
        <v>3600</v>
      </c>
      <c r="F1417" s="23">
        <f t="shared" si="190"/>
        <v>0</v>
      </c>
      <c r="G1417" s="23">
        <f>IF(AND(B1417="Med B", COUNTIFS(A$2:A1417, A1417, B$2:B1417, "Med A")=0), 1, 0)</f>
        <v>0</v>
      </c>
      <c r="H1417" s="23" cm="1">
        <f t="array" ref="H1417">IF(AND(A1417=A1416, E1417=1), (C1417-MIN(IF(A$2:A1417=A1417, IF(B$2:B1417="Med A", C$2:C1417), C1417)))/7, 0)</f>
        <v>0</v>
      </c>
      <c r="I1417" s="23">
        <f>IF(F1417=1, SUMIFS(E$2:E1417, A$2:A1417, A1417, B$2:B1417, "Med A"), 0)</f>
        <v>0</v>
      </c>
      <c r="J1417" s="23">
        <f t="shared" si="191"/>
        <v>0</v>
      </c>
      <c r="K1417" s="23">
        <f t="shared" si="192"/>
        <v>3600</v>
      </c>
      <c r="L1417" s="23">
        <f t="shared" si="193"/>
        <v>0</v>
      </c>
      <c r="M1417" s="1">
        <f>IF(AND(B1417="Med B", COUNTIFS(A$2:A1417, A1417, B$2:B1417, "Med B")=1), 1, 0)</f>
        <v>0</v>
      </c>
      <c r="N1417" s="1">
        <f t="shared" si="194"/>
        <v>0</v>
      </c>
      <c r="O1417" s="1">
        <f>IF(B1417="Med B", COUNTIFS(A$2:A1417, A1417, B$2:B1417, "Med B"), 0)</f>
        <v>0</v>
      </c>
      <c r="P1417" s="1">
        <f>IF(AND(B1417="Med B", COUNTIFS(A$2:A1417, A1417, B$2:B1417, "Med B")=2), E1417, 0)</f>
        <v>0</v>
      </c>
    </row>
    <row r="1418" spans="1:17" ht="10" x14ac:dyDescent="0.25">
      <c r="A1418" s="1">
        <v>95</v>
      </c>
      <c r="B1418" s="24" t="s">
        <v>9</v>
      </c>
      <c r="C1418" s="2">
        <v>41142</v>
      </c>
      <c r="D1418" s="2" t="str">
        <f t="shared" si="189"/>
        <v>2012-08</v>
      </c>
      <c r="E1418" s="23">
        <v>3600</v>
      </c>
      <c r="F1418" s="23">
        <f t="shared" si="190"/>
        <v>0</v>
      </c>
      <c r="G1418" s="23">
        <f>IF(AND(B1418="Med B", COUNTIFS(A$2:A1418, A1418, B$2:B1418, "Med A")=0), 1, 0)</f>
        <v>0</v>
      </c>
      <c r="H1418" s="23" cm="1">
        <f t="array" ref="H1418">IF(AND(A1418=A1417, E1418=1), (C1418-MIN(IF(A$2:A1418=A1418, IF(B$2:B1418="Med A", C$2:C1418), C1418)))/7, 0)</f>
        <v>0</v>
      </c>
      <c r="I1418" s="23">
        <f>IF(F1418=1, SUMIFS(E$2:E1418, A$2:A1418, A1418, B$2:B1418, "Med A"), 0)</f>
        <v>0</v>
      </c>
      <c r="J1418" s="23">
        <f t="shared" si="191"/>
        <v>0</v>
      </c>
      <c r="K1418" s="23">
        <f t="shared" si="192"/>
        <v>3600</v>
      </c>
      <c r="L1418" s="23">
        <f t="shared" si="193"/>
        <v>0</v>
      </c>
      <c r="M1418" s="1">
        <f>IF(AND(B1418="Med B", COUNTIFS(A$2:A1418, A1418, B$2:B1418, "Med B")=1), 1, 0)</f>
        <v>0</v>
      </c>
      <c r="N1418" s="1">
        <f t="shared" si="194"/>
        <v>0</v>
      </c>
      <c r="O1418" s="1">
        <f>IF(B1418="Med B", COUNTIFS(A$2:A1418, A1418, B$2:B1418, "Med B"), 0)</f>
        <v>0</v>
      </c>
      <c r="P1418" s="1">
        <f>IF(AND(B1418="Med B", COUNTIFS(A$2:A1418, A1418, B$2:B1418, "Med B")=2), E1418, 0)</f>
        <v>0</v>
      </c>
    </row>
    <row r="1419" spans="1:17" ht="10" x14ac:dyDescent="0.25">
      <c r="A1419" s="1">
        <v>95</v>
      </c>
      <c r="B1419" s="24" t="s">
        <v>9</v>
      </c>
      <c r="C1419" s="2">
        <v>41144</v>
      </c>
      <c r="D1419" s="2" t="str">
        <f t="shared" si="189"/>
        <v>2012-08</v>
      </c>
      <c r="E1419" s="23">
        <v>3600</v>
      </c>
      <c r="F1419" s="23">
        <f t="shared" si="190"/>
        <v>0</v>
      </c>
      <c r="G1419" s="23">
        <f>IF(AND(B1419="Med B", COUNTIFS(A$2:A1419, A1419, B$2:B1419, "Med A")=0), 1, 0)</f>
        <v>0</v>
      </c>
      <c r="H1419" s="23" cm="1">
        <f t="array" ref="H1419">IF(AND(A1419=A1418, E1419=1), (C1419-MIN(IF(A$2:A1419=A1419, IF(B$2:B1419="Med A", C$2:C1419), C1419)))/7, 0)</f>
        <v>0</v>
      </c>
      <c r="I1419" s="23">
        <f>IF(F1419=1, SUMIFS(E$2:E1419, A$2:A1419, A1419, B$2:B1419, "Med A"), 0)</f>
        <v>0</v>
      </c>
      <c r="J1419" s="23">
        <f t="shared" si="191"/>
        <v>0</v>
      </c>
      <c r="K1419" s="23">
        <f t="shared" si="192"/>
        <v>3600</v>
      </c>
      <c r="L1419" s="23">
        <f t="shared" si="193"/>
        <v>0</v>
      </c>
      <c r="M1419" s="1">
        <f>IF(AND(B1419="Med B", COUNTIFS(A$2:A1419, A1419, B$2:B1419, "Med B")=1), 1, 0)</f>
        <v>0</v>
      </c>
      <c r="N1419" s="1">
        <f t="shared" si="194"/>
        <v>0</v>
      </c>
      <c r="O1419" s="1">
        <f>IF(B1419="Med B", COUNTIFS(A$2:A1419, A1419, B$2:B1419, "Med B"), 0)</f>
        <v>0</v>
      </c>
      <c r="P1419" s="1">
        <f>IF(AND(B1419="Med B", COUNTIFS(A$2:A1419, A1419, B$2:B1419, "Med B")=2), E1419, 0)</f>
        <v>0</v>
      </c>
    </row>
    <row r="1420" spans="1:17" ht="10" x14ac:dyDescent="0.25">
      <c r="A1420" s="1">
        <v>96</v>
      </c>
      <c r="B1420" s="24" t="s">
        <v>9</v>
      </c>
      <c r="C1420" s="2">
        <v>41097</v>
      </c>
      <c r="D1420" s="2" t="str">
        <f t="shared" si="189"/>
        <v>2012-07</v>
      </c>
      <c r="E1420" s="23">
        <v>1200</v>
      </c>
      <c r="F1420" s="23">
        <f t="shared" si="190"/>
        <v>0</v>
      </c>
      <c r="G1420" s="23">
        <f>IF(AND(B1420="Med B", COUNTIFS(A$2:A1420, A1420, B$2:B1420, "Med A")=0), 1, 0)</f>
        <v>0</v>
      </c>
      <c r="H1420" s="23" cm="1">
        <f t="array" ref="H1420">IF(AND(A1420=A1419, E1420=1), (C1420-MIN(IF(A$2:A1420=A1420, IF(B$2:B1420="Med A", C$2:C1420), C1420)))/7, 0)</f>
        <v>0</v>
      </c>
      <c r="I1420" s="23">
        <f>IF(F1420=1, SUMIFS(E$2:E1420, A$2:A1420, A1420, B$2:B1420, "Med A"), 0)</f>
        <v>0</v>
      </c>
      <c r="J1420" s="23">
        <f t="shared" si="191"/>
        <v>0</v>
      </c>
      <c r="K1420" s="23">
        <f t="shared" si="192"/>
        <v>1200</v>
      </c>
      <c r="L1420" s="23">
        <f t="shared" si="193"/>
        <v>0</v>
      </c>
      <c r="M1420" s="1">
        <f>IF(AND(B1420="Med B", COUNTIFS(A$2:A1420, A1420, B$2:B1420, "Med B")=1), 1, 0)</f>
        <v>0</v>
      </c>
      <c r="N1420" s="1">
        <f t="shared" si="194"/>
        <v>0</v>
      </c>
      <c r="O1420" s="1">
        <f>IF(B1420="Med B", COUNTIFS(A$2:A1420, A1420, B$2:B1420, "Med B"), 0)</f>
        <v>0</v>
      </c>
      <c r="P1420" s="1">
        <f>IF(AND(B1420="Med B", COUNTIFS(A$2:A1420, A1420, B$2:B1420, "Med B")=2), E1420, 0)</f>
        <v>0</v>
      </c>
    </row>
    <row r="1421" spans="1:17" ht="10" x14ac:dyDescent="0.25">
      <c r="A1421" s="1">
        <v>96</v>
      </c>
      <c r="B1421" s="24" t="s">
        <v>9</v>
      </c>
      <c r="C1421" s="2">
        <v>41100</v>
      </c>
      <c r="D1421" s="2" t="str">
        <f t="shared" si="189"/>
        <v>2012-07</v>
      </c>
      <c r="E1421" s="23">
        <v>1200</v>
      </c>
      <c r="F1421" s="23">
        <f t="shared" si="190"/>
        <v>0</v>
      </c>
      <c r="G1421" s="23">
        <f>IF(AND(B1421="Med B", COUNTIFS(A$2:A1421, A1421, B$2:B1421, "Med A")=0), 1, 0)</f>
        <v>0</v>
      </c>
      <c r="H1421" s="23" cm="1">
        <f t="array" ref="H1421">IF(AND(A1421=A1420, E1421=1), (C1421-MIN(IF(A$2:A1421=A1421, IF(B$2:B1421="Med A", C$2:C1421), C1421)))/7, 0)</f>
        <v>0</v>
      </c>
      <c r="I1421" s="23">
        <f>IF(F1421=1, SUMIFS(E$2:E1421, A$2:A1421, A1421, B$2:B1421, "Med A"), 0)</f>
        <v>0</v>
      </c>
      <c r="J1421" s="23">
        <f t="shared" si="191"/>
        <v>0</v>
      </c>
      <c r="K1421" s="23">
        <f t="shared" si="192"/>
        <v>1200</v>
      </c>
      <c r="L1421" s="23">
        <f t="shared" si="193"/>
        <v>0</v>
      </c>
      <c r="M1421" s="1">
        <f>IF(AND(B1421="Med B", COUNTIFS(A$2:A1421, A1421, B$2:B1421, "Med B")=1), 1, 0)</f>
        <v>0</v>
      </c>
      <c r="N1421" s="1">
        <f t="shared" si="194"/>
        <v>0</v>
      </c>
      <c r="O1421" s="1">
        <f>IF(B1421="Med B", COUNTIFS(A$2:A1421, A1421, B$2:B1421, "Med B"), 0)</f>
        <v>0</v>
      </c>
      <c r="P1421" s="1">
        <f>IF(AND(B1421="Med B", COUNTIFS(A$2:A1421, A1421, B$2:B1421, "Med B")=2), E1421, 0)</f>
        <v>0</v>
      </c>
    </row>
    <row r="1422" spans="1:17" ht="10" x14ac:dyDescent="0.25">
      <c r="A1422" s="1">
        <v>96</v>
      </c>
      <c r="B1422" s="24" t="s">
        <v>9</v>
      </c>
      <c r="C1422" s="2">
        <v>41102</v>
      </c>
      <c r="D1422" s="2" t="str">
        <f t="shared" si="189"/>
        <v>2012-07</v>
      </c>
      <c r="E1422" s="23">
        <v>1200</v>
      </c>
      <c r="F1422" s="23">
        <f t="shared" si="190"/>
        <v>0</v>
      </c>
      <c r="G1422" s="23">
        <f>IF(AND(B1422="Med B", COUNTIFS(A$2:A1422, A1422, B$2:B1422, "Med A")=0), 1, 0)</f>
        <v>0</v>
      </c>
      <c r="H1422" s="23" cm="1">
        <f t="array" ref="H1422">IF(AND(A1422=A1421, E1422=1), (C1422-MIN(IF(A$2:A1422=A1422, IF(B$2:B1422="Med A", C$2:C1422), C1422)))/7, 0)</f>
        <v>0</v>
      </c>
      <c r="I1422" s="23">
        <f>IF(F1422=1, SUMIFS(E$2:E1422, A$2:A1422, A1422, B$2:B1422, "Med A"), 0)</f>
        <v>0</v>
      </c>
      <c r="J1422" s="23">
        <f t="shared" si="191"/>
        <v>0</v>
      </c>
      <c r="K1422" s="23">
        <f t="shared" si="192"/>
        <v>1200</v>
      </c>
      <c r="L1422" s="23">
        <f t="shared" si="193"/>
        <v>0</v>
      </c>
      <c r="M1422" s="1">
        <f>IF(AND(B1422="Med B", COUNTIFS(A$2:A1422, A1422, B$2:B1422, "Med B")=1), 1, 0)</f>
        <v>0</v>
      </c>
      <c r="N1422" s="1">
        <f t="shared" si="194"/>
        <v>0</v>
      </c>
      <c r="O1422" s="1">
        <f>IF(B1422="Med B", COUNTIFS(A$2:A1422, A1422, B$2:B1422, "Med B"), 0)</f>
        <v>0</v>
      </c>
      <c r="P1422" s="1">
        <f>IF(AND(B1422="Med B", COUNTIFS(A$2:A1422, A1422, B$2:B1422, "Med B")=2), E1422, 0)</f>
        <v>0</v>
      </c>
    </row>
    <row r="1423" spans="1:17" ht="10" x14ac:dyDescent="0.25">
      <c r="A1423" s="1">
        <v>96</v>
      </c>
      <c r="B1423" s="24" t="s">
        <v>9</v>
      </c>
      <c r="C1423" s="2">
        <v>41104</v>
      </c>
      <c r="D1423" s="2" t="str">
        <f t="shared" si="189"/>
        <v>2012-07</v>
      </c>
      <c r="E1423" s="23">
        <v>1200</v>
      </c>
      <c r="F1423" s="23">
        <f t="shared" si="190"/>
        <v>0</v>
      </c>
      <c r="G1423" s="23">
        <f>IF(AND(B1423="Med B", COUNTIFS(A$2:A1423, A1423, B$2:B1423, "Med A")=0), 1, 0)</f>
        <v>0</v>
      </c>
      <c r="H1423" s="23" cm="1">
        <f t="array" ref="H1423">IF(AND(A1423=A1422, E1423=1), (C1423-MIN(IF(A$2:A1423=A1423, IF(B$2:B1423="Med A", C$2:C1423), C1423)))/7, 0)</f>
        <v>0</v>
      </c>
      <c r="I1423" s="23">
        <f>IF(F1423=1, SUMIFS(E$2:E1423, A$2:A1423, A1423, B$2:B1423, "Med A"), 0)</f>
        <v>0</v>
      </c>
      <c r="J1423" s="23">
        <f t="shared" si="191"/>
        <v>0</v>
      </c>
      <c r="K1423" s="23">
        <f t="shared" si="192"/>
        <v>1200</v>
      </c>
      <c r="L1423" s="23">
        <f t="shared" si="193"/>
        <v>0</v>
      </c>
      <c r="M1423" s="1">
        <f>IF(AND(B1423="Med B", COUNTIFS(A$2:A1423, A1423, B$2:B1423, "Med B")=1), 1, 0)</f>
        <v>0</v>
      </c>
      <c r="N1423" s="1">
        <f t="shared" si="194"/>
        <v>0</v>
      </c>
      <c r="O1423" s="1">
        <f>IF(B1423="Med B", COUNTIFS(A$2:A1423, A1423, B$2:B1423, "Med B"), 0)</f>
        <v>0</v>
      </c>
      <c r="P1423" s="1">
        <f>IF(AND(B1423="Med B", COUNTIFS(A$2:A1423, A1423, B$2:B1423, "Med B")=2), E1423, 0)</f>
        <v>0</v>
      </c>
    </row>
    <row r="1424" spans="1:17" ht="10" x14ac:dyDescent="0.25">
      <c r="A1424" s="1">
        <v>96</v>
      </c>
      <c r="B1424" s="24" t="s">
        <v>9</v>
      </c>
      <c r="C1424" s="2">
        <v>41107</v>
      </c>
      <c r="D1424" s="2" t="str">
        <f t="shared" si="189"/>
        <v>2012-07</v>
      </c>
      <c r="E1424" s="23">
        <v>1200</v>
      </c>
      <c r="F1424" s="23">
        <f t="shared" si="190"/>
        <v>0</v>
      </c>
      <c r="G1424" s="23">
        <f>IF(AND(B1424="Med B", COUNTIFS(A$2:A1424, A1424, B$2:B1424, "Med A")=0), 1, 0)</f>
        <v>0</v>
      </c>
      <c r="H1424" s="23" cm="1">
        <f t="array" ref="H1424">IF(AND(A1424=A1423, E1424=1), (C1424-MIN(IF(A$2:A1424=A1424, IF(B$2:B1424="Med A", C$2:C1424), C1424)))/7, 0)</f>
        <v>0</v>
      </c>
      <c r="I1424" s="23">
        <f>IF(F1424=1, SUMIFS(E$2:E1424, A$2:A1424, A1424, B$2:B1424, "Med A"), 0)</f>
        <v>0</v>
      </c>
      <c r="J1424" s="23">
        <f t="shared" si="191"/>
        <v>0</v>
      </c>
      <c r="K1424" s="23">
        <f t="shared" si="192"/>
        <v>1200</v>
      </c>
      <c r="L1424" s="23">
        <f t="shared" si="193"/>
        <v>0</v>
      </c>
      <c r="M1424" s="1">
        <f>IF(AND(B1424="Med B", COUNTIFS(A$2:A1424, A1424, B$2:B1424, "Med B")=1), 1, 0)</f>
        <v>0</v>
      </c>
      <c r="N1424" s="1">
        <f t="shared" si="194"/>
        <v>0</v>
      </c>
      <c r="O1424" s="1">
        <f>IF(B1424="Med B", COUNTIFS(A$2:A1424, A1424, B$2:B1424, "Med B"), 0)</f>
        <v>0</v>
      </c>
      <c r="P1424" s="1">
        <f>IF(AND(B1424="Med B", COUNTIFS(A$2:A1424, A1424, B$2:B1424, "Med B")=2), E1424, 0)</f>
        <v>0</v>
      </c>
    </row>
    <row r="1425" spans="1:16" ht="10" x14ac:dyDescent="0.25">
      <c r="A1425" s="1">
        <v>96</v>
      </c>
      <c r="B1425" s="24" t="s">
        <v>9</v>
      </c>
      <c r="C1425" s="2">
        <v>41109</v>
      </c>
      <c r="D1425" s="2" t="str">
        <f t="shared" si="189"/>
        <v>2012-07</v>
      </c>
      <c r="E1425" s="23">
        <v>1200</v>
      </c>
      <c r="F1425" s="23">
        <f t="shared" si="190"/>
        <v>0</v>
      </c>
      <c r="G1425" s="23">
        <f>IF(AND(B1425="Med B", COUNTIFS(A$2:A1425, A1425, B$2:B1425, "Med A")=0), 1, 0)</f>
        <v>0</v>
      </c>
      <c r="H1425" s="23" cm="1">
        <f t="array" ref="H1425">IF(AND(A1425=A1424, E1425=1), (C1425-MIN(IF(A$2:A1425=A1425, IF(B$2:B1425="Med A", C$2:C1425), C1425)))/7, 0)</f>
        <v>0</v>
      </c>
      <c r="I1425" s="23">
        <f>IF(F1425=1, SUMIFS(E$2:E1425, A$2:A1425, A1425, B$2:B1425, "Med A"), 0)</f>
        <v>0</v>
      </c>
      <c r="J1425" s="23">
        <f t="shared" si="191"/>
        <v>0</v>
      </c>
      <c r="K1425" s="23">
        <f t="shared" si="192"/>
        <v>1200</v>
      </c>
      <c r="L1425" s="23">
        <f t="shared" si="193"/>
        <v>0</v>
      </c>
      <c r="M1425" s="1">
        <f>IF(AND(B1425="Med B", COUNTIFS(A$2:A1425, A1425, B$2:B1425, "Med B")=1), 1, 0)</f>
        <v>0</v>
      </c>
      <c r="N1425" s="1">
        <f t="shared" si="194"/>
        <v>0</v>
      </c>
      <c r="O1425" s="1">
        <f>IF(B1425="Med B", COUNTIFS(A$2:A1425, A1425, B$2:B1425, "Med B"), 0)</f>
        <v>0</v>
      </c>
      <c r="P1425" s="1">
        <f>IF(AND(B1425="Med B", COUNTIFS(A$2:A1425, A1425, B$2:B1425, "Med B")=2), E1425, 0)</f>
        <v>0</v>
      </c>
    </row>
    <row r="1426" spans="1:16" ht="10" x14ac:dyDescent="0.25">
      <c r="A1426" s="1">
        <v>96</v>
      </c>
      <c r="B1426" s="24" t="s">
        <v>9</v>
      </c>
      <c r="C1426" s="2">
        <v>41111</v>
      </c>
      <c r="D1426" s="2" t="str">
        <f t="shared" si="189"/>
        <v>2012-07</v>
      </c>
      <c r="E1426" s="23">
        <v>1200</v>
      </c>
      <c r="F1426" s="23">
        <f t="shared" si="190"/>
        <v>0</v>
      </c>
      <c r="G1426" s="23">
        <f>IF(AND(B1426="Med B", COUNTIFS(A$2:A1426, A1426, B$2:B1426, "Med A")=0), 1, 0)</f>
        <v>0</v>
      </c>
      <c r="H1426" s="23" cm="1">
        <f t="array" ref="H1426">IF(AND(A1426=A1425, E1426=1), (C1426-MIN(IF(A$2:A1426=A1426, IF(B$2:B1426="Med A", C$2:C1426), C1426)))/7, 0)</f>
        <v>0</v>
      </c>
      <c r="I1426" s="23">
        <f>IF(F1426=1, SUMIFS(E$2:E1426, A$2:A1426, A1426, B$2:B1426, "Med A"), 0)</f>
        <v>0</v>
      </c>
      <c r="J1426" s="23">
        <f t="shared" si="191"/>
        <v>0</v>
      </c>
      <c r="K1426" s="23">
        <f t="shared" si="192"/>
        <v>1200</v>
      </c>
      <c r="L1426" s="23">
        <f t="shared" si="193"/>
        <v>0</v>
      </c>
      <c r="M1426" s="1">
        <f>IF(AND(B1426="Med B", COUNTIFS(A$2:A1426, A1426, B$2:B1426, "Med B")=1), 1, 0)</f>
        <v>0</v>
      </c>
      <c r="N1426" s="1">
        <f t="shared" si="194"/>
        <v>0</v>
      </c>
      <c r="O1426" s="1">
        <f>IF(B1426="Med B", COUNTIFS(A$2:A1426, A1426, B$2:B1426, "Med B"), 0)</f>
        <v>0</v>
      </c>
      <c r="P1426" s="1">
        <f>IF(AND(B1426="Med B", COUNTIFS(A$2:A1426, A1426, B$2:B1426, "Med B")=2), E1426, 0)</f>
        <v>0</v>
      </c>
    </row>
    <row r="1427" spans="1:16" ht="10" x14ac:dyDescent="0.25">
      <c r="A1427" s="1">
        <v>96</v>
      </c>
      <c r="B1427" s="24" t="s">
        <v>9</v>
      </c>
      <c r="C1427" s="2">
        <v>41114</v>
      </c>
      <c r="D1427" s="2" t="str">
        <f t="shared" si="189"/>
        <v>2012-07</v>
      </c>
      <c r="E1427" s="23">
        <v>1200</v>
      </c>
      <c r="F1427" s="23">
        <f t="shared" si="190"/>
        <v>0</v>
      </c>
      <c r="G1427" s="23">
        <f>IF(AND(B1427="Med B", COUNTIFS(A$2:A1427, A1427, B$2:B1427, "Med A")=0), 1, 0)</f>
        <v>0</v>
      </c>
      <c r="H1427" s="23" cm="1">
        <f t="array" ref="H1427">IF(AND(A1427=A1426, E1427=1), (C1427-MIN(IF(A$2:A1427=A1427, IF(B$2:B1427="Med A", C$2:C1427), C1427)))/7, 0)</f>
        <v>0</v>
      </c>
      <c r="I1427" s="23">
        <f>IF(F1427=1, SUMIFS(E$2:E1427, A$2:A1427, A1427, B$2:B1427, "Med A"), 0)</f>
        <v>0</v>
      </c>
      <c r="J1427" s="23">
        <f t="shared" si="191"/>
        <v>0</v>
      </c>
      <c r="K1427" s="23">
        <f t="shared" si="192"/>
        <v>1200</v>
      </c>
      <c r="L1427" s="23">
        <f t="shared" si="193"/>
        <v>0</v>
      </c>
      <c r="M1427" s="1">
        <f>IF(AND(B1427="Med B", COUNTIFS(A$2:A1427, A1427, B$2:B1427, "Med B")=1), 1, 0)</f>
        <v>0</v>
      </c>
      <c r="N1427" s="1">
        <f t="shared" si="194"/>
        <v>0</v>
      </c>
      <c r="O1427" s="1">
        <f>IF(B1427="Med B", COUNTIFS(A$2:A1427, A1427, B$2:B1427, "Med B"), 0)</f>
        <v>0</v>
      </c>
      <c r="P1427" s="1">
        <f>IF(AND(B1427="Med B", COUNTIFS(A$2:A1427, A1427, B$2:B1427, "Med B")=2), E1427, 0)</f>
        <v>0</v>
      </c>
    </row>
    <row r="1428" spans="1:16" ht="10" x14ac:dyDescent="0.25">
      <c r="A1428" s="1">
        <v>96</v>
      </c>
      <c r="B1428" s="24" t="s">
        <v>9</v>
      </c>
      <c r="C1428" s="2">
        <v>41116</v>
      </c>
      <c r="D1428" s="2" t="str">
        <f t="shared" si="189"/>
        <v>2012-07</v>
      </c>
      <c r="E1428" s="23">
        <v>1200</v>
      </c>
      <c r="F1428" s="23">
        <f t="shared" si="190"/>
        <v>0</v>
      </c>
      <c r="G1428" s="23">
        <f>IF(AND(B1428="Med B", COUNTIFS(A$2:A1428, A1428, B$2:B1428, "Med A")=0), 1, 0)</f>
        <v>0</v>
      </c>
      <c r="H1428" s="23" cm="1">
        <f t="array" ref="H1428">IF(AND(A1428=A1427, E1428=1), (C1428-MIN(IF(A$2:A1428=A1428, IF(B$2:B1428="Med A", C$2:C1428), C1428)))/7, 0)</f>
        <v>0</v>
      </c>
      <c r="I1428" s="23">
        <f>IF(F1428=1, SUMIFS(E$2:E1428, A$2:A1428, A1428, B$2:B1428, "Med A"), 0)</f>
        <v>0</v>
      </c>
      <c r="J1428" s="23">
        <f t="shared" si="191"/>
        <v>0</v>
      </c>
      <c r="K1428" s="23">
        <f t="shared" si="192"/>
        <v>1200</v>
      </c>
      <c r="L1428" s="23">
        <f t="shared" si="193"/>
        <v>0</v>
      </c>
      <c r="M1428" s="1">
        <f>IF(AND(B1428="Med B", COUNTIFS(A$2:A1428, A1428, B$2:B1428, "Med B")=1), 1, 0)</f>
        <v>0</v>
      </c>
      <c r="N1428" s="1">
        <f t="shared" si="194"/>
        <v>0</v>
      </c>
      <c r="O1428" s="1">
        <f>IF(B1428="Med B", COUNTIFS(A$2:A1428, A1428, B$2:B1428, "Med B"), 0)</f>
        <v>0</v>
      </c>
      <c r="P1428" s="1">
        <f>IF(AND(B1428="Med B", COUNTIFS(A$2:A1428, A1428, B$2:B1428, "Med B")=2), E1428, 0)</f>
        <v>0</v>
      </c>
    </row>
    <row r="1429" spans="1:16" ht="10" x14ac:dyDescent="0.25">
      <c r="A1429" s="1">
        <v>96</v>
      </c>
      <c r="B1429" s="24" t="s">
        <v>9</v>
      </c>
      <c r="C1429" s="2">
        <v>41118</v>
      </c>
      <c r="D1429" s="2" t="str">
        <f t="shared" si="189"/>
        <v>2012-07</v>
      </c>
      <c r="E1429" s="23">
        <v>1200</v>
      </c>
      <c r="F1429" s="23">
        <f t="shared" si="190"/>
        <v>0</v>
      </c>
      <c r="G1429" s="23">
        <f>IF(AND(B1429="Med B", COUNTIFS(A$2:A1429, A1429, B$2:B1429, "Med A")=0), 1, 0)</f>
        <v>0</v>
      </c>
      <c r="H1429" s="23" cm="1">
        <f t="array" ref="H1429">IF(AND(A1429=A1428, E1429=1), (C1429-MIN(IF(A$2:A1429=A1429, IF(B$2:B1429="Med A", C$2:C1429), C1429)))/7, 0)</f>
        <v>0</v>
      </c>
      <c r="I1429" s="23">
        <f>IF(F1429=1, SUMIFS(E$2:E1429, A$2:A1429, A1429, B$2:B1429, "Med A"), 0)</f>
        <v>0</v>
      </c>
      <c r="J1429" s="23">
        <f t="shared" si="191"/>
        <v>0</v>
      </c>
      <c r="K1429" s="23">
        <f t="shared" si="192"/>
        <v>1200</v>
      </c>
      <c r="L1429" s="23">
        <f t="shared" si="193"/>
        <v>0</v>
      </c>
      <c r="M1429" s="1">
        <f>IF(AND(B1429="Med B", COUNTIFS(A$2:A1429, A1429, B$2:B1429, "Med B")=1), 1, 0)</f>
        <v>0</v>
      </c>
      <c r="N1429" s="1">
        <f t="shared" si="194"/>
        <v>0</v>
      </c>
      <c r="O1429" s="1">
        <f>IF(B1429="Med B", COUNTIFS(A$2:A1429, A1429, B$2:B1429, "Med B"), 0)</f>
        <v>0</v>
      </c>
      <c r="P1429" s="1">
        <f>IF(AND(B1429="Med B", COUNTIFS(A$2:A1429, A1429, B$2:B1429, "Med B")=2), E1429, 0)</f>
        <v>0</v>
      </c>
    </row>
    <row r="1430" spans="1:16" ht="10" x14ac:dyDescent="0.25">
      <c r="A1430" s="1">
        <v>96</v>
      </c>
      <c r="B1430" s="24" t="s">
        <v>9</v>
      </c>
      <c r="C1430" s="2">
        <v>41121</v>
      </c>
      <c r="D1430" s="2" t="str">
        <f t="shared" si="189"/>
        <v>2012-07</v>
      </c>
      <c r="E1430" s="23">
        <v>1200</v>
      </c>
      <c r="F1430" s="23">
        <f t="shared" si="190"/>
        <v>0</v>
      </c>
      <c r="G1430" s="23">
        <f>IF(AND(B1430="Med B", COUNTIFS(A$2:A1430, A1430, B$2:B1430, "Med A")=0), 1, 0)</f>
        <v>0</v>
      </c>
      <c r="H1430" s="23" cm="1">
        <f t="array" ref="H1430">IF(AND(A1430=A1429, E1430=1), (C1430-MIN(IF(A$2:A1430=A1430, IF(B$2:B1430="Med A", C$2:C1430), C1430)))/7, 0)</f>
        <v>0</v>
      </c>
      <c r="I1430" s="23">
        <f>IF(F1430=1, SUMIFS(E$2:E1430, A$2:A1430, A1430, B$2:B1430, "Med A"), 0)</f>
        <v>0</v>
      </c>
      <c r="J1430" s="23">
        <f t="shared" si="191"/>
        <v>0</v>
      </c>
      <c r="K1430" s="23">
        <f t="shared" si="192"/>
        <v>1200</v>
      </c>
      <c r="L1430" s="23">
        <f t="shared" si="193"/>
        <v>0</v>
      </c>
      <c r="M1430" s="1">
        <f>IF(AND(B1430="Med B", COUNTIFS(A$2:A1430, A1430, B$2:B1430, "Med B")=1), 1, 0)</f>
        <v>0</v>
      </c>
      <c r="N1430" s="1">
        <f t="shared" si="194"/>
        <v>0</v>
      </c>
      <c r="O1430" s="1">
        <f>IF(B1430="Med B", COUNTIFS(A$2:A1430, A1430, B$2:B1430, "Med B"), 0)</f>
        <v>0</v>
      </c>
      <c r="P1430" s="1">
        <f>IF(AND(B1430="Med B", COUNTIFS(A$2:A1430, A1430, B$2:B1430, "Med B")=2), E1430, 0)</f>
        <v>0</v>
      </c>
    </row>
    <row r="1431" spans="1:16" ht="10" x14ac:dyDescent="0.25">
      <c r="A1431" s="1">
        <v>96</v>
      </c>
      <c r="B1431" s="24" t="s">
        <v>9</v>
      </c>
      <c r="C1431" s="2">
        <v>41123</v>
      </c>
      <c r="D1431" s="2" t="str">
        <f t="shared" si="189"/>
        <v>2012-08</v>
      </c>
      <c r="E1431" s="23">
        <v>1200</v>
      </c>
      <c r="F1431" s="23">
        <f t="shared" si="190"/>
        <v>0</v>
      </c>
      <c r="G1431" s="23">
        <f>IF(AND(B1431="Med B", COUNTIFS(A$2:A1431, A1431, B$2:B1431, "Med A")=0), 1, 0)</f>
        <v>0</v>
      </c>
      <c r="H1431" s="23" cm="1">
        <f t="array" ref="H1431">IF(AND(A1431=A1430, E1431=1), (C1431-MIN(IF(A$2:A1431=A1431, IF(B$2:B1431="Med A", C$2:C1431), C1431)))/7, 0)</f>
        <v>0</v>
      </c>
      <c r="I1431" s="23">
        <f>IF(F1431=1, SUMIFS(E$2:E1431, A$2:A1431, A1431, B$2:B1431, "Med A"), 0)</f>
        <v>0</v>
      </c>
      <c r="J1431" s="23">
        <f t="shared" si="191"/>
        <v>0</v>
      </c>
      <c r="K1431" s="23">
        <f t="shared" si="192"/>
        <v>1200</v>
      </c>
      <c r="L1431" s="23">
        <f t="shared" si="193"/>
        <v>0</v>
      </c>
      <c r="M1431" s="1">
        <f>IF(AND(B1431="Med B", COUNTIFS(A$2:A1431, A1431, B$2:B1431, "Med B")=1), 1, 0)</f>
        <v>0</v>
      </c>
      <c r="N1431" s="1">
        <f t="shared" si="194"/>
        <v>0</v>
      </c>
      <c r="O1431" s="1">
        <f>IF(B1431="Med B", COUNTIFS(A$2:A1431, A1431, B$2:B1431, "Med B"), 0)</f>
        <v>0</v>
      </c>
      <c r="P1431" s="1">
        <f>IF(AND(B1431="Med B", COUNTIFS(A$2:A1431, A1431, B$2:B1431, "Med B")=2), E1431, 0)</f>
        <v>0</v>
      </c>
    </row>
    <row r="1432" spans="1:16" ht="10" x14ac:dyDescent="0.25">
      <c r="A1432" s="1">
        <v>96</v>
      </c>
      <c r="B1432" s="24" t="s">
        <v>9</v>
      </c>
      <c r="C1432" s="2">
        <v>41125</v>
      </c>
      <c r="D1432" s="2" t="str">
        <f t="shared" si="189"/>
        <v>2012-08</v>
      </c>
      <c r="E1432" s="23">
        <v>1200</v>
      </c>
      <c r="F1432" s="23">
        <f t="shared" si="190"/>
        <v>0</v>
      </c>
      <c r="G1432" s="23">
        <f>IF(AND(B1432="Med B", COUNTIFS(A$2:A1432, A1432, B$2:B1432, "Med A")=0), 1, 0)</f>
        <v>0</v>
      </c>
      <c r="H1432" s="23" cm="1">
        <f t="array" ref="H1432">IF(AND(A1432=A1431, E1432=1), (C1432-MIN(IF(A$2:A1432=A1432, IF(B$2:B1432="Med A", C$2:C1432), C1432)))/7, 0)</f>
        <v>0</v>
      </c>
      <c r="I1432" s="23">
        <f>IF(F1432=1, SUMIFS(E$2:E1432, A$2:A1432, A1432, B$2:B1432, "Med A"), 0)</f>
        <v>0</v>
      </c>
      <c r="J1432" s="23">
        <f t="shared" si="191"/>
        <v>0</v>
      </c>
      <c r="K1432" s="23">
        <f t="shared" si="192"/>
        <v>1200</v>
      </c>
      <c r="L1432" s="23">
        <f t="shared" si="193"/>
        <v>0</v>
      </c>
      <c r="M1432" s="1">
        <f>IF(AND(B1432="Med B", COUNTIFS(A$2:A1432, A1432, B$2:B1432, "Med B")=1), 1, 0)</f>
        <v>0</v>
      </c>
      <c r="N1432" s="1">
        <f t="shared" si="194"/>
        <v>0</v>
      </c>
      <c r="O1432" s="1">
        <f>IF(B1432="Med B", COUNTIFS(A$2:A1432, A1432, B$2:B1432, "Med B"), 0)</f>
        <v>0</v>
      </c>
      <c r="P1432" s="1">
        <f>IF(AND(B1432="Med B", COUNTIFS(A$2:A1432, A1432, B$2:B1432, "Med B")=2), E1432, 0)</f>
        <v>0</v>
      </c>
    </row>
    <row r="1433" spans="1:16" ht="10" x14ac:dyDescent="0.25">
      <c r="A1433" s="1">
        <v>96</v>
      </c>
      <c r="B1433" s="24" t="s">
        <v>9</v>
      </c>
      <c r="C1433" s="2">
        <v>41128</v>
      </c>
      <c r="D1433" s="2" t="str">
        <f t="shared" si="189"/>
        <v>2012-08</v>
      </c>
      <c r="E1433" s="23">
        <v>1200</v>
      </c>
      <c r="F1433" s="23">
        <f t="shared" si="190"/>
        <v>0</v>
      </c>
      <c r="G1433" s="23">
        <f>IF(AND(B1433="Med B", COUNTIFS(A$2:A1433, A1433, B$2:B1433, "Med A")=0), 1, 0)</f>
        <v>0</v>
      </c>
      <c r="H1433" s="23" cm="1">
        <f t="array" ref="H1433">IF(AND(A1433=A1432, E1433=1), (C1433-MIN(IF(A$2:A1433=A1433, IF(B$2:B1433="Med A", C$2:C1433), C1433)))/7, 0)</f>
        <v>0</v>
      </c>
      <c r="I1433" s="23">
        <f>IF(F1433=1, SUMIFS(E$2:E1433, A$2:A1433, A1433, B$2:B1433, "Med A"), 0)</f>
        <v>0</v>
      </c>
      <c r="J1433" s="23">
        <f t="shared" si="191"/>
        <v>0</v>
      </c>
      <c r="K1433" s="23">
        <f t="shared" si="192"/>
        <v>1200</v>
      </c>
      <c r="L1433" s="23">
        <f t="shared" si="193"/>
        <v>0</v>
      </c>
      <c r="M1433" s="1">
        <f>IF(AND(B1433="Med B", COUNTIFS(A$2:A1433, A1433, B$2:B1433, "Med B")=1), 1, 0)</f>
        <v>0</v>
      </c>
      <c r="N1433" s="1">
        <f t="shared" si="194"/>
        <v>0</v>
      </c>
      <c r="O1433" s="1">
        <f>IF(B1433="Med B", COUNTIFS(A$2:A1433, A1433, B$2:B1433, "Med B"), 0)</f>
        <v>0</v>
      </c>
      <c r="P1433" s="1">
        <f>IF(AND(B1433="Med B", COUNTIFS(A$2:A1433, A1433, B$2:B1433, "Med B")=2), E1433, 0)</f>
        <v>0</v>
      </c>
    </row>
    <row r="1434" spans="1:16" ht="10" x14ac:dyDescent="0.25">
      <c r="A1434" s="1">
        <v>96</v>
      </c>
      <c r="B1434" s="24" t="s">
        <v>9</v>
      </c>
      <c r="C1434" s="2">
        <v>41130</v>
      </c>
      <c r="D1434" s="2" t="str">
        <f t="shared" si="189"/>
        <v>2012-08</v>
      </c>
      <c r="E1434" s="23">
        <v>1200</v>
      </c>
      <c r="F1434" s="23">
        <f t="shared" si="190"/>
        <v>0</v>
      </c>
      <c r="G1434" s="23">
        <f>IF(AND(B1434="Med B", COUNTIFS(A$2:A1434, A1434, B$2:B1434, "Med A")=0), 1, 0)</f>
        <v>0</v>
      </c>
      <c r="H1434" s="23" cm="1">
        <f t="array" ref="H1434">IF(AND(A1434=A1433, E1434=1), (C1434-MIN(IF(A$2:A1434=A1434, IF(B$2:B1434="Med A", C$2:C1434), C1434)))/7, 0)</f>
        <v>0</v>
      </c>
      <c r="I1434" s="23">
        <f>IF(F1434=1, SUMIFS(E$2:E1434, A$2:A1434, A1434, B$2:B1434, "Med A"), 0)</f>
        <v>0</v>
      </c>
      <c r="J1434" s="23">
        <f t="shared" si="191"/>
        <v>0</v>
      </c>
      <c r="K1434" s="23">
        <f t="shared" si="192"/>
        <v>1200</v>
      </c>
      <c r="L1434" s="23">
        <f t="shared" si="193"/>
        <v>0</v>
      </c>
      <c r="M1434" s="1">
        <f>IF(AND(B1434="Med B", COUNTIFS(A$2:A1434, A1434, B$2:B1434, "Med B")=1), 1, 0)</f>
        <v>0</v>
      </c>
      <c r="N1434" s="1">
        <f t="shared" si="194"/>
        <v>0</v>
      </c>
      <c r="O1434" s="1">
        <f>IF(B1434="Med B", COUNTIFS(A$2:A1434, A1434, B$2:B1434, "Med B"), 0)</f>
        <v>0</v>
      </c>
      <c r="P1434" s="1">
        <f>IF(AND(B1434="Med B", COUNTIFS(A$2:A1434, A1434, B$2:B1434, "Med B")=2), E1434, 0)</f>
        <v>0</v>
      </c>
    </row>
    <row r="1435" spans="1:16" ht="10" x14ac:dyDescent="0.25">
      <c r="A1435" s="1">
        <v>96</v>
      </c>
      <c r="B1435" s="24" t="s">
        <v>9</v>
      </c>
      <c r="C1435" s="2">
        <v>41132</v>
      </c>
      <c r="D1435" s="2" t="str">
        <f t="shared" si="189"/>
        <v>2012-08</v>
      </c>
      <c r="E1435" s="23">
        <v>1200</v>
      </c>
      <c r="F1435" s="23">
        <f t="shared" si="190"/>
        <v>0</v>
      </c>
      <c r="G1435" s="23">
        <f>IF(AND(B1435="Med B", COUNTIFS(A$2:A1435, A1435, B$2:B1435, "Med A")=0), 1, 0)</f>
        <v>0</v>
      </c>
      <c r="H1435" s="23" cm="1">
        <f t="array" ref="H1435">IF(AND(A1435=A1434, E1435=1), (C1435-MIN(IF(A$2:A1435=A1435, IF(B$2:B1435="Med A", C$2:C1435), C1435)))/7, 0)</f>
        <v>0</v>
      </c>
      <c r="I1435" s="23">
        <f>IF(F1435=1, SUMIFS(E$2:E1435, A$2:A1435, A1435, B$2:B1435, "Med A"), 0)</f>
        <v>0</v>
      </c>
      <c r="J1435" s="23">
        <f t="shared" si="191"/>
        <v>0</v>
      </c>
      <c r="K1435" s="23">
        <f t="shared" si="192"/>
        <v>1200</v>
      </c>
      <c r="L1435" s="23">
        <f t="shared" si="193"/>
        <v>0</v>
      </c>
      <c r="M1435" s="1">
        <f>IF(AND(B1435="Med B", COUNTIFS(A$2:A1435, A1435, B$2:B1435, "Med B")=1), 1, 0)</f>
        <v>0</v>
      </c>
      <c r="N1435" s="1">
        <f t="shared" si="194"/>
        <v>0</v>
      </c>
      <c r="O1435" s="1">
        <f>IF(B1435="Med B", COUNTIFS(A$2:A1435, A1435, B$2:B1435, "Med B"), 0)</f>
        <v>0</v>
      </c>
      <c r="P1435" s="1">
        <f>IF(AND(B1435="Med B", COUNTIFS(A$2:A1435, A1435, B$2:B1435, "Med B")=2), E1435, 0)</f>
        <v>0</v>
      </c>
    </row>
    <row r="1436" spans="1:16" ht="10" x14ac:dyDescent="0.25">
      <c r="A1436" s="1">
        <v>96</v>
      </c>
      <c r="B1436" s="24" t="s">
        <v>9</v>
      </c>
      <c r="C1436" s="2">
        <v>41135</v>
      </c>
      <c r="D1436" s="2" t="str">
        <f t="shared" si="189"/>
        <v>2012-08</v>
      </c>
      <c r="E1436" s="23">
        <v>1200</v>
      </c>
      <c r="F1436" s="23">
        <f t="shared" si="190"/>
        <v>0</v>
      </c>
      <c r="G1436" s="23">
        <f>IF(AND(B1436="Med B", COUNTIFS(A$2:A1436, A1436, B$2:B1436, "Med A")=0), 1, 0)</f>
        <v>0</v>
      </c>
      <c r="H1436" s="23" cm="1">
        <f t="array" ref="H1436">IF(AND(A1436=A1435, E1436=1), (C1436-MIN(IF(A$2:A1436=A1436, IF(B$2:B1436="Med A", C$2:C1436), C1436)))/7, 0)</f>
        <v>0</v>
      </c>
      <c r="I1436" s="23">
        <f>IF(F1436=1, SUMIFS(E$2:E1436, A$2:A1436, A1436, B$2:B1436, "Med A"), 0)</f>
        <v>0</v>
      </c>
      <c r="J1436" s="23">
        <f t="shared" si="191"/>
        <v>0</v>
      </c>
      <c r="K1436" s="23">
        <f t="shared" si="192"/>
        <v>1200</v>
      </c>
      <c r="L1436" s="23">
        <f t="shared" si="193"/>
        <v>0</v>
      </c>
      <c r="M1436" s="1">
        <f>IF(AND(B1436="Med B", COUNTIFS(A$2:A1436, A1436, B$2:B1436, "Med B")=1), 1, 0)</f>
        <v>0</v>
      </c>
      <c r="N1436" s="1">
        <f t="shared" si="194"/>
        <v>0</v>
      </c>
      <c r="O1436" s="1">
        <f>IF(B1436="Med B", COUNTIFS(A$2:A1436, A1436, B$2:B1436, "Med B"), 0)</f>
        <v>0</v>
      </c>
      <c r="P1436" s="1">
        <f>IF(AND(B1436="Med B", COUNTIFS(A$2:A1436, A1436, B$2:B1436, "Med B")=2), E1436, 0)</f>
        <v>0</v>
      </c>
    </row>
    <row r="1437" spans="1:16" ht="10" x14ac:dyDescent="0.25">
      <c r="A1437" s="1">
        <v>96</v>
      </c>
      <c r="B1437" s="24" t="s">
        <v>9</v>
      </c>
      <c r="C1437" s="2">
        <v>41137</v>
      </c>
      <c r="D1437" s="2" t="str">
        <f t="shared" si="189"/>
        <v>2012-08</v>
      </c>
      <c r="E1437" s="23">
        <v>1200</v>
      </c>
      <c r="F1437" s="23">
        <f t="shared" si="190"/>
        <v>0</v>
      </c>
      <c r="G1437" s="23">
        <f>IF(AND(B1437="Med B", COUNTIFS(A$2:A1437, A1437, B$2:B1437, "Med A")=0), 1, 0)</f>
        <v>0</v>
      </c>
      <c r="H1437" s="23" cm="1">
        <f t="array" ref="H1437">IF(AND(A1437=A1436, E1437=1), (C1437-MIN(IF(A$2:A1437=A1437, IF(B$2:B1437="Med A", C$2:C1437), C1437)))/7, 0)</f>
        <v>0</v>
      </c>
      <c r="I1437" s="23">
        <f>IF(F1437=1, SUMIFS(E$2:E1437, A$2:A1437, A1437, B$2:B1437, "Med A"), 0)</f>
        <v>0</v>
      </c>
      <c r="J1437" s="23">
        <f t="shared" si="191"/>
        <v>0</v>
      </c>
      <c r="K1437" s="23">
        <f t="shared" si="192"/>
        <v>1200</v>
      </c>
      <c r="L1437" s="23">
        <f t="shared" si="193"/>
        <v>0</v>
      </c>
      <c r="M1437" s="1">
        <f>IF(AND(B1437="Med B", COUNTIFS(A$2:A1437, A1437, B$2:B1437, "Med B")=1), 1, 0)</f>
        <v>0</v>
      </c>
      <c r="N1437" s="1">
        <f t="shared" si="194"/>
        <v>0</v>
      </c>
      <c r="O1437" s="1">
        <f>IF(B1437="Med B", COUNTIFS(A$2:A1437, A1437, B$2:B1437, "Med B"), 0)</f>
        <v>0</v>
      </c>
      <c r="P1437" s="1">
        <f>IF(AND(B1437="Med B", COUNTIFS(A$2:A1437, A1437, B$2:B1437, "Med B")=2), E1437, 0)</f>
        <v>0</v>
      </c>
    </row>
    <row r="1438" spans="1:16" ht="10" x14ac:dyDescent="0.25">
      <c r="A1438" s="1">
        <v>96</v>
      </c>
      <c r="B1438" s="24" t="s">
        <v>9</v>
      </c>
      <c r="C1438" s="2">
        <v>41139</v>
      </c>
      <c r="D1438" s="2" t="str">
        <f t="shared" si="189"/>
        <v>2012-08</v>
      </c>
      <c r="E1438" s="23">
        <v>1700</v>
      </c>
      <c r="F1438" s="23">
        <f t="shared" si="190"/>
        <v>0</v>
      </c>
      <c r="G1438" s="23">
        <f>IF(AND(B1438="Med B", COUNTIFS(A$2:A1438, A1438, B$2:B1438, "Med A")=0), 1, 0)</f>
        <v>0</v>
      </c>
      <c r="H1438" s="23" cm="1">
        <f t="array" ref="H1438">IF(AND(A1438=A1437, E1438=1), (C1438-MIN(IF(A$2:A1438=A1438, IF(B$2:B1438="Med A", C$2:C1438), C1438)))/7, 0)</f>
        <v>0</v>
      </c>
      <c r="I1438" s="23">
        <f>IF(F1438=1, SUMIFS(E$2:E1438, A$2:A1438, A1438, B$2:B1438, "Med A"), 0)</f>
        <v>0</v>
      </c>
      <c r="J1438" s="23">
        <f t="shared" si="191"/>
        <v>0</v>
      </c>
      <c r="K1438" s="23">
        <f t="shared" si="192"/>
        <v>1700</v>
      </c>
      <c r="L1438" s="23">
        <f t="shared" si="193"/>
        <v>0</v>
      </c>
      <c r="M1438" s="1">
        <f>IF(AND(B1438="Med B", COUNTIFS(A$2:A1438, A1438, B$2:B1438, "Med B")=1), 1, 0)</f>
        <v>0</v>
      </c>
      <c r="N1438" s="1">
        <f t="shared" si="194"/>
        <v>0</v>
      </c>
      <c r="O1438" s="1">
        <f>IF(B1438="Med B", COUNTIFS(A$2:A1438, A1438, B$2:B1438, "Med B"), 0)</f>
        <v>0</v>
      </c>
      <c r="P1438" s="1">
        <f>IF(AND(B1438="Med B", COUNTIFS(A$2:A1438, A1438, B$2:B1438, "Med B")=2), E1438, 0)</f>
        <v>0</v>
      </c>
    </row>
    <row r="1439" spans="1:16" ht="10" x14ac:dyDescent="0.25">
      <c r="A1439" s="1">
        <v>96</v>
      </c>
      <c r="B1439" s="24" t="s">
        <v>9</v>
      </c>
      <c r="C1439" s="2">
        <v>41142</v>
      </c>
      <c r="D1439" s="2" t="str">
        <f t="shared" si="189"/>
        <v>2012-08</v>
      </c>
      <c r="E1439" s="23">
        <v>1700</v>
      </c>
      <c r="F1439" s="23">
        <f t="shared" si="190"/>
        <v>0</v>
      </c>
      <c r="G1439" s="23">
        <f>IF(AND(B1439="Med B", COUNTIFS(A$2:A1439, A1439, B$2:B1439, "Med A")=0), 1, 0)</f>
        <v>0</v>
      </c>
      <c r="H1439" s="23" cm="1">
        <f t="array" ref="H1439">IF(AND(A1439=A1438, E1439=1), (C1439-MIN(IF(A$2:A1439=A1439, IF(B$2:B1439="Med A", C$2:C1439), C1439)))/7, 0)</f>
        <v>0</v>
      </c>
      <c r="I1439" s="23">
        <f>IF(F1439=1, SUMIFS(E$2:E1439, A$2:A1439, A1439, B$2:B1439, "Med A"), 0)</f>
        <v>0</v>
      </c>
      <c r="J1439" s="23">
        <f t="shared" si="191"/>
        <v>0</v>
      </c>
      <c r="K1439" s="23">
        <f t="shared" si="192"/>
        <v>1700</v>
      </c>
      <c r="L1439" s="23">
        <f t="shared" si="193"/>
        <v>0</v>
      </c>
      <c r="M1439" s="1">
        <f>IF(AND(B1439="Med B", COUNTIFS(A$2:A1439, A1439, B$2:B1439, "Med B")=1), 1, 0)</f>
        <v>0</v>
      </c>
      <c r="N1439" s="1">
        <f t="shared" si="194"/>
        <v>0</v>
      </c>
      <c r="O1439" s="1">
        <f>IF(B1439="Med B", COUNTIFS(A$2:A1439, A1439, B$2:B1439, "Med B"), 0)</f>
        <v>0</v>
      </c>
      <c r="P1439" s="1">
        <f>IF(AND(B1439="Med B", COUNTIFS(A$2:A1439, A1439, B$2:B1439, "Med B")=2), E1439, 0)</f>
        <v>0</v>
      </c>
    </row>
    <row r="1440" spans="1:16" ht="10" x14ac:dyDescent="0.25">
      <c r="A1440" s="1">
        <v>96</v>
      </c>
      <c r="B1440" s="24" t="s">
        <v>9</v>
      </c>
      <c r="C1440" s="2">
        <v>41144</v>
      </c>
      <c r="D1440" s="2" t="str">
        <f t="shared" si="189"/>
        <v>2012-08</v>
      </c>
      <c r="E1440" s="23">
        <v>1700</v>
      </c>
      <c r="F1440" s="23">
        <f t="shared" si="190"/>
        <v>0</v>
      </c>
      <c r="G1440" s="23">
        <f>IF(AND(B1440="Med B", COUNTIFS(A$2:A1440, A1440, B$2:B1440, "Med A")=0), 1, 0)</f>
        <v>0</v>
      </c>
      <c r="H1440" s="23" cm="1">
        <f t="array" ref="H1440">IF(AND(A1440=A1439, E1440=1), (C1440-MIN(IF(A$2:A1440=A1440, IF(B$2:B1440="Med A", C$2:C1440), C1440)))/7, 0)</f>
        <v>0</v>
      </c>
      <c r="I1440" s="23">
        <f>IF(F1440=1, SUMIFS(E$2:E1440, A$2:A1440, A1440, B$2:B1440, "Med A"), 0)</f>
        <v>0</v>
      </c>
      <c r="J1440" s="23">
        <f t="shared" si="191"/>
        <v>0</v>
      </c>
      <c r="K1440" s="23">
        <f t="shared" si="192"/>
        <v>1700</v>
      </c>
      <c r="L1440" s="23">
        <f t="shared" si="193"/>
        <v>0</v>
      </c>
      <c r="M1440" s="1">
        <f>IF(AND(B1440="Med B", COUNTIFS(A$2:A1440, A1440, B$2:B1440, "Med B")=1), 1, 0)</f>
        <v>0</v>
      </c>
      <c r="N1440" s="1">
        <f t="shared" si="194"/>
        <v>0</v>
      </c>
      <c r="O1440" s="1">
        <f>IF(B1440="Med B", COUNTIFS(A$2:A1440, A1440, B$2:B1440, "Med B"), 0)</f>
        <v>0</v>
      </c>
      <c r="P1440" s="1">
        <f>IF(AND(B1440="Med B", COUNTIFS(A$2:A1440, A1440, B$2:B1440, "Med B")=2), E1440, 0)</f>
        <v>0</v>
      </c>
    </row>
    <row r="1441" spans="1:17" ht="10" x14ac:dyDescent="0.25">
      <c r="A1441" s="1">
        <v>96</v>
      </c>
      <c r="B1441" s="24" t="s">
        <v>9</v>
      </c>
      <c r="C1441" s="2">
        <v>41146</v>
      </c>
      <c r="D1441" s="2" t="str">
        <f t="shared" si="189"/>
        <v>2012-08</v>
      </c>
      <c r="E1441" s="23">
        <v>1700</v>
      </c>
      <c r="F1441" s="23">
        <f t="shared" si="190"/>
        <v>0</v>
      </c>
      <c r="G1441" s="23">
        <f>IF(AND(B1441="Med B", COUNTIFS(A$2:A1441, A1441, B$2:B1441, "Med A")=0), 1, 0)</f>
        <v>0</v>
      </c>
      <c r="H1441" s="23" cm="1">
        <f t="array" ref="H1441">IF(AND(A1441=A1440, E1441=1), (C1441-MIN(IF(A$2:A1441=A1441, IF(B$2:B1441="Med A", C$2:C1441), C1441)))/7, 0)</f>
        <v>0</v>
      </c>
      <c r="I1441" s="23">
        <f>IF(F1441=1, SUMIFS(E$2:E1441, A$2:A1441, A1441, B$2:B1441, "Med A"), 0)</f>
        <v>0</v>
      </c>
      <c r="J1441" s="23">
        <f t="shared" si="191"/>
        <v>0</v>
      </c>
      <c r="K1441" s="23">
        <f t="shared" si="192"/>
        <v>1700</v>
      </c>
      <c r="L1441" s="23">
        <f t="shared" si="193"/>
        <v>0</v>
      </c>
      <c r="M1441" s="1">
        <f>IF(AND(B1441="Med B", COUNTIFS(A$2:A1441, A1441, B$2:B1441, "Med B")=1), 1, 0)</f>
        <v>0</v>
      </c>
      <c r="N1441" s="1">
        <f t="shared" si="194"/>
        <v>0</v>
      </c>
      <c r="O1441" s="1">
        <f>IF(B1441="Med B", COUNTIFS(A$2:A1441, A1441, B$2:B1441, "Med B"), 0)</f>
        <v>0</v>
      </c>
      <c r="P1441" s="1">
        <f>IF(AND(B1441="Med B", COUNTIFS(A$2:A1441, A1441, B$2:B1441, "Med B")=2), E1441, 0)</f>
        <v>0</v>
      </c>
    </row>
    <row r="1442" spans="1:17" ht="10" x14ac:dyDescent="0.25">
      <c r="A1442" s="1">
        <v>96</v>
      </c>
      <c r="B1442" s="24" t="s">
        <v>9</v>
      </c>
      <c r="C1442" s="2">
        <v>41149</v>
      </c>
      <c r="D1442" s="2" t="str">
        <f t="shared" si="189"/>
        <v>2012-08</v>
      </c>
      <c r="E1442" s="23">
        <v>1700</v>
      </c>
      <c r="F1442" s="23">
        <f t="shared" si="190"/>
        <v>0</v>
      </c>
      <c r="G1442" s="23">
        <f>IF(AND(B1442="Med B", COUNTIFS(A$2:A1442, A1442, B$2:B1442, "Med A")=0), 1, 0)</f>
        <v>0</v>
      </c>
      <c r="H1442" s="23" cm="1">
        <f t="array" ref="H1442">IF(AND(A1442=A1441, E1442=1), (C1442-MIN(IF(A$2:A1442=A1442, IF(B$2:B1442="Med A", C$2:C1442), C1442)))/7, 0)</f>
        <v>0</v>
      </c>
      <c r="I1442" s="23">
        <f>IF(F1442=1, SUMIFS(E$2:E1442, A$2:A1442, A1442, B$2:B1442, "Med A"), 0)</f>
        <v>0</v>
      </c>
      <c r="J1442" s="23">
        <f t="shared" si="191"/>
        <v>0</v>
      </c>
      <c r="K1442" s="23">
        <f t="shared" si="192"/>
        <v>1700</v>
      </c>
      <c r="L1442" s="23">
        <f t="shared" si="193"/>
        <v>0</v>
      </c>
      <c r="M1442" s="1">
        <f>IF(AND(B1442="Med B", COUNTIFS(A$2:A1442, A1442, B$2:B1442, "Med B")=1), 1, 0)</f>
        <v>0</v>
      </c>
      <c r="N1442" s="1">
        <f t="shared" si="194"/>
        <v>0</v>
      </c>
      <c r="O1442" s="1">
        <f>IF(B1442="Med B", COUNTIFS(A$2:A1442, A1442, B$2:B1442, "Med B"), 0)</f>
        <v>0</v>
      </c>
      <c r="P1442" s="1">
        <f>IF(AND(B1442="Med B", COUNTIFS(A$2:A1442, A1442, B$2:B1442, "Med B")=2), E1442, 0)</f>
        <v>0</v>
      </c>
    </row>
    <row r="1443" spans="1:17" ht="10" x14ac:dyDescent="0.25">
      <c r="A1443" s="1">
        <v>96</v>
      </c>
      <c r="B1443" s="24" t="s">
        <v>9</v>
      </c>
      <c r="C1443" s="2">
        <v>41151</v>
      </c>
      <c r="D1443" s="2" t="str">
        <f t="shared" si="189"/>
        <v>2012-08</v>
      </c>
      <c r="E1443" s="23">
        <v>1700</v>
      </c>
      <c r="F1443" s="23">
        <f t="shared" si="190"/>
        <v>0</v>
      </c>
      <c r="G1443" s="23">
        <f>IF(AND(B1443="Med B", COUNTIFS(A$2:A1443, A1443, B$2:B1443, "Med A")=0), 1, 0)</f>
        <v>0</v>
      </c>
      <c r="H1443" s="23" cm="1">
        <f t="array" ref="H1443">IF(AND(A1443=A1442, E1443=1), (C1443-MIN(IF(A$2:A1443=A1443, IF(B$2:B1443="Med A", C$2:C1443), C1443)))/7, 0)</f>
        <v>0</v>
      </c>
      <c r="I1443" s="23">
        <f>IF(F1443=1, SUMIFS(E$2:E1443, A$2:A1443, A1443, B$2:B1443, "Med A"), 0)</f>
        <v>0</v>
      </c>
      <c r="J1443" s="23">
        <f t="shared" si="191"/>
        <v>0</v>
      </c>
      <c r="K1443" s="23">
        <f t="shared" si="192"/>
        <v>1700</v>
      </c>
      <c r="L1443" s="23">
        <f t="shared" si="193"/>
        <v>0</v>
      </c>
      <c r="M1443" s="1">
        <f>IF(AND(B1443="Med B", COUNTIFS(A$2:A1443, A1443, B$2:B1443, "Med B")=1), 1, 0)</f>
        <v>0</v>
      </c>
      <c r="N1443" s="1">
        <f t="shared" si="194"/>
        <v>0</v>
      </c>
      <c r="O1443" s="1">
        <f>IF(B1443="Med B", COUNTIFS(A$2:A1443, A1443, B$2:B1443, "Med B"), 0)</f>
        <v>0</v>
      </c>
      <c r="P1443" s="1">
        <f>IF(AND(B1443="Med B", COUNTIFS(A$2:A1443, A1443, B$2:B1443, "Med B")=2), E1443, 0)</f>
        <v>0</v>
      </c>
    </row>
    <row r="1444" spans="1:17" ht="12.5" x14ac:dyDescent="0.25">
      <c r="A1444" s="1">
        <v>96</v>
      </c>
      <c r="B1444" s="24" t="s">
        <v>9</v>
      </c>
      <c r="C1444" s="2">
        <v>41153</v>
      </c>
      <c r="D1444" s="2" t="str">
        <f t="shared" si="189"/>
        <v>2012-09</v>
      </c>
      <c r="E1444" s="23">
        <v>1700</v>
      </c>
      <c r="F1444" s="23">
        <f t="shared" si="190"/>
        <v>0</v>
      </c>
      <c r="G1444" s="23">
        <f>IF(AND(B1444="Med B", COUNTIFS(A$2:A1444, A1444, B$2:B1444, "Med A")=0), 1, 0)</f>
        <v>0</v>
      </c>
      <c r="H1444" s="23" cm="1">
        <f t="array" ref="H1444">IF(AND(A1444=A1443, E1444=1), (C1444-MIN(IF(A$2:A1444=A1444, IF(B$2:B1444="Med A", C$2:C1444), C1444)))/7, 0)</f>
        <v>0</v>
      </c>
      <c r="I1444" s="23">
        <f>IF(F1444=1, SUMIFS(E$2:E1444, A$2:A1444, A1444, B$2:B1444, "Med A"), 0)</f>
        <v>0</v>
      </c>
      <c r="J1444" s="23">
        <f t="shared" si="191"/>
        <v>0</v>
      </c>
      <c r="K1444" s="23">
        <f t="shared" si="192"/>
        <v>1700</v>
      </c>
      <c r="L1444" s="23">
        <f t="shared" si="193"/>
        <v>0</v>
      </c>
      <c r="M1444" s="1">
        <f>IF(AND(B1444="Med B", COUNTIFS(A$2:A1444, A1444, B$2:B1444, "Med B")=1), 1, 0)</f>
        <v>0</v>
      </c>
      <c r="N1444" s="1">
        <f t="shared" si="194"/>
        <v>0</v>
      </c>
      <c r="O1444" s="1">
        <f>IF(B1444="Med B", COUNTIFS(A$2:A1444, A1444, B$2:B1444, "Med B"), 0)</f>
        <v>0</v>
      </c>
      <c r="P1444" s="1">
        <f>IF(AND(B1444="Med B", COUNTIFS(A$2:A1444, A1444, B$2:B1444, "Med B")=2), E1444, 0)</f>
        <v>0</v>
      </c>
      <c r="Q1444" t="str">
        <f t="shared" ref="Q1444:Q1447" si="195">IF(AND(F1420=1, OR(MONTH(C1420)=9, MONTH(C1420)=10)), TEXT(C1420, "yyyy-mm"), "")</f>
        <v/>
      </c>
    </row>
    <row r="1445" spans="1:17" ht="12.5" x14ac:dyDescent="0.25">
      <c r="A1445" s="1">
        <v>96</v>
      </c>
      <c r="B1445" s="24" t="s">
        <v>9</v>
      </c>
      <c r="C1445" s="2">
        <v>41156</v>
      </c>
      <c r="D1445" s="2" t="str">
        <f t="shared" si="189"/>
        <v>2012-09</v>
      </c>
      <c r="E1445" s="23">
        <v>1700</v>
      </c>
      <c r="F1445" s="23">
        <f t="shared" si="190"/>
        <v>0</v>
      </c>
      <c r="G1445" s="23">
        <f>IF(AND(B1445="Med B", COUNTIFS(A$2:A1445, A1445, B$2:B1445, "Med A")=0), 1, 0)</f>
        <v>0</v>
      </c>
      <c r="H1445" s="23" cm="1">
        <f t="array" ref="H1445">IF(AND(A1445=A1444, E1445=1), (C1445-MIN(IF(A$2:A1445=A1445, IF(B$2:B1445="Med A", C$2:C1445), C1445)))/7, 0)</f>
        <v>0</v>
      </c>
      <c r="I1445" s="23">
        <f>IF(F1445=1, SUMIFS(E$2:E1445, A$2:A1445, A1445, B$2:B1445, "Med A"), 0)</f>
        <v>0</v>
      </c>
      <c r="J1445" s="23">
        <f t="shared" si="191"/>
        <v>0</v>
      </c>
      <c r="K1445" s="23">
        <f t="shared" si="192"/>
        <v>1700</v>
      </c>
      <c r="L1445" s="23">
        <f t="shared" si="193"/>
        <v>0</v>
      </c>
      <c r="M1445" s="1">
        <f>IF(AND(B1445="Med B", COUNTIFS(A$2:A1445, A1445, B$2:B1445, "Med B")=1), 1, 0)</f>
        <v>0</v>
      </c>
      <c r="N1445" s="1">
        <f t="shared" si="194"/>
        <v>0</v>
      </c>
      <c r="O1445" s="1">
        <f>IF(B1445="Med B", COUNTIFS(A$2:A1445, A1445, B$2:B1445, "Med B"), 0)</f>
        <v>0</v>
      </c>
      <c r="P1445" s="1">
        <f>IF(AND(B1445="Med B", COUNTIFS(A$2:A1445, A1445, B$2:B1445, "Med B")=2), E1445, 0)</f>
        <v>0</v>
      </c>
      <c r="Q1445" t="str">
        <f t="shared" si="195"/>
        <v/>
      </c>
    </row>
    <row r="1446" spans="1:17" ht="12.5" x14ac:dyDescent="0.25">
      <c r="A1446" s="1">
        <v>96</v>
      </c>
      <c r="B1446" s="24" t="s">
        <v>9</v>
      </c>
      <c r="C1446" s="2">
        <v>41158</v>
      </c>
      <c r="D1446" s="2" t="str">
        <f t="shared" si="189"/>
        <v>2012-09</v>
      </c>
      <c r="E1446" s="23">
        <v>1700</v>
      </c>
      <c r="F1446" s="23">
        <f t="shared" si="190"/>
        <v>0</v>
      </c>
      <c r="G1446" s="23">
        <f>IF(AND(B1446="Med B", COUNTIFS(A$2:A1446, A1446, B$2:B1446, "Med A")=0), 1, 0)</f>
        <v>0</v>
      </c>
      <c r="H1446" s="23" cm="1">
        <f t="array" ref="H1446">IF(AND(A1446=A1445, E1446=1), (C1446-MIN(IF(A$2:A1446=A1446, IF(B$2:B1446="Med A", C$2:C1446), C1446)))/7, 0)</f>
        <v>0</v>
      </c>
      <c r="I1446" s="23">
        <f>IF(F1446=1, SUMIFS(E$2:E1446, A$2:A1446, A1446, B$2:B1446, "Med A"), 0)</f>
        <v>0</v>
      </c>
      <c r="J1446" s="23">
        <f t="shared" si="191"/>
        <v>0</v>
      </c>
      <c r="K1446" s="23">
        <f t="shared" si="192"/>
        <v>1700</v>
      </c>
      <c r="L1446" s="23">
        <f t="shared" si="193"/>
        <v>0</v>
      </c>
      <c r="M1446" s="1">
        <f>IF(AND(B1446="Med B", COUNTIFS(A$2:A1446, A1446, B$2:B1446, "Med B")=1), 1, 0)</f>
        <v>0</v>
      </c>
      <c r="N1446" s="1">
        <f t="shared" si="194"/>
        <v>0</v>
      </c>
      <c r="O1446" s="1">
        <f>IF(B1446="Med B", COUNTIFS(A$2:A1446, A1446, B$2:B1446, "Med B"), 0)</f>
        <v>0</v>
      </c>
      <c r="P1446" s="1">
        <f>IF(AND(B1446="Med B", COUNTIFS(A$2:A1446, A1446, B$2:B1446, "Med B")=2), E1446, 0)</f>
        <v>0</v>
      </c>
      <c r="Q1446" t="str">
        <f t="shared" si="195"/>
        <v/>
      </c>
    </row>
    <row r="1447" spans="1:17" ht="12.5" x14ac:dyDescent="0.25">
      <c r="A1447" s="1">
        <v>96</v>
      </c>
      <c r="B1447" s="24" t="s">
        <v>10</v>
      </c>
      <c r="C1447" s="2">
        <v>41165</v>
      </c>
      <c r="D1447" s="2" t="str">
        <f t="shared" si="189"/>
        <v>2012-09</v>
      </c>
      <c r="E1447" s="23">
        <v>4</v>
      </c>
      <c r="F1447" s="23">
        <f t="shared" si="190"/>
        <v>1</v>
      </c>
      <c r="G1447" s="23">
        <f>IF(AND(B1447="Med B", COUNTIFS(A$2:A1447, A1447, B$2:B1447, "Med A")=0), 1, 0)</f>
        <v>0</v>
      </c>
      <c r="H1447" s="23" cm="1">
        <f t="array" ref="H1447">IF(AND(A1447=A1446, E1447=1), (C1447-MIN(IF(A$2:A1447=A1447, IF(B$2:B1447="Med A", C$2:C1447), C1447)))/7, 0)</f>
        <v>0</v>
      </c>
      <c r="I1447" s="23">
        <f>IF(F1447=1, SUMIFS(E$2:E1447, A$2:A1447, A1447, B$2:B1447, "Med A"), 0)</f>
        <v>36900</v>
      </c>
      <c r="J1447" s="23">
        <f t="shared" si="191"/>
        <v>0</v>
      </c>
      <c r="K1447" s="23">
        <f t="shared" si="192"/>
        <v>0</v>
      </c>
      <c r="L1447" s="23">
        <f t="shared" si="193"/>
        <v>4</v>
      </c>
      <c r="M1447" s="1">
        <f>IF(AND(B1447="Med B", COUNTIFS(A$2:A1447, A1447, B$2:B1447, "Med B")=1), 1, 0)</f>
        <v>1</v>
      </c>
      <c r="N1447" s="1">
        <f t="shared" si="194"/>
        <v>4</v>
      </c>
      <c r="O1447" s="1">
        <f>IF(B1447="Med B", COUNTIFS(A$2:A1447, A1447, B$2:B1447, "Med B"), 0)</f>
        <v>1</v>
      </c>
      <c r="P1447" s="1">
        <f>IF(AND(B1447="Med B", COUNTIFS(A$2:A1447, A1447, B$2:B1447, "Med B")=2), E1447, 0)</f>
        <v>0</v>
      </c>
      <c r="Q1447" t="str">
        <f t="shared" si="195"/>
        <v/>
      </c>
    </row>
    <row r="1448" spans="1:17" ht="10" x14ac:dyDescent="0.25">
      <c r="A1448" s="1">
        <v>96</v>
      </c>
      <c r="B1448" s="24" t="s">
        <v>10</v>
      </c>
      <c r="C1448" s="2">
        <v>41223</v>
      </c>
      <c r="D1448" s="2" t="str">
        <f t="shared" si="189"/>
        <v>2012-11</v>
      </c>
      <c r="E1448" s="23">
        <v>1</v>
      </c>
      <c r="F1448" s="23">
        <f t="shared" si="190"/>
        <v>0</v>
      </c>
      <c r="G1448" s="23">
        <f>IF(AND(B1448="Med B", COUNTIFS(A$2:A1448, A1448, B$2:B1448, "Med A")=0), 1, 0)</f>
        <v>0</v>
      </c>
      <c r="H1448" s="23" cm="1">
        <f t="array" ref="H1448">IF(AND(A1448=A1447, E1448=1), (C1448-MIN(IF(A$2:A1448=A1448, IF(B$2:B1448="Med A", C$2:C1448), C1448)))/7, 0)</f>
        <v>18</v>
      </c>
      <c r="I1448" s="23">
        <f>IF(F1448=1, SUMIFS(E$2:E1448, A$2:A1448, A1448, B$2:B1448, "Med A"), 0)</f>
        <v>0</v>
      </c>
      <c r="J1448" s="23">
        <f t="shared" si="191"/>
        <v>0</v>
      </c>
      <c r="K1448" s="23">
        <f t="shared" si="192"/>
        <v>0</v>
      </c>
      <c r="L1448" s="23">
        <f t="shared" si="193"/>
        <v>1</v>
      </c>
      <c r="M1448" s="1">
        <f>IF(AND(B1448="Med B", COUNTIFS(A$2:A1448, A1448, B$2:B1448, "Med B")=1), 1, 0)</f>
        <v>0</v>
      </c>
      <c r="N1448" s="1">
        <f t="shared" si="194"/>
        <v>0</v>
      </c>
      <c r="O1448" s="1">
        <f>IF(B1448="Med B", COUNTIFS(A$2:A1448, A1448, B$2:B1448, "Med B"), 0)</f>
        <v>2</v>
      </c>
      <c r="P1448" s="1">
        <f>IF(AND(B1448="Med B", COUNTIFS(A$2:A1448, A1448, B$2:B1448, "Med B")=2), E1448, 0)</f>
        <v>1</v>
      </c>
    </row>
    <row r="1449" spans="1:17" ht="10" x14ac:dyDescent="0.25">
      <c r="A1449" s="1">
        <v>96</v>
      </c>
      <c r="B1449" s="24" t="s">
        <v>10</v>
      </c>
      <c r="C1449" s="2">
        <v>41228</v>
      </c>
      <c r="D1449" s="2" t="str">
        <f t="shared" si="189"/>
        <v>2012-11</v>
      </c>
      <c r="E1449" s="23">
        <v>1</v>
      </c>
      <c r="F1449" s="23">
        <f t="shared" si="190"/>
        <v>0</v>
      </c>
      <c r="G1449" s="23">
        <f>IF(AND(B1449="Med B", COUNTIFS(A$2:A1449, A1449, B$2:B1449, "Med A")=0), 1, 0)</f>
        <v>0</v>
      </c>
      <c r="H1449" s="23" cm="1">
        <f t="array" ref="H1449">IF(AND(A1449=A1448, E1449=1), (C1449-MIN(IF(A$2:A1449=A1449, IF(B$2:B1449="Med A", C$2:C1449), C1449)))/7, 0)</f>
        <v>18.714285714285715</v>
      </c>
      <c r="I1449" s="23">
        <f>IF(F1449=1, SUMIFS(E$2:E1449, A$2:A1449, A1449, B$2:B1449, "Med A"), 0)</f>
        <v>0</v>
      </c>
      <c r="J1449" s="23">
        <f t="shared" si="191"/>
        <v>6</v>
      </c>
      <c r="K1449" s="23">
        <f t="shared" si="192"/>
        <v>0</v>
      </c>
      <c r="L1449" s="23">
        <f t="shared" si="193"/>
        <v>1</v>
      </c>
      <c r="M1449" s="1">
        <f>IF(AND(B1449="Med B", COUNTIFS(A$2:A1449, A1449, B$2:B1449, "Med B")=1), 1, 0)</f>
        <v>0</v>
      </c>
      <c r="N1449" s="1">
        <f t="shared" si="194"/>
        <v>0</v>
      </c>
      <c r="O1449" s="1">
        <f>IF(B1449="Med B", COUNTIFS(A$2:A1449, A1449, B$2:B1449, "Med B"), 0)</f>
        <v>3</v>
      </c>
      <c r="P1449" s="1">
        <f>IF(AND(B1449="Med B", COUNTIFS(A$2:A1449, A1449, B$2:B1449, "Med B")=2), E1449, 0)</f>
        <v>0</v>
      </c>
    </row>
    <row r="1450" spans="1:17" ht="10" x14ac:dyDescent="0.25">
      <c r="A1450" s="1">
        <v>97</v>
      </c>
      <c r="B1450" s="24" t="s">
        <v>9</v>
      </c>
      <c r="C1450" s="2">
        <v>41124</v>
      </c>
      <c r="D1450" s="2" t="str">
        <f t="shared" si="189"/>
        <v>2012-08</v>
      </c>
      <c r="E1450" s="23">
        <v>1400</v>
      </c>
      <c r="F1450" s="23">
        <f t="shared" si="190"/>
        <v>0</v>
      </c>
      <c r="G1450" s="23">
        <f>IF(AND(B1450="Med B", COUNTIFS(A$2:A1450, A1450, B$2:B1450, "Med A")=0), 1, 0)</f>
        <v>0</v>
      </c>
      <c r="H1450" s="23" cm="1">
        <f t="array" ref="H1450">IF(AND(A1450=A1449, E1450=1), (C1450-MIN(IF(A$2:A1450=A1450, IF(B$2:B1450="Med A", C$2:C1450), C1450)))/7, 0)</f>
        <v>0</v>
      </c>
      <c r="I1450" s="23">
        <f>IF(F1450=1, SUMIFS(E$2:E1450, A$2:A1450, A1450, B$2:B1450, "Med A"), 0)</f>
        <v>0</v>
      </c>
      <c r="J1450" s="23">
        <f t="shared" si="191"/>
        <v>0</v>
      </c>
      <c r="K1450" s="23">
        <f t="shared" si="192"/>
        <v>1400</v>
      </c>
      <c r="L1450" s="23">
        <f t="shared" si="193"/>
        <v>0</v>
      </c>
      <c r="M1450" s="1">
        <f>IF(AND(B1450="Med B", COUNTIFS(A$2:A1450, A1450, B$2:B1450, "Med B")=1), 1, 0)</f>
        <v>0</v>
      </c>
      <c r="N1450" s="1">
        <f t="shared" si="194"/>
        <v>0</v>
      </c>
      <c r="O1450" s="1">
        <f>IF(B1450="Med B", COUNTIFS(A$2:A1450, A1450, B$2:B1450, "Med B"), 0)</f>
        <v>0</v>
      </c>
      <c r="P1450" s="1">
        <f>IF(AND(B1450="Med B", COUNTIFS(A$2:A1450, A1450, B$2:B1450, "Med B")=2), E1450, 0)</f>
        <v>0</v>
      </c>
    </row>
    <row r="1451" spans="1:17" ht="10" x14ac:dyDescent="0.25">
      <c r="A1451" s="1">
        <v>97</v>
      </c>
      <c r="B1451" s="24" t="s">
        <v>9</v>
      </c>
      <c r="C1451" s="2">
        <v>41131</v>
      </c>
      <c r="D1451" s="2" t="str">
        <f t="shared" si="189"/>
        <v>2012-08</v>
      </c>
      <c r="E1451" s="23">
        <v>1400</v>
      </c>
      <c r="F1451" s="23">
        <f t="shared" si="190"/>
        <v>0</v>
      </c>
      <c r="G1451" s="23">
        <f>IF(AND(B1451="Med B", COUNTIFS(A$2:A1451, A1451, B$2:B1451, "Med A")=0), 1, 0)</f>
        <v>0</v>
      </c>
      <c r="H1451" s="23" cm="1">
        <f t="array" ref="H1451">IF(AND(A1451=A1450, E1451=1), (C1451-MIN(IF(A$2:A1451=A1451, IF(B$2:B1451="Med A", C$2:C1451), C1451)))/7, 0)</f>
        <v>0</v>
      </c>
      <c r="I1451" s="23">
        <f>IF(F1451=1, SUMIFS(E$2:E1451, A$2:A1451, A1451, B$2:B1451, "Med A"), 0)</f>
        <v>0</v>
      </c>
      <c r="J1451" s="23">
        <f t="shared" si="191"/>
        <v>0</v>
      </c>
      <c r="K1451" s="23">
        <f t="shared" si="192"/>
        <v>1400</v>
      </c>
      <c r="L1451" s="23">
        <f t="shared" si="193"/>
        <v>0</v>
      </c>
      <c r="M1451" s="1">
        <f>IF(AND(B1451="Med B", COUNTIFS(A$2:A1451, A1451, B$2:B1451, "Med B")=1), 1, 0)</f>
        <v>0</v>
      </c>
      <c r="N1451" s="1">
        <f t="shared" si="194"/>
        <v>0</v>
      </c>
      <c r="O1451" s="1">
        <f>IF(B1451="Med B", COUNTIFS(A$2:A1451, A1451, B$2:B1451, "Med B"), 0)</f>
        <v>0</v>
      </c>
      <c r="P1451" s="1">
        <f>IF(AND(B1451="Med B", COUNTIFS(A$2:A1451, A1451, B$2:B1451, "Med B")=2), E1451, 0)</f>
        <v>0</v>
      </c>
    </row>
    <row r="1452" spans="1:17" ht="10" x14ac:dyDescent="0.25">
      <c r="A1452" s="1">
        <v>97</v>
      </c>
      <c r="B1452" s="24" t="s">
        <v>9</v>
      </c>
      <c r="C1452" s="2">
        <v>41139</v>
      </c>
      <c r="D1452" s="2" t="str">
        <f t="shared" si="189"/>
        <v>2012-08</v>
      </c>
      <c r="E1452" s="23">
        <v>1400</v>
      </c>
      <c r="F1452" s="23">
        <f t="shared" si="190"/>
        <v>0</v>
      </c>
      <c r="G1452" s="23">
        <f>IF(AND(B1452="Med B", COUNTIFS(A$2:A1452, A1452, B$2:B1452, "Med A")=0), 1, 0)</f>
        <v>0</v>
      </c>
      <c r="H1452" s="23" cm="1">
        <f t="array" ref="H1452">IF(AND(A1452=A1451, E1452=1), (C1452-MIN(IF(A$2:A1452=A1452, IF(B$2:B1452="Med A", C$2:C1452), C1452)))/7, 0)</f>
        <v>0</v>
      </c>
      <c r="I1452" s="23">
        <f>IF(F1452=1, SUMIFS(E$2:E1452, A$2:A1452, A1452, B$2:B1452, "Med A"), 0)</f>
        <v>0</v>
      </c>
      <c r="J1452" s="23">
        <f t="shared" si="191"/>
        <v>0</v>
      </c>
      <c r="K1452" s="23">
        <f t="shared" si="192"/>
        <v>1400</v>
      </c>
      <c r="L1452" s="23">
        <f t="shared" si="193"/>
        <v>0</v>
      </c>
      <c r="M1452" s="1">
        <f>IF(AND(B1452="Med B", COUNTIFS(A$2:A1452, A1452, B$2:B1452, "Med B")=1), 1, 0)</f>
        <v>0</v>
      </c>
      <c r="N1452" s="1">
        <f t="shared" si="194"/>
        <v>0</v>
      </c>
      <c r="O1452" s="1">
        <f>IF(B1452="Med B", COUNTIFS(A$2:A1452, A1452, B$2:B1452, "Med B"), 0)</f>
        <v>0</v>
      </c>
      <c r="P1452" s="1">
        <f>IF(AND(B1452="Med B", COUNTIFS(A$2:A1452, A1452, B$2:B1452, "Med B")=2), E1452, 0)</f>
        <v>0</v>
      </c>
    </row>
    <row r="1453" spans="1:17" ht="10" x14ac:dyDescent="0.25">
      <c r="A1453" s="1">
        <v>97</v>
      </c>
      <c r="B1453" s="24" t="s">
        <v>9</v>
      </c>
      <c r="C1453" s="2">
        <v>41152</v>
      </c>
      <c r="D1453" s="2" t="str">
        <f t="shared" si="189"/>
        <v>2012-08</v>
      </c>
      <c r="E1453" s="23">
        <v>1000</v>
      </c>
      <c r="F1453" s="23">
        <f t="shared" si="190"/>
        <v>0</v>
      </c>
      <c r="G1453" s="23">
        <f>IF(AND(B1453="Med B", COUNTIFS(A$2:A1453, A1453, B$2:B1453, "Med A")=0), 1, 0)</f>
        <v>0</v>
      </c>
      <c r="H1453" s="23" cm="1">
        <f t="array" ref="H1453">IF(AND(A1453=A1452, E1453=1), (C1453-MIN(IF(A$2:A1453=A1453, IF(B$2:B1453="Med A", C$2:C1453), C1453)))/7, 0)</f>
        <v>0</v>
      </c>
      <c r="I1453" s="23">
        <f>IF(F1453=1, SUMIFS(E$2:E1453, A$2:A1453, A1453, B$2:B1453, "Med A"), 0)</f>
        <v>0</v>
      </c>
      <c r="J1453" s="23">
        <f t="shared" si="191"/>
        <v>0</v>
      </c>
      <c r="K1453" s="23">
        <f t="shared" si="192"/>
        <v>1000</v>
      </c>
      <c r="L1453" s="23">
        <f t="shared" si="193"/>
        <v>0</v>
      </c>
      <c r="M1453" s="1">
        <f>IF(AND(B1453="Med B", COUNTIFS(A$2:A1453, A1453, B$2:B1453, "Med B")=1), 1, 0)</f>
        <v>0</v>
      </c>
      <c r="N1453" s="1">
        <f t="shared" si="194"/>
        <v>0</v>
      </c>
      <c r="O1453" s="1">
        <f>IF(B1453="Med B", COUNTIFS(A$2:A1453, A1453, B$2:B1453, "Med B"), 0)</f>
        <v>0</v>
      </c>
      <c r="P1453" s="1">
        <f>IF(AND(B1453="Med B", COUNTIFS(A$2:A1453, A1453, B$2:B1453, "Med B")=2), E1453, 0)</f>
        <v>0</v>
      </c>
    </row>
    <row r="1454" spans="1:17" ht="12.5" x14ac:dyDescent="0.25">
      <c r="A1454" s="1">
        <v>97</v>
      </c>
      <c r="B1454" s="24" t="s">
        <v>9</v>
      </c>
      <c r="C1454" s="2">
        <v>41155</v>
      </c>
      <c r="D1454" s="2" t="str">
        <f t="shared" si="189"/>
        <v>2012-09</v>
      </c>
      <c r="E1454" s="23">
        <v>1000</v>
      </c>
      <c r="F1454" s="23">
        <f t="shared" si="190"/>
        <v>0</v>
      </c>
      <c r="G1454" s="23">
        <f>IF(AND(B1454="Med B", COUNTIFS(A$2:A1454, A1454, B$2:B1454, "Med A")=0), 1, 0)</f>
        <v>0</v>
      </c>
      <c r="H1454" s="23" cm="1">
        <f t="array" ref="H1454">IF(AND(A1454=A1453, E1454=1), (C1454-MIN(IF(A$2:A1454=A1454, IF(B$2:B1454="Med A", C$2:C1454), C1454)))/7, 0)</f>
        <v>0</v>
      </c>
      <c r="I1454" s="23">
        <f>IF(F1454=1, SUMIFS(E$2:E1454, A$2:A1454, A1454, B$2:B1454, "Med A"), 0)</f>
        <v>0</v>
      </c>
      <c r="J1454" s="23">
        <f t="shared" si="191"/>
        <v>0</v>
      </c>
      <c r="K1454" s="23">
        <f t="shared" si="192"/>
        <v>1000</v>
      </c>
      <c r="L1454" s="23">
        <f t="shared" si="193"/>
        <v>0</v>
      </c>
      <c r="M1454" s="1">
        <f>IF(AND(B1454="Med B", COUNTIFS(A$2:A1454, A1454, B$2:B1454, "Med B")=1), 1, 0)</f>
        <v>0</v>
      </c>
      <c r="N1454" s="1">
        <f t="shared" si="194"/>
        <v>0</v>
      </c>
      <c r="O1454" s="1">
        <f>IF(B1454="Med B", COUNTIFS(A$2:A1454, A1454, B$2:B1454, "Med B"), 0)</f>
        <v>0</v>
      </c>
      <c r="P1454" s="1">
        <f>IF(AND(B1454="Med B", COUNTIFS(A$2:A1454, A1454, B$2:B1454, "Med B")=2), E1454, 0)</f>
        <v>0</v>
      </c>
      <c r="Q1454" t="str">
        <f t="shared" ref="Q1454:Q1457" si="196">IF(AND(F1430=1, OR(MONTH(C1430)=9, MONTH(C1430)=10)), TEXT(C1430, "yyyy-mm"), "")</f>
        <v/>
      </c>
    </row>
    <row r="1455" spans="1:17" ht="12.5" x14ac:dyDescent="0.25">
      <c r="A1455" s="1">
        <v>97</v>
      </c>
      <c r="B1455" s="24" t="s">
        <v>9</v>
      </c>
      <c r="C1455" s="2">
        <v>41157</v>
      </c>
      <c r="D1455" s="2" t="str">
        <f t="shared" si="189"/>
        <v>2012-09</v>
      </c>
      <c r="E1455" s="23">
        <v>1000</v>
      </c>
      <c r="F1455" s="23">
        <f t="shared" si="190"/>
        <v>0</v>
      </c>
      <c r="G1455" s="23">
        <f>IF(AND(B1455="Med B", COUNTIFS(A$2:A1455, A1455, B$2:B1455, "Med A")=0), 1, 0)</f>
        <v>0</v>
      </c>
      <c r="H1455" s="23" cm="1">
        <f t="array" ref="H1455">IF(AND(A1455=A1454, E1455=1), (C1455-MIN(IF(A$2:A1455=A1455, IF(B$2:B1455="Med A", C$2:C1455), C1455)))/7, 0)</f>
        <v>0</v>
      </c>
      <c r="I1455" s="23">
        <f>IF(F1455=1, SUMIFS(E$2:E1455, A$2:A1455, A1455, B$2:B1455, "Med A"), 0)</f>
        <v>0</v>
      </c>
      <c r="J1455" s="23">
        <f t="shared" si="191"/>
        <v>0</v>
      </c>
      <c r="K1455" s="23">
        <f t="shared" si="192"/>
        <v>1000</v>
      </c>
      <c r="L1455" s="23">
        <f t="shared" si="193"/>
        <v>0</v>
      </c>
      <c r="M1455" s="1">
        <f>IF(AND(B1455="Med B", COUNTIFS(A$2:A1455, A1455, B$2:B1455, "Med B")=1), 1, 0)</f>
        <v>0</v>
      </c>
      <c r="N1455" s="1">
        <f t="shared" si="194"/>
        <v>0</v>
      </c>
      <c r="O1455" s="1">
        <f>IF(B1455="Med B", COUNTIFS(A$2:A1455, A1455, B$2:B1455, "Med B"), 0)</f>
        <v>0</v>
      </c>
      <c r="P1455" s="1">
        <f>IF(AND(B1455="Med B", COUNTIFS(A$2:A1455, A1455, B$2:B1455, "Med B")=2), E1455, 0)</f>
        <v>0</v>
      </c>
      <c r="Q1455" t="str">
        <f t="shared" si="196"/>
        <v/>
      </c>
    </row>
    <row r="1456" spans="1:17" ht="12.5" x14ac:dyDescent="0.25">
      <c r="A1456" s="1">
        <v>97</v>
      </c>
      <c r="B1456" s="24" t="s">
        <v>10</v>
      </c>
      <c r="C1456" s="2">
        <v>41164</v>
      </c>
      <c r="D1456" s="2" t="str">
        <f t="shared" si="189"/>
        <v>2012-09</v>
      </c>
      <c r="E1456" s="23">
        <v>3</v>
      </c>
      <c r="F1456" s="23">
        <f t="shared" si="190"/>
        <v>1</v>
      </c>
      <c r="G1456" s="23">
        <f>IF(AND(B1456="Med B", COUNTIFS(A$2:A1456, A1456, B$2:B1456, "Med A")=0), 1, 0)</f>
        <v>0</v>
      </c>
      <c r="H1456" s="23" cm="1">
        <f t="array" ref="H1456">IF(AND(A1456=A1455, E1456=1), (C1456-MIN(IF(A$2:A1456=A1456, IF(B$2:B1456="Med A", C$2:C1456), C1456)))/7, 0)</f>
        <v>0</v>
      </c>
      <c r="I1456" s="23">
        <f>IF(F1456=1, SUMIFS(E$2:E1456, A$2:A1456, A1456, B$2:B1456, "Med A"), 0)</f>
        <v>7200</v>
      </c>
      <c r="J1456" s="23">
        <f t="shared" si="191"/>
        <v>0</v>
      </c>
      <c r="K1456" s="23">
        <f t="shared" si="192"/>
        <v>0</v>
      </c>
      <c r="L1456" s="23">
        <f t="shared" si="193"/>
        <v>3</v>
      </c>
      <c r="M1456" s="1">
        <f>IF(AND(B1456="Med B", COUNTIFS(A$2:A1456, A1456, B$2:B1456, "Med B")=1), 1, 0)</f>
        <v>1</v>
      </c>
      <c r="N1456" s="1">
        <f t="shared" si="194"/>
        <v>3</v>
      </c>
      <c r="O1456" s="1">
        <f>IF(B1456="Med B", COUNTIFS(A$2:A1456, A1456, B$2:B1456, "Med B"), 0)</f>
        <v>1</v>
      </c>
      <c r="P1456" s="1">
        <f>IF(AND(B1456="Med B", COUNTIFS(A$2:A1456, A1456, B$2:B1456, "Med B")=2), E1456, 0)</f>
        <v>0</v>
      </c>
      <c r="Q1456" t="str">
        <f t="shared" si="196"/>
        <v/>
      </c>
    </row>
    <row r="1457" spans="1:17" ht="12.5" x14ac:dyDescent="0.25">
      <c r="A1457" s="1">
        <v>97</v>
      </c>
      <c r="B1457" s="24" t="s">
        <v>10</v>
      </c>
      <c r="C1457" s="2">
        <v>41192</v>
      </c>
      <c r="D1457" s="2" t="str">
        <f t="shared" si="189"/>
        <v>2012-10</v>
      </c>
      <c r="E1457" s="23">
        <v>3</v>
      </c>
      <c r="F1457" s="23">
        <f t="shared" si="190"/>
        <v>0</v>
      </c>
      <c r="G1457" s="23">
        <f>IF(AND(B1457="Med B", COUNTIFS(A$2:A1457, A1457, B$2:B1457, "Med A")=0), 1, 0)</f>
        <v>0</v>
      </c>
      <c r="H1457" s="23" cm="1">
        <f t="array" ref="H1457">IF(AND(A1457=A1456, E1457=1), (C1457-MIN(IF(A$2:A1457=A1457, IF(B$2:B1457="Med A", C$2:C1457), C1457)))/7, 0)</f>
        <v>0</v>
      </c>
      <c r="I1457" s="23">
        <f>IF(F1457=1, SUMIFS(E$2:E1457, A$2:A1457, A1457, B$2:B1457, "Med A"), 0)</f>
        <v>0</v>
      </c>
      <c r="J1457" s="23">
        <f t="shared" si="191"/>
        <v>6</v>
      </c>
      <c r="K1457" s="23">
        <f t="shared" si="192"/>
        <v>0</v>
      </c>
      <c r="L1457" s="23">
        <f t="shared" si="193"/>
        <v>3</v>
      </c>
      <c r="M1457" s="1">
        <f>IF(AND(B1457="Med B", COUNTIFS(A$2:A1457, A1457, B$2:B1457, "Med B")=1), 1, 0)</f>
        <v>0</v>
      </c>
      <c r="N1457" s="1">
        <f t="shared" si="194"/>
        <v>0</v>
      </c>
      <c r="O1457" s="1">
        <f>IF(B1457="Med B", COUNTIFS(A$2:A1457, A1457, B$2:B1457, "Med B"), 0)</f>
        <v>2</v>
      </c>
      <c r="P1457" s="1">
        <f>IF(AND(B1457="Med B", COUNTIFS(A$2:A1457, A1457, B$2:B1457, "Med B")=2), E1457, 0)</f>
        <v>3</v>
      </c>
      <c r="Q1457" t="str">
        <f t="shared" si="196"/>
        <v/>
      </c>
    </row>
    <row r="1458" spans="1:17" ht="10" x14ac:dyDescent="0.25">
      <c r="A1458" s="1">
        <v>98</v>
      </c>
      <c r="B1458" s="24" t="s">
        <v>9</v>
      </c>
      <c r="C1458" s="2">
        <v>41095</v>
      </c>
      <c r="D1458" s="2" t="str">
        <f t="shared" si="189"/>
        <v>2012-07</v>
      </c>
      <c r="E1458" s="23">
        <v>20000</v>
      </c>
      <c r="F1458" s="23">
        <f t="shared" si="190"/>
        <v>0</v>
      </c>
      <c r="G1458" s="23">
        <f>IF(AND(B1458="Med B", COUNTIFS(A$2:A1458, A1458, B$2:B1458, "Med A")=0), 1, 0)</f>
        <v>0</v>
      </c>
      <c r="H1458" s="23" cm="1">
        <f t="array" ref="H1458">IF(AND(A1458=A1457, E1458=1), (C1458-MIN(IF(A$2:A1458=A1458, IF(B$2:B1458="Med A", C$2:C1458), C1458)))/7, 0)</f>
        <v>0</v>
      </c>
      <c r="I1458" s="23">
        <f>IF(F1458=1, SUMIFS(E$2:E1458, A$2:A1458, A1458, B$2:B1458, "Med A"), 0)</f>
        <v>0</v>
      </c>
      <c r="J1458" s="23">
        <f t="shared" si="191"/>
        <v>0</v>
      </c>
      <c r="K1458" s="23">
        <f t="shared" si="192"/>
        <v>20000</v>
      </c>
      <c r="L1458" s="23">
        <f t="shared" si="193"/>
        <v>0</v>
      </c>
      <c r="M1458" s="1">
        <f>IF(AND(B1458="Med B", COUNTIFS(A$2:A1458, A1458, B$2:B1458, "Med B")=1), 1, 0)</f>
        <v>0</v>
      </c>
      <c r="N1458" s="1">
        <f t="shared" si="194"/>
        <v>0</v>
      </c>
      <c r="O1458" s="1">
        <f>IF(B1458="Med B", COUNTIFS(A$2:A1458, A1458, B$2:B1458, "Med B"), 0)</f>
        <v>0</v>
      </c>
      <c r="P1458" s="1">
        <f>IF(AND(B1458="Med B", COUNTIFS(A$2:A1458, A1458, B$2:B1458, "Med B")=2), E1458, 0)</f>
        <v>0</v>
      </c>
    </row>
    <row r="1459" spans="1:17" ht="10" x14ac:dyDescent="0.25">
      <c r="A1459" s="1">
        <v>98</v>
      </c>
      <c r="B1459" s="24" t="s">
        <v>9</v>
      </c>
      <c r="C1459" s="2">
        <v>41097</v>
      </c>
      <c r="D1459" s="2" t="str">
        <f t="shared" si="189"/>
        <v>2012-07</v>
      </c>
      <c r="E1459" s="23">
        <v>20000</v>
      </c>
      <c r="F1459" s="23">
        <f t="shared" si="190"/>
        <v>0</v>
      </c>
      <c r="G1459" s="23">
        <f>IF(AND(B1459="Med B", COUNTIFS(A$2:A1459, A1459, B$2:B1459, "Med A")=0), 1, 0)</f>
        <v>0</v>
      </c>
      <c r="H1459" s="23" cm="1">
        <f t="array" ref="H1459">IF(AND(A1459=A1458, E1459=1), (C1459-MIN(IF(A$2:A1459=A1459, IF(B$2:B1459="Med A", C$2:C1459), C1459)))/7, 0)</f>
        <v>0</v>
      </c>
      <c r="I1459" s="23">
        <f>IF(F1459=1, SUMIFS(E$2:E1459, A$2:A1459, A1459, B$2:B1459, "Med A"), 0)</f>
        <v>0</v>
      </c>
      <c r="J1459" s="23">
        <f t="shared" si="191"/>
        <v>0</v>
      </c>
      <c r="K1459" s="23">
        <f t="shared" si="192"/>
        <v>20000</v>
      </c>
      <c r="L1459" s="23">
        <f t="shared" si="193"/>
        <v>0</v>
      </c>
      <c r="M1459" s="1">
        <f>IF(AND(B1459="Med B", COUNTIFS(A$2:A1459, A1459, B$2:B1459, "Med B")=1), 1, 0)</f>
        <v>0</v>
      </c>
      <c r="N1459" s="1">
        <f t="shared" si="194"/>
        <v>0</v>
      </c>
      <c r="O1459" s="1">
        <f>IF(B1459="Med B", COUNTIFS(A$2:A1459, A1459, B$2:B1459, "Med B"), 0)</f>
        <v>0</v>
      </c>
      <c r="P1459" s="1">
        <f>IF(AND(B1459="Med B", COUNTIFS(A$2:A1459, A1459, B$2:B1459, "Med B")=2), E1459, 0)</f>
        <v>0</v>
      </c>
    </row>
    <row r="1460" spans="1:17" ht="10" x14ac:dyDescent="0.25">
      <c r="A1460" s="1">
        <v>98</v>
      </c>
      <c r="B1460" s="24" t="s">
        <v>9</v>
      </c>
      <c r="C1460" s="2">
        <v>41100</v>
      </c>
      <c r="D1460" s="2" t="str">
        <f t="shared" si="189"/>
        <v>2012-07</v>
      </c>
      <c r="E1460" s="23">
        <v>20000</v>
      </c>
      <c r="F1460" s="23">
        <f t="shared" si="190"/>
        <v>0</v>
      </c>
      <c r="G1460" s="23">
        <f>IF(AND(B1460="Med B", COUNTIFS(A$2:A1460, A1460, B$2:B1460, "Med A")=0), 1, 0)</f>
        <v>0</v>
      </c>
      <c r="H1460" s="23" cm="1">
        <f t="array" ref="H1460">IF(AND(A1460=A1459, E1460=1), (C1460-MIN(IF(A$2:A1460=A1460, IF(B$2:B1460="Med A", C$2:C1460), C1460)))/7, 0)</f>
        <v>0</v>
      </c>
      <c r="I1460" s="23">
        <f>IF(F1460=1, SUMIFS(E$2:E1460, A$2:A1460, A1460, B$2:B1460, "Med A"), 0)</f>
        <v>0</v>
      </c>
      <c r="J1460" s="23">
        <f t="shared" si="191"/>
        <v>0</v>
      </c>
      <c r="K1460" s="23">
        <f t="shared" si="192"/>
        <v>20000</v>
      </c>
      <c r="L1460" s="23">
        <f t="shared" si="193"/>
        <v>0</v>
      </c>
      <c r="M1460" s="1">
        <f>IF(AND(B1460="Med B", COUNTIFS(A$2:A1460, A1460, B$2:B1460, "Med B")=1), 1, 0)</f>
        <v>0</v>
      </c>
      <c r="N1460" s="1">
        <f t="shared" si="194"/>
        <v>0</v>
      </c>
      <c r="O1460" s="1">
        <f>IF(B1460="Med B", COUNTIFS(A$2:A1460, A1460, B$2:B1460, "Med B"), 0)</f>
        <v>0</v>
      </c>
      <c r="P1460" s="1">
        <f>IF(AND(B1460="Med B", COUNTIFS(A$2:A1460, A1460, B$2:B1460, "Med B")=2), E1460, 0)</f>
        <v>0</v>
      </c>
    </row>
    <row r="1461" spans="1:17" ht="10" x14ac:dyDescent="0.25">
      <c r="A1461" s="1">
        <v>98</v>
      </c>
      <c r="B1461" s="24" t="s">
        <v>9</v>
      </c>
      <c r="C1461" s="2">
        <v>41102</v>
      </c>
      <c r="D1461" s="2" t="str">
        <f t="shared" si="189"/>
        <v>2012-07</v>
      </c>
      <c r="E1461" s="23">
        <v>20000</v>
      </c>
      <c r="F1461" s="23">
        <f t="shared" si="190"/>
        <v>0</v>
      </c>
      <c r="G1461" s="23">
        <f>IF(AND(B1461="Med B", COUNTIFS(A$2:A1461, A1461, B$2:B1461, "Med A")=0), 1, 0)</f>
        <v>0</v>
      </c>
      <c r="H1461" s="23" cm="1">
        <f t="array" ref="H1461">IF(AND(A1461=A1460, E1461=1), (C1461-MIN(IF(A$2:A1461=A1461, IF(B$2:B1461="Med A", C$2:C1461), C1461)))/7, 0)</f>
        <v>0</v>
      </c>
      <c r="I1461" s="23">
        <f>IF(F1461=1, SUMIFS(E$2:E1461, A$2:A1461, A1461, B$2:B1461, "Med A"), 0)</f>
        <v>0</v>
      </c>
      <c r="J1461" s="23">
        <f t="shared" si="191"/>
        <v>0</v>
      </c>
      <c r="K1461" s="23">
        <f t="shared" si="192"/>
        <v>20000</v>
      </c>
      <c r="L1461" s="23">
        <f t="shared" si="193"/>
        <v>0</v>
      </c>
      <c r="M1461" s="1">
        <f>IF(AND(B1461="Med B", COUNTIFS(A$2:A1461, A1461, B$2:B1461, "Med B")=1), 1, 0)</f>
        <v>0</v>
      </c>
      <c r="N1461" s="1">
        <f t="shared" si="194"/>
        <v>0</v>
      </c>
      <c r="O1461" s="1">
        <f>IF(B1461="Med B", COUNTIFS(A$2:A1461, A1461, B$2:B1461, "Med B"), 0)</f>
        <v>0</v>
      </c>
      <c r="P1461" s="1">
        <f>IF(AND(B1461="Med B", COUNTIFS(A$2:A1461, A1461, B$2:B1461, "Med B")=2), E1461, 0)</f>
        <v>0</v>
      </c>
    </row>
    <row r="1462" spans="1:17" ht="10" x14ac:dyDescent="0.25">
      <c r="A1462" s="1">
        <v>98</v>
      </c>
      <c r="B1462" s="24" t="s">
        <v>9</v>
      </c>
      <c r="C1462" s="2">
        <v>41104</v>
      </c>
      <c r="D1462" s="2" t="str">
        <f t="shared" si="189"/>
        <v>2012-07</v>
      </c>
      <c r="E1462" s="23">
        <v>20000</v>
      </c>
      <c r="F1462" s="23">
        <f t="shared" si="190"/>
        <v>0</v>
      </c>
      <c r="G1462" s="23">
        <f>IF(AND(B1462="Med B", COUNTIFS(A$2:A1462, A1462, B$2:B1462, "Med A")=0), 1, 0)</f>
        <v>0</v>
      </c>
      <c r="H1462" s="23" cm="1">
        <f t="array" ref="H1462">IF(AND(A1462=A1461, E1462=1), (C1462-MIN(IF(A$2:A1462=A1462, IF(B$2:B1462="Med A", C$2:C1462), C1462)))/7, 0)</f>
        <v>0</v>
      </c>
      <c r="I1462" s="23">
        <f>IF(F1462=1, SUMIFS(E$2:E1462, A$2:A1462, A1462, B$2:B1462, "Med A"), 0)</f>
        <v>0</v>
      </c>
      <c r="J1462" s="23">
        <f t="shared" si="191"/>
        <v>0</v>
      </c>
      <c r="K1462" s="23">
        <f t="shared" si="192"/>
        <v>20000</v>
      </c>
      <c r="L1462" s="23">
        <f t="shared" si="193"/>
        <v>0</v>
      </c>
      <c r="M1462" s="1">
        <f>IF(AND(B1462="Med B", COUNTIFS(A$2:A1462, A1462, B$2:B1462, "Med B")=1), 1, 0)</f>
        <v>0</v>
      </c>
      <c r="N1462" s="1">
        <f t="shared" si="194"/>
        <v>0</v>
      </c>
      <c r="O1462" s="1">
        <f>IF(B1462="Med B", COUNTIFS(A$2:A1462, A1462, B$2:B1462, "Med B"), 0)</f>
        <v>0</v>
      </c>
      <c r="P1462" s="1">
        <f>IF(AND(B1462="Med B", COUNTIFS(A$2:A1462, A1462, B$2:B1462, "Med B")=2), E1462, 0)</f>
        <v>0</v>
      </c>
    </row>
    <row r="1463" spans="1:17" ht="10" x14ac:dyDescent="0.25">
      <c r="A1463" s="1">
        <v>98</v>
      </c>
      <c r="B1463" s="24" t="s">
        <v>9</v>
      </c>
      <c r="C1463" s="2">
        <v>41108</v>
      </c>
      <c r="D1463" s="2" t="str">
        <f t="shared" si="189"/>
        <v>2012-07</v>
      </c>
      <c r="E1463" s="23">
        <v>20000</v>
      </c>
      <c r="F1463" s="23">
        <f t="shared" si="190"/>
        <v>0</v>
      </c>
      <c r="G1463" s="23">
        <f>IF(AND(B1463="Med B", COUNTIFS(A$2:A1463, A1463, B$2:B1463, "Med A")=0), 1, 0)</f>
        <v>0</v>
      </c>
      <c r="H1463" s="23" cm="1">
        <f t="array" ref="H1463">IF(AND(A1463=A1462, E1463=1), (C1463-MIN(IF(A$2:A1463=A1463, IF(B$2:B1463="Med A", C$2:C1463), C1463)))/7, 0)</f>
        <v>0</v>
      </c>
      <c r="I1463" s="23">
        <f>IF(F1463=1, SUMIFS(E$2:E1463, A$2:A1463, A1463, B$2:B1463, "Med A"), 0)</f>
        <v>0</v>
      </c>
      <c r="J1463" s="23">
        <f t="shared" si="191"/>
        <v>0</v>
      </c>
      <c r="K1463" s="23">
        <f t="shared" si="192"/>
        <v>20000</v>
      </c>
      <c r="L1463" s="23">
        <f t="shared" si="193"/>
        <v>0</v>
      </c>
      <c r="M1463" s="1">
        <f>IF(AND(B1463="Med B", COUNTIFS(A$2:A1463, A1463, B$2:B1463, "Med B")=1), 1, 0)</f>
        <v>0</v>
      </c>
      <c r="N1463" s="1">
        <f t="shared" si="194"/>
        <v>0</v>
      </c>
      <c r="O1463" s="1">
        <f>IF(B1463="Med B", COUNTIFS(A$2:A1463, A1463, B$2:B1463, "Med B"), 0)</f>
        <v>0</v>
      </c>
      <c r="P1463" s="1">
        <f>IF(AND(B1463="Med B", COUNTIFS(A$2:A1463, A1463, B$2:B1463, "Med B")=2), E1463, 0)</f>
        <v>0</v>
      </c>
    </row>
    <row r="1464" spans="1:17" ht="10" x14ac:dyDescent="0.25">
      <c r="A1464" s="1">
        <v>98</v>
      </c>
      <c r="B1464" s="24" t="s">
        <v>9</v>
      </c>
      <c r="C1464" s="2">
        <v>41109</v>
      </c>
      <c r="D1464" s="2" t="str">
        <f t="shared" si="189"/>
        <v>2012-07</v>
      </c>
      <c r="E1464" s="23">
        <v>20000</v>
      </c>
      <c r="F1464" s="23">
        <f t="shared" si="190"/>
        <v>0</v>
      </c>
      <c r="G1464" s="23">
        <f>IF(AND(B1464="Med B", COUNTIFS(A$2:A1464, A1464, B$2:B1464, "Med A")=0), 1, 0)</f>
        <v>0</v>
      </c>
      <c r="H1464" s="23" cm="1">
        <f t="array" ref="H1464">IF(AND(A1464=A1463, E1464=1), (C1464-MIN(IF(A$2:A1464=A1464, IF(B$2:B1464="Med A", C$2:C1464), C1464)))/7, 0)</f>
        <v>0</v>
      </c>
      <c r="I1464" s="23">
        <f>IF(F1464=1, SUMIFS(E$2:E1464, A$2:A1464, A1464, B$2:B1464, "Med A"), 0)</f>
        <v>0</v>
      </c>
      <c r="J1464" s="23">
        <f t="shared" si="191"/>
        <v>0</v>
      </c>
      <c r="K1464" s="23">
        <f t="shared" si="192"/>
        <v>20000</v>
      </c>
      <c r="L1464" s="23">
        <f t="shared" si="193"/>
        <v>0</v>
      </c>
      <c r="M1464" s="1">
        <f>IF(AND(B1464="Med B", COUNTIFS(A$2:A1464, A1464, B$2:B1464, "Med B")=1), 1, 0)</f>
        <v>0</v>
      </c>
      <c r="N1464" s="1">
        <f t="shared" si="194"/>
        <v>0</v>
      </c>
      <c r="O1464" s="1">
        <f>IF(B1464="Med B", COUNTIFS(A$2:A1464, A1464, B$2:B1464, "Med B"), 0)</f>
        <v>0</v>
      </c>
      <c r="P1464" s="1">
        <f>IF(AND(B1464="Med B", COUNTIFS(A$2:A1464, A1464, B$2:B1464, "Med B")=2), E1464, 0)</f>
        <v>0</v>
      </c>
    </row>
    <row r="1465" spans="1:17" ht="10" x14ac:dyDescent="0.25">
      <c r="A1465" s="1">
        <v>98</v>
      </c>
      <c r="B1465" s="24" t="s">
        <v>9</v>
      </c>
      <c r="C1465" s="2">
        <v>41111</v>
      </c>
      <c r="D1465" s="2" t="str">
        <f t="shared" si="189"/>
        <v>2012-07</v>
      </c>
      <c r="E1465" s="23">
        <v>20000</v>
      </c>
      <c r="F1465" s="23">
        <f t="shared" si="190"/>
        <v>0</v>
      </c>
      <c r="G1465" s="23">
        <f>IF(AND(B1465="Med B", COUNTIFS(A$2:A1465, A1465, B$2:B1465, "Med A")=0), 1, 0)</f>
        <v>0</v>
      </c>
      <c r="H1465" s="23" cm="1">
        <f t="array" ref="H1465">IF(AND(A1465=A1464, E1465=1), (C1465-MIN(IF(A$2:A1465=A1465, IF(B$2:B1465="Med A", C$2:C1465), C1465)))/7, 0)</f>
        <v>0</v>
      </c>
      <c r="I1465" s="23">
        <f>IF(F1465=1, SUMIFS(E$2:E1465, A$2:A1465, A1465, B$2:B1465, "Med A"), 0)</f>
        <v>0</v>
      </c>
      <c r="J1465" s="23">
        <f t="shared" si="191"/>
        <v>0</v>
      </c>
      <c r="K1465" s="23">
        <f t="shared" si="192"/>
        <v>20000</v>
      </c>
      <c r="L1465" s="23">
        <f t="shared" si="193"/>
        <v>0</v>
      </c>
      <c r="M1465" s="1">
        <f>IF(AND(B1465="Med B", COUNTIFS(A$2:A1465, A1465, B$2:B1465, "Med B")=1), 1, 0)</f>
        <v>0</v>
      </c>
      <c r="N1465" s="1">
        <f t="shared" si="194"/>
        <v>0</v>
      </c>
      <c r="O1465" s="1">
        <f>IF(B1465="Med B", COUNTIFS(A$2:A1465, A1465, B$2:B1465, "Med B"), 0)</f>
        <v>0</v>
      </c>
      <c r="P1465" s="1">
        <f>IF(AND(B1465="Med B", COUNTIFS(A$2:A1465, A1465, B$2:B1465, "Med B")=2), E1465, 0)</f>
        <v>0</v>
      </c>
    </row>
    <row r="1466" spans="1:17" ht="10" x14ac:dyDescent="0.25">
      <c r="A1466" s="1">
        <v>98</v>
      </c>
      <c r="B1466" s="24" t="s">
        <v>9</v>
      </c>
      <c r="C1466" s="2">
        <v>41115</v>
      </c>
      <c r="D1466" s="2" t="str">
        <f t="shared" si="189"/>
        <v>2012-07</v>
      </c>
      <c r="E1466" s="23">
        <v>20000</v>
      </c>
      <c r="F1466" s="23">
        <f t="shared" si="190"/>
        <v>0</v>
      </c>
      <c r="G1466" s="23">
        <f>IF(AND(B1466="Med B", COUNTIFS(A$2:A1466, A1466, B$2:B1466, "Med A")=0), 1, 0)</f>
        <v>0</v>
      </c>
      <c r="H1466" s="23" cm="1">
        <f t="array" ref="H1466">IF(AND(A1466=A1465, E1466=1), (C1466-MIN(IF(A$2:A1466=A1466, IF(B$2:B1466="Med A", C$2:C1466), C1466)))/7, 0)</f>
        <v>0</v>
      </c>
      <c r="I1466" s="23">
        <f>IF(F1466=1, SUMIFS(E$2:E1466, A$2:A1466, A1466, B$2:B1466, "Med A"), 0)</f>
        <v>0</v>
      </c>
      <c r="J1466" s="23">
        <f t="shared" si="191"/>
        <v>0</v>
      </c>
      <c r="K1466" s="23">
        <f t="shared" si="192"/>
        <v>20000</v>
      </c>
      <c r="L1466" s="23">
        <f t="shared" si="193"/>
        <v>0</v>
      </c>
      <c r="M1466" s="1">
        <f>IF(AND(B1466="Med B", COUNTIFS(A$2:A1466, A1466, B$2:B1466, "Med B")=1), 1, 0)</f>
        <v>0</v>
      </c>
      <c r="N1466" s="1">
        <f t="shared" si="194"/>
        <v>0</v>
      </c>
      <c r="O1466" s="1">
        <f>IF(B1466="Med B", COUNTIFS(A$2:A1466, A1466, B$2:B1466, "Med B"), 0)</f>
        <v>0</v>
      </c>
      <c r="P1466" s="1">
        <f>IF(AND(B1466="Med B", COUNTIFS(A$2:A1466, A1466, B$2:B1466, "Med B")=2), E1466, 0)</f>
        <v>0</v>
      </c>
    </row>
    <row r="1467" spans="1:17" ht="10" x14ac:dyDescent="0.25">
      <c r="A1467" s="1">
        <v>98</v>
      </c>
      <c r="B1467" s="24" t="s">
        <v>9</v>
      </c>
      <c r="C1467" s="2">
        <v>41118</v>
      </c>
      <c r="D1467" s="2" t="str">
        <f t="shared" si="189"/>
        <v>2012-07</v>
      </c>
      <c r="E1467" s="23">
        <v>20000</v>
      </c>
      <c r="F1467" s="23">
        <f t="shared" si="190"/>
        <v>0</v>
      </c>
      <c r="G1467" s="23">
        <f>IF(AND(B1467="Med B", COUNTIFS(A$2:A1467, A1467, B$2:B1467, "Med A")=0), 1, 0)</f>
        <v>0</v>
      </c>
      <c r="H1467" s="23" cm="1">
        <f t="array" ref="H1467">IF(AND(A1467=A1466, E1467=1), (C1467-MIN(IF(A$2:A1467=A1467, IF(B$2:B1467="Med A", C$2:C1467), C1467)))/7, 0)</f>
        <v>0</v>
      </c>
      <c r="I1467" s="23">
        <f>IF(F1467=1, SUMIFS(E$2:E1467, A$2:A1467, A1467, B$2:B1467, "Med A"), 0)</f>
        <v>0</v>
      </c>
      <c r="J1467" s="23">
        <f t="shared" si="191"/>
        <v>0</v>
      </c>
      <c r="K1467" s="23">
        <f t="shared" si="192"/>
        <v>20000</v>
      </c>
      <c r="L1467" s="23">
        <f t="shared" si="193"/>
        <v>0</v>
      </c>
      <c r="M1467" s="1">
        <f>IF(AND(B1467="Med B", COUNTIFS(A$2:A1467, A1467, B$2:B1467, "Med B")=1), 1, 0)</f>
        <v>0</v>
      </c>
      <c r="N1467" s="1">
        <f t="shared" si="194"/>
        <v>0</v>
      </c>
      <c r="O1467" s="1">
        <f>IF(B1467="Med B", COUNTIFS(A$2:A1467, A1467, B$2:B1467, "Med B"), 0)</f>
        <v>0</v>
      </c>
      <c r="P1467" s="1">
        <f>IF(AND(B1467="Med B", COUNTIFS(A$2:A1467, A1467, B$2:B1467, "Med B")=2), E1467, 0)</f>
        <v>0</v>
      </c>
    </row>
    <row r="1468" spans="1:17" ht="10" x14ac:dyDescent="0.25">
      <c r="A1468" s="1">
        <v>98</v>
      </c>
      <c r="B1468" s="24" t="s">
        <v>9</v>
      </c>
      <c r="C1468" s="2">
        <v>41123</v>
      </c>
      <c r="D1468" s="2" t="str">
        <f t="shared" si="189"/>
        <v>2012-08</v>
      </c>
      <c r="E1468" s="23">
        <v>20000</v>
      </c>
      <c r="F1468" s="23">
        <f t="shared" si="190"/>
        <v>0</v>
      </c>
      <c r="G1468" s="23">
        <f>IF(AND(B1468="Med B", COUNTIFS(A$2:A1468, A1468, B$2:B1468, "Med A")=0), 1, 0)</f>
        <v>0</v>
      </c>
      <c r="H1468" s="23" cm="1">
        <f t="array" ref="H1468">IF(AND(A1468=A1467, E1468=1), (C1468-MIN(IF(A$2:A1468=A1468, IF(B$2:B1468="Med A", C$2:C1468), C1468)))/7, 0)</f>
        <v>0</v>
      </c>
      <c r="I1468" s="23">
        <f>IF(F1468=1, SUMIFS(E$2:E1468, A$2:A1468, A1468, B$2:B1468, "Med A"), 0)</f>
        <v>0</v>
      </c>
      <c r="J1468" s="23">
        <f t="shared" si="191"/>
        <v>0</v>
      </c>
      <c r="K1468" s="23">
        <f t="shared" si="192"/>
        <v>20000</v>
      </c>
      <c r="L1468" s="23">
        <f t="shared" si="193"/>
        <v>0</v>
      </c>
      <c r="M1468" s="1">
        <f>IF(AND(B1468="Med B", COUNTIFS(A$2:A1468, A1468, B$2:B1468, "Med B")=1), 1, 0)</f>
        <v>0</v>
      </c>
      <c r="N1468" s="1">
        <f t="shared" si="194"/>
        <v>0</v>
      </c>
      <c r="O1468" s="1">
        <f>IF(B1468="Med B", COUNTIFS(A$2:A1468, A1468, B$2:B1468, "Med B"), 0)</f>
        <v>0</v>
      </c>
      <c r="P1468" s="1">
        <f>IF(AND(B1468="Med B", COUNTIFS(A$2:A1468, A1468, B$2:B1468, "Med B")=2), E1468, 0)</f>
        <v>0</v>
      </c>
    </row>
    <row r="1469" spans="1:17" ht="10" x14ac:dyDescent="0.25">
      <c r="A1469" s="1">
        <v>98</v>
      </c>
      <c r="B1469" s="24" t="s">
        <v>9</v>
      </c>
      <c r="C1469" s="2">
        <v>41125</v>
      </c>
      <c r="D1469" s="2" t="str">
        <f t="shared" si="189"/>
        <v>2012-08</v>
      </c>
      <c r="E1469" s="23">
        <v>20000</v>
      </c>
      <c r="F1469" s="23">
        <f t="shared" si="190"/>
        <v>0</v>
      </c>
      <c r="G1469" s="23">
        <f>IF(AND(B1469="Med B", COUNTIFS(A$2:A1469, A1469, B$2:B1469, "Med A")=0), 1, 0)</f>
        <v>0</v>
      </c>
      <c r="H1469" s="23" cm="1">
        <f t="array" ref="H1469">IF(AND(A1469=A1468, E1469=1), (C1469-MIN(IF(A$2:A1469=A1469, IF(B$2:B1469="Med A", C$2:C1469), C1469)))/7, 0)</f>
        <v>0</v>
      </c>
      <c r="I1469" s="23">
        <f>IF(F1469=1, SUMIFS(E$2:E1469, A$2:A1469, A1469, B$2:B1469, "Med A"), 0)</f>
        <v>0</v>
      </c>
      <c r="J1469" s="23">
        <f t="shared" si="191"/>
        <v>0</v>
      </c>
      <c r="K1469" s="23">
        <f t="shared" si="192"/>
        <v>20000</v>
      </c>
      <c r="L1469" s="23">
        <f t="shared" si="193"/>
        <v>0</v>
      </c>
      <c r="M1469" s="1">
        <f>IF(AND(B1469="Med B", COUNTIFS(A$2:A1469, A1469, B$2:B1469, "Med B")=1), 1, 0)</f>
        <v>0</v>
      </c>
      <c r="N1469" s="1">
        <f t="shared" si="194"/>
        <v>0</v>
      </c>
      <c r="O1469" s="1">
        <f>IF(B1469="Med B", COUNTIFS(A$2:A1469, A1469, B$2:B1469, "Med B"), 0)</f>
        <v>0</v>
      </c>
      <c r="P1469" s="1">
        <f>IF(AND(B1469="Med B", COUNTIFS(A$2:A1469, A1469, B$2:B1469, "Med B")=2), E1469, 0)</f>
        <v>0</v>
      </c>
    </row>
    <row r="1470" spans="1:17" ht="10" x14ac:dyDescent="0.25">
      <c r="A1470" s="1">
        <v>98</v>
      </c>
      <c r="B1470" s="24" t="s">
        <v>9</v>
      </c>
      <c r="C1470" s="2">
        <v>41128</v>
      </c>
      <c r="D1470" s="2" t="str">
        <f t="shared" si="189"/>
        <v>2012-08</v>
      </c>
      <c r="E1470" s="23">
        <v>20000</v>
      </c>
      <c r="F1470" s="23">
        <f t="shared" si="190"/>
        <v>0</v>
      </c>
      <c r="G1470" s="23">
        <f>IF(AND(B1470="Med B", COUNTIFS(A$2:A1470, A1470, B$2:B1470, "Med A")=0), 1, 0)</f>
        <v>0</v>
      </c>
      <c r="H1470" s="23" cm="1">
        <f t="array" ref="H1470">IF(AND(A1470=A1469, E1470=1), (C1470-MIN(IF(A$2:A1470=A1470, IF(B$2:B1470="Med A", C$2:C1470), C1470)))/7, 0)</f>
        <v>0</v>
      </c>
      <c r="I1470" s="23">
        <f>IF(F1470=1, SUMIFS(E$2:E1470, A$2:A1470, A1470, B$2:B1470, "Med A"), 0)</f>
        <v>0</v>
      </c>
      <c r="J1470" s="23">
        <f t="shared" si="191"/>
        <v>0</v>
      </c>
      <c r="K1470" s="23">
        <f t="shared" si="192"/>
        <v>20000</v>
      </c>
      <c r="L1470" s="23">
        <f t="shared" si="193"/>
        <v>0</v>
      </c>
      <c r="M1470" s="1">
        <f>IF(AND(B1470="Med B", COUNTIFS(A$2:A1470, A1470, B$2:B1470, "Med B")=1), 1, 0)</f>
        <v>0</v>
      </c>
      <c r="N1470" s="1">
        <f t="shared" si="194"/>
        <v>0</v>
      </c>
      <c r="O1470" s="1">
        <f>IF(B1470="Med B", COUNTIFS(A$2:A1470, A1470, B$2:B1470, "Med B"), 0)</f>
        <v>0</v>
      </c>
      <c r="P1470" s="1">
        <f>IF(AND(B1470="Med B", COUNTIFS(A$2:A1470, A1470, B$2:B1470, "Med B")=2), E1470, 0)</f>
        <v>0</v>
      </c>
    </row>
    <row r="1471" spans="1:17" ht="10" x14ac:dyDescent="0.25">
      <c r="A1471" s="1">
        <v>98</v>
      </c>
      <c r="B1471" s="24" t="s">
        <v>9</v>
      </c>
      <c r="C1471" s="2">
        <v>41130</v>
      </c>
      <c r="D1471" s="2" t="str">
        <f t="shared" si="189"/>
        <v>2012-08</v>
      </c>
      <c r="E1471" s="23">
        <v>20000</v>
      </c>
      <c r="F1471" s="23">
        <f t="shared" si="190"/>
        <v>0</v>
      </c>
      <c r="G1471" s="23">
        <f>IF(AND(B1471="Med B", COUNTIFS(A$2:A1471, A1471, B$2:B1471, "Med A")=0), 1, 0)</f>
        <v>0</v>
      </c>
      <c r="H1471" s="23" cm="1">
        <f t="array" ref="H1471">IF(AND(A1471=A1470, E1471=1), (C1471-MIN(IF(A$2:A1471=A1471, IF(B$2:B1471="Med A", C$2:C1471), C1471)))/7, 0)</f>
        <v>0</v>
      </c>
      <c r="I1471" s="23">
        <f>IF(F1471=1, SUMIFS(E$2:E1471, A$2:A1471, A1471, B$2:B1471, "Med A"), 0)</f>
        <v>0</v>
      </c>
      <c r="J1471" s="23">
        <f t="shared" si="191"/>
        <v>0</v>
      </c>
      <c r="K1471" s="23">
        <f t="shared" si="192"/>
        <v>20000</v>
      </c>
      <c r="L1471" s="23">
        <f t="shared" si="193"/>
        <v>0</v>
      </c>
      <c r="M1471" s="1">
        <f>IF(AND(B1471="Med B", COUNTIFS(A$2:A1471, A1471, B$2:B1471, "Med B")=1), 1, 0)</f>
        <v>0</v>
      </c>
      <c r="N1471" s="1">
        <f t="shared" si="194"/>
        <v>0</v>
      </c>
      <c r="O1471" s="1">
        <f>IF(B1471="Med B", COUNTIFS(A$2:A1471, A1471, B$2:B1471, "Med B"), 0)</f>
        <v>0</v>
      </c>
      <c r="P1471" s="1">
        <f>IF(AND(B1471="Med B", COUNTIFS(A$2:A1471, A1471, B$2:B1471, "Med B")=2), E1471, 0)</f>
        <v>0</v>
      </c>
    </row>
    <row r="1472" spans="1:17" ht="10" x14ac:dyDescent="0.25">
      <c r="A1472" s="1">
        <v>98</v>
      </c>
      <c r="B1472" s="24" t="s">
        <v>9</v>
      </c>
      <c r="C1472" s="2">
        <v>41132</v>
      </c>
      <c r="D1472" s="2" t="str">
        <f t="shared" si="189"/>
        <v>2012-08</v>
      </c>
      <c r="E1472" s="23">
        <v>20000</v>
      </c>
      <c r="F1472" s="23">
        <f t="shared" si="190"/>
        <v>0</v>
      </c>
      <c r="G1472" s="23">
        <f>IF(AND(B1472="Med B", COUNTIFS(A$2:A1472, A1472, B$2:B1472, "Med A")=0), 1, 0)</f>
        <v>0</v>
      </c>
      <c r="H1472" s="23" cm="1">
        <f t="array" ref="H1472">IF(AND(A1472=A1471, E1472=1), (C1472-MIN(IF(A$2:A1472=A1472, IF(B$2:B1472="Med A", C$2:C1472), C1472)))/7, 0)</f>
        <v>0</v>
      </c>
      <c r="I1472" s="23">
        <f>IF(F1472=1, SUMIFS(E$2:E1472, A$2:A1472, A1472, B$2:B1472, "Med A"), 0)</f>
        <v>0</v>
      </c>
      <c r="J1472" s="23">
        <f t="shared" si="191"/>
        <v>0</v>
      </c>
      <c r="K1472" s="23">
        <f t="shared" si="192"/>
        <v>20000</v>
      </c>
      <c r="L1472" s="23">
        <f t="shared" si="193"/>
        <v>0</v>
      </c>
      <c r="M1472" s="1">
        <f>IF(AND(B1472="Med B", COUNTIFS(A$2:A1472, A1472, B$2:B1472, "Med B")=1), 1, 0)</f>
        <v>0</v>
      </c>
      <c r="N1472" s="1">
        <f t="shared" si="194"/>
        <v>0</v>
      </c>
      <c r="O1472" s="1">
        <f>IF(B1472="Med B", COUNTIFS(A$2:A1472, A1472, B$2:B1472, "Med B"), 0)</f>
        <v>0</v>
      </c>
      <c r="P1472" s="1">
        <f>IF(AND(B1472="Med B", COUNTIFS(A$2:A1472, A1472, B$2:B1472, "Med B")=2), E1472, 0)</f>
        <v>0</v>
      </c>
    </row>
    <row r="1473" spans="1:17" ht="10" x14ac:dyDescent="0.25">
      <c r="A1473" s="1">
        <v>98</v>
      </c>
      <c r="B1473" s="24" t="s">
        <v>9</v>
      </c>
      <c r="C1473" s="2">
        <v>41135</v>
      </c>
      <c r="D1473" s="2" t="str">
        <f t="shared" si="189"/>
        <v>2012-08</v>
      </c>
      <c r="E1473" s="23">
        <v>20000</v>
      </c>
      <c r="F1473" s="23">
        <f t="shared" si="190"/>
        <v>0</v>
      </c>
      <c r="G1473" s="23">
        <f>IF(AND(B1473="Med B", COUNTIFS(A$2:A1473, A1473, B$2:B1473, "Med A")=0), 1, 0)</f>
        <v>0</v>
      </c>
      <c r="H1473" s="23" cm="1">
        <f t="array" ref="H1473">IF(AND(A1473=A1472, E1473=1), (C1473-MIN(IF(A$2:A1473=A1473, IF(B$2:B1473="Med A", C$2:C1473), C1473)))/7, 0)</f>
        <v>0</v>
      </c>
      <c r="I1473" s="23">
        <f>IF(F1473=1, SUMIFS(E$2:E1473, A$2:A1473, A1473, B$2:B1473, "Med A"), 0)</f>
        <v>0</v>
      </c>
      <c r="J1473" s="23">
        <f t="shared" si="191"/>
        <v>0</v>
      </c>
      <c r="K1473" s="23">
        <f t="shared" si="192"/>
        <v>20000</v>
      </c>
      <c r="L1473" s="23">
        <f t="shared" si="193"/>
        <v>0</v>
      </c>
      <c r="M1473" s="1">
        <f>IF(AND(B1473="Med B", COUNTIFS(A$2:A1473, A1473, B$2:B1473, "Med B")=1), 1, 0)</f>
        <v>0</v>
      </c>
      <c r="N1473" s="1">
        <f t="shared" si="194"/>
        <v>0</v>
      </c>
      <c r="O1473" s="1">
        <f>IF(B1473="Med B", COUNTIFS(A$2:A1473, A1473, B$2:B1473, "Med B"), 0)</f>
        <v>0</v>
      </c>
      <c r="P1473" s="1">
        <f>IF(AND(B1473="Med B", COUNTIFS(A$2:A1473, A1473, B$2:B1473, "Med B")=2), E1473, 0)</f>
        <v>0</v>
      </c>
    </row>
    <row r="1474" spans="1:17" ht="10" x14ac:dyDescent="0.25">
      <c r="A1474" s="1">
        <v>98</v>
      </c>
      <c r="B1474" s="24" t="s">
        <v>9</v>
      </c>
      <c r="C1474" s="2">
        <v>41137</v>
      </c>
      <c r="D1474" s="2" t="str">
        <f t="shared" si="189"/>
        <v>2012-08</v>
      </c>
      <c r="E1474" s="23">
        <v>20000</v>
      </c>
      <c r="F1474" s="23">
        <f t="shared" si="190"/>
        <v>0</v>
      </c>
      <c r="G1474" s="23">
        <f>IF(AND(B1474="Med B", COUNTIFS(A$2:A1474, A1474, B$2:B1474, "Med A")=0), 1, 0)</f>
        <v>0</v>
      </c>
      <c r="H1474" s="23" cm="1">
        <f t="array" ref="H1474">IF(AND(A1474=A1473, E1474=1), (C1474-MIN(IF(A$2:A1474=A1474, IF(B$2:B1474="Med A", C$2:C1474), C1474)))/7, 0)</f>
        <v>0</v>
      </c>
      <c r="I1474" s="23">
        <f>IF(F1474=1, SUMIFS(E$2:E1474, A$2:A1474, A1474, B$2:B1474, "Med A"), 0)</f>
        <v>0</v>
      </c>
      <c r="J1474" s="23">
        <f t="shared" si="191"/>
        <v>0</v>
      </c>
      <c r="K1474" s="23">
        <f t="shared" si="192"/>
        <v>20000</v>
      </c>
      <c r="L1474" s="23">
        <f t="shared" si="193"/>
        <v>0</v>
      </c>
      <c r="M1474" s="1">
        <f>IF(AND(B1474="Med B", COUNTIFS(A$2:A1474, A1474, B$2:B1474, "Med B")=1), 1, 0)</f>
        <v>0</v>
      </c>
      <c r="N1474" s="1">
        <f t="shared" si="194"/>
        <v>0</v>
      </c>
      <c r="O1474" s="1">
        <f>IF(B1474="Med B", COUNTIFS(A$2:A1474, A1474, B$2:B1474, "Med B"), 0)</f>
        <v>0</v>
      </c>
      <c r="P1474" s="1">
        <f>IF(AND(B1474="Med B", COUNTIFS(A$2:A1474, A1474, B$2:B1474, "Med B")=2), E1474, 0)</f>
        <v>0</v>
      </c>
    </row>
    <row r="1475" spans="1:17" ht="10" x14ac:dyDescent="0.25">
      <c r="A1475" s="1">
        <v>98</v>
      </c>
      <c r="B1475" s="24" t="s">
        <v>9</v>
      </c>
      <c r="C1475" s="2">
        <v>41139</v>
      </c>
      <c r="D1475" s="2" t="str">
        <f t="shared" ref="D1475:D1538" si="197">TEXT(C1475,"yyyy-mm")</f>
        <v>2012-08</v>
      </c>
      <c r="E1475" s="23">
        <v>16000</v>
      </c>
      <c r="F1475" s="23">
        <f t="shared" ref="F1475:F1538" si="198">IF(AND(A1475=A1474, B1474="Med A", B1475="Med B"), 1, 0)</f>
        <v>0</v>
      </c>
      <c r="G1475" s="23">
        <f>IF(AND(B1475="Med B", COUNTIFS(A$2:A1475, A1475, B$2:B1475, "Med A")=0), 1, 0)</f>
        <v>0</v>
      </c>
      <c r="H1475" s="23" cm="1">
        <f t="array" ref="H1475">IF(AND(A1475=A1474, E1475=1), (C1475-MIN(IF(A$2:A1475=A1475, IF(B$2:B1475="Med A", C$2:C1475), C1475)))/7, 0)</f>
        <v>0</v>
      </c>
      <c r="I1475" s="23">
        <f>IF(F1475=1, SUMIFS(E$2:E1475, A$2:A1475, A1475, B$2:B1475, "Med A"), 0)</f>
        <v>0</v>
      </c>
      <c r="J1475" s="23">
        <f t="shared" ref="J1475:J1538" si="199">IF(AND(B1475="Med B", OR(A1476&lt;&gt;A1475, ISBLANK(A1476))), SUMIFS(E:E, A:A, A1475, B:B, "Med B"), 0)</f>
        <v>0</v>
      </c>
      <c r="K1475" s="23">
        <f t="shared" ref="K1475:K1538" si="200">IF(B1475="Med A", E1475, 0)</f>
        <v>16000</v>
      </c>
      <c r="L1475" s="23">
        <f t="shared" ref="L1475:L1538" si="201">IF(B1475="Med B", E1475, 0)</f>
        <v>0</v>
      </c>
      <c r="M1475" s="1">
        <f>IF(AND(B1475="Med B", COUNTIFS(A$2:A1475, A1475, B$2:B1475, "Med B")=1), 1, 0)</f>
        <v>0</v>
      </c>
      <c r="N1475" s="1">
        <f t="shared" ref="N1475:N1538" si="202">IF(M1475=1, E1475, 0)</f>
        <v>0</v>
      </c>
      <c r="O1475" s="1">
        <f>IF(B1475="Med B", COUNTIFS(A$2:A1475, A1475, B$2:B1475, "Med B"), 0)</f>
        <v>0</v>
      </c>
      <c r="P1475" s="1">
        <f>IF(AND(B1475="Med B", COUNTIFS(A$2:A1475, A1475, B$2:B1475, "Med B")=2), E1475, 0)</f>
        <v>0</v>
      </c>
    </row>
    <row r="1476" spans="1:17" ht="10" x14ac:dyDescent="0.25">
      <c r="A1476" s="1">
        <v>98</v>
      </c>
      <c r="B1476" s="24" t="s">
        <v>9</v>
      </c>
      <c r="C1476" s="2">
        <v>41142</v>
      </c>
      <c r="D1476" s="2" t="str">
        <f t="shared" si="197"/>
        <v>2012-08</v>
      </c>
      <c r="E1476" s="23">
        <v>16000</v>
      </c>
      <c r="F1476" s="23">
        <f t="shared" si="198"/>
        <v>0</v>
      </c>
      <c r="G1476" s="23">
        <f>IF(AND(B1476="Med B", COUNTIFS(A$2:A1476, A1476, B$2:B1476, "Med A")=0), 1, 0)</f>
        <v>0</v>
      </c>
      <c r="H1476" s="23" cm="1">
        <f t="array" ref="H1476">IF(AND(A1476=A1475, E1476=1), (C1476-MIN(IF(A$2:A1476=A1476, IF(B$2:B1476="Med A", C$2:C1476), C1476)))/7, 0)</f>
        <v>0</v>
      </c>
      <c r="I1476" s="23">
        <f>IF(F1476=1, SUMIFS(E$2:E1476, A$2:A1476, A1476, B$2:B1476, "Med A"), 0)</f>
        <v>0</v>
      </c>
      <c r="J1476" s="23">
        <f t="shared" si="199"/>
        <v>0</v>
      </c>
      <c r="K1476" s="23">
        <f t="shared" si="200"/>
        <v>16000</v>
      </c>
      <c r="L1476" s="23">
        <f t="shared" si="201"/>
        <v>0</v>
      </c>
      <c r="M1476" s="1">
        <f>IF(AND(B1476="Med B", COUNTIFS(A$2:A1476, A1476, B$2:B1476, "Med B")=1), 1, 0)</f>
        <v>0</v>
      </c>
      <c r="N1476" s="1">
        <f t="shared" si="202"/>
        <v>0</v>
      </c>
      <c r="O1476" s="1">
        <f>IF(B1476="Med B", COUNTIFS(A$2:A1476, A1476, B$2:B1476, "Med B"), 0)</f>
        <v>0</v>
      </c>
      <c r="P1476" s="1">
        <f>IF(AND(B1476="Med B", COUNTIFS(A$2:A1476, A1476, B$2:B1476, "Med B")=2), E1476, 0)</f>
        <v>0</v>
      </c>
    </row>
    <row r="1477" spans="1:17" ht="10" x14ac:dyDescent="0.25">
      <c r="A1477" s="1">
        <v>98</v>
      </c>
      <c r="B1477" s="24" t="s">
        <v>9</v>
      </c>
      <c r="C1477" s="2">
        <v>41144</v>
      </c>
      <c r="D1477" s="2" t="str">
        <f t="shared" si="197"/>
        <v>2012-08</v>
      </c>
      <c r="E1477" s="23">
        <v>16000</v>
      </c>
      <c r="F1477" s="23">
        <f t="shared" si="198"/>
        <v>0</v>
      </c>
      <c r="G1477" s="23">
        <f>IF(AND(B1477="Med B", COUNTIFS(A$2:A1477, A1477, B$2:B1477, "Med A")=0), 1, 0)</f>
        <v>0</v>
      </c>
      <c r="H1477" s="23" cm="1">
        <f t="array" ref="H1477">IF(AND(A1477=A1476, E1477=1), (C1477-MIN(IF(A$2:A1477=A1477, IF(B$2:B1477="Med A", C$2:C1477), C1477)))/7, 0)</f>
        <v>0</v>
      </c>
      <c r="I1477" s="23">
        <f>IF(F1477=1, SUMIFS(E$2:E1477, A$2:A1477, A1477, B$2:B1477, "Med A"), 0)</f>
        <v>0</v>
      </c>
      <c r="J1477" s="23">
        <f t="shared" si="199"/>
        <v>0</v>
      </c>
      <c r="K1477" s="23">
        <f t="shared" si="200"/>
        <v>16000</v>
      </c>
      <c r="L1477" s="23">
        <f t="shared" si="201"/>
        <v>0</v>
      </c>
      <c r="M1477" s="1">
        <f>IF(AND(B1477="Med B", COUNTIFS(A$2:A1477, A1477, B$2:B1477, "Med B")=1), 1, 0)</f>
        <v>0</v>
      </c>
      <c r="N1477" s="1">
        <f t="shared" si="202"/>
        <v>0</v>
      </c>
      <c r="O1477" s="1">
        <f>IF(B1477="Med B", COUNTIFS(A$2:A1477, A1477, B$2:B1477, "Med B"), 0)</f>
        <v>0</v>
      </c>
      <c r="P1477" s="1">
        <f>IF(AND(B1477="Med B", COUNTIFS(A$2:A1477, A1477, B$2:B1477, "Med B")=2), E1477, 0)</f>
        <v>0</v>
      </c>
    </row>
    <row r="1478" spans="1:17" ht="10" x14ac:dyDescent="0.25">
      <c r="A1478" s="1">
        <v>98</v>
      </c>
      <c r="B1478" s="24" t="s">
        <v>9</v>
      </c>
      <c r="C1478" s="2">
        <v>41149</v>
      </c>
      <c r="D1478" s="2" t="str">
        <f t="shared" si="197"/>
        <v>2012-08</v>
      </c>
      <c r="E1478" s="23">
        <v>16000</v>
      </c>
      <c r="F1478" s="23">
        <f t="shared" si="198"/>
        <v>0</v>
      </c>
      <c r="G1478" s="23">
        <f>IF(AND(B1478="Med B", COUNTIFS(A$2:A1478, A1478, B$2:B1478, "Med A")=0), 1, 0)</f>
        <v>0</v>
      </c>
      <c r="H1478" s="23" cm="1">
        <f t="array" ref="H1478">IF(AND(A1478=A1477, E1478=1), (C1478-MIN(IF(A$2:A1478=A1478, IF(B$2:B1478="Med A", C$2:C1478), C1478)))/7, 0)</f>
        <v>0</v>
      </c>
      <c r="I1478" s="23">
        <f>IF(F1478=1, SUMIFS(E$2:E1478, A$2:A1478, A1478, B$2:B1478, "Med A"), 0)</f>
        <v>0</v>
      </c>
      <c r="J1478" s="23">
        <f t="shared" si="199"/>
        <v>0</v>
      </c>
      <c r="K1478" s="23">
        <f t="shared" si="200"/>
        <v>16000</v>
      </c>
      <c r="L1478" s="23">
        <f t="shared" si="201"/>
        <v>0</v>
      </c>
      <c r="M1478" s="1">
        <f>IF(AND(B1478="Med B", COUNTIFS(A$2:A1478, A1478, B$2:B1478, "Med B")=1), 1, 0)</f>
        <v>0</v>
      </c>
      <c r="N1478" s="1">
        <f t="shared" si="202"/>
        <v>0</v>
      </c>
      <c r="O1478" s="1">
        <f>IF(B1478="Med B", COUNTIFS(A$2:A1478, A1478, B$2:B1478, "Med B"), 0)</f>
        <v>0</v>
      </c>
      <c r="P1478" s="1">
        <f>IF(AND(B1478="Med B", COUNTIFS(A$2:A1478, A1478, B$2:B1478, "Med B")=2), E1478, 0)</f>
        <v>0</v>
      </c>
    </row>
    <row r="1479" spans="1:17" ht="10" x14ac:dyDescent="0.25">
      <c r="A1479" s="1">
        <v>98</v>
      </c>
      <c r="B1479" s="24" t="s">
        <v>9</v>
      </c>
      <c r="C1479" s="2">
        <v>41151</v>
      </c>
      <c r="D1479" s="2" t="str">
        <f t="shared" si="197"/>
        <v>2012-08</v>
      </c>
      <c r="E1479" s="23">
        <v>16000</v>
      </c>
      <c r="F1479" s="23">
        <f t="shared" si="198"/>
        <v>0</v>
      </c>
      <c r="G1479" s="23">
        <f>IF(AND(B1479="Med B", COUNTIFS(A$2:A1479, A1479, B$2:B1479, "Med A")=0), 1, 0)</f>
        <v>0</v>
      </c>
      <c r="H1479" s="23" cm="1">
        <f t="array" ref="H1479">IF(AND(A1479=A1478, E1479=1), (C1479-MIN(IF(A$2:A1479=A1479, IF(B$2:B1479="Med A", C$2:C1479), C1479)))/7, 0)</f>
        <v>0</v>
      </c>
      <c r="I1479" s="23">
        <f>IF(F1479=1, SUMIFS(E$2:E1479, A$2:A1479, A1479, B$2:B1479, "Med A"), 0)</f>
        <v>0</v>
      </c>
      <c r="J1479" s="23">
        <f t="shared" si="199"/>
        <v>0</v>
      </c>
      <c r="K1479" s="23">
        <f t="shared" si="200"/>
        <v>16000</v>
      </c>
      <c r="L1479" s="23">
        <f t="shared" si="201"/>
        <v>0</v>
      </c>
      <c r="M1479" s="1">
        <f>IF(AND(B1479="Med B", COUNTIFS(A$2:A1479, A1479, B$2:B1479, "Med B")=1), 1, 0)</f>
        <v>0</v>
      </c>
      <c r="N1479" s="1">
        <f t="shared" si="202"/>
        <v>0</v>
      </c>
      <c r="O1479" s="1">
        <f>IF(B1479="Med B", COUNTIFS(A$2:A1479, A1479, B$2:B1479, "Med B"), 0)</f>
        <v>0</v>
      </c>
      <c r="P1479" s="1">
        <f>IF(AND(B1479="Med B", COUNTIFS(A$2:A1479, A1479, B$2:B1479, "Med B")=2), E1479, 0)</f>
        <v>0</v>
      </c>
    </row>
    <row r="1480" spans="1:17" ht="12.5" x14ac:dyDescent="0.25">
      <c r="A1480" s="1">
        <v>98</v>
      </c>
      <c r="B1480" s="24" t="s">
        <v>9</v>
      </c>
      <c r="C1480" s="2">
        <v>41153</v>
      </c>
      <c r="D1480" s="2" t="str">
        <f t="shared" si="197"/>
        <v>2012-09</v>
      </c>
      <c r="E1480" s="23">
        <v>16000</v>
      </c>
      <c r="F1480" s="23">
        <f t="shared" si="198"/>
        <v>0</v>
      </c>
      <c r="G1480" s="23">
        <f>IF(AND(B1480="Med B", COUNTIFS(A$2:A1480, A1480, B$2:B1480, "Med A")=0), 1, 0)</f>
        <v>0</v>
      </c>
      <c r="H1480" s="23" cm="1">
        <f t="array" ref="H1480">IF(AND(A1480=A1479, E1480=1), (C1480-MIN(IF(A$2:A1480=A1480, IF(B$2:B1480="Med A", C$2:C1480), C1480)))/7, 0)</f>
        <v>0</v>
      </c>
      <c r="I1480" s="23">
        <f>IF(F1480=1, SUMIFS(E$2:E1480, A$2:A1480, A1480, B$2:B1480, "Med A"), 0)</f>
        <v>0</v>
      </c>
      <c r="J1480" s="23">
        <f t="shared" si="199"/>
        <v>0</v>
      </c>
      <c r="K1480" s="23">
        <f t="shared" si="200"/>
        <v>16000</v>
      </c>
      <c r="L1480" s="23">
        <f t="shared" si="201"/>
        <v>0</v>
      </c>
      <c r="M1480" s="1">
        <f>IF(AND(B1480="Med B", COUNTIFS(A$2:A1480, A1480, B$2:B1480, "Med B")=1), 1, 0)</f>
        <v>0</v>
      </c>
      <c r="N1480" s="1">
        <f t="shared" si="202"/>
        <v>0</v>
      </c>
      <c r="O1480" s="1">
        <f>IF(B1480="Med B", COUNTIFS(A$2:A1480, A1480, B$2:B1480, "Med B"), 0)</f>
        <v>0</v>
      </c>
      <c r="P1480" s="1">
        <f>IF(AND(B1480="Med B", COUNTIFS(A$2:A1480, A1480, B$2:B1480, "Med B")=2), E1480, 0)</f>
        <v>0</v>
      </c>
      <c r="Q1480" t="str">
        <f t="shared" ref="Q1480:Q1483" si="203">IF(AND(F1456=1, OR(MONTH(C1456)=9, MONTH(C1456)=10)), TEXT(C1456, "yyyy-mm"), "")</f>
        <v>2012-09</v>
      </c>
    </row>
    <row r="1481" spans="1:17" ht="12.5" x14ac:dyDescent="0.25">
      <c r="A1481" s="1">
        <v>98</v>
      </c>
      <c r="B1481" s="24" t="s">
        <v>9</v>
      </c>
      <c r="C1481" s="2">
        <v>41158</v>
      </c>
      <c r="D1481" s="2" t="str">
        <f t="shared" si="197"/>
        <v>2012-09</v>
      </c>
      <c r="E1481" s="23">
        <v>16000</v>
      </c>
      <c r="F1481" s="23">
        <f t="shared" si="198"/>
        <v>0</v>
      </c>
      <c r="G1481" s="23">
        <f>IF(AND(B1481="Med B", COUNTIFS(A$2:A1481, A1481, B$2:B1481, "Med A")=0), 1, 0)</f>
        <v>0</v>
      </c>
      <c r="H1481" s="23" cm="1">
        <f t="array" ref="H1481">IF(AND(A1481=A1480, E1481=1), (C1481-MIN(IF(A$2:A1481=A1481, IF(B$2:B1481="Med A", C$2:C1481), C1481)))/7, 0)</f>
        <v>0</v>
      </c>
      <c r="I1481" s="23">
        <f>IF(F1481=1, SUMIFS(E$2:E1481, A$2:A1481, A1481, B$2:B1481, "Med A"), 0)</f>
        <v>0</v>
      </c>
      <c r="J1481" s="23">
        <f t="shared" si="199"/>
        <v>0</v>
      </c>
      <c r="K1481" s="23">
        <f t="shared" si="200"/>
        <v>16000</v>
      </c>
      <c r="L1481" s="23">
        <f t="shared" si="201"/>
        <v>0</v>
      </c>
      <c r="M1481" s="1">
        <f>IF(AND(B1481="Med B", COUNTIFS(A$2:A1481, A1481, B$2:B1481, "Med B")=1), 1, 0)</f>
        <v>0</v>
      </c>
      <c r="N1481" s="1">
        <f t="shared" si="202"/>
        <v>0</v>
      </c>
      <c r="O1481" s="1">
        <f>IF(B1481="Med B", COUNTIFS(A$2:A1481, A1481, B$2:B1481, "Med B"), 0)</f>
        <v>0</v>
      </c>
      <c r="P1481" s="1">
        <f>IF(AND(B1481="Med B", COUNTIFS(A$2:A1481, A1481, B$2:B1481, "Med B")=2), E1481, 0)</f>
        <v>0</v>
      </c>
      <c r="Q1481" t="str">
        <f t="shared" si="203"/>
        <v/>
      </c>
    </row>
    <row r="1482" spans="1:17" ht="12.5" x14ac:dyDescent="0.25">
      <c r="A1482" s="1">
        <v>98</v>
      </c>
      <c r="B1482" s="24" t="s">
        <v>10</v>
      </c>
      <c r="C1482" s="2">
        <v>41179</v>
      </c>
      <c r="D1482" s="2" t="str">
        <f t="shared" si="197"/>
        <v>2012-09</v>
      </c>
      <c r="E1482" s="23">
        <v>3</v>
      </c>
      <c r="F1482" s="23">
        <f t="shared" si="198"/>
        <v>1</v>
      </c>
      <c r="G1482" s="23">
        <f>IF(AND(B1482="Med B", COUNTIFS(A$2:A1482, A1482, B$2:B1482, "Med A")=0), 1, 0)</f>
        <v>0</v>
      </c>
      <c r="H1482" s="23" cm="1">
        <f t="array" ref="H1482">IF(AND(A1482=A1481, E1482=1), (C1482-MIN(IF(A$2:A1482=A1482, IF(B$2:B1482="Med A", C$2:C1482), C1482)))/7, 0)</f>
        <v>0</v>
      </c>
      <c r="I1482" s="23">
        <f>IF(F1482=1, SUMIFS(E$2:E1482, A$2:A1482, A1482, B$2:B1482, "Med A"), 0)</f>
        <v>452000</v>
      </c>
      <c r="J1482" s="23">
        <f t="shared" si="199"/>
        <v>0</v>
      </c>
      <c r="K1482" s="23">
        <f t="shared" si="200"/>
        <v>0</v>
      </c>
      <c r="L1482" s="23">
        <f t="shared" si="201"/>
        <v>3</v>
      </c>
      <c r="M1482" s="1">
        <f>IF(AND(B1482="Med B", COUNTIFS(A$2:A1482, A1482, B$2:B1482, "Med B")=1), 1, 0)</f>
        <v>1</v>
      </c>
      <c r="N1482" s="1">
        <f t="shared" si="202"/>
        <v>3</v>
      </c>
      <c r="O1482" s="1">
        <f>IF(B1482="Med B", COUNTIFS(A$2:A1482, A1482, B$2:B1482, "Med B"), 0)</f>
        <v>1</v>
      </c>
      <c r="P1482" s="1">
        <f>IF(AND(B1482="Med B", COUNTIFS(A$2:A1482, A1482, B$2:B1482, "Med B")=2), E1482, 0)</f>
        <v>0</v>
      </c>
      <c r="Q1482" t="str">
        <f t="shared" si="203"/>
        <v/>
      </c>
    </row>
    <row r="1483" spans="1:17" ht="12.5" x14ac:dyDescent="0.25">
      <c r="A1483" s="1">
        <v>98</v>
      </c>
      <c r="B1483" s="24" t="s">
        <v>10</v>
      </c>
      <c r="C1483" s="2">
        <v>41193</v>
      </c>
      <c r="D1483" s="2" t="str">
        <f t="shared" si="197"/>
        <v>2012-10</v>
      </c>
      <c r="E1483" s="23">
        <v>3</v>
      </c>
      <c r="F1483" s="23">
        <f t="shared" si="198"/>
        <v>0</v>
      </c>
      <c r="G1483" s="23">
        <f>IF(AND(B1483="Med B", COUNTIFS(A$2:A1483, A1483, B$2:B1483, "Med A")=0), 1, 0)</f>
        <v>0</v>
      </c>
      <c r="H1483" s="23" cm="1">
        <f t="array" ref="H1483">IF(AND(A1483=A1482, E1483=1), (C1483-MIN(IF(A$2:A1483=A1483, IF(B$2:B1483="Med A", C$2:C1483), C1483)))/7, 0)</f>
        <v>0</v>
      </c>
      <c r="I1483" s="23">
        <f>IF(F1483=1, SUMIFS(E$2:E1483, A$2:A1483, A1483, B$2:B1483, "Med A"), 0)</f>
        <v>0</v>
      </c>
      <c r="J1483" s="23">
        <f t="shared" si="199"/>
        <v>0</v>
      </c>
      <c r="K1483" s="23">
        <f t="shared" si="200"/>
        <v>0</v>
      </c>
      <c r="L1483" s="23">
        <f t="shared" si="201"/>
        <v>3</v>
      </c>
      <c r="M1483" s="1">
        <f>IF(AND(B1483="Med B", COUNTIFS(A$2:A1483, A1483, B$2:B1483, "Med B")=1), 1, 0)</f>
        <v>0</v>
      </c>
      <c r="N1483" s="1">
        <f t="shared" si="202"/>
        <v>0</v>
      </c>
      <c r="O1483" s="1">
        <f>IF(B1483="Med B", COUNTIFS(A$2:A1483, A1483, B$2:B1483, "Med B"), 0)</f>
        <v>2</v>
      </c>
      <c r="P1483" s="1">
        <f>IF(AND(B1483="Med B", COUNTIFS(A$2:A1483, A1483, B$2:B1483, "Med B")=2), E1483, 0)</f>
        <v>3</v>
      </c>
      <c r="Q1483" t="str">
        <f t="shared" si="203"/>
        <v/>
      </c>
    </row>
    <row r="1484" spans="1:17" ht="10" x14ac:dyDescent="0.25">
      <c r="A1484" s="1">
        <v>98</v>
      </c>
      <c r="B1484" s="24" t="s">
        <v>10</v>
      </c>
      <c r="C1484" s="2">
        <v>41228</v>
      </c>
      <c r="D1484" s="2" t="str">
        <f t="shared" si="197"/>
        <v>2012-11</v>
      </c>
      <c r="E1484" s="23">
        <v>5</v>
      </c>
      <c r="F1484" s="23">
        <f t="shared" si="198"/>
        <v>0</v>
      </c>
      <c r="G1484" s="23">
        <f>IF(AND(B1484="Med B", COUNTIFS(A$2:A1484, A1484, B$2:B1484, "Med A")=0), 1, 0)</f>
        <v>0</v>
      </c>
      <c r="H1484" s="23" cm="1">
        <f t="array" ref="H1484">IF(AND(A1484=A1483, E1484=1), (C1484-MIN(IF(A$2:A1484=A1484, IF(B$2:B1484="Med A", C$2:C1484), C1484)))/7, 0)</f>
        <v>0</v>
      </c>
      <c r="I1484" s="23">
        <f>IF(F1484=1, SUMIFS(E$2:E1484, A$2:A1484, A1484, B$2:B1484, "Med A"), 0)</f>
        <v>0</v>
      </c>
      <c r="J1484" s="23">
        <f t="shared" si="199"/>
        <v>11</v>
      </c>
      <c r="K1484" s="23">
        <f t="shared" si="200"/>
        <v>0</v>
      </c>
      <c r="L1484" s="23">
        <f t="shared" si="201"/>
        <v>5</v>
      </c>
      <c r="M1484" s="1">
        <f>IF(AND(B1484="Med B", COUNTIFS(A$2:A1484, A1484, B$2:B1484, "Med B")=1), 1, 0)</f>
        <v>0</v>
      </c>
      <c r="N1484" s="1">
        <f t="shared" si="202"/>
        <v>0</v>
      </c>
      <c r="O1484" s="1">
        <f>IF(B1484="Med B", COUNTIFS(A$2:A1484, A1484, B$2:B1484, "Med B"), 0)</f>
        <v>3</v>
      </c>
      <c r="P1484" s="1">
        <f>IF(AND(B1484="Med B", COUNTIFS(A$2:A1484, A1484, B$2:B1484, "Med B")=2), E1484, 0)</f>
        <v>0</v>
      </c>
    </row>
    <row r="1485" spans="1:17" ht="10" x14ac:dyDescent="0.25">
      <c r="A1485" s="1">
        <v>99</v>
      </c>
      <c r="B1485" s="24" t="s">
        <v>9</v>
      </c>
      <c r="C1485" s="2">
        <v>41092</v>
      </c>
      <c r="D1485" s="2" t="str">
        <f t="shared" si="197"/>
        <v>2012-07</v>
      </c>
      <c r="E1485" s="23">
        <v>2800</v>
      </c>
      <c r="F1485" s="23">
        <f t="shared" si="198"/>
        <v>0</v>
      </c>
      <c r="G1485" s="23">
        <f>IF(AND(B1485="Med B", COUNTIFS(A$2:A1485, A1485, B$2:B1485, "Med A")=0), 1, 0)</f>
        <v>0</v>
      </c>
      <c r="H1485" s="23" cm="1">
        <f t="array" ref="H1485">IF(AND(A1485=A1484, E1485=1), (C1485-MIN(IF(A$2:A1485=A1485, IF(B$2:B1485="Med A", C$2:C1485), C1485)))/7, 0)</f>
        <v>0</v>
      </c>
      <c r="I1485" s="23">
        <f>IF(F1485=1, SUMIFS(E$2:E1485, A$2:A1485, A1485, B$2:B1485, "Med A"), 0)</f>
        <v>0</v>
      </c>
      <c r="J1485" s="23">
        <f t="shared" si="199"/>
        <v>0</v>
      </c>
      <c r="K1485" s="23">
        <f t="shared" si="200"/>
        <v>2800</v>
      </c>
      <c r="L1485" s="23">
        <f t="shared" si="201"/>
        <v>0</v>
      </c>
      <c r="M1485" s="1">
        <f>IF(AND(B1485="Med B", COUNTIFS(A$2:A1485, A1485, B$2:B1485, "Med B")=1), 1, 0)</f>
        <v>0</v>
      </c>
      <c r="N1485" s="1">
        <f t="shared" si="202"/>
        <v>0</v>
      </c>
      <c r="O1485" s="1">
        <f>IF(B1485="Med B", COUNTIFS(A$2:A1485, A1485, B$2:B1485, "Med B"), 0)</f>
        <v>0</v>
      </c>
      <c r="P1485" s="1">
        <f>IF(AND(B1485="Med B", COUNTIFS(A$2:A1485, A1485, B$2:B1485, "Med B")=2), E1485, 0)</f>
        <v>0</v>
      </c>
    </row>
    <row r="1486" spans="1:17" ht="10" x14ac:dyDescent="0.25">
      <c r="A1486" s="1">
        <v>99</v>
      </c>
      <c r="B1486" s="24" t="s">
        <v>9</v>
      </c>
      <c r="C1486" s="2">
        <v>41094</v>
      </c>
      <c r="D1486" s="2" t="str">
        <f t="shared" si="197"/>
        <v>2012-07</v>
      </c>
      <c r="E1486" s="23">
        <v>2800</v>
      </c>
      <c r="F1486" s="23">
        <f t="shared" si="198"/>
        <v>0</v>
      </c>
      <c r="G1486" s="23">
        <f>IF(AND(B1486="Med B", COUNTIFS(A$2:A1486, A1486, B$2:B1486, "Med A")=0), 1, 0)</f>
        <v>0</v>
      </c>
      <c r="H1486" s="23" cm="1">
        <f t="array" ref="H1486">IF(AND(A1486=A1485, E1486=1), (C1486-MIN(IF(A$2:A1486=A1486, IF(B$2:B1486="Med A", C$2:C1486), C1486)))/7, 0)</f>
        <v>0</v>
      </c>
      <c r="I1486" s="23">
        <f>IF(F1486=1, SUMIFS(E$2:E1486, A$2:A1486, A1486, B$2:B1486, "Med A"), 0)</f>
        <v>0</v>
      </c>
      <c r="J1486" s="23">
        <f t="shared" si="199"/>
        <v>0</v>
      </c>
      <c r="K1486" s="23">
        <f t="shared" si="200"/>
        <v>2800</v>
      </c>
      <c r="L1486" s="23">
        <f t="shared" si="201"/>
        <v>0</v>
      </c>
      <c r="M1486" s="1">
        <f>IF(AND(B1486="Med B", COUNTIFS(A$2:A1486, A1486, B$2:B1486, "Med B")=1), 1, 0)</f>
        <v>0</v>
      </c>
      <c r="N1486" s="1">
        <f t="shared" si="202"/>
        <v>0</v>
      </c>
      <c r="O1486" s="1">
        <f>IF(B1486="Med B", COUNTIFS(A$2:A1486, A1486, B$2:B1486, "Med B"), 0)</f>
        <v>0</v>
      </c>
      <c r="P1486" s="1">
        <f>IF(AND(B1486="Med B", COUNTIFS(A$2:A1486, A1486, B$2:B1486, "Med B")=2), E1486, 0)</f>
        <v>0</v>
      </c>
    </row>
    <row r="1487" spans="1:17" ht="10" x14ac:dyDescent="0.25">
      <c r="A1487" s="1">
        <v>99</v>
      </c>
      <c r="B1487" s="24" t="s">
        <v>9</v>
      </c>
      <c r="C1487" s="2">
        <v>41096</v>
      </c>
      <c r="D1487" s="2" t="str">
        <f t="shared" si="197"/>
        <v>2012-07</v>
      </c>
      <c r="E1487" s="23">
        <v>3100</v>
      </c>
      <c r="F1487" s="23">
        <f t="shared" si="198"/>
        <v>0</v>
      </c>
      <c r="G1487" s="23">
        <f>IF(AND(B1487="Med B", COUNTIFS(A$2:A1487, A1487, B$2:B1487, "Med A")=0), 1, 0)</f>
        <v>0</v>
      </c>
      <c r="H1487" s="23" cm="1">
        <f t="array" ref="H1487">IF(AND(A1487=A1486, E1487=1), (C1487-MIN(IF(A$2:A1487=A1487, IF(B$2:B1487="Med A", C$2:C1487), C1487)))/7, 0)</f>
        <v>0</v>
      </c>
      <c r="I1487" s="23">
        <f>IF(F1487=1, SUMIFS(E$2:E1487, A$2:A1487, A1487, B$2:B1487, "Med A"), 0)</f>
        <v>0</v>
      </c>
      <c r="J1487" s="23">
        <f t="shared" si="199"/>
        <v>0</v>
      </c>
      <c r="K1487" s="23">
        <f t="shared" si="200"/>
        <v>3100</v>
      </c>
      <c r="L1487" s="23">
        <f t="shared" si="201"/>
        <v>0</v>
      </c>
      <c r="M1487" s="1">
        <f>IF(AND(B1487="Med B", COUNTIFS(A$2:A1487, A1487, B$2:B1487, "Med B")=1), 1, 0)</f>
        <v>0</v>
      </c>
      <c r="N1487" s="1">
        <f t="shared" si="202"/>
        <v>0</v>
      </c>
      <c r="O1487" s="1">
        <f>IF(B1487="Med B", COUNTIFS(A$2:A1487, A1487, B$2:B1487, "Med B"), 0)</f>
        <v>0</v>
      </c>
      <c r="P1487" s="1">
        <f>IF(AND(B1487="Med B", COUNTIFS(A$2:A1487, A1487, B$2:B1487, "Med B")=2), E1487, 0)</f>
        <v>0</v>
      </c>
    </row>
    <row r="1488" spans="1:17" ht="10" x14ac:dyDescent="0.25">
      <c r="A1488" s="1">
        <v>99</v>
      </c>
      <c r="B1488" s="24" t="s">
        <v>9</v>
      </c>
      <c r="C1488" s="2">
        <v>41099</v>
      </c>
      <c r="D1488" s="2" t="str">
        <f t="shared" si="197"/>
        <v>2012-07</v>
      </c>
      <c r="E1488" s="23">
        <v>3100</v>
      </c>
      <c r="F1488" s="23">
        <f t="shared" si="198"/>
        <v>0</v>
      </c>
      <c r="G1488" s="23">
        <f>IF(AND(B1488="Med B", COUNTIFS(A$2:A1488, A1488, B$2:B1488, "Med A")=0), 1, 0)</f>
        <v>0</v>
      </c>
      <c r="H1488" s="23" cm="1">
        <f t="array" ref="H1488">IF(AND(A1488=A1487, E1488=1), (C1488-MIN(IF(A$2:A1488=A1488, IF(B$2:B1488="Med A", C$2:C1488), C1488)))/7, 0)</f>
        <v>0</v>
      </c>
      <c r="I1488" s="23">
        <f>IF(F1488=1, SUMIFS(E$2:E1488, A$2:A1488, A1488, B$2:B1488, "Med A"), 0)</f>
        <v>0</v>
      </c>
      <c r="J1488" s="23">
        <f t="shared" si="199"/>
        <v>0</v>
      </c>
      <c r="K1488" s="23">
        <f t="shared" si="200"/>
        <v>3100</v>
      </c>
      <c r="L1488" s="23">
        <f t="shared" si="201"/>
        <v>0</v>
      </c>
      <c r="M1488" s="1">
        <f>IF(AND(B1488="Med B", COUNTIFS(A$2:A1488, A1488, B$2:B1488, "Med B")=1), 1, 0)</f>
        <v>0</v>
      </c>
      <c r="N1488" s="1">
        <f t="shared" si="202"/>
        <v>0</v>
      </c>
      <c r="O1488" s="1">
        <f>IF(B1488="Med B", COUNTIFS(A$2:A1488, A1488, B$2:B1488, "Med B"), 0)</f>
        <v>0</v>
      </c>
      <c r="P1488" s="1">
        <f>IF(AND(B1488="Med B", COUNTIFS(A$2:A1488, A1488, B$2:B1488, "Med B")=2), E1488, 0)</f>
        <v>0</v>
      </c>
    </row>
    <row r="1489" spans="1:16" ht="10" x14ac:dyDescent="0.25">
      <c r="A1489" s="1">
        <v>99</v>
      </c>
      <c r="B1489" s="24" t="s">
        <v>9</v>
      </c>
      <c r="C1489" s="2">
        <v>41101</v>
      </c>
      <c r="D1489" s="2" t="str">
        <f t="shared" si="197"/>
        <v>2012-07</v>
      </c>
      <c r="E1489" s="23">
        <v>3100</v>
      </c>
      <c r="F1489" s="23">
        <f t="shared" si="198"/>
        <v>0</v>
      </c>
      <c r="G1489" s="23">
        <f>IF(AND(B1489="Med B", COUNTIFS(A$2:A1489, A1489, B$2:B1489, "Med A")=0), 1, 0)</f>
        <v>0</v>
      </c>
      <c r="H1489" s="23" cm="1">
        <f t="array" ref="H1489">IF(AND(A1489=A1488, E1489=1), (C1489-MIN(IF(A$2:A1489=A1489, IF(B$2:B1489="Med A", C$2:C1489), C1489)))/7, 0)</f>
        <v>0</v>
      </c>
      <c r="I1489" s="23">
        <f>IF(F1489=1, SUMIFS(E$2:E1489, A$2:A1489, A1489, B$2:B1489, "Med A"), 0)</f>
        <v>0</v>
      </c>
      <c r="J1489" s="23">
        <f t="shared" si="199"/>
        <v>0</v>
      </c>
      <c r="K1489" s="23">
        <f t="shared" si="200"/>
        <v>3100</v>
      </c>
      <c r="L1489" s="23">
        <f t="shared" si="201"/>
        <v>0</v>
      </c>
      <c r="M1489" s="1">
        <f>IF(AND(B1489="Med B", COUNTIFS(A$2:A1489, A1489, B$2:B1489, "Med B")=1), 1, 0)</f>
        <v>0</v>
      </c>
      <c r="N1489" s="1">
        <f t="shared" si="202"/>
        <v>0</v>
      </c>
      <c r="O1489" s="1">
        <f>IF(B1489="Med B", COUNTIFS(A$2:A1489, A1489, B$2:B1489, "Med B"), 0)</f>
        <v>0</v>
      </c>
      <c r="P1489" s="1">
        <f>IF(AND(B1489="Med B", COUNTIFS(A$2:A1489, A1489, B$2:B1489, "Med B")=2), E1489, 0)</f>
        <v>0</v>
      </c>
    </row>
    <row r="1490" spans="1:16" ht="10" x14ac:dyDescent="0.25">
      <c r="A1490" s="1">
        <v>99</v>
      </c>
      <c r="B1490" s="24" t="s">
        <v>9</v>
      </c>
      <c r="C1490" s="2">
        <v>41103</v>
      </c>
      <c r="D1490" s="2" t="str">
        <f t="shared" si="197"/>
        <v>2012-07</v>
      </c>
      <c r="E1490" s="23">
        <v>3100</v>
      </c>
      <c r="F1490" s="23">
        <f t="shared" si="198"/>
        <v>0</v>
      </c>
      <c r="G1490" s="23">
        <f>IF(AND(B1490="Med B", COUNTIFS(A$2:A1490, A1490, B$2:B1490, "Med A")=0), 1, 0)</f>
        <v>0</v>
      </c>
      <c r="H1490" s="23" cm="1">
        <f t="array" ref="H1490">IF(AND(A1490=A1489, E1490=1), (C1490-MIN(IF(A$2:A1490=A1490, IF(B$2:B1490="Med A", C$2:C1490), C1490)))/7, 0)</f>
        <v>0</v>
      </c>
      <c r="I1490" s="23">
        <f>IF(F1490=1, SUMIFS(E$2:E1490, A$2:A1490, A1490, B$2:B1490, "Med A"), 0)</f>
        <v>0</v>
      </c>
      <c r="J1490" s="23">
        <f t="shared" si="199"/>
        <v>0</v>
      </c>
      <c r="K1490" s="23">
        <f t="shared" si="200"/>
        <v>3100</v>
      </c>
      <c r="L1490" s="23">
        <f t="shared" si="201"/>
        <v>0</v>
      </c>
      <c r="M1490" s="1">
        <f>IF(AND(B1490="Med B", COUNTIFS(A$2:A1490, A1490, B$2:B1490, "Med B")=1), 1, 0)</f>
        <v>0</v>
      </c>
      <c r="N1490" s="1">
        <f t="shared" si="202"/>
        <v>0</v>
      </c>
      <c r="O1490" s="1">
        <f>IF(B1490="Med B", COUNTIFS(A$2:A1490, A1490, B$2:B1490, "Med B"), 0)</f>
        <v>0</v>
      </c>
      <c r="P1490" s="1">
        <f>IF(AND(B1490="Med B", COUNTIFS(A$2:A1490, A1490, B$2:B1490, "Med B")=2), E1490, 0)</f>
        <v>0</v>
      </c>
    </row>
    <row r="1491" spans="1:16" ht="10" x14ac:dyDescent="0.25">
      <c r="A1491" s="1">
        <v>99</v>
      </c>
      <c r="B1491" s="24" t="s">
        <v>9</v>
      </c>
      <c r="C1491" s="2">
        <v>41106</v>
      </c>
      <c r="D1491" s="2" t="str">
        <f t="shared" si="197"/>
        <v>2012-07</v>
      </c>
      <c r="E1491" s="23">
        <v>3100</v>
      </c>
      <c r="F1491" s="23">
        <f t="shared" si="198"/>
        <v>0</v>
      </c>
      <c r="G1491" s="23">
        <f>IF(AND(B1491="Med B", COUNTIFS(A$2:A1491, A1491, B$2:B1491, "Med A")=0), 1, 0)</f>
        <v>0</v>
      </c>
      <c r="H1491" s="23" cm="1">
        <f t="array" ref="H1491">IF(AND(A1491=A1490, E1491=1), (C1491-MIN(IF(A$2:A1491=A1491, IF(B$2:B1491="Med A", C$2:C1491), C1491)))/7, 0)</f>
        <v>0</v>
      </c>
      <c r="I1491" s="23">
        <f>IF(F1491=1, SUMIFS(E$2:E1491, A$2:A1491, A1491, B$2:B1491, "Med A"), 0)</f>
        <v>0</v>
      </c>
      <c r="J1491" s="23">
        <f t="shared" si="199"/>
        <v>0</v>
      </c>
      <c r="K1491" s="23">
        <f t="shared" si="200"/>
        <v>3100</v>
      </c>
      <c r="L1491" s="23">
        <f t="shared" si="201"/>
        <v>0</v>
      </c>
      <c r="M1491" s="1">
        <f>IF(AND(B1491="Med B", COUNTIFS(A$2:A1491, A1491, B$2:B1491, "Med B")=1), 1, 0)</f>
        <v>0</v>
      </c>
      <c r="N1491" s="1">
        <f t="shared" si="202"/>
        <v>0</v>
      </c>
      <c r="O1491" s="1">
        <f>IF(B1491="Med B", COUNTIFS(A$2:A1491, A1491, B$2:B1491, "Med B"), 0)</f>
        <v>0</v>
      </c>
      <c r="P1491" s="1">
        <f>IF(AND(B1491="Med B", COUNTIFS(A$2:A1491, A1491, B$2:B1491, "Med B")=2), E1491, 0)</f>
        <v>0</v>
      </c>
    </row>
    <row r="1492" spans="1:16" ht="10" x14ac:dyDescent="0.25">
      <c r="A1492" s="1">
        <v>99</v>
      </c>
      <c r="B1492" s="24" t="s">
        <v>9</v>
      </c>
      <c r="C1492" s="2">
        <v>41108</v>
      </c>
      <c r="D1492" s="2" t="str">
        <f t="shared" si="197"/>
        <v>2012-07</v>
      </c>
      <c r="E1492" s="23">
        <v>3100</v>
      </c>
      <c r="F1492" s="23">
        <f t="shared" si="198"/>
        <v>0</v>
      </c>
      <c r="G1492" s="23">
        <f>IF(AND(B1492="Med B", COUNTIFS(A$2:A1492, A1492, B$2:B1492, "Med A")=0), 1, 0)</f>
        <v>0</v>
      </c>
      <c r="H1492" s="23" cm="1">
        <f t="array" ref="H1492">IF(AND(A1492=A1491, E1492=1), (C1492-MIN(IF(A$2:A1492=A1492, IF(B$2:B1492="Med A", C$2:C1492), C1492)))/7, 0)</f>
        <v>0</v>
      </c>
      <c r="I1492" s="23">
        <f>IF(F1492=1, SUMIFS(E$2:E1492, A$2:A1492, A1492, B$2:B1492, "Med A"), 0)</f>
        <v>0</v>
      </c>
      <c r="J1492" s="23">
        <f t="shared" si="199"/>
        <v>0</v>
      </c>
      <c r="K1492" s="23">
        <f t="shared" si="200"/>
        <v>3100</v>
      </c>
      <c r="L1492" s="23">
        <f t="shared" si="201"/>
        <v>0</v>
      </c>
      <c r="M1492" s="1">
        <f>IF(AND(B1492="Med B", COUNTIFS(A$2:A1492, A1492, B$2:B1492, "Med B")=1), 1, 0)</f>
        <v>0</v>
      </c>
      <c r="N1492" s="1">
        <f t="shared" si="202"/>
        <v>0</v>
      </c>
      <c r="O1492" s="1">
        <f>IF(B1492="Med B", COUNTIFS(A$2:A1492, A1492, B$2:B1492, "Med B"), 0)</f>
        <v>0</v>
      </c>
      <c r="P1492" s="1">
        <f>IF(AND(B1492="Med B", COUNTIFS(A$2:A1492, A1492, B$2:B1492, "Med B")=2), E1492, 0)</f>
        <v>0</v>
      </c>
    </row>
    <row r="1493" spans="1:16" ht="10" x14ac:dyDescent="0.25">
      <c r="A1493" s="1">
        <v>99</v>
      </c>
      <c r="B1493" s="24" t="s">
        <v>9</v>
      </c>
      <c r="C1493" s="2">
        <v>41110</v>
      </c>
      <c r="D1493" s="2" t="str">
        <f t="shared" si="197"/>
        <v>2012-07</v>
      </c>
      <c r="E1493" s="23">
        <v>3500</v>
      </c>
      <c r="F1493" s="23">
        <f t="shared" si="198"/>
        <v>0</v>
      </c>
      <c r="G1493" s="23">
        <f>IF(AND(B1493="Med B", COUNTIFS(A$2:A1493, A1493, B$2:B1493, "Med A")=0), 1, 0)</f>
        <v>0</v>
      </c>
      <c r="H1493" s="23" cm="1">
        <f t="array" ref="H1493">IF(AND(A1493=A1492, E1493=1), (C1493-MIN(IF(A$2:A1493=A1493, IF(B$2:B1493="Med A", C$2:C1493), C1493)))/7, 0)</f>
        <v>0</v>
      </c>
      <c r="I1493" s="23">
        <f>IF(F1493=1, SUMIFS(E$2:E1493, A$2:A1493, A1493, B$2:B1493, "Med A"), 0)</f>
        <v>0</v>
      </c>
      <c r="J1493" s="23">
        <f t="shared" si="199"/>
        <v>0</v>
      </c>
      <c r="K1493" s="23">
        <f t="shared" si="200"/>
        <v>3500</v>
      </c>
      <c r="L1493" s="23">
        <f t="shared" si="201"/>
        <v>0</v>
      </c>
      <c r="M1493" s="1">
        <f>IF(AND(B1493="Med B", COUNTIFS(A$2:A1493, A1493, B$2:B1493, "Med B")=1), 1, 0)</f>
        <v>0</v>
      </c>
      <c r="N1493" s="1">
        <f t="shared" si="202"/>
        <v>0</v>
      </c>
      <c r="O1493" s="1">
        <f>IF(B1493="Med B", COUNTIFS(A$2:A1493, A1493, B$2:B1493, "Med B"), 0)</f>
        <v>0</v>
      </c>
      <c r="P1493" s="1">
        <f>IF(AND(B1493="Med B", COUNTIFS(A$2:A1493, A1493, B$2:B1493, "Med B")=2), E1493, 0)</f>
        <v>0</v>
      </c>
    </row>
    <row r="1494" spans="1:16" ht="10" x14ac:dyDescent="0.25">
      <c r="A1494" s="1">
        <v>99</v>
      </c>
      <c r="B1494" s="24" t="s">
        <v>9</v>
      </c>
      <c r="C1494" s="2">
        <v>41113</v>
      </c>
      <c r="D1494" s="2" t="str">
        <f t="shared" si="197"/>
        <v>2012-07</v>
      </c>
      <c r="E1494" s="23">
        <v>3500</v>
      </c>
      <c r="F1494" s="23">
        <f t="shared" si="198"/>
        <v>0</v>
      </c>
      <c r="G1494" s="23">
        <f>IF(AND(B1494="Med B", COUNTIFS(A$2:A1494, A1494, B$2:B1494, "Med A")=0), 1, 0)</f>
        <v>0</v>
      </c>
      <c r="H1494" s="23" cm="1">
        <f t="array" ref="H1494">IF(AND(A1494=A1493, E1494=1), (C1494-MIN(IF(A$2:A1494=A1494, IF(B$2:B1494="Med A", C$2:C1494), C1494)))/7, 0)</f>
        <v>0</v>
      </c>
      <c r="I1494" s="23">
        <f>IF(F1494=1, SUMIFS(E$2:E1494, A$2:A1494, A1494, B$2:B1494, "Med A"), 0)</f>
        <v>0</v>
      </c>
      <c r="J1494" s="23">
        <f t="shared" si="199"/>
        <v>0</v>
      </c>
      <c r="K1494" s="23">
        <f t="shared" si="200"/>
        <v>3500</v>
      </c>
      <c r="L1494" s="23">
        <f t="shared" si="201"/>
        <v>0</v>
      </c>
      <c r="M1494" s="1">
        <f>IF(AND(B1494="Med B", COUNTIFS(A$2:A1494, A1494, B$2:B1494, "Med B")=1), 1, 0)</f>
        <v>0</v>
      </c>
      <c r="N1494" s="1">
        <f t="shared" si="202"/>
        <v>0</v>
      </c>
      <c r="O1494" s="1">
        <f>IF(B1494="Med B", COUNTIFS(A$2:A1494, A1494, B$2:B1494, "Med B"), 0)</f>
        <v>0</v>
      </c>
      <c r="P1494" s="1">
        <f>IF(AND(B1494="Med B", COUNTIFS(A$2:A1494, A1494, B$2:B1494, "Med B")=2), E1494, 0)</f>
        <v>0</v>
      </c>
    </row>
    <row r="1495" spans="1:16" ht="10" x14ac:dyDescent="0.25">
      <c r="A1495" s="1">
        <v>99</v>
      </c>
      <c r="B1495" s="24" t="s">
        <v>9</v>
      </c>
      <c r="C1495" s="2">
        <v>41115</v>
      </c>
      <c r="D1495" s="2" t="str">
        <f t="shared" si="197"/>
        <v>2012-07</v>
      </c>
      <c r="E1495" s="23">
        <v>3500</v>
      </c>
      <c r="F1495" s="23">
        <f t="shared" si="198"/>
        <v>0</v>
      </c>
      <c r="G1495" s="23">
        <f>IF(AND(B1495="Med B", COUNTIFS(A$2:A1495, A1495, B$2:B1495, "Med A")=0), 1, 0)</f>
        <v>0</v>
      </c>
      <c r="H1495" s="23" cm="1">
        <f t="array" ref="H1495">IF(AND(A1495=A1494, E1495=1), (C1495-MIN(IF(A$2:A1495=A1495, IF(B$2:B1495="Med A", C$2:C1495), C1495)))/7, 0)</f>
        <v>0</v>
      </c>
      <c r="I1495" s="23">
        <f>IF(F1495=1, SUMIFS(E$2:E1495, A$2:A1495, A1495, B$2:B1495, "Med A"), 0)</f>
        <v>0</v>
      </c>
      <c r="J1495" s="23">
        <f t="shared" si="199"/>
        <v>0</v>
      </c>
      <c r="K1495" s="23">
        <f t="shared" si="200"/>
        <v>3500</v>
      </c>
      <c r="L1495" s="23">
        <f t="shared" si="201"/>
        <v>0</v>
      </c>
      <c r="M1495" s="1">
        <f>IF(AND(B1495="Med B", COUNTIFS(A$2:A1495, A1495, B$2:B1495, "Med B")=1), 1, 0)</f>
        <v>0</v>
      </c>
      <c r="N1495" s="1">
        <f t="shared" si="202"/>
        <v>0</v>
      </c>
      <c r="O1495" s="1">
        <f>IF(B1495="Med B", COUNTIFS(A$2:A1495, A1495, B$2:B1495, "Med B"), 0)</f>
        <v>0</v>
      </c>
      <c r="P1495" s="1">
        <f>IF(AND(B1495="Med B", COUNTIFS(A$2:A1495, A1495, B$2:B1495, "Med B")=2), E1495, 0)</f>
        <v>0</v>
      </c>
    </row>
    <row r="1496" spans="1:16" ht="10" x14ac:dyDescent="0.25">
      <c r="A1496" s="1">
        <v>99</v>
      </c>
      <c r="B1496" s="24" t="s">
        <v>9</v>
      </c>
      <c r="C1496" s="2">
        <v>41117</v>
      </c>
      <c r="D1496" s="2" t="str">
        <f t="shared" si="197"/>
        <v>2012-07</v>
      </c>
      <c r="E1496" s="23">
        <v>3500</v>
      </c>
      <c r="F1496" s="23">
        <f t="shared" si="198"/>
        <v>0</v>
      </c>
      <c r="G1496" s="23">
        <f>IF(AND(B1496="Med B", COUNTIFS(A$2:A1496, A1496, B$2:B1496, "Med A")=0), 1, 0)</f>
        <v>0</v>
      </c>
      <c r="H1496" s="23" cm="1">
        <f t="array" ref="H1496">IF(AND(A1496=A1495, E1496=1), (C1496-MIN(IF(A$2:A1496=A1496, IF(B$2:B1496="Med A", C$2:C1496), C1496)))/7, 0)</f>
        <v>0</v>
      </c>
      <c r="I1496" s="23">
        <f>IF(F1496=1, SUMIFS(E$2:E1496, A$2:A1496, A1496, B$2:B1496, "Med A"), 0)</f>
        <v>0</v>
      </c>
      <c r="J1496" s="23">
        <f t="shared" si="199"/>
        <v>0</v>
      </c>
      <c r="K1496" s="23">
        <f t="shared" si="200"/>
        <v>3500</v>
      </c>
      <c r="L1496" s="23">
        <f t="shared" si="201"/>
        <v>0</v>
      </c>
      <c r="M1496" s="1">
        <f>IF(AND(B1496="Med B", COUNTIFS(A$2:A1496, A1496, B$2:B1496, "Med B")=1), 1, 0)</f>
        <v>0</v>
      </c>
      <c r="N1496" s="1">
        <f t="shared" si="202"/>
        <v>0</v>
      </c>
      <c r="O1496" s="1">
        <f>IF(B1496="Med B", COUNTIFS(A$2:A1496, A1496, B$2:B1496, "Med B"), 0)</f>
        <v>0</v>
      </c>
      <c r="P1496" s="1">
        <f>IF(AND(B1496="Med B", COUNTIFS(A$2:A1496, A1496, B$2:B1496, "Med B")=2), E1496, 0)</f>
        <v>0</v>
      </c>
    </row>
    <row r="1497" spans="1:16" ht="10" x14ac:dyDescent="0.25">
      <c r="A1497" s="1">
        <v>99</v>
      </c>
      <c r="B1497" s="24" t="s">
        <v>9</v>
      </c>
      <c r="C1497" s="2">
        <v>41120</v>
      </c>
      <c r="D1497" s="2" t="str">
        <f t="shared" si="197"/>
        <v>2012-07</v>
      </c>
      <c r="E1497" s="23">
        <v>3500</v>
      </c>
      <c r="F1497" s="23">
        <f t="shared" si="198"/>
        <v>0</v>
      </c>
      <c r="G1497" s="23">
        <f>IF(AND(B1497="Med B", COUNTIFS(A$2:A1497, A1497, B$2:B1497, "Med A")=0), 1, 0)</f>
        <v>0</v>
      </c>
      <c r="H1497" s="23" cm="1">
        <f t="array" ref="H1497">IF(AND(A1497=A1496, E1497=1), (C1497-MIN(IF(A$2:A1497=A1497, IF(B$2:B1497="Med A", C$2:C1497), C1497)))/7, 0)</f>
        <v>0</v>
      </c>
      <c r="I1497" s="23">
        <f>IF(F1497=1, SUMIFS(E$2:E1497, A$2:A1497, A1497, B$2:B1497, "Med A"), 0)</f>
        <v>0</v>
      </c>
      <c r="J1497" s="23">
        <f t="shared" si="199"/>
        <v>0</v>
      </c>
      <c r="K1497" s="23">
        <f t="shared" si="200"/>
        <v>3500</v>
      </c>
      <c r="L1497" s="23">
        <f t="shared" si="201"/>
        <v>0</v>
      </c>
      <c r="M1497" s="1">
        <f>IF(AND(B1497="Med B", COUNTIFS(A$2:A1497, A1497, B$2:B1497, "Med B")=1), 1, 0)</f>
        <v>0</v>
      </c>
      <c r="N1497" s="1">
        <f t="shared" si="202"/>
        <v>0</v>
      </c>
      <c r="O1497" s="1">
        <f>IF(B1497="Med B", COUNTIFS(A$2:A1497, A1497, B$2:B1497, "Med B"), 0)</f>
        <v>0</v>
      </c>
      <c r="P1497" s="1">
        <f>IF(AND(B1497="Med B", COUNTIFS(A$2:A1497, A1497, B$2:B1497, "Med B")=2), E1497, 0)</f>
        <v>0</v>
      </c>
    </row>
    <row r="1498" spans="1:16" ht="10" x14ac:dyDescent="0.25">
      <c r="A1498" s="1">
        <v>99</v>
      </c>
      <c r="B1498" s="24" t="s">
        <v>9</v>
      </c>
      <c r="C1498" s="2">
        <v>41122</v>
      </c>
      <c r="D1498" s="2" t="str">
        <f t="shared" si="197"/>
        <v>2012-08</v>
      </c>
      <c r="E1498" s="23">
        <v>3500</v>
      </c>
      <c r="F1498" s="23">
        <f t="shared" si="198"/>
        <v>0</v>
      </c>
      <c r="G1498" s="23">
        <f>IF(AND(B1498="Med B", COUNTIFS(A$2:A1498, A1498, B$2:B1498, "Med A")=0), 1, 0)</f>
        <v>0</v>
      </c>
      <c r="H1498" s="23" cm="1">
        <f t="array" ref="H1498">IF(AND(A1498=A1497, E1498=1), (C1498-MIN(IF(A$2:A1498=A1498, IF(B$2:B1498="Med A", C$2:C1498), C1498)))/7, 0)</f>
        <v>0</v>
      </c>
      <c r="I1498" s="23">
        <f>IF(F1498=1, SUMIFS(E$2:E1498, A$2:A1498, A1498, B$2:B1498, "Med A"), 0)</f>
        <v>0</v>
      </c>
      <c r="J1498" s="23">
        <f t="shared" si="199"/>
        <v>0</v>
      </c>
      <c r="K1498" s="23">
        <f t="shared" si="200"/>
        <v>3500</v>
      </c>
      <c r="L1498" s="23">
        <f t="shared" si="201"/>
        <v>0</v>
      </c>
      <c r="M1498" s="1">
        <f>IF(AND(B1498="Med B", COUNTIFS(A$2:A1498, A1498, B$2:B1498, "Med B")=1), 1, 0)</f>
        <v>0</v>
      </c>
      <c r="N1498" s="1">
        <f t="shared" si="202"/>
        <v>0</v>
      </c>
      <c r="O1498" s="1">
        <f>IF(B1498="Med B", COUNTIFS(A$2:A1498, A1498, B$2:B1498, "Med B"), 0)</f>
        <v>0</v>
      </c>
      <c r="P1498" s="1">
        <f>IF(AND(B1498="Med B", COUNTIFS(A$2:A1498, A1498, B$2:B1498, "Med B")=2), E1498, 0)</f>
        <v>0</v>
      </c>
    </row>
    <row r="1499" spans="1:16" ht="10" x14ac:dyDescent="0.25">
      <c r="A1499" s="1">
        <v>99</v>
      </c>
      <c r="B1499" s="24" t="s">
        <v>9</v>
      </c>
      <c r="C1499" s="2">
        <v>41124</v>
      </c>
      <c r="D1499" s="2" t="str">
        <f t="shared" si="197"/>
        <v>2012-08</v>
      </c>
      <c r="E1499" s="23">
        <v>3500</v>
      </c>
      <c r="F1499" s="23">
        <f t="shared" si="198"/>
        <v>0</v>
      </c>
      <c r="G1499" s="23">
        <f>IF(AND(B1499="Med B", COUNTIFS(A$2:A1499, A1499, B$2:B1499, "Med A")=0), 1, 0)</f>
        <v>0</v>
      </c>
      <c r="H1499" s="23" cm="1">
        <f t="array" ref="H1499">IF(AND(A1499=A1498, E1499=1), (C1499-MIN(IF(A$2:A1499=A1499, IF(B$2:B1499="Med A", C$2:C1499), C1499)))/7, 0)</f>
        <v>0</v>
      </c>
      <c r="I1499" s="23">
        <f>IF(F1499=1, SUMIFS(E$2:E1499, A$2:A1499, A1499, B$2:B1499, "Med A"), 0)</f>
        <v>0</v>
      </c>
      <c r="J1499" s="23">
        <f t="shared" si="199"/>
        <v>0</v>
      </c>
      <c r="K1499" s="23">
        <f t="shared" si="200"/>
        <v>3500</v>
      </c>
      <c r="L1499" s="23">
        <f t="shared" si="201"/>
        <v>0</v>
      </c>
      <c r="M1499" s="1">
        <f>IF(AND(B1499="Med B", COUNTIFS(A$2:A1499, A1499, B$2:B1499, "Med B")=1), 1, 0)</f>
        <v>0</v>
      </c>
      <c r="N1499" s="1">
        <f t="shared" si="202"/>
        <v>0</v>
      </c>
      <c r="O1499" s="1">
        <f>IF(B1499="Med B", COUNTIFS(A$2:A1499, A1499, B$2:B1499, "Med B"), 0)</f>
        <v>0</v>
      </c>
      <c r="P1499" s="1">
        <f>IF(AND(B1499="Med B", COUNTIFS(A$2:A1499, A1499, B$2:B1499, "Med B")=2), E1499, 0)</f>
        <v>0</v>
      </c>
    </row>
    <row r="1500" spans="1:16" ht="10" x14ac:dyDescent="0.25">
      <c r="A1500" s="1">
        <v>99</v>
      </c>
      <c r="B1500" s="24" t="s">
        <v>9</v>
      </c>
      <c r="C1500" s="2">
        <v>41127</v>
      </c>
      <c r="D1500" s="2" t="str">
        <f t="shared" si="197"/>
        <v>2012-08</v>
      </c>
      <c r="E1500" s="23">
        <v>3500</v>
      </c>
      <c r="F1500" s="23">
        <f t="shared" si="198"/>
        <v>0</v>
      </c>
      <c r="G1500" s="23">
        <f>IF(AND(B1500="Med B", COUNTIFS(A$2:A1500, A1500, B$2:B1500, "Med A")=0), 1, 0)</f>
        <v>0</v>
      </c>
      <c r="H1500" s="23" cm="1">
        <f t="array" ref="H1500">IF(AND(A1500=A1499, E1500=1), (C1500-MIN(IF(A$2:A1500=A1500, IF(B$2:B1500="Med A", C$2:C1500), C1500)))/7, 0)</f>
        <v>0</v>
      </c>
      <c r="I1500" s="23">
        <f>IF(F1500=1, SUMIFS(E$2:E1500, A$2:A1500, A1500, B$2:B1500, "Med A"), 0)</f>
        <v>0</v>
      </c>
      <c r="J1500" s="23">
        <f t="shared" si="199"/>
        <v>0</v>
      </c>
      <c r="K1500" s="23">
        <f t="shared" si="200"/>
        <v>3500</v>
      </c>
      <c r="L1500" s="23">
        <f t="shared" si="201"/>
        <v>0</v>
      </c>
      <c r="M1500" s="1">
        <f>IF(AND(B1500="Med B", COUNTIFS(A$2:A1500, A1500, B$2:B1500, "Med B")=1), 1, 0)</f>
        <v>0</v>
      </c>
      <c r="N1500" s="1">
        <f t="shared" si="202"/>
        <v>0</v>
      </c>
      <c r="O1500" s="1">
        <f>IF(B1500="Med B", COUNTIFS(A$2:A1500, A1500, B$2:B1500, "Med B"), 0)</f>
        <v>0</v>
      </c>
      <c r="P1500" s="1">
        <f>IF(AND(B1500="Med B", COUNTIFS(A$2:A1500, A1500, B$2:B1500, "Med B")=2), E1500, 0)</f>
        <v>0</v>
      </c>
    </row>
    <row r="1501" spans="1:16" ht="10" x14ac:dyDescent="0.25">
      <c r="A1501" s="1">
        <v>99</v>
      </c>
      <c r="B1501" s="24" t="s">
        <v>9</v>
      </c>
      <c r="C1501" s="2">
        <v>41129</v>
      </c>
      <c r="D1501" s="2" t="str">
        <f t="shared" si="197"/>
        <v>2012-08</v>
      </c>
      <c r="E1501" s="23">
        <v>3500</v>
      </c>
      <c r="F1501" s="23">
        <f t="shared" si="198"/>
        <v>0</v>
      </c>
      <c r="G1501" s="23">
        <f>IF(AND(B1501="Med B", COUNTIFS(A$2:A1501, A1501, B$2:B1501, "Med A")=0), 1, 0)</f>
        <v>0</v>
      </c>
      <c r="H1501" s="23" cm="1">
        <f t="array" ref="H1501">IF(AND(A1501=A1500, E1501=1), (C1501-MIN(IF(A$2:A1501=A1501, IF(B$2:B1501="Med A", C$2:C1501), C1501)))/7, 0)</f>
        <v>0</v>
      </c>
      <c r="I1501" s="23">
        <f>IF(F1501=1, SUMIFS(E$2:E1501, A$2:A1501, A1501, B$2:B1501, "Med A"), 0)</f>
        <v>0</v>
      </c>
      <c r="J1501" s="23">
        <f t="shared" si="199"/>
        <v>0</v>
      </c>
      <c r="K1501" s="23">
        <f t="shared" si="200"/>
        <v>3500</v>
      </c>
      <c r="L1501" s="23">
        <f t="shared" si="201"/>
        <v>0</v>
      </c>
      <c r="M1501" s="1">
        <f>IF(AND(B1501="Med B", COUNTIFS(A$2:A1501, A1501, B$2:B1501, "Med B")=1), 1, 0)</f>
        <v>0</v>
      </c>
      <c r="N1501" s="1">
        <f t="shared" si="202"/>
        <v>0</v>
      </c>
      <c r="O1501" s="1">
        <f>IF(B1501="Med B", COUNTIFS(A$2:A1501, A1501, B$2:B1501, "Med B"), 0)</f>
        <v>0</v>
      </c>
      <c r="P1501" s="1">
        <f>IF(AND(B1501="Med B", COUNTIFS(A$2:A1501, A1501, B$2:B1501, "Med B")=2), E1501, 0)</f>
        <v>0</v>
      </c>
    </row>
    <row r="1502" spans="1:16" ht="10" x14ac:dyDescent="0.25">
      <c r="A1502" s="1">
        <v>99</v>
      </c>
      <c r="B1502" s="24" t="s">
        <v>9</v>
      </c>
      <c r="C1502" s="2">
        <v>41131</v>
      </c>
      <c r="D1502" s="2" t="str">
        <f t="shared" si="197"/>
        <v>2012-08</v>
      </c>
      <c r="E1502" s="23">
        <v>3500</v>
      </c>
      <c r="F1502" s="23">
        <f t="shared" si="198"/>
        <v>0</v>
      </c>
      <c r="G1502" s="23">
        <f>IF(AND(B1502="Med B", COUNTIFS(A$2:A1502, A1502, B$2:B1502, "Med A")=0), 1, 0)</f>
        <v>0</v>
      </c>
      <c r="H1502" s="23" cm="1">
        <f t="array" ref="H1502">IF(AND(A1502=A1501, E1502=1), (C1502-MIN(IF(A$2:A1502=A1502, IF(B$2:B1502="Med A", C$2:C1502), C1502)))/7, 0)</f>
        <v>0</v>
      </c>
      <c r="I1502" s="23">
        <f>IF(F1502=1, SUMIFS(E$2:E1502, A$2:A1502, A1502, B$2:B1502, "Med A"), 0)</f>
        <v>0</v>
      </c>
      <c r="J1502" s="23">
        <f t="shared" si="199"/>
        <v>0</v>
      </c>
      <c r="K1502" s="23">
        <f t="shared" si="200"/>
        <v>3500</v>
      </c>
      <c r="L1502" s="23">
        <f t="shared" si="201"/>
        <v>0</v>
      </c>
      <c r="M1502" s="1">
        <f>IF(AND(B1502="Med B", COUNTIFS(A$2:A1502, A1502, B$2:B1502, "Med B")=1), 1, 0)</f>
        <v>0</v>
      </c>
      <c r="N1502" s="1">
        <f t="shared" si="202"/>
        <v>0</v>
      </c>
      <c r="O1502" s="1">
        <f>IF(B1502="Med B", COUNTIFS(A$2:A1502, A1502, B$2:B1502, "Med B"), 0)</f>
        <v>0</v>
      </c>
      <c r="P1502" s="1">
        <f>IF(AND(B1502="Med B", COUNTIFS(A$2:A1502, A1502, B$2:B1502, "Med B")=2), E1502, 0)</f>
        <v>0</v>
      </c>
    </row>
    <row r="1503" spans="1:16" ht="10" x14ac:dyDescent="0.25">
      <c r="A1503" s="1">
        <v>99</v>
      </c>
      <c r="B1503" s="24" t="s">
        <v>9</v>
      </c>
      <c r="C1503" s="2">
        <v>41134</v>
      </c>
      <c r="D1503" s="2" t="str">
        <f t="shared" si="197"/>
        <v>2012-08</v>
      </c>
      <c r="E1503" s="23">
        <v>3500</v>
      </c>
      <c r="F1503" s="23">
        <f t="shared" si="198"/>
        <v>0</v>
      </c>
      <c r="G1503" s="23">
        <f>IF(AND(B1503="Med B", COUNTIFS(A$2:A1503, A1503, B$2:B1503, "Med A")=0), 1, 0)</f>
        <v>0</v>
      </c>
      <c r="H1503" s="23" cm="1">
        <f t="array" ref="H1503">IF(AND(A1503=A1502, E1503=1), (C1503-MIN(IF(A$2:A1503=A1503, IF(B$2:B1503="Med A", C$2:C1503), C1503)))/7, 0)</f>
        <v>0</v>
      </c>
      <c r="I1503" s="23">
        <f>IF(F1503=1, SUMIFS(E$2:E1503, A$2:A1503, A1503, B$2:B1503, "Med A"), 0)</f>
        <v>0</v>
      </c>
      <c r="J1503" s="23">
        <f t="shared" si="199"/>
        <v>0</v>
      </c>
      <c r="K1503" s="23">
        <f t="shared" si="200"/>
        <v>3500</v>
      </c>
      <c r="L1503" s="23">
        <f t="shared" si="201"/>
        <v>0</v>
      </c>
      <c r="M1503" s="1">
        <f>IF(AND(B1503="Med B", COUNTIFS(A$2:A1503, A1503, B$2:B1503, "Med B")=1), 1, 0)</f>
        <v>0</v>
      </c>
      <c r="N1503" s="1">
        <f t="shared" si="202"/>
        <v>0</v>
      </c>
      <c r="O1503" s="1">
        <f>IF(B1503="Med B", COUNTIFS(A$2:A1503, A1503, B$2:B1503, "Med B"), 0)</f>
        <v>0</v>
      </c>
      <c r="P1503" s="1">
        <f>IF(AND(B1503="Med B", COUNTIFS(A$2:A1503, A1503, B$2:B1503, "Med B")=2), E1503, 0)</f>
        <v>0</v>
      </c>
    </row>
    <row r="1504" spans="1:16" ht="10" x14ac:dyDescent="0.25">
      <c r="A1504" s="1">
        <v>99</v>
      </c>
      <c r="B1504" s="24" t="s">
        <v>9</v>
      </c>
      <c r="C1504" s="2">
        <v>41136</v>
      </c>
      <c r="D1504" s="2" t="str">
        <f t="shared" si="197"/>
        <v>2012-08</v>
      </c>
      <c r="E1504" s="23">
        <v>3500</v>
      </c>
      <c r="F1504" s="23">
        <f t="shared" si="198"/>
        <v>0</v>
      </c>
      <c r="G1504" s="23">
        <f>IF(AND(B1504="Med B", COUNTIFS(A$2:A1504, A1504, B$2:B1504, "Med A")=0), 1, 0)</f>
        <v>0</v>
      </c>
      <c r="H1504" s="23" cm="1">
        <f t="array" ref="H1504">IF(AND(A1504=A1503, E1504=1), (C1504-MIN(IF(A$2:A1504=A1504, IF(B$2:B1504="Med A", C$2:C1504), C1504)))/7, 0)</f>
        <v>0</v>
      </c>
      <c r="I1504" s="23">
        <f>IF(F1504=1, SUMIFS(E$2:E1504, A$2:A1504, A1504, B$2:B1504, "Med A"), 0)</f>
        <v>0</v>
      </c>
      <c r="J1504" s="23">
        <f t="shared" si="199"/>
        <v>0</v>
      </c>
      <c r="K1504" s="23">
        <f t="shared" si="200"/>
        <v>3500</v>
      </c>
      <c r="L1504" s="23">
        <f t="shared" si="201"/>
        <v>0</v>
      </c>
      <c r="M1504" s="1">
        <f>IF(AND(B1504="Med B", COUNTIFS(A$2:A1504, A1504, B$2:B1504, "Med B")=1), 1, 0)</f>
        <v>0</v>
      </c>
      <c r="N1504" s="1">
        <f t="shared" si="202"/>
        <v>0</v>
      </c>
      <c r="O1504" s="1">
        <f>IF(B1504="Med B", COUNTIFS(A$2:A1504, A1504, B$2:B1504, "Med B"), 0)</f>
        <v>0</v>
      </c>
      <c r="P1504" s="1">
        <f>IF(AND(B1504="Med B", COUNTIFS(A$2:A1504, A1504, B$2:B1504, "Med B")=2), E1504, 0)</f>
        <v>0</v>
      </c>
    </row>
    <row r="1505" spans="1:17" ht="10" x14ac:dyDescent="0.25">
      <c r="A1505" s="1">
        <v>99</v>
      </c>
      <c r="B1505" s="24" t="s">
        <v>9</v>
      </c>
      <c r="C1505" s="2">
        <v>41138</v>
      </c>
      <c r="D1505" s="2" t="str">
        <f t="shared" si="197"/>
        <v>2012-08</v>
      </c>
      <c r="E1505" s="23">
        <v>3500</v>
      </c>
      <c r="F1505" s="23">
        <f t="shared" si="198"/>
        <v>0</v>
      </c>
      <c r="G1505" s="23">
        <f>IF(AND(B1505="Med B", COUNTIFS(A$2:A1505, A1505, B$2:B1505, "Med A")=0), 1, 0)</f>
        <v>0</v>
      </c>
      <c r="H1505" s="23" cm="1">
        <f t="array" ref="H1505">IF(AND(A1505=A1504, E1505=1), (C1505-MIN(IF(A$2:A1505=A1505, IF(B$2:B1505="Med A", C$2:C1505), C1505)))/7, 0)</f>
        <v>0</v>
      </c>
      <c r="I1505" s="23">
        <f>IF(F1505=1, SUMIFS(E$2:E1505, A$2:A1505, A1505, B$2:B1505, "Med A"), 0)</f>
        <v>0</v>
      </c>
      <c r="J1505" s="23">
        <f t="shared" si="199"/>
        <v>0</v>
      </c>
      <c r="K1505" s="23">
        <f t="shared" si="200"/>
        <v>3500</v>
      </c>
      <c r="L1505" s="23">
        <f t="shared" si="201"/>
        <v>0</v>
      </c>
      <c r="M1505" s="1">
        <f>IF(AND(B1505="Med B", COUNTIFS(A$2:A1505, A1505, B$2:B1505, "Med B")=1), 1, 0)</f>
        <v>0</v>
      </c>
      <c r="N1505" s="1">
        <f t="shared" si="202"/>
        <v>0</v>
      </c>
      <c r="O1505" s="1">
        <f>IF(B1505="Med B", COUNTIFS(A$2:A1505, A1505, B$2:B1505, "Med B"), 0)</f>
        <v>0</v>
      </c>
      <c r="P1505" s="1">
        <f>IF(AND(B1505="Med B", COUNTIFS(A$2:A1505, A1505, B$2:B1505, "Med B")=2), E1505, 0)</f>
        <v>0</v>
      </c>
    </row>
    <row r="1506" spans="1:17" ht="10" x14ac:dyDescent="0.25">
      <c r="A1506" s="1">
        <v>99</v>
      </c>
      <c r="B1506" s="24" t="s">
        <v>9</v>
      </c>
      <c r="C1506" s="2">
        <v>41141</v>
      </c>
      <c r="D1506" s="2" t="str">
        <f t="shared" si="197"/>
        <v>2012-08</v>
      </c>
      <c r="E1506" s="23">
        <v>3500</v>
      </c>
      <c r="F1506" s="23">
        <f t="shared" si="198"/>
        <v>0</v>
      </c>
      <c r="G1506" s="23">
        <f>IF(AND(B1506="Med B", COUNTIFS(A$2:A1506, A1506, B$2:B1506, "Med A")=0), 1, 0)</f>
        <v>0</v>
      </c>
      <c r="H1506" s="23" cm="1">
        <f t="array" ref="H1506">IF(AND(A1506=A1505, E1506=1), (C1506-MIN(IF(A$2:A1506=A1506, IF(B$2:B1506="Med A", C$2:C1506), C1506)))/7, 0)</f>
        <v>0</v>
      </c>
      <c r="I1506" s="23">
        <f>IF(F1506=1, SUMIFS(E$2:E1506, A$2:A1506, A1506, B$2:B1506, "Med A"), 0)</f>
        <v>0</v>
      </c>
      <c r="J1506" s="23">
        <f t="shared" si="199"/>
        <v>0</v>
      </c>
      <c r="K1506" s="23">
        <f t="shared" si="200"/>
        <v>3500</v>
      </c>
      <c r="L1506" s="23">
        <f t="shared" si="201"/>
        <v>0</v>
      </c>
      <c r="M1506" s="1">
        <f>IF(AND(B1506="Med B", COUNTIFS(A$2:A1506, A1506, B$2:B1506, "Med B")=1), 1, 0)</f>
        <v>0</v>
      </c>
      <c r="N1506" s="1">
        <f t="shared" si="202"/>
        <v>0</v>
      </c>
      <c r="O1506" s="1">
        <f>IF(B1506="Med B", COUNTIFS(A$2:A1506, A1506, B$2:B1506, "Med B"), 0)</f>
        <v>0</v>
      </c>
      <c r="P1506" s="1">
        <f>IF(AND(B1506="Med B", COUNTIFS(A$2:A1506, A1506, B$2:B1506, "Med B")=2), E1506, 0)</f>
        <v>0</v>
      </c>
    </row>
    <row r="1507" spans="1:17" ht="10" x14ac:dyDescent="0.25">
      <c r="A1507" s="1">
        <v>99</v>
      </c>
      <c r="B1507" s="24" t="s">
        <v>9</v>
      </c>
      <c r="C1507" s="2">
        <v>41143</v>
      </c>
      <c r="D1507" s="2" t="str">
        <f t="shared" si="197"/>
        <v>2012-08</v>
      </c>
      <c r="E1507" s="23">
        <v>3500</v>
      </c>
      <c r="F1507" s="23">
        <f t="shared" si="198"/>
        <v>0</v>
      </c>
      <c r="G1507" s="23">
        <f>IF(AND(B1507="Med B", COUNTIFS(A$2:A1507, A1507, B$2:B1507, "Med A")=0), 1, 0)</f>
        <v>0</v>
      </c>
      <c r="H1507" s="23" cm="1">
        <f t="array" ref="H1507">IF(AND(A1507=A1506, E1507=1), (C1507-MIN(IF(A$2:A1507=A1507, IF(B$2:B1507="Med A", C$2:C1507), C1507)))/7, 0)</f>
        <v>0</v>
      </c>
      <c r="I1507" s="23">
        <f>IF(F1507=1, SUMIFS(E$2:E1507, A$2:A1507, A1507, B$2:B1507, "Med A"), 0)</f>
        <v>0</v>
      </c>
      <c r="J1507" s="23">
        <f t="shared" si="199"/>
        <v>0</v>
      </c>
      <c r="K1507" s="23">
        <f t="shared" si="200"/>
        <v>3500</v>
      </c>
      <c r="L1507" s="23">
        <f t="shared" si="201"/>
        <v>0</v>
      </c>
      <c r="M1507" s="1">
        <f>IF(AND(B1507="Med B", COUNTIFS(A$2:A1507, A1507, B$2:B1507, "Med B")=1), 1, 0)</f>
        <v>0</v>
      </c>
      <c r="N1507" s="1">
        <f t="shared" si="202"/>
        <v>0</v>
      </c>
      <c r="O1507" s="1">
        <f>IF(B1507="Med B", COUNTIFS(A$2:A1507, A1507, B$2:B1507, "Med B"), 0)</f>
        <v>0</v>
      </c>
      <c r="P1507" s="1">
        <f>IF(AND(B1507="Med B", COUNTIFS(A$2:A1507, A1507, B$2:B1507, "Med B")=2), E1507, 0)</f>
        <v>0</v>
      </c>
    </row>
    <row r="1508" spans="1:17" ht="10" x14ac:dyDescent="0.25">
      <c r="A1508" s="1">
        <v>99</v>
      </c>
      <c r="B1508" s="24" t="s">
        <v>9</v>
      </c>
      <c r="C1508" s="2">
        <v>41145</v>
      </c>
      <c r="D1508" s="2" t="str">
        <f t="shared" si="197"/>
        <v>2012-08</v>
      </c>
      <c r="E1508" s="23">
        <v>3500</v>
      </c>
      <c r="F1508" s="23">
        <f t="shared" si="198"/>
        <v>0</v>
      </c>
      <c r="G1508" s="23">
        <f>IF(AND(B1508="Med B", COUNTIFS(A$2:A1508, A1508, B$2:B1508, "Med A")=0), 1, 0)</f>
        <v>0</v>
      </c>
      <c r="H1508" s="23" cm="1">
        <f t="array" ref="H1508">IF(AND(A1508=A1507, E1508=1), (C1508-MIN(IF(A$2:A1508=A1508, IF(B$2:B1508="Med A", C$2:C1508), C1508)))/7, 0)</f>
        <v>0</v>
      </c>
      <c r="I1508" s="23">
        <f>IF(F1508=1, SUMIFS(E$2:E1508, A$2:A1508, A1508, B$2:B1508, "Med A"), 0)</f>
        <v>0</v>
      </c>
      <c r="J1508" s="23">
        <f t="shared" si="199"/>
        <v>0</v>
      </c>
      <c r="K1508" s="23">
        <f t="shared" si="200"/>
        <v>3500</v>
      </c>
      <c r="L1508" s="23">
        <f t="shared" si="201"/>
        <v>0</v>
      </c>
      <c r="M1508" s="1">
        <f>IF(AND(B1508="Med B", COUNTIFS(A$2:A1508, A1508, B$2:B1508, "Med B")=1), 1, 0)</f>
        <v>0</v>
      </c>
      <c r="N1508" s="1">
        <f t="shared" si="202"/>
        <v>0</v>
      </c>
      <c r="O1508" s="1">
        <f>IF(B1508="Med B", COUNTIFS(A$2:A1508, A1508, B$2:B1508, "Med B"), 0)</f>
        <v>0</v>
      </c>
      <c r="P1508" s="1">
        <f>IF(AND(B1508="Med B", COUNTIFS(A$2:A1508, A1508, B$2:B1508, "Med B")=2), E1508, 0)</f>
        <v>0</v>
      </c>
    </row>
    <row r="1509" spans="1:17" ht="10" x14ac:dyDescent="0.25">
      <c r="A1509" s="1">
        <v>99</v>
      </c>
      <c r="B1509" s="24" t="s">
        <v>9</v>
      </c>
      <c r="C1509" s="2">
        <v>41148</v>
      </c>
      <c r="D1509" s="2" t="str">
        <f t="shared" si="197"/>
        <v>2012-08</v>
      </c>
      <c r="E1509" s="23">
        <v>3500</v>
      </c>
      <c r="F1509" s="23">
        <f t="shared" si="198"/>
        <v>0</v>
      </c>
      <c r="G1509" s="23">
        <f>IF(AND(B1509="Med B", COUNTIFS(A$2:A1509, A1509, B$2:B1509, "Med A")=0), 1, 0)</f>
        <v>0</v>
      </c>
      <c r="H1509" s="23" cm="1">
        <f t="array" ref="H1509">IF(AND(A1509=A1508, E1509=1), (C1509-MIN(IF(A$2:A1509=A1509, IF(B$2:B1509="Med A", C$2:C1509), C1509)))/7, 0)</f>
        <v>0</v>
      </c>
      <c r="I1509" s="23">
        <f>IF(F1509=1, SUMIFS(E$2:E1509, A$2:A1509, A1509, B$2:B1509, "Med A"), 0)</f>
        <v>0</v>
      </c>
      <c r="J1509" s="23">
        <f t="shared" si="199"/>
        <v>0</v>
      </c>
      <c r="K1509" s="23">
        <f t="shared" si="200"/>
        <v>3500</v>
      </c>
      <c r="L1509" s="23">
        <f t="shared" si="201"/>
        <v>0</v>
      </c>
      <c r="M1509" s="1">
        <f>IF(AND(B1509="Med B", COUNTIFS(A$2:A1509, A1509, B$2:B1509, "Med B")=1), 1, 0)</f>
        <v>0</v>
      </c>
      <c r="N1509" s="1">
        <f t="shared" si="202"/>
        <v>0</v>
      </c>
      <c r="O1509" s="1">
        <f>IF(B1509="Med B", COUNTIFS(A$2:A1509, A1509, B$2:B1509, "Med B"), 0)</f>
        <v>0</v>
      </c>
      <c r="P1509" s="1">
        <f>IF(AND(B1509="Med B", COUNTIFS(A$2:A1509, A1509, B$2:B1509, "Med B")=2), E1509, 0)</f>
        <v>0</v>
      </c>
    </row>
    <row r="1510" spans="1:17" ht="10" x14ac:dyDescent="0.25">
      <c r="A1510" s="1">
        <v>99</v>
      </c>
      <c r="B1510" s="24" t="s">
        <v>9</v>
      </c>
      <c r="C1510" s="2">
        <v>41150</v>
      </c>
      <c r="D1510" s="2" t="str">
        <f t="shared" si="197"/>
        <v>2012-08</v>
      </c>
      <c r="E1510" s="23">
        <v>3500</v>
      </c>
      <c r="F1510" s="23">
        <f t="shared" si="198"/>
        <v>0</v>
      </c>
      <c r="G1510" s="23">
        <f>IF(AND(B1510="Med B", COUNTIFS(A$2:A1510, A1510, B$2:B1510, "Med A")=0), 1, 0)</f>
        <v>0</v>
      </c>
      <c r="H1510" s="23" cm="1">
        <f t="array" ref="H1510">IF(AND(A1510=A1509, E1510=1), (C1510-MIN(IF(A$2:A1510=A1510, IF(B$2:B1510="Med A", C$2:C1510), C1510)))/7, 0)</f>
        <v>0</v>
      </c>
      <c r="I1510" s="23">
        <f>IF(F1510=1, SUMIFS(E$2:E1510, A$2:A1510, A1510, B$2:B1510, "Med A"), 0)</f>
        <v>0</v>
      </c>
      <c r="J1510" s="23">
        <f t="shared" si="199"/>
        <v>0</v>
      </c>
      <c r="K1510" s="23">
        <f t="shared" si="200"/>
        <v>3500</v>
      </c>
      <c r="L1510" s="23">
        <f t="shared" si="201"/>
        <v>0</v>
      </c>
      <c r="M1510" s="1">
        <f>IF(AND(B1510="Med B", COUNTIFS(A$2:A1510, A1510, B$2:B1510, "Med B")=1), 1, 0)</f>
        <v>0</v>
      </c>
      <c r="N1510" s="1">
        <f t="shared" si="202"/>
        <v>0</v>
      </c>
      <c r="O1510" s="1">
        <f>IF(B1510="Med B", COUNTIFS(A$2:A1510, A1510, B$2:B1510, "Med B"), 0)</f>
        <v>0</v>
      </c>
      <c r="P1510" s="1">
        <f>IF(AND(B1510="Med B", COUNTIFS(A$2:A1510, A1510, B$2:B1510, "Med B")=2), E1510, 0)</f>
        <v>0</v>
      </c>
    </row>
    <row r="1511" spans="1:17" ht="10" x14ac:dyDescent="0.25">
      <c r="A1511" s="1">
        <v>99</v>
      </c>
      <c r="B1511" s="24" t="s">
        <v>9</v>
      </c>
      <c r="C1511" s="2">
        <v>41152</v>
      </c>
      <c r="D1511" s="2" t="str">
        <f t="shared" si="197"/>
        <v>2012-08</v>
      </c>
      <c r="E1511" s="23">
        <v>3500</v>
      </c>
      <c r="F1511" s="23">
        <f t="shared" si="198"/>
        <v>0</v>
      </c>
      <c r="G1511" s="23">
        <f>IF(AND(B1511="Med B", COUNTIFS(A$2:A1511, A1511, B$2:B1511, "Med A")=0), 1, 0)</f>
        <v>0</v>
      </c>
      <c r="H1511" s="23" cm="1">
        <f t="array" ref="H1511">IF(AND(A1511=A1510, E1511=1), (C1511-MIN(IF(A$2:A1511=A1511, IF(B$2:B1511="Med A", C$2:C1511), C1511)))/7, 0)</f>
        <v>0</v>
      </c>
      <c r="I1511" s="23">
        <f>IF(F1511=1, SUMIFS(E$2:E1511, A$2:A1511, A1511, B$2:B1511, "Med A"), 0)</f>
        <v>0</v>
      </c>
      <c r="J1511" s="23">
        <f t="shared" si="199"/>
        <v>0</v>
      </c>
      <c r="K1511" s="23">
        <f t="shared" si="200"/>
        <v>3500</v>
      </c>
      <c r="L1511" s="23">
        <f t="shared" si="201"/>
        <v>0</v>
      </c>
      <c r="M1511" s="1">
        <f>IF(AND(B1511="Med B", COUNTIFS(A$2:A1511, A1511, B$2:B1511, "Med B")=1), 1, 0)</f>
        <v>0</v>
      </c>
      <c r="N1511" s="1">
        <f t="shared" si="202"/>
        <v>0</v>
      </c>
      <c r="O1511" s="1">
        <f>IF(B1511="Med B", COUNTIFS(A$2:A1511, A1511, B$2:B1511, "Med B"), 0)</f>
        <v>0</v>
      </c>
      <c r="P1511" s="1">
        <f>IF(AND(B1511="Med B", COUNTIFS(A$2:A1511, A1511, B$2:B1511, "Med B")=2), E1511, 0)</f>
        <v>0</v>
      </c>
    </row>
    <row r="1512" spans="1:17" ht="12.5" x14ac:dyDescent="0.25">
      <c r="A1512" s="1">
        <v>99</v>
      </c>
      <c r="B1512" s="24" t="s">
        <v>9</v>
      </c>
      <c r="C1512" s="2">
        <v>41155</v>
      </c>
      <c r="D1512" s="2" t="str">
        <f t="shared" si="197"/>
        <v>2012-09</v>
      </c>
      <c r="E1512" s="23">
        <v>3500</v>
      </c>
      <c r="F1512" s="23">
        <f t="shared" si="198"/>
        <v>0</v>
      </c>
      <c r="G1512" s="23">
        <f>IF(AND(B1512="Med B", COUNTIFS(A$2:A1512, A1512, B$2:B1512, "Med A")=0), 1, 0)</f>
        <v>0</v>
      </c>
      <c r="H1512" s="23" cm="1">
        <f t="array" ref="H1512">IF(AND(A1512=A1511, E1512=1), (C1512-MIN(IF(A$2:A1512=A1512, IF(B$2:B1512="Med A", C$2:C1512), C1512)))/7, 0)</f>
        <v>0</v>
      </c>
      <c r="I1512" s="23">
        <f>IF(F1512=1, SUMIFS(E$2:E1512, A$2:A1512, A1512, B$2:B1512, "Med A"), 0)</f>
        <v>0</v>
      </c>
      <c r="J1512" s="23">
        <f t="shared" si="199"/>
        <v>0</v>
      </c>
      <c r="K1512" s="23">
        <f t="shared" si="200"/>
        <v>3500</v>
      </c>
      <c r="L1512" s="23">
        <f t="shared" si="201"/>
        <v>0</v>
      </c>
      <c r="M1512" s="1">
        <f>IF(AND(B1512="Med B", COUNTIFS(A$2:A1512, A1512, B$2:B1512, "Med B")=1), 1, 0)</f>
        <v>0</v>
      </c>
      <c r="N1512" s="1">
        <f t="shared" si="202"/>
        <v>0</v>
      </c>
      <c r="O1512" s="1">
        <f>IF(B1512="Med B", COUNTIFS(A$2:A1512, A1512, B$2:B1512, "Med B"), 0)</f>
        <v>0</v>
      </c>
      <c r="P1512" s="1">
        <f>IF(AND(B1512="Med B", COUNTIFS(A$2:A1512, A1512, B$2:B1512, "Med B")=2), E1512, 0)</f>
        <v>0</v>
      </c>
      <c r="Q1512" t="str">
        <f t="shared" ref="Q1512:Q1515" si="204">IF(AND(F1488=1, OR(MONTH(C1488)=9, MONTH(C1488)=10)), TEXT(C1488, "yyyy-mm"), "")</f>
        <v/>
      </c>
    </row>
    <row r="1513" spans="1:17" ht="12.5" x14ac:dyDescent="0.25">
      <c r="A1513" s="1">
        <v>99</v>
      </c>
      <c r="B1513" s="24" t="s">
        <v>9</v>
      </c>
      <c r="C1513" s="2">
        <v>41157</v>
      </c>
      <c r="D1513" s="2" t="str">
        <f t="shared" si="197"/>
        <v>2012-09</v>
      </c>
      <c r="E1513" s="23">
        <v>3500</v>
      </c>
      <c r="F1513" s="23">
        <f t="shared" si="198"/>
        <v>0</v>
      </c>
      <c r="G1513" s="23">
        <f>IF(AND(B1513="Med B", COUNTIFS(A$2:A1513, A1513, B$2:B1513, "Med A")=0), 1, 0)</f>
        <v>0</v>
      </c>
      <c r="H1513" s="23" cm="1">
        <f t="array" ref="H1513">IF(AND(A1513=A1512, E1513=1), (C1513-MIN(IF(A$2:A1513=A1513, IF(B$2:B1513="Med A", C$2:C1513), C1513)))/7, 0)</f>
        <v>0</v>
      </c>
      <c r="I1513" s="23">
        <f>IF(F1513=1, SUMIFS(E$2:E1513, A$2:A1513, A1513, B$2:B1513, "Med A"), 0)</f>
        <v>0</v>
      </c>
      <c r="J1513" s="23">
        <f t="shared" si="199"/>
        <v>0</v>
      </c>
      <c r="K1513" s="23">
        <f t="shared" si="200"/>
        <v>3500</v>
      </c>
      <c r="L1513" s="23">
        <f t="shared" si="201"/>
        <v>0</v>
      </c>
      <c r="M1513" s="1">
        <f>IF(AND(B1513="Med B", COUNTIFS(A$2:A1513, A1513, B$2:B1513, "Med B")=1), 1, 0)</f>
        <v>0</v>
      </c>
      <c r="N1513" s="1">
        <f t="shared" si="202"/>
        <v>0</v>
      </c>
      <c r="O1513" s="1">
        <f>IF(B1513="Med B", COUNTIFS(A$2:A1513, A1513, B$2:B1513, "Med B"), 0)</f>
        <v>0</v>
      </c>
      <c r="P1513" s="1">
        <f>IF(AND(B1513="Med B", COUNTIFS(A$2:A1513, A1513, B$2:B1513, "Med B")=2), E1513, 0)</f>
        <v>0</v>
      </c>
      <c r="Q1513" t="str">
        <f t="shared" si="204"/>
        <v/>
      </c>
    </row>
    <row r="1514" spans="1:17" ht="12.5" x14ac:dyDescent="0.25">
      <c r="A1514" s="1">
        <v>99</v>
      </c>
      <c r="B1514" s="24" t="s">
        <v>10</v>
      </c>
      <c r="C1514" s="2">
        <v>41164</v>
      </c>
      <c r="D1514" s="2" t="str">
        <f t="shared" si="197"/>
        <v>2012-09</v>
      </c>
      <c r="E1514" s="23">
        <v>6</v>
      </c>
      <c r="F1514" s="23">
        <f t="shared" si="198"/>
        <v>1</v>
      </c>
      <c r="G1514" s="23">
        <f>IF(AND(B1514="Med B", COUNTIFS(A$2:A1514, A1514, B$2:B1514, "Med A")=0), 1, 0)</f>
        <v>0</v>
      </c>
      <c r="H1514" s="23" cm="1">
        <f t="array" ref="H1514">IF(AND(A1514=A1513, E1514=1), (C1514-MIN(IF(A$2:A1514=A1514, IF(B$2:B1514="Med A", C$2:C1514), C1514)))/7, 0)</f>
        <v>0</v>
      </c>
      <c r="I1514" s="23">
        <f>IF(F1514=1, SUMIFS(E$2:E1514, A$2:A1514, A1514, B$2:B1514, "Med A"), 0)</f>
        <v>97700</v>
      </c>
      <c r="J1514" s="23">
        <f t="shared" si="199"/>
        <v>0</v>
      </c>
      <c r="K1514" s="23">
        <f t="shared" si="200"/>
        <v>0</v>
      </c>
      <c r="L1514" s="23">
        <f t="shared" si="201"/>
        <v>6</v>
      </c>
      <c r="M1514" s="1">
        <f>IF(AND(B1514="Med B", COUNTIFS(A$2:A1514, A1514, B$2:B1514, "Med B")=1), 1, 0)</f>
        <v>1</v>
      </c>
      <c r="N1514" s="1">
        <f t="shared" si="202"/>
        <v>6</v>
      </c>
      <c r="O1514" s="1">
        <f>IF(B1514="Med B", COUNTIFS(A$2:A1514, A1514, B$2:B1514, "Med B"), 0)</f>
        <v>1</v>
      </c>
      <c r="P1514" s="1">
        <f>IF(AND(B1514="Med B", COUNTIFS(A$2:A1514, A1514, B$2:B1514, "Med B")=2), E1514, 0)</f>
        <v>0</v>
      </c>
      <c r="Q1514" t="str">
        <f t="shared" si="204"/>
        <v/>
      </c>
    </row>
    <row r="1515" spans="1:17" ht="12.5" x14ac:dyDescent="0.25">
      <c r="A1515" s="1">
        <v>99</v>
      </c>
      <c r="B1515" s="24" t="s">
        <v>10</v>
      </c>
      <c r="C1515" s="2">
        <v>41192</v>
      </c>
      <c r="D1515" s="2" t="str">
        <f t="shared" si="197"/>
        <v>2012-10</v>
      </c>
      <c r="E1515" s="23">
        <v>6</v>
      </c>
      <c r="F1515" s="23">
        <f t="shared" si="198"/>
        <v>0</v>
      </c>
      <c r="G1515" s="23">
        <f>IF(AND(B1515="Med B", COUNTIFS(A$2:A1515, A1515, B$2:B1515, "Med A")=0), 1, 0)</f>
        <v>0</v>
      </c>
      <c r="H1515" s="23" cm="1">
        <f t="array" ref="H1515">IF(AND(A1515=A1514, E1515=1), (C1515-MIN(IF(A$2:A1515=A1515, IF(B$2:B1515="Med A", C$2:C1515), C1515)))/7, 0)</f>
        <v>0</v>
      </c>
      <c r="I1515" s="23">
        <f>IF(F1515=1, SUMIFS(E$2:E1515, A$2:A1515, A1515, B$2:B1515, "Med A"), 0)</f>
        <v>0</v>
      </c>
      <c r="J1515" s="23">
        <f t="shared" si="199"/>
        <v>12</v>
      </c>
      <c r="K1515" s="23">
        <f t="shared" si="200"/>
        <v>0</v>
      </c>
      <c r="L1515" s="23">
        <f t="shared" si="201"/>
        <v>6</v>
      </c>
      <c r="M1515" s="1">
        <f>IF(AND(B1515="Med B", COUNTIFS(A$2:A1515, A1515, B$2:B1515, "Med B")=1), 1, 0)</f>
        <v>0</v>
      </c>
      <c r="N1515" s="1">
        <f t="shared" si="202"/>
        <v>0</v>
      </c>
      <c r="O1515" s="1">
        <f>IF(B1515="Med B", COUNTIFS(A$2:A1515, A1515, B$2:B1515, "Med B"), 0)</f>
        <v>2</v>
      </c>
      <c r="P1515" s="1">
        <f>IF(AND(B1515="Med B", COUNTIFS(A$2:A1515, A1515, B$2:B1515, "Med B")=2), E1515, 0)</f>
        <v>6</v>
      </c>
      <c r="Q1515" t="str">
        <f t="shared" si="204"/>
        <v/>
      </c>
    </row>
    <row r="1516" spans="1:17" ht="10" x14ac:dyDescent="0.25">
      <c r="A1516" s="1">
        <v>100</v>
      </c>
      <c r="B1516" s="24" t="s">
        <v>9</v>
      </c>
      <c r="C1516" s="2">
        <v>41093</v>
      </c>
      <c r="D1516" s="2" t="str">
        <f t="shared" si="197"/>
        <v>2012-07</v>
      </c>
      <c r="E1516" s="23">
        <v>2500</v>
      </c>
      <c r="F1516" s="23">
        <f t="shared" si="198"/>
        <v>0</v>
      </c>
      <c r="G1516" s="23">
        <f>IF(AND(B1516="Med B", COUNTIFS(A$2:A1516, A1516, B$2:B1516, "Med A")=0), 1, 0)</f>
        <v>0</v>
      </c>
      <c r="H1516" s="23" cm="1">
        <f t="array" ref="H1516">IF(AND(A1516=A1515, E1516=1), (C1516-MIN(IF(A$2:A1516=A1516, IF(B$2:B1516="Med A", C$2:C1516), C1516)))/7, 0)</f>
        <v>0</v>
      </c>
      <c r="I1516" s="23">
        <f>IF(F1516=1, SUMIFS(E$2:E1516, A$2:A1516, A1516, B$2:B1516, "Med A"), 0)</f>
        <v>0</v>
      </c>
      <c r="J1516" s="23">
        <f t="shared" si="199"/>
        <v>0</v>
      </c>
      <c r="K1516" s="23">
        <f t="shared" si="200"/>
        <v>2500</v>
      </c>
      <c r="L1516" s="23">
        <f t="shared" si="201"/>
        <v>0</v>
      </c>
      <c r="M1516" s="1">
        <f>IF(AND(B1516="Med B", COUNTIFS(A$2:A1516, A1516, B$2:B1516, "Med B")=1), 1, 0)</f>
        <v>0</v>
      </c>
      <c r="N1516" s="1">
        <f t="shared" si="202"/>
        <v>0</v>
      </c>
      <c r="O1516" s="1">
        <f>IF(B1516="Med B", COUNTIFS(A$2:A1516, A1516, B$2:B1516, "Med B"), 0)</f>
        <v>0</v>
      </c>
      <c r="P1516" s="1">
        <f>IF(AND(B1516="Med B", COUNTIFS(A$2:A1516, A1516, B$2:B1516, "Med B")=2), E1516, 0)</f>
        <v>0</v>
      </c>
    </row>
    <row r="1517" spans="1:17" ht="10" x14ac:dyDescent="0.25">
      <c r="A1517" s="1">
        <v>100</v>
      </c>
      <c r="B1517" s="24" t="s">
        <v>9</v>
      </c>
      <c r="C1517" s="2">
        <v>41095</v>
      </c>
      <c r="D1517" s="2" t="str">
        <f t="shared" si="197"/>
        <v>2012-07</v>
      </c>
      <c r="E1517" s="23">
        <v>2500</v>
      </c>
      <c r="F1517" s="23">
        <f t="shared" si="198"/>
        <v>0</v>
      </c>
      <c r="G1517" s="23">
        <f>IF(AND(B1517="Med B", COUNTIFS(A$2:A1517, A1517, B$2:B1517, "Med A")=0), 1, 0)</f>
        <v>0</v>
      </c>
      <c r="H1517" s="23" cm="1">
        <f t="array" ref="H1517">IF(AND(A1517=A1516, E1517=1), (C1517-MIN(IF(A$2:A1517=A1517, IF(B$2:B1517="Med A", C$2:C1517), C1517)))/7, 0)</f>
        <v>0</v>
      </c>
      <c r="I1517" s="23">
        <f>IF(F1517=1, SUMIFS(E$2:E1517, A$2:A1517, A1517, B$2:B1517, "Med A"), 0)</f>
        <v>0</v>
      </c>
      <c r="J1517" s="23">
        <f t="shared" si="199"/>
        <v>0</v>
      </c>
      <c r="K1517" s="23">
        <f t="shared" si="200"/>
        <v>2500</v>
      </c>
      <c r="L1517" s="23">
        <f t="shared" si="201"/>
        <v>0</v>
      </c>
      <c r="M1517" s="1">
        <f>IF(AND(B1517="Med B", COUNTIFS(A$2:A1517, A1517, B$2:B1517, "Med B")=1), 1, 0)</f>
        <v>0</v>
      </c>
      <c r="N1517" s="1">
        <f t="shared" si="202"/>
        <v>0</v>
      </c>
      <c r="O1517" s="1">
        <f>IF(B1517="Med B", COUNTIFS(A$2:A1517, A1517, B$2:B1517, "Med B"), 0)</f>
        <v>0</v>
      </c>
      <c r="P1517" s="1">
        <f>IF(AND(B1517="Med B", COUNTIFS(A$2:A1517, A1517, B$2:B1517, "Med B")=2), E1517, 0)</f>
        <v>0</v>
      </c>
    </row>
    <row r="1518" spans="1:17" ht="10" x14ac:dyDescent="0.25">
      <c r="A1518" s="1">
        <v>100</v>
      </c>
      <c r="B1518" s="24" t="s">
        <v>9</v>
      </c>
      <c r="C1518" s="2">
        <v>41097</v>
      </c>
      <c r="D1518" s="2" t="str">
        <f t="shared" si="197"/>
        <v>2012-07</v>
      </c>
      <c r="E1518" s="23">
        <v>2500</v>
      </c>
      <c r="F1518" s="23">
        <f t="shared" si="198"/>
        <v>0</v>
      </c>
      <c r="G1518" s="23">
        <f>IF(AND(B1518="Med B", COUNTIFS(A$2:A1518, A1518, B$2:B1518, "Med A")=0), 1, 0)</f>
        <v>0</v>
      </c>
      <c r="H1518" s="23" cm="1">
        <f t="array" ref="H1518">IF(AND(A1518=A1517, E1518=1), (C1518-MIN(IF(A$2:A1518=A1518, IF(B$2:B1518="Med A", C$2:C1518), C1518)))/7, 0)</f>
        <v>0</v>
      </c>
      <c r="I1518" s="23">
        <f>IF(F1518=1, SUMIFS(E$2:E1518, A$2:A1518, A1518, B$2:B1518, "Med A"), 0)</f>
        <v>0</v>
      </c>
      <c r="J1518" s="23">
        <f t="shared" si="199"/>
        <v>0</v>
      </c>
      <c r="K1518" s="23">
        <f t="shared" si="200"/>
        <v>2500</v>
      </c>
      <c r="L1518" s="23">
        <f t="shared" si="201"/>
        <v>0</v>
      </c>
      <c r="M1518" s="1">
        <f>IF(AND(B1518="Med B", COUNTIFS(A$2:A1518, A1518, B$2:B1518, "Med B")=1), 1, 0)</f>
        <v>0</v>
      </c>
      <c r="N1518" s="1">
        <f t="shared" si="202"/>
        <v>0</v>
      </c>
      <c r="O1518" s="1">
        <f>IF(B1518="Med B", COUNTIFS(A$2:A1518, A1518, B$2:B1518, "Med B"), 0)</f>
        <v>0</v>
      </c>
      <c r="P1518" s="1">
        <f>IF(AND(B1518="Med B", COUNTIFS(A$2:A1518, A1518, B$2:B1518, "Med B")=2), E1518, 0)</f>
        <v>0</v>
      </c>
    </row>
    <row r="1519" spans="1:17" ht="10" x14ac:dyDescent="0.25">
      <c r="A1519" s="1">
        <v>100</v>
      </c>
      <c r="B1519" s="24" t="s">
        <v>9</v>
      </c>
      <c r="C1519" s="2">
        <v>41100</v>
      </c>
      <c r="D1519" s="2" t="str">
        <f t="shared" si="197"/>
        <v>2012-07</v>
      </c>
      <c r="E1519" s="23">
        <v>2500</v>
      </c>
      <c r="F1519" s="23">
        <f t="shared" si="198"/>
        <v>0</v>
      </c>
      <c r="G1519" s="23">
        <f>IF(AND(B1519="Med B", COUNTIFS(A$2:A1519, A1519, B$2:B1519, "Med A")=0), 1, 0)</f>
        <v>0</v>
      </c>
      <c r="H1519" s="23" cm="1">
        <f t="array" ref="H1519">IF(AND(A1519=A1518, E1519=1), (C1519-MIN(IF(A$2:A1519=A1519, IF(B$2:B1519="Med A", C$2:C1519), C1519)))/7, 0)</f>
        <v>0</v>
      </c>
      <c r="I1519" s="23">
        <f>IF(F1519=1, SUMIFS(E$2:E1519, A$2:A1519, A1519, B$2:B1519, "Med A"), 0)</f>
        <v>0</v>
      </c>
      <c r="J1519" s="23">
        <f t="shared" si="199"/>
        <v>0</v>
      </c>
      <c r="K1519" s="23">
        <f t="shared" si="200"/>
        <v>2500</v>
      </c>
      <c r="L1519" s="23">
        <f t="shared" si="201"/>
        <v>0</v>
      </c>
      <c r="M1519" s="1">
        <f>IF(AND(B1519="Med B", COUNTIFS(A$2:A1519, A1519, B$2:B1519, "Med B")=1), 1, 0)</f>
        <v>0</v>
      </c>
      <c r="N1519" s="1">
        <f t="shared" si="202"/>
        <v>0</v>
      </c>
      <c r="O1519" s="1">
        <f>IF(B1519="Med B", COUNTIFS(A$2:A1519, A1519, B$2:B1519, "Med B"), 0)</f>
        <v>0</v>
      </c>
      <c r="P1519" s="1">
        <f>IF(AND(B1519="Med B", COUNTIFS(A$2:A1519, A1519, B$2:B1519, "Med B")=2), E1519, 0)</f>
        <v>0</v>
      </c>
    </row>
    <row r="1520" spans="1:17" ht="10" x14ac:dyDescent="0.25">
      <c r="A1520" s="1">
        <v>100</v>
      </c>
      <c r="B1520" s="24" t="s">
        <v>9</v>
      </c>
      <c r="C1520" s="2">
        <v>41102</v>
      </c>
      <c r="D1520" s="2" t="str">
        <f t="shared" si="197"/>
        <v>2012-07</v>
      </c>
      <c r="E1520" s="23">
        <v>2500</v>
      </c>
      <c r="F1520" s="23">
        <f t="shared" si="198"/>
        <v>0</v>
      </c>
      <c r="G1520" s="23">
        <f>IF(AND(B1520="Med B", COUNTIFS(A$2:A1520, A1520, B$2:B1520, "Med A")=0), 1, 0)</f>
        <v>0</v>
      </c>
      <c r="H1520" s="23" cm="1">
        <f t="array" ref="H1520">IF(AND(A1520=A1519, E1520=1), (C1520-MIN(IF(A$2:A1520=A1520, IF(B$2:B1520="Med A", C$2:C1520), C1520)))/7, 0)</f>
        <v>0</v>
      </c>
      <c r="I1520" s="23">
        <f>IF(F1520=1, SUMIFS(E$2:E1520, A$2:A1520, A1520, B$2:B1520, "Med A"), 0)</f>
        <v>0</v>
      </c>
      <c r="J1520" s="23">
        <f t="shared" si="199"/>
        <v>0</v>
      </c>
      <c r="K1520" s="23">
        <f t="shared" si="200"/>
        <v>2500</v>
      </c>
      <c r="L1520" s="23">
        <f t="shared" si="201"/>
        <v>0</v>
      </c>
      <c r="M1520" s="1">
        <f>IF(AND(B1520="Med B", COUNTIFS(A$2:A1520, A1520, B$2:B1520, "Med B")=1), 1, 0)</f>
        <v>0</v>
      </c>
      <c r="N1520" s="1">
        <f t="shared" si="202"/>
        <v>0</v>
      </c>
      <c r="O1520" s="1">
        <f>IF(B1520="Med B", COUNTIFS(A$2:A1520, A1520, B$2:B1520, "Med B"), 0)</f>
        <v>0</v>
      </c>
      <c r="P1520" s="1">
        <f>IF(AND(B1520="Med B", COUNTIFS(A$2:A1520, A1520, B$2:B1520, "Med B")=2), E1520, 0)</f>
        <v>0</v>
      </c>
    </row>
    <row r="1521" spans="1:17" ht="10" x14ac:dyDescent="0.25">
      <c r="A1521" s="1">
        <v>100</v>
      </c>
      <c r="B1521" s="24" t="s">
        <v>9</v>
      </c>
      <c r="C1521" s="2">
        <v>41104</v>
      </c>
      <c r="D1521" s="2" t="str">
        <f t="shared" si="197"/>
        <v>2012-07</v>
      </c>
      <c r="E1521" s="23">
        <v>2500</v>
      </c>
      <c r="F1521" s="23">
        <f t="shared" si="198"/>
        <v>0</v>
      </c>
      <c r="G1521" s="23">
        <f>IF(AND(B1521="Med B", COUNTIFS(A$2:A1521, A1521, B$2:B1521, "Med A")=0), 1, 0)</f>
        <v>0</v>
      </c>
      <c r="H1521" s="23" cm="1">
        <f t="array" ref="H1521">IF(AND(A1521=A1520, E1521=1), (C1521-MIN(IF(A$2:A1521=A1521, IF(B$2:B1521="Med A", C$2:C1521), C1521)))/7, 0)</f>
        <v>0</v>
      </c>
      <c r="I1521" s="23">
        <f>IF(F1521=1, SUMIFS(E$2:E1521, A$2:A1521, A1521, B$2:B1521, "Med A"), 0)</f>
        <v>0</v>
      </c>
      <c r="J1521" s="23">
        <f t="shared" si="199"/>
        <v>0</v>
      </c>
      <c r="K1521" s="23">
        <f t="shared" si="200"/>
        <v>2500</v>
      </c>
      <c r="L1521" s="23">
        <f t="shared" si="201"/>
        <v>0</v>
      </c>
      <c r="M1521" s="1">
        <f>IF(AND(B1521="Med B", COUNTIFS(A$2:A1521, A1521, B$2:B1521, "Med B")=1), 1, 0)</f>
        <v>0</v>
      </c>
      <c r="N1521" s="1">
        <f t="shared" si="202"/>
        <v>0</v>
      </c>
      <c r="O1521" s="1">
        <f>IF(B1521="Med B", COUNTIFS(A$2:A1521, A1521, B$2:B1521, "Med B"), 0)</f>
        <v>0</v>
      </c>
      <c r="P1521" s="1">
        <f>IF(AND(B1521="Med B", COUNTIFS(A$2:A1521, A1521, B$2:B1521, "Med B")=2), E1521, 0)</f>
        <v>0</v>
      </c>
    </row>
    <row r="1522" spans="1:17" ht="10" x14ac:dyDescent="0.25">
      <c r="A1522" s="1">
        <v>100</v>
      </c>
      <c r="B1522" s="24" t="s">
        <v>9</v>
      </c>
      <c r="C1522" s="2">
        <v>41107</v>
      </c>
      <c r="D1522" s="2" t="str">
        <f t="shared" si="197"/>
        <v>2012-07</v>
      </c>
      <c r="E1522" s="23">
        <v>2500</v>
      </c>
      <c r="F1522" s="23">
        <f t="shared" si="198"/>
        <v>0</v>
      </c>
      <c r="G1522" s="23">
        <f>IF(AND(B1522="Med B", COUNTIFS(A$2:A1522, A1522, B$2:B1522, "Med A")=0), 1, 0)</f>
        <v>0</v>
      </c>
      <c r="H1522" s="23" cm="1">
        <f t="array" ref="H1522">IF(AND(A1522=A1521, E1522=1), (C1522-MIN(IF(A$2:A1522=A1522, IF(B$2:B1522="Med A", C$2:C1522), C1522)))/7, 0)</f>
        <v>0</v>
      </c>
      <c r="I1522" s="23">
        <f>IF(F1522=1, SUMIFS(E$2:E1522, A$2:A1522, A1522, B$2:B1522, "Med A"), 0)</f>
        <v>0</v>
      </c>
      <c r="J1522" s="23">
        <f t="shared" si="199"/>
        <v>0</v>
      </c>
      <c r="K1522" s="23">
        <f t="shared" si="200"/>
        <v>2500</v>
      </c>
      <c r="L1522" s="23">
        <f t="shared" si="201"/>
        <v>0</v>
      </c>
      <c r="M1522" s="1">
        <f>IF(AND(B1522="Med B", COUNTIFS(A$2:A1522, A1522, B$2:B1522, "Med B")=1), 1, 0)</f>
        <v>0</v>
      </c>
      <c r="N1522" s="1">
        <f t="shared" si="202"/>
        <v>0</v>
      </c>
      <c r="O1522" s="1">
        <f>IF(B1522="Med B", COUNTIFS(A$2:A1522, A1522, B$2:B1522, "Med B"), 0)</f>
        <v>0</v>
      </c>
      <c r="P1522" s="1">
        <f>IF(AND(B1522="Med B", COUNTIFS(A$2:A1522, A1522, B$2:B1522, "Med B")=2), E1522, 0)</f>
        <v>0</v>
      </c>
    </row>
    <row r="1523" spans="1:17" ht="10" x14ac:dyDescent="0.25">
      <c r="A1523" s="1">
        <v>100</v>
      </c>
      <c r="B1523" s="24" t="s">
        <v>9</v>
      </c>
      <c r="C1523" s="2">
        <v>41109</v>
      </c>
      <c r="D1523" s="2" t="str">
        <f t="shared" si="197"/>
        <v>2012-07</v>
      </c>
      <c r="E1523" s="23">
        <v>2500</v>
      </c>
      <c r="F1523" s="23">
        <f t="shared" si="198"/>
        <v>0</v>
      </c>
      <c r="G1523" s="23">
        <f>IF(AND(B1523="Med B", COUNTIFS(A$2:A1523, A1523, B$2:B1523, "Med A")=0), 1, 0)</f>
        <v>0</v>
      </c>
      <c r="H1523" s="23" cm="1">
        <f t="array" ref="H1523">IF(AND(A1523=A1522, E1523=1), (C1523-MIN(IF(A$2:A1523=A1523, IF(B$2:B1523="Med A", C$2:C1523), C1523)))/7, 0)</f>
        <v>0</v>
      </c>
      <c r="I1523" s="23">
        <f>IF(F1523=1, SUMIFS(E$2:E1523, A$2:A1523, A1523, B$2:B1523, "Med A"), 0)</f>
        <v>0</v>
      </c>
      <c r="J1523" s="23">
        <f t="shared" si="199"/>
        <v>0</v>
      </c>
      <c r="K1523" s="23">
        <f t="shared" si="200"/>
        <v>2500</v>
      </c>
      <c r="L1523" s="23">
        <f t="shared" si="201"/>
        <v>0</v>
      </c>
      <c r="M1523" s="1">
        <f>IF(AND(B1523="Med B", COUNTIFS(A$2:A1523, A1523, B$2:B1523, "Med B")=1), 1, 0)</f>
        <v>0</v>
      </c>
      <c r="N1523" s="1">
        <f t="shared" si="202"/>
        <v>0</v>
      </c>
      <c r="O1523" s="1">
        <f>IF(B1523="Med B", COUNTIFS(A$2:A1523, A1523, B$2:B1523, "Med B"), 0)</f>
        <v>0</v>
      </c>
      <c r="P1523" s="1">
        <f>IF(AND(B1523="Med B", COUNTIFS(A$2:A1523, A1523, B$2:B1523, "Med B")=2), E1523, 0)</f>
        <v>0</v>
      </c>
    </row>
    <row r="1524" spans="1:17" ht="10" x14ac:dyDescent="0.25">
      <c r="A1524" s="1">
        <v>100</v>
      </c>
      <c r="B1524" s="24" t="s">
        <v>9</v>
      </c>
      <c r="C1524" s="2">
        <v>41111</v>
      </c>
      <c r="D1524" s="2" t="str">
        <f t="shared" si="197"/>
        <v>2012-07</v>
      </c>
      <c r="E1524" s="23">
        <v>2500</v>
      </c>
      <c r="F1524" s="23">
        <f t="shared" si="198"/>
        <v>0</v>
      </c>
      <c r="G1524" s="23">
        <f>IF(AND(B1524="Med B", COUNTIFS(A$2:A1524, A1524, B$2:B1524, "Med A")=0), 1, 0)</f>
        <v>0</v>
      </c>
      <c r="H1524" s="23" cm="1">
        <f t="array" ref="H1524">IF(AND(A1524=A1523, E1524=1), (C1524-MIN(IF(A$2:A1524=A1524, IF(B$2:B1524="Med A", C$2:C1524), C1524)))/7, 0)</f>
        <v>0</v>
      </c>
      <c r="I1524" s="23">
        <f>IF(F1524=1, SUMIFS(E$2:E1524, A$2:A1524, A1524, B$2:B1524, "Med A"), 0)</f>
        <v>0</v>
      </c>
      <c r="J1524" s="23">
        <f t="shared" si="199"/>
        <v>0</v>
      </c>
      <c r="K1524" s="23">
        <f t="shared" si="200"/>
        <v>2500</v>
      </c>
      <c r="L1524" s="23">
        <f t="shared" si="201"/>
        <v>0</v>
      </c>
      <c r="M1524" s="1">
        <f>IF(AND(B1524="Med B", COUNTIFS(A$2:A1524, A1524, B$2:B1524, "Med B")=1), 1, 0)</f>
        <v>0</v>
      </c>
      <c r="N1524" s="1">
        <f t="shared" si="202"/>
        <v>0</v>
      </c>
      <c r="O1524" s="1">
        <f>IF(B1524="Med B", COUNTIFS(A$2:A1524, A1524, B$2:B1524, "Med B"), 0)</f>
        <v>0</v>
      </c>
      <c r="P1524" s="1">
        <f>IF(AND(B1524="Med B", COUNTIFS(A$2:A1524, A1524, B$2:B1524, "Med B")=2), E1524, 0)</f>
        <v>0</v>
      </c>
    </row>
    <row r="1525" spans="1:17" ht="10" x14ac:dyDescent="0.25">
      <c r="A1525" s="1">
        <v>100</v>
      </c>
      <c r="B1525" s="24" t="s">
        <v>9</v>
      </c>
      <c r="C1525" s="2">
        <v>41121</v>
      </c>
      <c r="D1525" s="2" t="str">
        <f t="shared" si="197"/>
        <v>2012-07</v>
      </c>
      <c r="E1525" s="23">
        <v>2500</v>
      </c>
      <c r="F1525" s="23">
        <f t="shared" si="198"/>
        <v>0</v>
      </c>
      <c r="G1525" s="23">
        <f>IF(AND(B1525="Med B", COUNTIFS(A$2:A1525, A1525, B$2:B1525, "Med A")=0), 1, 0)</f>
        <v>0</v>
      </c>
      <c r="H1525" s="23" cm="1">
        <f t="array" ref="H1525">IF(AND(A1525=A1524, E1525=1), (C1525-MIN(IF(A$2:A1525=A1525, IF(B$2:B1525="Med A", C$2:C1525), C1525)))/7, 0)</f>
        <v>0</v>
      </c>
      <c r="I1525" s="23">
        <f>IF(F1525=1, SUMIFS(E$2:E1525, A$2:A1525, A1525, B$2:B1525, "Med A"), 0)</f>
        <v>0</v>
      </c>
      <c r="J1525" s="23">
        <f t="shared" si="199"/>
        <v>0</v>
      </c>
      <c r="K1525" s="23">
        <f t="shared" si="200"/>
        <v>2500</v>
      </c>
      <c r="L1525" s="23">
        <f t="shared" si="201"/>
        <v>0</v>
      </c>
      <c r="M1525" s="1">
        <f>IF(AND(B1525="Med B", COUNTIFS(A$2:A1525, A1525, B$2:B1525, "Med B")=1), 1, 0)</f>
        <v>0</v>
      </c>
      <c r="N1525" s="1">
        <f t="shared" si="202"/>
        <v>0</v>
      </c>
      <c r="O1525" s="1">
        <f>IF(B1525="Med B", COUNTIFS(A$2:A1525, A1525, B$2:B1525, "Med B"), 0)</f>
        <v>0</v>
      </c>
      <c r="P1525" s="1">
        <f>IF(AND(B1525="Med B", COUNTIFS(A$2:A1525, A1525, B$2:B1525, "Med B")=2), E1525, 0)</f>
        <v>0</v>
      </c>
    </row>
    <row r="1526" spans="1:17" ht="10" x14ac:dyDescent="0.25">
      <c r="A1526" s="1">
        <v>100</v>
      </c>
      <c r="B1526" s="24" t="s">
        <v>9</v>
      </c>
      <c r="C1526" s="2">
        <v>41123</v>
      </c>
      <c r="D1526" s="2" t="str">
        <f t="shared" si="197"/>
        <v>2012-08</v>
      </c>
      <c r="E1526" s="23">
        <v>2500</v>
      </c>
      <c r="F1526" s="23">
        <f t="shared" si="198"/>
        <v>0</v>
      </c>
      <c r="G1526" s="23">
        <f>IF(AND(B1526="Med B", COUNTIFS(A$2:A1526, A1526, B$2:B1526, "Med A")=0), 1, 0)</f>
        <v>0</v>
      </c>
      <c r="H1526" s="23" cm="1">
        <f t="array" ref="H1526">IF(AND(A1526=A1525, E1526=1), (C1526-MIN(IF(A$2:A1526=A1526, IF(B$2:B1526="Med A", C$2:C1526), C1526)))/7, 0)</f>
        <v>0</v>
      </c>
      <c r="I1526" s="23">
        <f>IF(F1526=1, SUMIFS(E$2:E1526, A$2:A1526, A1526, B$2:B1526, "Med A"), 0)</f>
        <v>0</v>
      </c>
      <c r="J1526" s="23">
        <f t="shared" si="199"/>
        <v>0</v>
      </c>
      <c r="K1526" s="23">
        <f t="shared" si="200"/>
        <v>2500</v>
      </c>
      <c r="L1526" s="23">
        <f t="shared" si="201"/>
        <v>0</v>
      </c>
      <c r="M1526" s="1">
        <f>IF(AND(B1526="Med B", COUNTIFS(A$2:A1526, A1526, B$2:B1526, "Med B")=1), 1, 0)</f>
        <v>0</v>
      </c>
      <c r="N1526" s="1">
        <f t="shared" si="202"/>
        <v>0</v>
      </c>
      <c r="O1526" s="1">
        <f>IF(B1526="Med B", COUNTIFS(A$2:A1526, A1526, B$2:B1526, "Med B"), 0)</f>
        <v>0</v>
      </c>
      <c r="P1526" s="1">
        <f>IF(AND(B1526="Med B", COUNTIFS(A$2:A1526, A1526, B$2:B1526, "Med B")=2), E1526, 0)</f>
        <v>0</v>
      </c>
    </row>
    <row r="1527" spans="1:17" ht="10" x14ac:dyDescent="0.25">
      <c r="A1527" s="1">
        <v>100</v>
      </c>
      <c r="B1527" s="24" t="s">
        <v>9</v>
      </c>
      <c r="C1527" s="2">
        <v>41128</v>
      </c>
      <c r="D1527" s="2" t="str">
        <f t="shared" si="197"/>
        <v>2012-08</v>
      </c>
      <c r="E1527" s="23">
        <v>2500</v>
      </c>
      <c r="F1527" s="23">
        <f t="shared" si="198"/>
        <v>0</v>
      </c>
      <c r="G1527" s="23">
        <f>IF(AND(B1527="Med B", COUNTIFS(A$2:A1527, A1527, B$2:B1527, "Med A")=0), 1, 0)</f>
        <v>0</v>
      </c>
      <c r="H1527" s="23" cm="1">
        <f t="array" ref="H1527">IF(AND(A1527=A1526, E1527=1), (C1527-MIN(IF(A$2:A1527=A1527, IF(B$2:B1527="Med A", C$2:C1527), C1527)))/7, 0)</f>
        <v>0</v>
      </c>
      <c r="I1527" s="23">
        <f>IF(F1527=1, SUMIFS(E$2:E1527, A$2:A1527, A1527, B$2:B1527, "Med A"), 0)</f>
        <v>0</v>
      </c>
      <c r="J1527" s="23">
        <f t="shared" si="199"/>
        <v>0</v>
      </c>
      <c r="K1527" s="23">
        <f t="shared" si="200"/>
        <v>2500</v>
      </c>
      <c r="L1527" s="23">
        <f t="shared" si="201"/>
        <v>0</v>
      </c>
      <c r="M1527" s="1">
        <f>IF(AND(B1527="Med B", COUNTIFS(A$2:A1527, A1527, B$2:B1527, "Med B")=1), 1, 0)</f>
        <v>0</v>
      </c>
      <c r="N1527" s="1">
        <f t="shared" si="202"/>
        <v>0</v>
      </c>
      <c r="O1527" s="1">
        <f>IF(B1527="Med B", COUNTIFS(A$2:A1527, A1527, B$2:B1527, "Med B"), 0)</f>
        <v>0</v>
      </c>
      <c r="P1527" s="1">
        <f>IF(AND(B1527="Med B", COUNTIFS(A$2:A1527, A1527, B$2:B1527, "Med B")=2), E1527, 0)</f>
        <v>0</v>
      </c>
    </row>
    <row r="1528" spans="1:17" ht="10" x14ac:dyDescent="0.25">
      <c r="A1528" s="1">
        <v>100</v>
      </c>
      <c r="B1528" s="24" t="s">
        <v>9</v>
      </c>
      <c r="C1528" s="2">
        <v>41130</v>
      </c>
      <c r="D1528" s="2" t="str">
        <f t="shared" si="197"/>
        <v>2012-08</v>
      </c>
      <c r="E1528" s="23">
        <v>2500</v>
      </c>
      <c r="F1528" s="23">
        <f t="shared" si="198"/>
        <v>0</v>
      </c>
      <c r="G1528" s="23">
        <f>IF(AND(B1528="Med B", COUNTIFS(A$2:A1528, A1528, B$2:B1528, "Med A")=0), 1, 0)</f>
        <v>0</v>
      </c>
      <c r="H1528" s="23" cm="1">
        <f t="array" ref="H1528">IF(AND(A1528=A1527, E1528=1), (C1528-MIN(IF(A$2:A1528=A1528, IF(B$2:B1528="Med A", C$2:C1528), C1528)))/7, 0)</f>
        <v>0</v>
      </c>
      <c r="I1528" s="23">
        <f>IF(F1528=1, SUMIFS(E$2:E1528, A$2:A1528, A1528, B$2:B1528, "Med A"), 0)</f>
        <v>0</v>
      </c>
      <c r="J1528" s="23">
        <f t="shared" si="199"/>
        <v>0</v>
      </c>
      <c r="K1528" s="23">
        <f t="shared" si="200"/>
        <v>2500</v>
      </c>
      <c r="L1528" s="23">
        <f t="shared" si="201"/>
        <v>0</v>
      </c>
      <c r="M1528" s="1">
        <f>IF(AND(B1528="Med B", COUNTIFS(A$2:A1528, A1528, B$2:B1528, "Med B")=1), 1, 0)</f>
        <v>0</v>
      </c>
      <c r="N1528" s="1">
        <f t="shared" si="202"/>
        <v>0</v>
      </c>
      <c r="O1528" s="1">
        <f>IF(B1528="Med B", COUNTIFS(A$2:A1528, A1528, B$2:B1528, "Med B"), 0)</f>
        <v>0</v>
      </c>
      <c r="P1528" s="1">
        <f>IF(AND(B1528="Med B", COUNTIFS(A$2:A1528, A1528, B$2:B1528, "Med B")=2), E1528, 0)</f>
        <v>0</v>
      </c>
    </row>
    <row r="1529" spans="1:17" ht="10" x14ac:dyDescent="0.25">
      <c r="A1529" s="1">
        <v>100</v>
      </c>
      <c r="B1529" s="24" t="s">
        <v>9</v>
      </c>
      <c r="C1529" s="2">
        <v>41132</v>
      </c>
      <c r="D1529" s="2" t="str">
        <f t="shared" si="197"/>
        <v>2012-08</v>
      </c>
      <c r="E1529" s="23">
        <v>3300</v>
      </c>
      <c r="F1529" s="23">
        <f t="shared" si="198"/>
        <v>0</v>
      </c>
      <c r="G1529" s="23">
        <f>IF(AND(B1529="Med B", COUNTIFS(A$2:A1529, A1529, B$2:B1529, "Med A")=0), 1, 0)</f>
        <v>0</v>
      </c>
      <c r="H1529" s="23" cm="1">
        <f t="array" ref="H1529">IF(AND(A1529=A1528, E1529=1), (C1529-MIN(IF(A$2:A1529=A1529, IF(B$2:B1529="Med A", C$2:C1529), C1529)))/7, 0)</f>
        <v>0</v>
      </c>
      <c r="I1529" s="23">
        <f>IF(F1529=1, SUMIFS(E$2:E1529, A$2:A1529, A1529, B$2:B1529, "Med A"), 0)</f>
        <v>0</v>
      </c>
      <c r="J1529" s="23">
        <f t="shared" si="199"/>
        <v>0</v>
      </c>
      <c r="K1529" s="23">
        <f t="shared" si="200"/>
        <v>3300</v>
      </c>
      <c r="L1529" s="23">
        <f t="shared" si="201"/>
        <v>0</v>
      </c>
      <c r="M1529" s="1">
        <f>IF(AND(B1529="Med B", COUNTIFS(A$2:A1529, A1529, B$2:B1529, "Med B")=1), 1, 0)</f>
        <v>0</v>
      </c>
      <c r="N1529" s="1">
        <f t="shared" si="202"/>
        <v>0</v>
      </c>
      <c r="O1529" s="1">
        <f>IF(B1529="Med B", COUNTIFS(A$2:A1529, A1529, B$2:B1529, "Med B"), 0)</f>
        <v>0</v>
      </c>
      <c r="P1529" s="1">
        <f>IF(AND(B1529="Med B", COUNTIFS(A$2:A1529, A1529, B$2:B1529, "Med B")=2), E1529, 0)</f>
        <v>0</v>
      </c>
    </row>
    <row r="1530" spans="1:17" ht="10" x14ac:dyDescent="0.25">
      <c r="A1530" s="1">
        <v>100</v>
      </c>
      <c r="B1530" s="24" t="s">
        <v>9</v>
      </c>
      <c r="C1530" s="2">
        <v>41135</v>
      </c>
      <c r="D1530" s="2" t="str">
        <f t="shared" si="197"/>
        <v>2012-08</v>
      </c>
      <c r="E1530" s="23">
        <v>3300</v>
      </c>
      <c r="F1530" s="23">
        <f t="shared" si="198"/>
        <v>0</v>
      </c>
      <c r="G1530" s="23">
        <f>IF(AND(B1530="Med B", COUNTIFS(A$2:A1530, A1530, B$2:B1530, "Med A")=0), 1, 0)</f>
        <v>0</v>
      </c>
      <c r="H1530" s="23" cm="1">
        <f t="array" ref="H1530">IF(AND(A1530=A1529, E1530=1), (C1530-MIN(IF(A$2:A1530=A1530, IF(B$2:B1530="Med A", C$2:C1530), C1530)))/7, 0)</f>
        <v>0</v>
      </c>
      <c r="I1530" s="23">
        <f>IF(F1530=1, SUMIFS(E$2:E1530, A$2:A1530, A1530, B$2:B1530, "Med A"), 0)</f>
        <v>0</v>
      </c>
      <c r="J1530" s="23">
        <f t="shared" si="199"/>
        <v>0</v>
      </c>
      <c r="K1530" s="23">
        <f t="shared" si="200"/>
        <v>3300</v>
      </c>
      <c r="L1530" s="23">
        <f t="shared" si="201"/>
        <v>0</v>
      </c>
      <c r="M1530" s="1">
        <f>IF(AND(B1530="Med B", COUNTIFS(A$2:A1530, A1530, B$2:B1530, "Med B")=1), 1, 0)</f>
        <v>0</v>
      </c>
      <c r="N1530" s="1">
        <f t="shared" si="202"/>
        <v>0</v>
      </c>
      <c r="O1530" s="1">
        <f>IF(B1530="Med B", COUNTIFS(A$2:A1530, A1530, B$2:B1530, "Med B"), 0)</f>
        <v>0</v>
      </c>
      <c r="P1530" s="1">
        <f>IF(AND(B1530="Med B", COUNTIFS(A$2:A1530, A1530, B$2:B1530, "Med B")=2), E1530, 0)</f>
        <v>0</v>
      </c>
    </row>
    <row r="1531" spans="1:17" ht="10" x14ac:dyDescent="0.25">
      <c r="A1531" s="1">
        <v>100</v>
      </c>
      <c r="B1531" s="24" t="s">
        <v>9</v>
      </c>
      <c r="C1531" s="2">
        <v>41137</v>
      </c>
      <c r="D1531" s="2" t="str">
        <f t="shared" si="197"/>
        <v>2012-08</v>
      </c>
      <c r="E1531" s="23">
        <v>3300</v>
      </c>
      <c r="F1531" s="23">
        <f t="shared" si="198"/>
        <v>0</v>
      </c>
      <c r="G1531" s="23">
        <f>IF(AND(B1531="Med B", COUNTIFS(A$2:A1531, A1531, B$2:B1531, "Med A")=0), 1, 0)</f>
        <v>0</v>
      </c>
      <c r="H1531" s="23" cm="1">
        <f t="array" ref="H1531">IF(AND(A1531=A1530, E1531=1), (C1531-MIN(IF(A$2:A1531=A1531, IF(B$2:B1531="Med A", C$2:C1531), C1531)))/7, 0)</f>
        <v>0</v>
      </c>
      <c r="I1531" s="23">
        <f>IF(F1531=1, SUMIFS(E$2:E1531, A$2:A1531, A1531, B$2:B1531, "Med A"), 0)</f>
        <v>0</v>
      </c>
      <c r="J1531" s="23">
        <f t="shared" si="199"/>
        <v>0</v>
      </c>
      <c r="K1531" s="23">
        <f t="shared" si="200"/>
        <v>3300</v>
      </c>
      <c r="L1531" s="23">
        <f t="shared" si="201"/>
        <v>0</v>
      </c>
      <c r="M1531" s="1">
        <f>IF(AND(B1531="Med B", COUNTIFS(A$2:A1531, A1531, B$2:B1531, "Med B")=1), 1, 0)</f>
        <v>0</v>
      </c>
      <c r="N1531" s="1">
        <f t="shared" si="202"/>
        <v>0</v>
      </c>
      <c r="O1531" s="1">
        <f>IF(B1531="Med B", COUNTIFS(A$2:A1531, A1531, B$2:B1531, "Med B"), 0)</f>
        <v>0</v>
      </c>
      <c r="P1531" s="1">
        <f>IF(AND(B1531="Med B", COUNTIFS(A$2:A1531, A1531, B$2:B1531, "Med B")=2), E1531, 0)</f>
        <v>0</v>
      </c>
    </row>
    <row r="1532" spans="1:17" ht="10" x14ac:dyDescent="0.25">
      <c r="A1532" s="1">
        <v>100</v>
      </c>
      <c r="B1532" s="24" t="s">
        <v>9</v>
      </c>
      <c r="C1532" s="2">
        <v>41142</v>
      </c>
      <c r="D1532" s="2" t="str">
        <f t="shared" si="197"/>
        <v>2012-08</v>
      </c>
      <c r="E1532" s="23">
        <v>3300</v>
      </c>
      <c r="F1532" s="23">
        <f t="shared" si="198"/>
        <v>0</v>
      </c>
      <c r="G1532" s="23">
        <f>IF(AND(B1532="Med B", COUNTIFS(A$2:A1532, A1532, B$2:B1532, "Med A")=0), 1, 0)</f>
        <v>0</v>
      </c>
      <c r="H1532" s="23" cm="1">
        <f t="array" ref="H1532">IF(AND(A1532=A1531, E1532=1), (C1532-MIN(IF(A$2:A1532=A1532, IF(B$2:B1532="Med A", C$2:C1532), C1532)))/7, 0)</f>
        <v>0</v>
      </c>
      <c r="I1532" s="23">
        <f>IF(F1532=1, SUMIFS(E$2:E1532, A$2:A1532, A1532, B$2:B1532, "Med A"), 0)</f>
        <v>0</v>
      </c>
      <c r="J1532" s="23">
        <f t="shared" si="199"/>
        <v>0</v>
      </c>
      <c r="K1532" s="23">
        <f t="shared" si="200"/>
        <v>3300</v>
      </c>
      <c r="L1532" s="23">
        <f t="shared" si="201"/>
        <v>0</v>
      </c>
      <c r="M1532" s="1">
        <f>IF(AND(B1532="Med B", COUNTIFS(A$2:A1532, A1532, B$2:B1532, "Med B")=1), 1, 0)</f>
        <v>0</v>
      </c>
      <c r="N1532" s="1">
        <f t="shared" si="202"/>
        <v>0</v>
      </c>
      <c r="O1532" s="1">
        <f>IF(B1532="Med B", COUNTIFS(A$2:A1532, A1532, B$2:B1532, "Med B"), 0)</f>
        <v>0</v>
      </c>
      <c r="P1532" s="1">
        <f>IF(AND(B1532="Med B", COUNTIFS(A$2:A1532, A1532, B$2:B1532, "Med B")=2), E1532, 0)</f>
        <v>0</v>
      </c>
    </row>
    <row r="1533" spans="1:17" ht="10" x14ac:dyDescent="0.25">
      <c r="A1533" s="1">
        <v>100</v>
      </c>
      <c r="B1533" s="24" t="s">
        <v>9</v>
      </c>
      <c r="C1533" s="2">
        <v>41146</v>
      </c>
      <c r="D1533" s="2" t="str">
        <f t="shared" si="197"/>
        <v>2012-08</v>
      </c>
      <c r="E1533" s="23">
        <v>3300</v>
      </c>
      <c r="F1533" s="23">
        <f t="shared" si="198"/>
        <v>0</v>
      </c>
      <c r="G1533" s="23">
        <f>IF(AND(B1533="Med B", COUNTIFS(A$2:A1533, A1533, B$2:B1533, "Med A")=0), 1, 0)</f>
        <v>0</v>
      </c>
      <c r="H1533" s="23" cm="1">
        <f t="array" ref="H1533">IF(AND(A1533=A1532, E1533=1), (C1533-MIN(IF(A$2:A1533=A1533, IF(B$2:B1533="Med A", C$2:C1533), C1533)))/7, 0)</f>
        <v>0</v>
      </c>
      <c r="I1533" s="23">
        <f>IF(F1533=1, SUMIFS(E$2:E1533, A$2:A1533, A1533, B$2:B1533, "Med A"), 0)</f>
        <v>0</v>
      </c>
      <c r="J1533" s="23">
        <f t="shared" si="199"/>
        <v>0</v>
      </c>
      <c r="K1533" s="23">
        <f t="shared" si="200"/>
        <v>3300</v>
      </c>
      <c r="L1533" s="23">
        <f t="shared" si="201"/>
        <v>0</v>
      </c>
      <c r="M1533" s="1">
        <f>IF(AND(B1533="Med B", COUNTIFS(A$2:A1533, A1533, B$2:B1533, "Med B")=1), 1, 0)</f>
        <v>0</v>
      </c>
      <c r="N1533" s="1">
        <f t="shared" si="202"/>
        <v>0</v>
      </c>
      <c r="O1533" s="1">
        <f>IF(B1533="Med B", COUNTIFS(A$2:A1533, A1533, B$2:B1533, "Med B"), 0)</f>
        <v>0</v>
      </c>
      <c r="P1533" s="1">
        <f>IF(AND(B1533="Med B", COUNTIFS(A$2:A1533, A1533, B$2:B1533, "Med B")=2), E1533, 0)</f>
        <v>0</v>
      </c>
    </row>
    <row r="1534" spans="1:17" ht="10" x14ac:dyDescent="0.25">
      <c r="A1534" s="1">
        <v>100</v>
      </c>
      <c r="B1534" s="24" t="s">
        <v>9</v>
      </c>
      <c r="C1534" s="2">
        <v>41149</v>
      </c>
      <c r="D1534" s="2" t="str">
        <f t="shared" si="197"/>
        <v>2012-08</v>
      </c>
      <c r="E1534" s="23">
        <v>3300</v>
      </c>
      <c r="F1534" s="23">
        <f t="shared" si="198"/>
        <v>0</v>
      </c>
      <c r="G1534" s="23">
        <f>IF(AND(B1534="Med B", COUNTIFS(A$2:A1534, A1534, B$2:B1534, "Med A")=0), 1, 0)</f>
        <v>0</v>
      </c>
      <c r="H1534" s="23" cm="1">
        <f t="array" ref="H1534">IF(AND(A1534=A1533, E1534=1), (C1534-MIN(IF(A$2:A1534=A1534, IF(B$2:B1534="Med A", C$2:C1534), C1534)))/7, 0)</f>
        <v>0</v>
      </c>
      <c r="I1534" s="23">
        <f>IF(F1534=1, SUMIFS(E$2:E1534, A$2:A1534, A1534, B$2:B1534, "Med A"), 0)</f>
        <v>0</v>
      </c>
      <c r="J1534" s="23">
        <f t="shared" si="199"/>
        <v>0</v>
      </c>
      <c r="K1534" s="23">
        <f t="shared" si="200"/>
        <v>3300</v>
      </c>
      <c r="L1534" s="23">
        <f t="shared" si="201"/>
        <v>0</v>
      </c>
      <c r="M1534" s="1">
        <f>IF(AND(B1534="Med B", COUNTIFS(A$2:A1534, A1534, B$2:B1534, "Med B")=1), 1, 0)</f>
        <v>0</v>
      </c>
      <c r="N1534" s="1">
        <f t="shared" si="202"/>
        <v>0</v>
      </c>
      <c r="O1534" s="1">
        <f>IF(B1534="Med B", COUNTIFS(A$2:A1534, A1534, B$2:B1534, "Med B"), 0)</f>
        <v>0</v>
      </c>
      <c r="P1534" s="1">
        <f>IF(AND(B1534="Med B", COUNTIFS(A$2:A1534, A1534, B$2:B1534, "Med B")=2), E1534, 0)</f>
        <v>0</v>
      </c>
    </row>
    <row r="1535" spans="1:17" ht="12.5" x14ac:dyDescent="0.25">
      <c r="A1535" s="1">
        <v>100</v>
      </c>
      <c r="B1535" s="24" t="s">
        <v>9</v>
      </c>
      <c r="C1535" s="2">
        <v>41153</v>
      </c>
      <c r="D1535" s="2" t="str">
        <f t="shared" si="197"/>
        <v>2012-09</v>
      </c>
      <c r="E1535" s="23">
        <v>3300</v>
      </c>
      <c r="F1535" s="23">
        <f t="shared" si="198"/>
        <v>0</v>
      </c>
      <c r="G1535" s="23">
        <f>IF(AND(B1535="Med B", COUNTIFS(A$2:A1535, A1535, B$2:B1535, "Med A")=0), 1, 0)</f>
        <v>0</v>
      </c>
      <c r="H1535" s="23" cm="1">
        <f t="array" ref="H1535">IF(AND(A1535=A1534, E1535=1), (C1535-MIN(IF(A$2:A1535=A1535, IF(B$2:B1535="Med A", C$2:C1535), C1535)))/7, 0)</f>
        <v>0</v>
      </c>
      <c r="I1535" s="23">
        <f>IF(F1535=1, SUMIFS(E$2:E1535, A$2:A1535, A1535, B$2:B1535, "Med A"), 0)</f>
        <v>0</v>
      </c>
      <c r="J1535" s="23">
        <f t="shared" si="199"/>
        <v>0</v>
      </c>
      <c r="K1535" s="23">
        <f t="shared" si="200"/>
        <v>3300</v>
      </c>
      <c r="L1535" s="23">
        <f t="shared" si="201"/>
        <v>0</v>
      </c>
      <c r="M1535" s="1">
        <f>IF(AND(B1535="Med B", COUNTIFS(A$2:A1535, A1535, B$2:B1535, "Med B")=1), 1, 0)</f>
        <v>0</v>
      </c>
      <c r="N1535" s="1">
        <f t="shared" si="202"/>
        <v>0</v>
      </c>
      <c r="O1535" s="1">
        <f>IF(B1535="Med B", COUNTIFS(A$2:A1535, A1535, B$2:B1535, "Med B"), 0)</f>
        <v>0</v>
      </c>
      <c r="P1535" s="1">
        <f>IF(AND(B1535="Med B", COUNTIFS(A$2:A1535, A1535, B$2:B1535, "Med B")=2), E1535, 0)</f>
        <v>0</v>
      </c>
      <c r="Q1535" t="str">
        <f t="shared" ref="Q1535:Q1539" si="205">IF(AND(F1511=1, OR(MONTH(C1511)=9, MONTH(C1511)=10)), TEXT(C1511, "yyyy-mm"), "")</f>
        <v/>
      </c>
    </row>
    <row r="1536" spans="1:17" ht="12.5" x14ac:dyDescent="0.25">
      <c r="A1536" s="1">
        <v>100</v>
      </c>
      <c r="B1536" s="24" t="s">
        <v>9</v>
      </c>
      <c r="C1536" s="2">
        <v>41156</v>
      </c>
      <c r="D1536" s="2" t="str">
        <f t="shared" si="197"/>
        <v>2012-09</v>
      </c>
      <c r="E1536" s="23">
        <v>3300</v>
      </c>
      <c r="F1536" s="23">
        <f t="shared" si="198"/>
        <v>0</v>
      </c>
      <c r="G1536" s="23">
        <f>IF(AND(B1536="Med B", COUNTIFS(A$2:A1536, A1536, B$2:B1536, "Med A")=0), 1, 0)</f>
        <v>0</v>
      </c>
      <c r="H1536" s="23" cm="1">
        <f t="array" ref="H1536">IF(AND(A1536=A1535, E1536=1), (C1536-MIN(IF(A$2:A1536=A1536, IF(B$2:B1536="Med A", C$2:C1536), C1536)))/7, 0)</f>
        <v>0</v>
      </c>
      <c r="I1536" s="23">
        <f>IF(F1536=1, SUMIFS(E$2:E1536, A$2:A1536, A1536, B$2:B1536, "Med A"), 0)</f>
        <v>0</v>
      </c>
      <c r="J1536" s="23">
        <f t="shared" si="199"/>
        <v>0</v>
      </c>
      <c r="K1536" s="23">
        <f t="shared" si="200"/>
        <v>3300</v>
      </c>
      <c r="L1536" s="23">
        <f t="shared" si="201"/>
        <v>0</v>
      </c>
      <c r="M1536" s="1">
        <f>IF(AND(B1536="Med B", COUNTIFS(A$2:A1536, A1536, B$2:B1536, "Med B")=1), 1, 0)</f>
        <v>0</v>
      </c>
      <c r="N1536" s="1">
        <f t="shared" si="202"/>
        <v>0</v>
      </c>
      <c r="O1536" s="1">
        <f>IF(B1536="Med B", COUNTIFS(A$2:A1536, A1536, B$2:B1536, "Med B"), 0)</f>
        <v>0</v>
      </c>
      <c r="P1536" s="1">
        <f>IF(AND(B1536="Med B", COUNTIFS(A$2:A1536, A1536, B$2:B1536, "Med B")=2), E1536, 0)</f>
        <v>0</v>
      </c>
      <c r="Q1536" t="str">
        <f t="shared" si="205"/>
        <v/>
      </c>
    </row>
    <row r="1537" spans="1:17" ht="12.5" x14ac:dyDescent="0.25">
      <c r="A1537" s="1">
        <v>100</v>
      </c>
      <c r="B1537" s="24" t="s">
        <v>9</v>
      </c>
      <c r="C1537" s="2">
        <v>41158</v>
      </c>
      <c r="D1537" s="2" t="str">
        <f t="shared" si="197"/>
        <v>2012-09</v>
      </c>
      <c r="E1537" s="23">
        <v>4300</v>
      </c>
      <c r="F1537" s="23">
        <f t="shared" si="198"/>
        <v>0</v>
      </c>
      <c r="G1537" s="23">
        <f>IF(AND(B1537="Med B", COUNTIFS(A$2:A1537, A1537, B$2:B1537, "Med A")=0), 1, 0)</f>
        <v>0</v>
      </c>
      <c r="H1537" s="23" cm="1">
        <f t="array" ref="H1537">IF(AND(A1537=A1536, E1537=1), (C1537-MIN(IF(A$2:A1537=A1537, IF(B$2:B1537="Med A", C$2:C1537), C1537)))/7, 0)</f>
        <v>0</v>
      </c>
      <c r="I1537" s="23">
        <f>IF(F1537=1, SUMIFS(E$2:E1537, A$2:A1537, A1537, B$2:B1537, "Med A"), 0)</f>
        <v>0</v>
      </c>
      <c r="J1537" s="23">
        <f t="shared" si="199"/>
        <v>0</v>
      </c>
      <c r="K1537" s="23">
        <f t="shared" si="200"/>
        <v>4300</v>
      </c>
      <c r="L1537" s="23">
        <f t="shared" si="201"/>
        <v>0</v>
      </c>
      <c r="M1537" s="1">
        <f>IF(AND(B1537="Med B", COUNTIFS(A$2:A1537, A1537, B$2:B1537, "Med B")=1), 1, 0)</f>
        <v>0</v>
      </c>
      <c r="N1537" s="1">
        <f t="shared" si="202"/>
        <v>0</v>
      </c>
      <c r="O1537" s="1">
        <f>IF(B1537="Med B", COUNTIFS(A$2:A1537, A1537, B$2:B1537, "Med B"), 0)</f>
        <v>0</v>
      </c>
      <c r="P1537" s="1">
        <f>IF(AND(B1537="Med B", COUNTIFS(A$2:A1537, A1537, B$2:B1537, "Med B")=2), E1537, 0)</f>
        <v>0</v>
      </c>
      <c r="Q1537" t="str">
        <f t="shared" si="205"/>
        <v/>
      </c>
    </row>
    <row r="1538" spans="1:17" ht="12.5" x14ac:dyDescent="0.25">
      <c r="A1538" s="1">
        <v>100</v>
      </c>
      <c r="B1538" s="24" t="s">
        <v>10</v>
      </c>
      <c r="C1538" s="2">
        <v>41165</v>
      </c>
      <c r="D1538" s="2" t="str">
        <f t="shared" si="197"/>
        <v>2012-09</v>
      </c>
      <c r="E1538" s="23">
        <v>6</v>
      </c>
      <c r="F1538" s="23">
        <f t="shared" si="198"/>
        <v>1</v>
      </c>
      <c r="G1538" s="23">
        <f>IF(AND(B1538="Med B", COUNTIFS(A$2:A1538, A1538, B$2:B1538, "Med A")=0), 1, 0)</f>
        <v>0</v>
      </c>
      <c r="H1538" s="23" cm="1">
        <f t="array" ref="H1538">IF(AND(A1538=A1537, E1538=1), (C1538-MIN(IF(A$2:A1538=A1538, IF(B$2:B1538="Med A", C$2:C1538), C1538)))/7, 0)</f>
        <v>0</v>
      </c>
      <c r="I1538" s="23">
        <f>IF(F1538=1, SUMIFS(E$2:E1538, A$2:A1538, A1538, B$2:B1538, "Med A"), 0)</f>
        <v>63200</v>
      </c>
      <c r="J1538" s="23">
        <f t="shared" si="199"/>
        <v>0</v>
      </c>
      <c r="K1538" s="23">
        <f t="shared" si="200"/>
        <v>0</v>
      </c>
      <c r="L1538" s="23">
        <f t="shared" si="201"/>
        <v>6</v>
      </c>
      <c r="M1538" s="1">
        <f>IF(AND(B1538="Med B", COUNTIFS(A$2:A1538, A1538, B$2:B1538, "Med B")=1), 1, 0)</f>
        <v>1</v>
      </c>
      <c r="N1538" s="1">
        <f t="shared" si="202"/>
        <v>6</v>
      </c>
      <c r="O1538" s="1">
        <f>IF(B1538="Med B", COUNTIFS(A$2:A1538, A1538, B$2:B1538, "Med B"), 0)</f>
        <v>1</v>
      </c>
      <c r="P1538" s="1">
        <f>IF(AND(B1538="Med B", COUNTIFS(A$2:A1538, A1538, B$2:B1538, "Med B")=2), E1538, 0)</f>
        <v>0</v>
      </c>
      <c r="Q1538" t="str">
        <f t="shared" si="205"/>
        <v>2012-09</v>
      </c>
    </row>
    <row r="1539" spans="1:17" ht="12.5" x14ac:dyDescent="0.25">
      <c r="A1539" s="1">
        <v>100</v>
      </c>
      <c r="B1539" s="24" t="s">
        <v>10</v>
      </c>
      <c r="C1539" s="2">
        <v>41193</v>
      </c>
      <c r="D1539" s="2" t="str">
        <f t="shared" ref="D1539:D1602" si="206">TEXT(C1539,"yyyy-mm")</f>
        <v>2012-10</v>
      </c>
      <c r="E1539" s="23">
        <v>6</v>
      </c>
      <c r="F1539" s="23">
        <f t="shared" ref="F1539:F1602" si="207">IF(AND(A1539=A1538, B1538="Med A", B1539="Med B"), 1, 0)</f>
        <v>0</v>
      </c>
      <c r="G1539" s="23">
        <f>IF(AND(B1539="Med B", COUNTIFS(A$2:A1539, A1539, B$2:B1539, "Med A")=0), 1, 0)</f>
        <v>0</v>
      </c>
      <c r="H1539" s="23" cm="1">
        <f t="array" ref="H1539">IF(AND(A1539=A1538, E1539=1), (C1539-MIN(IF(A$2:A1539=A1539, IF(B$2:B1539="Med A", C$2:C1539), C1539)))/7, 0)</f>
        <v>0</v>
      </c>
      <c r="I1539" s="23">
        <f>IF(F1539=1, SUMIFS(E$2:E1539, A$2:A1539, A1539, B$2:B1539, "Med A"), 0)</f>
        <v>0</v>
      </c>
      <c r="J1539" s="23">
        <f t="shared" ref="J1539:J1602" si="208">IF(AND(B1539="Med B", OR(A1540&lt;&gt;A1539, ISBLANK(A1540))), SUMIFS(E:E, A:A, A1539, B:B, "Med B"), 0)</f>
        <v>0</v>
      </c>
      <c r="K1539" s="23">
        <f t="shared" ref="K1539:K1602" si="209">IF(B1539="Med A", E1539, 0)</f>
        <v>0</v>
      </c>
      <c r="L1539" s="23">
        <f t="shared" ref="L1539:L1602" si="210">IF(B1539="Med B", E1539, 0)</f>
        <v>6</v>
      </c>
      <c r="M1539" s="1">
        <f>IF(AND(B1539="Med B", COUNTIFS(A$2:A1539, A1539, B$2:B1539, "Med B")=1), 1, 0)</f>
        <v>0</v>
      </c>
      <c r="N1539" s="1">
        <f t="shared" ref="N1539:N1602" si="211">IF(M1539=1, E1539, 0)</f>
        <v>0</v>
      </c>
      <c r="O1539" s="1">
        <f>IF(B1539="Med B", COUNTIFS(A$2:A1539, A1539, B$2:B1539, "Med B"), 0)</f>
        <v>2</v>
      </c>
      <c r="P1539" s="1">
        <f>IF(AND(B1539="Med B", COUNTIFS(A$2:A1539, A1539, B$2:B1539, "Med B")=2), E1539, 0)</f>
        <v>6</v>
      </c>
      <c r="Q1539" t="str">
        <f t="shared" si="205"/>
        <v/>
      </c>
    </row>
    <row r="1540" spans="1:17" ht="10" x14ac:dyDescent="0.25">
      <c r="A1540" s="1">
        <v>100</v>
      </c>
      <c r="B1540" s="24" t="s">
        <v>10</v>
      </c>
      <c r="C1540" s="2">
        <v>41228</v>
      </c>
      <c r="D1540" s="2" t="str">
        <f t="shared" si="206"/>
        <v>2012-11</v>
      </c>
      <c r="E1540" s="23">
        <v>5</v>
      </c>
      <c r="F1540" s="23">
        <f t="shared" si="207"/>
        <v>0</v>
      </c>
      <c r="G1540" s="23">
        <f>IF(AND(B1540="Med B", COUNTIFS(A$2:A1540, A1540, B$2:B1540, "Med A")=0), 1, 0)</f>
        <v>0</v>
      </c>
      <c r="H1540" s="23" cm="1">
        <f t="array" ref="H1540">IF(AND(A1540=A1539, E1540=1), (C1540-MIN(IF(A$2:A1540=A1540, IF(B$2:B1540="Med A", C$2:C1540), C1540)))/7, 0)</f>
        <v>0</v>
      </c>
      <c r="I1540" s="23">
        <f>IF(F1540=1, SUMIFS(E$2:E1540, A$2:A1540, A1540, B$2:B1540, "Med A"), 0)</f>
        <v>0</v>
      </c>
      <c r="J1540" s="23">
        <f t="shared" si="208"/>
        <v>17</v>
      </c>
      <c r="K1540" s="23">
        <f t="shared" si="209"/>
        <v>0</v>
      </c>
      <c r="L1540" s="23">
        <f t="shared" si="210"/>
        <v>5</v>
      </c>
      <c r="M1540" s="1">
        <f>IF(AND(B1540="Med B", COUNTIFS(A$2:A1540, A1540, B$2:B1540, "Med B")=1), 1, 0)</f>
        <v>0</v>
      </c>
      <c r="N1540" s="1">
        <f t="shared" si="211"/>
        <v>0</v>
      </c>
      <c r="O1540" s="1">
        <f>IF(B1540="Med B", COUNTIFS(A$2:A1540, A1540, B$2:B1540, "Med B"), 0)</f>
        <v>3</v>
      </c>
      <c r="P1540" s="1">
        <f>IF(AND(B1540="Med B", COUNTIFS(A$2:A1540, A1540, B$2:B1540, "Med B")=2), E1540, 0)</f>
        <v>0</v>
      </c>
    </row>
    <row r="1541" spans="1:17" ht="10" x14ac:dyDescent="0.25">
      <c r="A1541" s="1">
        <v>101</v>
      </c>
      <c r="B1541" s="24" t="s">
        <v>9</v>
      </c>
      <c r="C1541" s="2">
        <v>41093</v>
      </c>
      <c r="D1541" s="2" t="str">
        <f t="shared" si="206"/>
        <v>2012-07</v>
      </c>
      <c r="E1541" s="23">
        <v>700</v>
      </c>
      <c r="F1541" s="23">
        <f t="shared" si="207"/>
        <v>0</v>
      </c>
      <c r="G1541" s="23">
        <f>IF(AND(B1541="Med B", COUNTIFS(A$2:A1541, A1541, B$2:B1541, "Med A")=0), 1, 0)</f>
        <v>0</v>
      </c>
      <c r="H1541" s="23" cm="1">
        <f t="array" ref="H1541">IF(AND(A1541=A1540, E1541=1), (C1541-MIN(IF(A$2:A1541=A1541, IF(B$2:B1541="Med A", C$2:C1541), C1541)))/7, 0)</f>
        <v>0</v>
      </c>
      <c r="I1541" s="23">
        <f>IF(F1541=1, SUMIFS(E$2:E1541, A$2:A1541, A1541, B$2:B1541, "Med A"), 0)</f>
        <v>0</v>
      </c>
      <c r="J1541" s="23">
        <f t="shared" si="208"/>
        <v>0</v>
      </c>
      <c r="K1541" s="23">
        <f t="shared" si="209"/>
        <v>700</v>
      </c>
      <c r="L1541" s="23">
        <f t="shared" si="210"/>
        <v>0</v>
      </c>
      <c r="M1541" s="1">
        <f>IF(AND(B1541="Med B", COUNTIFS(A$2:A1541, A1541, B$2:B1541, "Med B")=1), 1, 0)</f>
        <v>0</v>
      </c>
      <c r="N1541" s="1">
        <f t="shared" si="211"/>
        <v>0</v>
      </c>
      <c r="O1541" s="1">
        <f>IF(B1541="Med B", COUNTIFS(A$2:A1541, A1541, B$2:B1541, "Med B"), 0)</f>
        <v>0</v>
      </c>
      <c r="P1541" s="1">
        <f>IF(AND(B1541="Med B", COUNTIFS(A$2:A1541, A1541, B$2:B1541, "Med B")=2), E1541, 0)</f>
        <v>0</v>
      </c>
    </row>
    <row r="1542" spans="1:17" ht="10" x14ac:dyDescent="0.25">
      <c r="A1542" s="1">
        <v>101</v>
      </c>
      <c r="B1542" s="24" t="s">
        <v>9</v>
      </c>
      <c r="C1542" s="2">
        <v>41096</v>
      </c>
      <c r="D1542" s="2" t="str">
        <f t="shared" si="206"/>
        <v>2012-07</v>
      </c>
      <c r="E1542" s="23">
        <v>800</v>
      </c>
      <c r="F1542" s="23">
        <f t="shared" si="207"/>
        <v>0</v>
      </c>
      <c r="G1542" s="23">
        <f>IF(AND(B1542="Med B", COUNTIFS(A$2:A1542, A1542, B$2:B1542, "Med A")=0), 1, 0)</f>
        <v>0</v>
      </c>
      <c r="H1542" s="23" cm="1">
        <f t="array" ref="H1542">IF(AND(A1542=A1541, E1542=1), (C1542-MIN(IF(A$2:A1542=A1542, IF(B$2:B1542="Med A", C$2:C1542), C1542)))/7, 0)</f>
        <v>0</v>
      </c>
      <c r="I1542" s="23">
        <f>IF(F1542=1, SUMIFS(E$2:E1542, A$2:A1542, A1542, B$2:B1542, "Med A"), 0)</f>
        <v>0</v>
      </c>
      <c r="J1542" s="23">
        <f t="shared" si="208"/>
        <v>0</v>
      </c>
      <c r="K1542" s="23">
        <f t="shared" si="209"/>
        <v>800</v>
      </c>
      <c r="L1542" s="23">
        <f t="shared" si="210"/>
        <v>0</v>
      </c>
      <c r="M1542" s="1">
        <f>IF(AND(B1542="Med B", COUNTIFS(A$2:A1542, A1542, B$2:B1542, "Med B")=1), 1, 0)</f>
        <v>0</v>
      </c>
      <c r="N1542" s="1">
        <f t="shared" si="211"/>
        <v>0</v>
      </c>
      <c r="O1542" s="1">
        <f>IF(B1542="Med B", COUNTIFS(A$2:A1542, A1542, B$2:B1542, "Med B"), 0)</f>
        <v>0</v>
      </c>
      <c r="P1542" s="1">
        <f>IF(AND(B1542="Med B", COUNTIFS(A$2:A1542, A1542, B$2:B1542, "Med B")=2), E1542, 0)</f>
        <v>0</v>
      </c>
    </row>
    <row r="1543" spans="1:17" ht="10" x14ac:dyDescent="0.25">
      <c r="A1543" s="1">
        <v>101</v>
      </c>
      <c r="B1543" s="24" t="s">
        <v>9</v>
      </c>
      <c r="C1543" s="2">
        <v>41100</v>
      </c>
      <c r="D1543" s="2" t="str">
        <f t="shared" si="206"/>
        <v>2012-07</v>
      </c>
      <c r="E1543" s="23">
        <v>800</v>
      </c>
      <c r="F1543" s="23">
        <f t="shared" si="207"/>
        <v>0</v>
      </c>
      <c r="G1543" s="23">
        <f>IF(AND(B1543="Med B", COUNTIFS(A$2:A1543, A1543, B$2:B1543, "Med A")=0), 1, 0)</f>
        <v>0</v>
      </c>
      <c r="H1543" s="23" cm="1">
        <f t="array" ref="H1543">IF(AND(A1543=A1542, E1543=1), (C1543-MIN(IF(A$2:A1543=A1543, IF(B$2:B1543="Med A", C$2:C1543), C1543)))/7, 0)</f>
        <v>0</v>
      </c>
      <c r="I1543" s="23">
        <f>IF(F1543=1, SUMIFS(E$2:E1543, A$2:A1543, A1543, B$2:B1543, "Med A"), 0)</f>
        <v>0</v>
      </c>
      <c r="J1543" s="23">
        <f t="shared" si="208"/>
        <v>0</v>
      </c>
      <c r="K1543" s="23">
        <f t="shared" si="209"/>
        <v>800</v>
      </c>
      <c r="L1543" s="23">
        <f t="shared" si="210"/>
        <v>0</v>
      </c>
      <c r="M1543" s="1">
        <f>IF(AND(B1543="Med B", COUNTIFS(A$2:A1543, A1543, B$2:B1543, "Med B")=1), 1, 0)</f>
        <v>0</v>
      </c>
      <c r="N1543" s="1">
        <f t="shared" si="211"/>
        <v>0</v>
      </c>
      <c r="O1543" s="1">
        <f>IF(B1543="Med B", COUNTIFS(A$2:A1543, A1543, B$2:B1543, "Med B"), 0)</f>
        <v>0</v>
      </c>
      <c r="P1543" s="1">
        <f>IF(AND(B1543="Med B", COUNTIFS(A$2:A1543, A1543, B$2:B1543, "Med B")=2), E1543, 0)</f>
        <v>0</v>
      </c>
    </row>
    <row r="1544" spans="1:17" ht="10" x14ac:dyDescent="0.25">
      <c r="A1544" s="1">
        <v>101</v>
      </c>
      <c r="B1544" s="24" t="s">
        <v>9</v>
      </c>
      <c r="C1544" s="2">
        <v>41103</v>
      </c>
      <c r="D1544" s="2" t="str">
        <f t="shared" si="206"/>
        <v>2012-07</v>
      </c>
      <c r="E1544" s="23">
        <v>800</v>
      </c>
      <c r="F1544" s="23">
        <f t="shared" si="207"/>
        <v>0</v>
      </c>
      <c r="G1544" s="23">
        <f>IF(AND(B1544="Med B", COUNTIFS(A$2:A1544, A1544, B$2:B1544, "Med A")=0), 1, 0)</f>
        <v>0</v>
      </c>
      <c r="H1544" s="23" cm="1">
        <f t="array" ref="H1544">IF(AND(A1544=A1543, E1544=1), (C1544-MIN(IF(A$2:A1544=A1544, IF(B$2:B1544="Med A", C$2:C1544), C1544)))/7, 0)</f>
        <v>0</v>
      </c>
      <c r="I1544" s="23">
        <f>IF(F1544=1, SUMIFS(E$2:E1544, A$2:A1544, A1544, B$2:B1544, "Med A"), 0)</f>
        <v>0</v>
      </c>
      <c r="J1544" s="23">
        <f t="shared" si="208"/>
        <v>0</v>
      </c>
      <c r="K1544" s="23">
        <f t="shared" si="209"/>
        <v>800</v>
      </c>
      <c r="L1544" s="23">
        <f t="shared" si="210"/>
        <v>0</v>
      </c>
      <c r="M1544" s="1">
        <f>IF(AND(B1544="Med B", COUNTIFS(A$2:A1544, A1544, B$2:B1544, "Med B")=1), 1, 0)</f>
        <v>0</v>
      </c>
      <c r="N1544" s="1">
        <f t="shared" si="211"/>
        <v>0</v>
      </c>
      <c r="O1544" s="1">
        <f>IF(B1544="Med B", COUNTIFS(A$2:A1544, A1544, B$2:B1544, "Med B"), 0)</f>
        <v>0</v>
      </c>
      <c r="P1544" s="1">
        <f>IF(AND(B1544="Med B", COUNTIFS(A$2:A1544, A1544, B$2:B1544, "Med B")=2), E1544, 0)</f>
        <v>0</v>
      </c>
    </row>
    <row r="1545" spans="1:17" ht="10" x14ac:dyDescent="0.25">
      <c r="A1545" s="1">
        <v>101</v>
      </c>
      <c r="B1545" s="24" t="s">
        <v>9</v>
      </c>
      <c r="C1545" s="2">
        <v>41107</v>
      </c>
      <c r="D1545" s="2" t="str">
        <f t="shared" si="206"/>
        <v>2012-07</v>
      </c>
      <c r="E1545" s="23">
        <v>800</v>
      </c>
      <c r="F1545" s="23">
        <f t="shared" si="207"/>
        <v>0</v>
      </c>
      <c r="G1545" s="23">
        <f>IF(AND(B1545="Med B", COUNTIFS(A$2:A1545, A1545, B$2:B1545, "Med A")=0), 1, 0)</f>
        <v>0</v>
      </c>
      <c r="H1545" s="23" cm="1">
        <f t="array" ref="H1545">IF(AND(A1545=A1544, E1545=1), (C1545-MIN(IF(A$2:A1545=A1545, IF(B$2:B1545="Med A", C$2:C1545), C1545)))/7, 0)</f>
        <v>0</v>
      </c>
      <c r="I1545" s="23">
        <f>IF(F1545=1, SUMIFS(E$2:E1545, A$2:A1545, A1545, B$2:B1545, "Med A"), 0)</f>
        <v>0</v>
      </c>
      <c r="J1545" s="23">
        <f t="shared" si="208"/>
        <v>0</v>
      </c>
      <c r="K1545" s="23">
        <f t="shared" si="209"/>
        <v>800</v>
      </c>
      <c r="L1545" s="23">
        <f t="shared" si="210"/>
        <v>0</v>
      </c>
      <c r="M1545" s="1">
        <f>IF(AND(B1545="Med B", COUNTIFS(A$2:A1545, A1545, B$2:B1545, "Med B")=1), 1, 0)</f>
        <v>0</v>
      </c>
      <c r="N1545" s="1">
        <f t="shared" si="211"/>
        <v>0</v>
      </c>
      <c r="O1545" s="1">
        <f>IF(B1545="Med B", COUNTIFS(A$2:A1545, A1545, B$2:B1545, "Med B"), 0)</f>
        <v>0</v>
      </c>
      <c r="P1545" s="1">
        <f>IF(AND(B1545="Med B", COUNTIFS(A$2:A1545, A1545, B$2:B1545, "Med B")=2), E1545, 0)</f>
        <v>0</v>
      </c>
    </row>
    <row r="1546" spans="1:17" ht="10" x14ac:dyDescent="0.25">
      <c r="A1546" s="1">
        <v>101</v>
      </c>
      <c r="B1546" s="24" t="s">
        <v>9</v>
      </c>
      <c r="C1546" s="2">
        <v>41110</v>
      </c>
      <c r="D1546" s="2" t="str">
        <f t="shared" si="206"/>
        <v>2012-07</v>
      </c>
      <c r="E1546" s="23">
        <v>900</v>
      </c>
      <c r="F1546" s="23">
        <f t="shared" si="207"/>
        <v>0</v>
      </c>
      <c r="G1546" s="23">
        <f>IF(AND(B1546="Med B", COUNTIFS(A$2:A1546, A1546, B$2:B1546, "Med A")=0), 1, 0)</f>
        <v>0</v>
      </c>
      <c r="H1546" s="23" cm="1">
        <f t="array" ref="H1546">IF(AND(A1546=A1545, E1546=1), (C1546-MIN(IF(A$2:A1546=A1546, IF(B$2:B1546="Med A", C$2:C1546), C1546)))/7, 0)</f>
        <v>0</v>
      </c>
      <c r="I1546" s="23">
        <f>IF(F1546=1, SUMIFS(E$2:E1546, A$2:A1546, A1546, B$2:B1546, "Med A"), 0)</f>
        <v>0</v>
      </c>
      <c r="J1546" s="23">
        <f t="shared" si="208"/>
        <v>0</v>
      </c>
      <c r="K1546" s="23">
        <f t="shared" si="209"/>
        <v>900</v>
      </c>
      <c r="L1546" s="23">
        <f t="shared" si="210"/>
        <v>0</v>
      </c>
      <c r="M1546" s="1">
        <f>IF(AND(B1546="Med B", COUNTIFS(A$2:A1546, A1546, B$2:B1546, "Med B")=1), 1, 0)</f>
        <v>0</v>
      </c>
      <c r="N1546" s="1">
        <f t="shared" si="211"/>
        <v>0</v>
      </c>
      <c r="O1546" s="1">
        <f>IF(B1546="Med B", COUNTIFS(A$2:A1546, A1546, B$2:B1546, "Med B"), 0)</f>
        <v>0</v>
      </c>
      <c r="P1546" s="1">
        <f>IF(AND(B1546="Med B", COUNTIFS(A$2:A1546, A1546, B$2:B1546, "Med B")=2), E1546, 0)</f>
        <v>0</v>
      </c>
    </row>
    <row r="1547" spans="1:17" ht="10" x14ac:dyDescent="0.25">
      <c r="A1547" s="1">
        <v>101</v>
      </c>
      <c r="B1547" s="24" t="s">
        <v>9</v>
      </c>
      <c r="C1547" s="2">
        <v>41114</v>
      </c>
      <c r="D1547" s="2" t="str">
        <f t="shared" si="206"/>
        <v>2012-07</v>
      </c>
      <c r="E1547" s="23">
        <v>900</v>
      </c>
      <c r="F1547" s="23">
        <f t="shared" si="207"/>
        <v>0</v>
      </c>
      <c r="G1547" s="23">
        <f>IF(AND(B1547="Med B", COUNTIFS(A$2:A1547, A1547, B$2:B1547, "Med A")=0), 1, 0)</f>
        <v>0</v>
      </c>
      <c r="H1547" s="23" cm="1">
        <f t="array" ref="H1547">IF(AND(A1547=A1546, E1547=1), (C1547-MIN(IF(A$2:A1547=A1547, IF(B$2:B1547="Med A", C$2:C1547), C1547)))/7, 0)</f>
        <v>0</v>
      </c>
      <c r="I1547" s="23">
        <f>IF(F1547=1, SUMIFS(E$2:E1547, A$2:A1547, A1547, B$2:B1547, "Med A"), 0)</f>
        <v>0</v>
      </c>
      <c r="J1547" s="23">
        <f t="shared" si="208"/>
        <v>0</v>
      </c>
      <c r="K1547" s="23">
        <f t="shared" si="209"/>
        <v>900</v>
      </c>
      <c r="L1547" s="23">
        <f t="shared" si="210"/>
        <v>0</v>
      </c>
      <c r="M1547" s="1">
        <f>IF(AND(B1547="Med B", COUNTIFS(A$2:A1547, A1547, B$2:B1547, "Med B")=1), 1, 0)</f>
        <v>0</v>
      </c>
      <c r="N1547" s="1">
        <f t="shared" si="211"/>
        <v>0</v>
      </c>
      <c r="O1547" s="1">
        <f>IF(B1547="Med B", COUNTIFS(A$2:A1547, A1547, B$2:B1547, "Med B"), 0)</f>
        <v>0</v>
      </c>
      <c r="P1547" s="1">
        <f>IF(AND(B1547="Med B", COUNTIFS(A$2:A1547, A1547, B$2:B1547, "Med B")=2), E1547, 0)</f>
        <v>0</v>
      </c>
    </row>
    <row r="1548" spans="1:17" ht="10" x14ac:dyDescent="0.25">
      <c r="A1548" s="1">
        <v>101</v>
      </c>
      <c r="B1548" s="24" t="s">
        <v>9</v>
      </c>
      <c r="C1548" s="2">
        <v>41118</v>
      </c>
      <c r="D1548" s="2" t="str">
        <f t="shared" si="206"/>
        <v>2012-07</v>
      </c>
      <c r="E1548" s="23">
        <v>900</v>
      </c>
      <c r="F1548" s="23">
        <f t="shared" si="207"/>
        <v>0</v>
      </c>
      <c r="G1548" s="23">
        <f>IF(AND(B1548="Med B", COUNTIFS(A$2:A1548, A1548, B$2:B1548, "Med A")=0), 1, 0)</f>
        <v>0</v>
      </c>
      <c r="H1548" s="23" cm="1">
        <f t="array" ref="H1548">IF(AND(A1548=A1547, E1548=1), (C1548-MIN(IF(A$2:A1548=A1548, IF(B$2:B1548="Med A", C$2:C1548), C1548)))/7, 0)</f>
        <v>0</v>
      </c>
      <c r="I1548" s="23">
        <f>IF(F1548=1, SUMIFS(E$2:E1548, A$2:A1548, A1548, B$2:B1548, "Med A"), 0)</f>
        <v>0</v>
      </c>
      <c r="J1548" s="23">
        <f t="shared" si="208"/>
        <v>0</v>
      </c>
      <c r="K1548" s="23">
        <f t="shared" si="209"/>
        <v>900</v>
      </c>
      <c r="L1548" s="23">
        <f t="shared" si="210"/>
        <v>0</v>
      </c>
      <c r="M1548" s="1">
        <f>IF(AND(B1548="Med B", COUNTIFS(A$2:A1548, A1548, B$2:B1548, "Med B")=1), 1, 0)</f>
        <v>0</v>
      </c>
      <c r="N1548" s="1">
        <f t="shared" si="211"/>
        <v>0</v>
      </c>
      <c r="O1548" s="1">
        <f>IF(B1548="Med B", COUNTIFS(A$2:A1548, A1548, B$2:B1548, "Med B"), 0)</f>
        <v>0</v>
      </c>
      <c r="P1548" s="1">
        <f>IF(AND(B1548="Med B", COUNTIFS(A$2:A1548, A1548, B$2:B1548, "Med B")=2), E1548, 0)</f>
        <v>0</v>
      </c>
    </row>
    <row r="1549" spans="1:17" ht="10" x14ac:dyDescent="0.25">
      <c r="A1549" s="1">
        <v>101</v>
      </c>
      <c r="B1549" s="24" t="s">
        <v>9</v>
      </c>
      <c r="C1549" s="2">
        <v>41121</v>
      </c>
      <c r="D1549" s="2" t="str">
        <f t="shared" si="206"/>
        <v>2012-07</v>
      </c>
      <c r="E1549" s="23">
        <v>900</v>
      </c>
      <c r="F1549" s="23">
        <f t="shared" si="207"/>
        <v>0</v>
      </c>
      <c r="G1549" s="23">
        <f>IF(AND(B1549="Med B", COUNTIFS(A$2:A1549, A1549, B$2:B1549, "Med A")=0), 1, 0)</f>
        <v>0</v>
      </c>
      <c r="H1549" s="23" cm="1">
        <f t="array" ref="H1549">IF(AND(A1549=A1548, E1549=1), (C1549-MIN(IF(A$2:A1549=A1549, IF(B$2:B1549="Med A", C$2:C1549), C1549)))/7, 0)</f>
        <v>0</v>
      </c>
      <c r="I1549" s="23">
        <f>IF(F1549=1, SUMIFS(E$2:E1549, A$2:A1549, A1549, B$2:B1549, "Med A"), 0)</f>
        <v>0</v>
      </c>
      <c r="J1549" s="23">
        <f t="shared" si="208"/>
        <v>0</v>
      </c>
      <c r="K1549" s="23">
        <f t="shared" si="209"/>
        <v>900</v>
      </c>
      <c r="L1549" s="23">
        <f t="shared" si="210"/>
        <v>0</v>
      </c>
      <c r="M1549" s="1">
        <f>IF(AND(B1549="Med B", COUNTIFS(A$2:A1549, A1549, B$2:B1549, "Med B")=1), 1, 0)</f>
        <v>0</v>
      </c>
      <c r="N1549" s="1">
        <f t="shared" si="211"/>
        <v>0</v>
      </c>
      <c r="O1549" s="1">
        <f>IF(B1549="Med B", COUNTIFS(A$2:A1549, A1549, B$2:B1549, "Med B"), 0)</f>
        <v>0</v>
      </c>
      <c r="P1549" s="1">
        <f>IF(AND(B1549="Med B", COUNTIFS(A$2:A1549, A1549, B$2:B1549, "Med B")=2), E1549, 0)</f>
        <v>0</v>
      </c>
    </row>
    <row r="1550" spans="1:17" ht="10" x14ac:dyDescent="0.25">
      <c r="A1550" s="1">
        <v>101</v>
      </c>
      <c r="B1550" s="24" t="s">
        <v>9</v>
      </c>
      <c r="C1550" s="2">
        <v>41124</v>
      </c>
      <c r="D1550" s="2" t="str">
        <f t="shared" si="206"/>
        <v>2012-08</v>
      </c>
      <c r="E1550" s="23">
        <v>900</v>
      </c>
      <c r="F1550" s="23">
        <f t="shared" si="207"/>
        <v>0</v>
      </c>
      <c r="G1550" s="23">
        <f>IF(AND(B1550="Med B", COUNTIFS(A$2:A1550, A1550, B$2:B1550, "Med A")=0), 1, 0)</f>
        <v>0</v>
      </c>
      <c r="H1550" s="23" cm="1">
        <f t="array" ref="H1550">IF(AND(A1550=A1549, E1550=1), (C1550-MIN(IF(A$2:A1550=A1550, IF(B$2:B1550="Med A", C$2:C1550), C1550)))/7, 0)</f>
        <v>0</v>
      </c>
      <c r="I1550" s="23">
        <f>IF(F1550=1, SUMIFS(E$2:E1550, A$2:A1550, A1550, B$2:B1550, "Med A"), 0)</f>
        <v>0</v>
      </c>
      <c r="J1550" s="23">
        <f t="shared" si="208"/>
        <v>0</v>
      </c>
      <c r="K1550" s="23">
        <f t="shared" si="209"/>
        <v>900</v>
      </c>
      <c r="L1550" s="23">
        <f t="shared" si="210"/>
        <v>0</v>
      </c>
      <c r="M1550" s="1">
        <f>IF(AND(B1550="Med B", COUNTIFS(A$2:A1550, A1550, B$2:B1550, "Med B")=1), 1, 0)</f>
        <v>0</v>
      </c>
      <c r="N1550" s="1">
        <f t="shared" si="211"/>
        <v>0</v>
      </c>
      <c r="O1550" s="1">
        <f>IF(B1550="Med B", COUNTIFS(A$2:A1550, A1550, B$2:B1550, "Med B"), 0)</f>
        <v>0</v>
      </c>
      <c r="P1550" s="1">
        <f>IF(AND(B1550="Med B", COUNTIFS(A$2:A1550, A1550, B$2:B1550, "Med B")=2), E1550, 0)</f>
        <v>0</v>
      </c>
    </row>
    <row r="1551" spans="1:17" ht="10" x14ac:dyDescent="0.25">
      <c r="A1551" s="1">
        <v>101</v>
      </c>
      <c r="B1551" s="24" t="s">
        <v>9</v>
      </c>
      <c r="C1551" s="2">
        <v>41128</v>
      </c>
      <c r="D1551" s="2" t="str">
        <f t="shared" si="206"/>
        <v>2012-08</v>
      </c>
      <c r="E1551" s="23">
        <v>900</v>
      </c>
      <c r="F1551" s="23">
        <f t="shared" si="207"/>
        <v>0</v>
      </c>
      <c r="G1551" s="23">
        <f>IF(AND(B1551="Med B", COUNTIFS(A$2:A1551, A1551, B$2:B1551, "Med A")=0), 1, 0)</f>
        <v>0</v>
      </c>
      <c r="H1551" s="23" cm="1">
        <f t="array" ref="H1551">IF(AND(A1551=A1550, E1551=1), (C1551-MIN(IF(A$2:A1551=A1551, IF(B$2:B1551="Med A", C$2:C1551), C1551)))/7, 0)</f>
        <v>0</v>
      </c>
      <c r="I1551" s="23">
        <f>IF(F1551=1, SUMIFS(E$2:E1551, A$2:A1551, A1551, B$2:B1551, "Med A"), 0)</f>
        <v>0</v>
      </c>
      <c r="J1551" s="23">
        <f t="shared" si="208"/>
        <v>0</v>
      </c>
      <c r="K1551" s="23">
        <f t="shared" si="209"/>
        <v>900</v>
      </c>
      <c r="L1551" s="23">
        <f t="shared" si="210"/>
        <v>0</v>
      </c>
      <c r="M1551" s="1">
        <f>IF(AND(B1551="Med B", COUNTIFS(A$2:A1551, A1551, B$2:B1551, "Med B")=1), 1, 0)</f>
        <v>0</v>
      </c>
      <c r="N1551" s="1">
        <f t="shared" si="211"/>
        <v>0</v>
      </c>
      <c r="O1551" s="1">
        <f>IF(B1551="Med B", COUNTIFS(A$2:A1551, A1551, B$2:B1551, "Med B"), 0)</f>
        <v>0</v>
      </c>
      <c r="P1551" s="1">
        <f>IF(AND(B1551="Med B", COUNTIFS(A$2:A1551, A1551, B$2:B1551, "Med B")=2), E1551, 0)</f>
        <v>0</v>
      </c>
    </row>
    <row r="1552" spans="1:17" ht="10" x14ac:dyDescent="0.25">
      <c r="A1552" s="1">
        <v>101</v>
      </c>
      <c r="B1552" s="24" t="s">
        <v>9</v>
      </c>
      <c r="C1552" s="2">
        <v>41131</v>
      </c>
      <c r="D1552" s="2" t="str">
        <f t="shared" si="206"/>
        <v>2012-08</v>
      </c>
      <c r="E1552" s="23">
        <v>900</v>
      </c>
      <c r="F1552" s="23">
        <f t="shared" si="207"/>
        <v>0</v>
      </c>
      <c r="G1552" s="23">
        <f>IF(AND(B1552="Med B", COUNTIFS(A$2:A1552, A1552, B$2:B1552, "Med A")=0), 1, 0)</f>
        <v>0</v>
      </c>
      <c r="H1552" s="23" cm="1">
        <f t="array" ref="H1552">IF(AND(A1552=A1551, E1552=1), (C1552-MIN(IF(A$2:A1552=A1552, IF(B$2:B1552="Med A", C$2:C1552), C1552)))/7, 0)</f>
        <v>0</v>
      </c>
      <c r="I1552" s="23">
        <f>IF(F1552=1, SUMIFS(E$2:E1552, A$2:A1552, A1552, B$2:B1552, "Med A"), 0)</f>
        <v>0</v>
      </c>
      <c r="J1552" s="23">
        <f t="shared" si="208"/>
        <v>0</v>
      </c>
      <c r="K1552" s="23">
        <f t="shared" si="209"/>
        <v>900</v>
      </c>
      <c r="L1552" s="23">
        <f t="shared" si="210"/>
        <v>0</v>
      </c>
      <c r="M1552" s="1">
        <f>IF(AND(B1552="Med B", COUNTIFS(A$2:A1552, A1552, B$2:B1552, "Med B")=1), 1, 0)</f>
        <v>0</v>
      </c>
      <c r="N1552" s="1">
        <f t="shared" si="211"/>
        <v>0</v>
      </c>
      <c r="O1552" s="1">
        <f>IF(B1552="Med B", COUNTIFS(A$2:A1552, A1552, B$2:B1552, "Med B"), 0)</f>
        <v>0</v>
      </c>
      <c r="P1552" s="1">
        <f>IF(AND(B1552="Med B", COUNTIFS(A$2:A1552, A1552, B$2:B1552, "Med B")=2), E1552, 0)</f>
        <v>0</v>
      </c>
    </row>
    <row r="1553" spans="1:17" ht="10" x14ac:dyDescent="0.25">
      <c r="A1553" s="1">
        <v>101</v>
      </c>
      <c r="B1553" s="24" t="s">
        <v>9</v>
      </c>
      <c r="C1553" s="2">
        <v>41135</v>
      </c>
      <c r="D1553" s="2" t="str">
        <f t="shared" si="206"/>
        <v>2012-08</v>
      </c>
      <c r="E1553" s="23">
        <v>900</v>
      </c>
      <c r="F1553" s="23">
        <f t="shared" si="207"/>
        <v>0</v>
      </c>
      <c r="G1553" s="23">
        <f>IF(AND(B1553="Med B", COUNTIFS(A$2:A1553, A1553, B$2:B1553, "Med A")=0), 1, 0)</f>
        <v>0</v>
      </c>
      <c r="H1553" s="23" cm="1">
        <f t="array" ref="H1553">IF(AND(A1553=A1552, E1553=1), (C1553-MIN(IF(A$2:A1553=A1553, IF(B$2:B1553="Med A", C$2:C1553), C1553)))/7, 0)</f>
        <v>0</v>
      </c>
      <c r="I1553" s="23">
        <f>IF(F1553=1, SUMIFS(E$2:E1553, A$2:A1553, A1553, B$2:B1553, "Med A"), 0)</f>
        <v>0</v>
      </c>
      <c r="J1553" s="23">
        <f t="shared" si="208"/>
        <v>0</v>
      </c>
      <c r="K1553" s="23">
        <f t="shared" si="209"/>
        <v>900</v>
      </c>
      <c r="L1553" s="23">
        <f t="shared" si="210"/>
        <v>0</v>
      </c>
      <c r="M1553" s="1">
        <f>IF(AND(B1553="Med B", COUNTIFS(A$2:A1553, A1553, B$2:B1553, "Med B")=1), 1, 0)</f>
        <v>0</v>
      </c>
      <c r="N1553" s="1">
        <f t="shared" si="211"/>
        <v>0</v>
      </c>
      <c r="O1553" s="1">
        <f>IF(B1553="Med B", COUNTIFS(A$2:A1553, A1553, B$2:B1553, "Med B"), 0)</f>
        <v>0</v>
      </c>
      <c r="P1553" s="1">
        <f>IF(AND(B1553="Med B", COUNTIFS(A$2:A1553, A1553, B$2:B1553, "Med B")=2), E1553, 0)</f>
        <v>0</v>
      </c>
    </row>
    <row r="1554" spans="1:17" ht="10" x14ac:dyDescent="0.25">
      <c r="A1554" s="1">
        <v>101</v>
      </c>
      <c r="B1554" s="24" t="s">
        <v>9</v>
      </c>
      <c r="C1554" s="2">
        <v>41138</v>
      </c>
      <c r="D1554" s="2" t="str">
        <f t="shared" si="206"/>
        <v>2012-08</v>
      </c>
      <c r="E1554" s="23">
        <v>1200</v>
      </c>
      <c r="F1554" s="23">
        <f t="shared" si="207"/>
        <v>0</v>
      </c>
      <c r="G1554" s="23">
        <f>IF(AND(B1554="Med B", COUNTIFS(A$2:A1554, A1554, B$2:B1554, "Med A")=0), 1, 0)</f>
        <v>0</v>
      </c>
      <c r="H1554" s="23" cm="1">
        <f t="array" ref="H1554">IF(AND(A1554=A1553, E1554=1), (C1554-MIN(IF(A$2:A1554=A1554, IF(B$2:B1554="Med A", C$2:C1554), C1554)))/7, 0)</f>
        <v>0</v>
      </c>
      <c r="I1554" s="23">
        <f>IF(F1554=1, SUMIFS(E$2:E1554, A$2:A1554, A1554, B$2:B1554, "Med A"), 0)</f>
        <v>0</v>
      </c>
      <c r="J1554" s="23">
        <f t="shared" si="208"/>
        <v>0</v>
      </c>
      <c r="K1554" s="23">
        <f t="shared" si="209"/>
        <v>1200</v>
      </c>
      <c r="L1554" s="23">
        <f t="shared" si="210"/>
        <v>0</v>
      </c>
      <c r="M1554" s="1">
        <f>IF(AND(B1554="Med B", COUNTIFS(A$2:A1554, A1554, B$2:B1554, "Med B")=1), 1, 0)</f>
        <v>0</v>
      </c>
      <c r="N1554" s="1">
        <f t="shared" si="211"/>
        <v>0</v>
      </c>
      <c r="O1554" s="1">
        <f>IF(B1554="Med B", COUNTIFS(A$2:A1554, A1554, B$2:B1554, "Med B"), 0)</f>
        <v>0</v>
      </c>
      <c r="P1554" s="1">
        <f>IF(AND(B1554="Med B", COUNTIFS(A$2:A1554, A1554, B$2:B1554, "Med B")=2), E1554, 0)</f>
        <v>0</v>
      </c>
    </row>
    <row r="1555" spans="1:17" ht="10" x14ac:dyDescent="0.25">
      <c r="A1555" s="1">
        <v>101</v>
      </c>
      <c r="B1555" s="24" t="s">
        <v>9</v>
      </c>
      <c r="C1555" s="2">
        <v>41142</v>
      </c>
      <c r="D1555" s="2" t="str">
        <f t="shared" si="206"/>
        <v>2012-08</v>
      </c>
      <c r="E1555" s="23">
        <v>1200</v>
      </c>
      <c r="F1555" s="23">
        <f t="shared" si="207"/>
        <v>0</v>
      </c>
      <c r="G1555" s="23">
        <f>IF(AND(B1555="Med B", COUNTIFS(A$2:A1555, A1555, B$2:B1555, "Med A")=0), 1, 0)</f>
        <v>0</v>
      </c>
      <c r="H1555" s="23" cm="1">
        <f t="array" ref="H1555">IF(AND(A1555=A1554, E1555=1), (C1555-MIN(IF(A$2:A1555=A1555, IF(B$2:B1555="Med A", C$2:C1555), C1555)))/7, 0)</f>
        <v>0</v>
      </c>
      <c r="I1555" s="23">
        <f>IF(F1555=1, SUMIFS(E$2:E1555, A$2:A1555, A1555, B$2:B1555, "Med A"), 0)</f>
        <v>0</v>
      </c>
      <c r="J1555" s="23">
        <f t="shared" si="208"/>
        <v>0</v>
      </c>
      <c r="K1555" s="23">
        <f t="shared" si="209"/>
        <v>1200</v>
      </c>
      <c r="L1555" s="23">
        <f t="shared" si="210"/>
        <v>0</v>
      </c>
      <c r="M1555" s="1">
        <f>IF(AND(B1555="Med B", COUNTIFS(A$2:A1555, A1555, B$2:B1555, "Med B")=1), 1, 0)</f>
        <v>0</v>
      </c>
      <c r="N1555" s="1">
        <f t="shared" si="211"/>
        <v>0</v>
      </c>
      <c r="O1555" s="1">
        <f>IF(B1555="Med B", COUNTIFS(A$2:A1555, A1555, B$2:B1555, "Med B"), 0)</f>
        <v>0</v>
      </c>
      <c r="P1555" s="1">
        <f>IF(AND(B1555="Med B", COUNTIFS(A$2:A1555, A1555, B$2:B1555, "Med B")=2), E1555, 0)</f>
        <v>0</v>
      </c>
    </row>
    <row r="1556" spans="1:17" ht="10" x14ac:dyDescent="0.25">
      <c r="A1556" s="1">
        <v>101</v>
      </c>
      <c r="B1556" s="24" t="s">
        <v>9</v>
      </c>
      <c r="C1556" s="2">
        <v>41146</v>
      </c>
      <c r="D1556" s="2" t="str">
        <f t="shared" si="206"/>
        <v>2012-08</v>
      </c>
      <c r="E1556" s="23">
        <v>1200</v>
      </c>
      <c r="F1556" s="23">
        <f t="shared" si="207"/>
        <v>0</v>
      </c>
      <c r="G1556" s="23">
        <f>IF(AND(B1556="Med B", COUNTIFS(A$2:A1556, A1556, B$2:B1556, "Med A")=0), 1, 0)</f>
        <v>0</v>
      </c>
      <c r="H1556" s="23" cm="1">
        <f t="array" ref="H1556">IF(AND(A1556=A1555, E1556=1), (C1556-MIN(IF(A$2:A1556=A1556, IF(B$2:B1556="Med A", C$2:C1556), C1556)))/7, 0)</f>
        <v>0</v>
      </c>
      <c r="I1556" s="23">
        <f>IF(F1556=1, SUMIFS(E$2:E1556, A$2:A1556, A1556, B$2:B1556, "Med A"), 0)</f>
        <v>0</v>
      </c>
      <c r="J1556" s="23">
        <f t="shared" si="208"/>
        <v>0</v>
      </c>
      <c r="K1556" s="23">
        <f t="shared" si="209"/>
        <v>1200</v>
      </c>
      <c r="L1556" s="23">
        <f t="shared" si="210"/>
        <v>0</v>
      </c>
      <c r="M1556" s="1">
        <f>IF(AND(B1556="Med B", COUNTIFS(A$2:A1556, A1556, B$2:B1556, "Med B")=1), 1, 0)</f>
        <v>0</v>
      </c>
      <c r="N1556" s="1">
        <f t="shared" si="211"/>
        <v>0</v>
      </c>
      <c r="O1556" s="1">
        <f>IF(B1556="Med B", COUNTIFS(A$2:A1556, A1556, B$2:B1556, "Med B"), 0)</f>
        <v>0</v>
      </c>
      <c r="P1556" s="1">
        <f>IF(AND(B1556="Med B", COUNTIFS(A$2:A1556, A1556, B$2:B1556, "Med B")=2), E1556, 0)</f>
        <v>0</v>
      </c>
    </row>
    <row r="1557" spans="1:17" ht="10" x14ac:dyDescent="0.25">
      <c r="A1557" s="1">
        <v>101</v>
      </c>
      <c r="B1557" s="24" t="s">
        <v>9</v>
      </c>
      <c r="C1557" s="2">
        <v>41149</v>
      </c>
      <c r="D1557" s="2" t="str">
        <f t="shared" si="206"/>
        <v>2012-08</v>
      </c>
      <c r="E1557" s="23">
        <v>1200</v>
      </c>
      <c r="F1557" s="23">
        <f t="shared" si="207"/>
        <v>0</v>
      </c>
      <c r="G1557" s="23">
        <f>IF(AND(B1557="Med B", COUNTIFS(A$2:A1557, A1557, B$2:B1557, "Med A")=0), 1, 0)</f>
        <v>0</v>
      </c>
      <c r="H1557" s="23" cm="1">
        <f t="array" ref="H1557">IF(AND(A1557=A1556, E1557=1), (C1557-MIN(IF(A$2:A1557=A1557, IF(B$2:B1557="Med A", C$2:C1557), C1557)))/7, 0)</f>
        <v>0</v>
      </c>
      <c r="I1557" s="23">
        <f>IF(F1557=1, SUMIFS(E$2:E1557, A$2:A1557, A1557, B$2:B1557, "Med A"), 0)</f>
        <v>0</v>
      </c>
      <c r="J1557" s="23">
        <f t="shared" si="208"/>
        <v>0</v>
      </c>
      <c r="K1557" s="23">
        <f t="shared" si="209"/>
        <v>1200</v>
      </c>
      <c r="L1557" s="23">
        <f t="shared" si="210"/>
        <v>0</v>
      </c>
      <c r="M1557" s="1">
        <f>IF(AND(B1557="Med B", COUNTIFS(A$2:A1557, A1557, B$2:B1557, "Med B")=1), 1, 0)</f>
        <v>0</v>
      </c>
      <c r="N1557" s="1">
        <f t="shared" si="211"/>
        <v>0</v>
      </c>
      <c r="O1557" s="1">
        <f>IF(B1557="Med B", COUNTIFS(A$2:A1557, A1557, B$2:B1557, "Med B"), 0)</f>
        <v>0</v>
      </c>
      <c r="P1557" s="1">
        <f>IF(AND(B1557="Med B", COUNTIFS(A$2:A1557, A1557, B$2:B1557, "Med B")=2), E1557, 0)</f>
        <v>0</v>
      </c>
    </row>
    <row r="1558" spans="1:17" ht="12.5" x14ac:dyDescent="0.25">
      <c r="A1558" s="1">
        <v>101</v>
      </c>
      <c r="B1558" s="24" t="s">
        <v>9</v>
      </c>
      <c r="C1558" s="2">
        <v>41153</v>
      </c>
      <c r="D1558" s="2" t="str">
        <f t="shared" si="206"/>
        <v>2012-09</v>
      </c>
      <c r="E1558" s="23">
        <v>2400</v>
      </c>
      <c r="F1558" s="23">
        <f t="shared" si="207"/>
        <v>0</v>
      </c>
      <c r="G1558" s="23">
        <f>IF(AND(B1558="Med B", COUNTIFS(A$2:A1558, A1558, B$2:B1558, "Med A")=0), 1, 0)</f>
        <v>0</v>
      </c>
      <c r="H1558" s="23" cm="1">
        <f t="array" ref="H1558">IF(AND(A1558=A1557, E1558=1), (C1558-MIN(IF(A$2:A1558=A1558, IF(B$2:B1558="Med A", C$2:C1558), C1558)))/7, 0)</f>
        <v>0</v>
      </c>
      <c r="I1558" s="23">
        <f>IF(F1558=1, SUMIFS(E$2:E1558, A$2:A1558, A1558, B$2:B1558, "Med A"), 0)</f>
        <v>0</v>
      </c>
      <c r="J1558" s="23">
        <f t="shared" si="208"/>
        <v>0</v>
      </c>
      <c r="K1558" s="23">
        <f t="shared" si="209"/>
        <v>2400</v>
      </c>
      <c r="L1558" s="23">
        <f t="shared" si="210"/>
        <v>0</v>
      </c>
      <c r="M1558" s="1">
        <f>IF(AND(B1558="Med B", COUNTIFS(A$2:A1558, A1558, B$2:B1558, "Med B")=1), 1, 0)</f>
        <v>0</v>
      </c>
      <c r="N1558" s="1">
        <f t="shared" si="211"/>
        <v>0</v>
      </c>
      <c r="O1558" s="1">
        <f>IF(B1558="Med B", COUNTIFS(A$2:A1558, A1558, B$2:B1558, "Med B"), 0)</f>
        <v>0</v>
      </c>
      <c r="P1558" s="1">
        <f>IF(AND(B1558="Med B", COUNTIFS(A$2:A1558, A1558, B$2:B1558, "Med B")=2), E1558, 0)</f>
        <v>0</v>
      </c>
      <c r="Q1558" t="str">
        <f t="shared" ref="Q1558:Q1561" si="212">IF(AND(F1534=1, OR(MONTH(C1534)=9, MONTH(C1534)=10)), TEXT(C1534, "yyyy-mm"), "")</f>
        <v/>
      </c>
    </row>
    <row r="1559" spans="1:17" ht="12.5" x14ac:dyDescent="0.25">
      <c r="A1559" s="1">
        <v>101</v>
      </c>
      <c r="B1559" s="24" t="s">
        <v>9</v>
      </c>
      <c r="C1559" s="2">
        <v>41156</v>
      </c>
      <c r="D1559" s="2" t="str">
        <f t="shared" si="206"/>
        <v>2012-09</v>
      </c>
      <c r="E1559" s="23">
        <v>2400</v>
      </c>
      <c r="F1559" s="23">
        <f t="shared" si="207"/>
        <v>0</v>
      </c>
      <c r="G1559" s="23">
        <f>IF(AND(B1559="Med B", COUNTIFS(A$2:A1559, A1559, B$2:B1559, "Med A")=0), 1, 0)</f>
        <v>0</v>
      </c>
      <c r="H1559" s="23" cm="1">
        <f t="array" ref="H1559">IF(AND(A1559=A1558, E1559=1), (C1559-MIN(IF(A$2:A1559=A1559, IF(B$2:B1559="Med A", C$2:C1559), C1559)))/7, 0)</f>
        <v>0</v>
      </c>
      <c r="I1559" s="23">
        <f>IF(F1559=1, SUMIFS(E$2:E1559, A$2:A1559, A1559, B$2:B1559, "Med A"), 0)</f>
        <v>0</v>
      </c>
      <c r="J1559" s="23">
        <f t="shared" si="208"/>
        <v>0</v>
      </c>
      <c r="K1559" s="23">
        <f t="shared" si="209"/>
        <v>2400</v>
      </c>
      <c r="L1559" s="23">
        <f t="shared" si="210"/>
        <v>0</v>
      </c>
      <c r="M1559" s="1">
        <f>IF(AND(B1559="Med B", COUNTIFS(A$2:A1559, A1559, B$2:B1559, "Med B")=1), 1, 0)</f>
        <v>0</v>
      </c>
      <c r="N1559" s="1">
        <f t="shared" si="211"/>
        <v>0</v>
      </c>
      <c r="O1559" s="1">
        <f>IF(B1559="Med B", COUNTIFS(A$2:A1559, A1559, B$2:B1559, "Med B"), 0)</f>
        <v>0</v>
      </c>
      <c r="P1559" s="1">
        <f>IF(AND(B1559="Med B", COUNTIFS(A$2:A1559, A1559, B$2:B1559, "Med B")=2), E1559, 0)</f>
        <v>0</v>
      </c>
      <c r="Q1559" t="str">
        <f t="shared" si="212"/>
        <v/>
      </c>
    </row>
    <row r="1560" spans="1:17" ht="12.5" x14ac:dyDescent="0.25">
      <c r="A1560" s="1">
        <v>101</v>
      </c>
      <c r="B1560" s="24" t="s">
        <v>10</v>
      </c>
      <c r="C1560" s="2">
        <v>41166</v>
      </c>
      <c r="D1560" s="2" t="str">
        <f t="shared" si="206"/>
        <v>2012-09</v>
      </c>
      <c r="E1560" s="23">
        <v>4</v>
      </c>
      <c r="F1560" s="23">
        <f t="shared" si="207"/>
        <v>1</v>
      </c>
      <c r="G1560" s="23">
        <f>IF(AND(B1560="Med B", COUNTIFS(A$2:A1560, A1560, B$2:B1560, "Med A")=0), 1, 0)</f>
        <v>0</v>
      </c>
      <c r="H1560" s="23" cm="1">
        <f t="array" ref="H1560">IF(AND(A1560=A1559, E1560=1), (C1560-MIN(IF(A$2:A1560=A1560, IF(B$2:B1560="Med A", C$2:C1560), C1560)))/7, 0)</f>
        <v>0</v>
      </c>
      <c r="I1560" s="23">
        <f>IF(F1560=1, SUMIFS(E$2:E1560, A$2:A1560, A1560, B$2:B1560, "Med A"), 0)</f>
        <v>20700</v>
      </c>
      <c r="J1560" s="23">
        <f t="shared" si="208"/>
        <v>0</v>
      </c>
      <c r="K1560" s="23">
        <f t="shared" si="209"/>
        <v>0</v>
      </c>
      <c r="L1560" s="23">
        <f t="shared" si="210"/>
        <v>4</v>
      </c>
      <c r="M1560" s="1">
        <f>IF(AND(B1560="Med B", COUNTIFS(A$2:A1560, A1560, B$2:B1560, "Med B")=1), 1, 0)</f>
        <v>1</v>
      </c>
      <c r="N1560" s="1">
        <f t="shared" si="211"/>
        <v>4</v>
      </c>
      <c r="O1560" s="1">
        <f>IF(B1560="Med B", COUNTIFS(A$2:A1560, A1560, B$2:B1560, "Med B"), 0)</f>
        <v>1</v>
      </c>
      <c r="P1560" s="1">
        <f>IF(AND(B1560="Med B", COUNTIFS(A$2:A1560, A1560, B$2:B1560, "Med B")=2), E1560, 0)</f>
        <v>0</v>
      </c>
      <c r="Q1560" t="str">
        <f t="shared" si="212"/>
        <v/>
      </c>
    </row>
    <row r="1561" spans="1:17" ht="12.5" x14ac:dyDescent="0.25">
      <c r="A1561" s="1">
        <v>101</v>
      </c>
      <c r="B1561" s="24" t="s">
        <v>10</v>
      </c>
      <c r="C1561" s="2">
        <v>41195</v>
      </c>
      <c r="D1561" s="2" t="str">
        <f t="shared" si="206"/>
        <v>2012-10</v>
      </c>
      <c r="E1561" s="23">
        <v>3</v>
      </c>
      <c r="F1561" s="23">
        <f t="shared" si="207"/>
        <v>0</v>
      </c>
      <c r="G1561" s="23">
        <f>IF(AND(B1561="Med B", COUNTIFS(A$2:A1561, A1561, B$2:B1561, "Med A")=0), 1, 0)</f>
        <v>0</v>
      </c>
      <c r="H1561" s="23" cm="1">
        <f t="array" ref="H1561">IF(AND(A1561=A1560, E1561=1), (C1561-MIN(IF(A$2:A1561=A1561, IF(B$2:B1561="Med A", C$2:C1561), C1561)))/7, 0)</f>
        <v>0</v>
      </c>
      <c r="I1561" s="23">
        <f>IF(F1561=1, SUMIFS(E$2:E1561, A$2:A1561, A1561, B$2:B1561, "Med A"), 0)</f>
        <v>0</v>
      </c>
      <c r="J1561" s="23">
        <f t="shared" si="208"/>
        <v>0</v>
      </c>
      <c r="K1561" s="23">
        <f t="shared" si="209"/>
        <v>0</v>
      </c>
      <c r="L1561" s="23">
        <f t="shared" si="210"/>
        <v>3</v>
      </c>
      <c r="M1561" s="1">
        <f>IF(AND(B1561="Med B", COUNTIFS(A$2:A1561, A1561, B$2:B1561, "Med B")=1), 1, 0)</f>
        <v>0</v>
      </c>
      <c r="N1561" s="1">
        <f t="shared" si="211"/>
        <v>0</v>
      </c>
      <c r="O1561" s="1">
        <f>IF(B1561="Med B", COUNTIFS(A$2:A1561, A1561, B$2:B1561, "Med B"), 0)</f>
        <v>2</v>
      </c>
      <c r="P1561" s="1">
        <f>IF(AND(B1561="Med B", COUNTIFS(A$2:A1561, A1561, B$2:B1561, "Med B")=2), E1561, 0)</f>
        <v>3</v>
      </c>
      <c r="Q1561" t="str">
        <f t="shared" si="212"/>
        <v/>
      </c>
    </row>
    <row r="1562" spans="1:17" ht="10" x14ac:dyDescent="0.25">
      <c r="A1562" s="1">
        <v>101</v>
      </c>
      <c r="B1562" s="24" t="s">
        <v>10</v>
      </c>
      <c r="C1562" s="2">
        <v>41229</v>
      </c>
      <c r="D1562" s="2" t="str">
        <f t="shared" si="206"/>
        <v>2012-11</v>
      </c>
      <c r="E1562" s="23">
        <v>3</v>
      </c>
      <c r="F1562" s="23">
        <f t="shared" si="207"/>
        <v>0</v>
      </c>
      <c r="G1562" s="23">
        <f>IF(AND(B1562="Med B", COUNTIFS(A$2:A1562, A1562, B$2:B1562, "Med A")=0), 1, 0)</f>
        <v>0</v>
      </c>
      <c r="H1562" s="23" cm="1">
        <f t="array" ref="H1562">IF(AND(A1562=A1561, E1562=1), (C1562-MIN(IF(A$2:A1562=A1562, IF(B$2:B1562="Med A", C$2:C1562), C1562)))/7, 0)</f>
        <v>0</v>
      </c>
      <c r="I1562" s="23">
        <f>IF(F1562=1, SUMIFS(E$2:E1562, A$2:A1562, A1562, B$2:B1562, "Med A"), 0)</f>
        <v>0</v>
      </c>
      <c r="J1562" s="23">
        <f t="shared" si="208"/>
        <v>10</v>
      </c>
      <c r="K1562" s="23">
        <f t="shared" si="209"/>
        <v>0</v>
      </c>
      <c r="L1562" s="23">
        <f t="shared" si="210"/>
        <v>3</v>
      </c>
      <c r="M1562" s="1">
        <f>IF(AND(B1562="Med B", COUNTIFS(A$2:A1562, A1562, B$2:B1562, "Med B")=1), 1, 0)</f>
        <v>0</v>
      </c>
      <c r="N1562" s="1">
        <f t="shared" si="211"/>
        <v>0</v>
      </c>
      <c r="O1562" s="1">
        <f>IF(B1562="Med B", COUNTIFS(A$2:A1562, A1562, B$2:B1562, "Med B"), 0)</f>
        <v>3</v>
      </c>
      <c r="P1562" s="1">
        <f>IF(AND(B1562="Med B", COUNTIFS(A$2:A1562, A1562, B$2:B1562, "Med B")=2), E1562, 0)</f>
        <v>0</v>
      </c>
    </row>
    <row r="1563" spans="1:17" ht="10" x14ac:dyDescent="0.25">
      <c r="A1563" s="1">
        <v>102</v>
      </c>
      <c r="B1563" s="24" t="s">
        <v>9</v>
      </c>
      <c r="C1563" s="2">
        <v>41243</v>
      </c>
      <c r="D1563" s="2" t="str">
        <f t="shared" si="206"/>
        <v>2012-11</v>
      </c>
      <c r="E1563" s="23">
        <v>4900</v>
      </c>
      <c r="F1563" s="23">
        <f t="shared" si="207"/>
        <v>0</v>
      </c>
      <c r="G1563" s="23">
        <f>IF(AND(B1563="Med B", COUNTIFS(A$2:A1563, A1563, B$2:B1563, "Med A")=0), 1, 0)</f>
        <v>0</v>
      </c>
      <c r="H1563" s="23" cm="1">
        <f t="array" ref="H1563">IF(AND(A1563=A1562, E1563=1), (C1563-MIN(IF(A$2:A1563=A1563, IF(B$2:B1563="Med A", C$2:C1563), C1563)))/7, 0)</f>
        <v>0</v>
      </c>
      <c r="I1563" s="23">
        <f>IF(F1563=1, SUMIFS(E$2:E1563, A$2:A1563, A1563, B$2:B1563, "Med A"), 0)</f>
        <v>0</v>
      </c>
      <c r="J1563" s="23">
        <f t="shared" si="208"/>
        <v>0</v>
      </c>
      <c r="K1563" s="23">
        <f t="shared" si="209"/>
        <v>4900</v>
      </c>
      <c r="L1563" s="23">
        <f t="shared" si="210"/>
        <v>0</v>
      </c>
      <c r="M1563" s="1">
        <f>IF(AND(B1563="Med B", COUNTIFS(A$2:A1563, A1563, B$2:B1563, "Med B")=1), 1, 0)</f>
        <v>0</v>
      </c>
      <c r="N1563" s="1">
        <f t="shared" si="211"/>
        <v>0</v>
      </c>
      <c r="O1563" s="1">
        <f>IF(B1563="Med B", COUNTIFS(A$2:A1563, A1563, B$2:B1563, "Med B"), 0)</f>
        <v>0</v>
      </c>
      <c r="P1563" s="1">
        <f>IF(AND(B1563="Med B", COUNTIFS(A$2:A1563, A1563, B$2:B1563, "Med B")=2), E1563, 0)</f>
        <v>0</v>
      </c>
    </row>
    <row r="1564" spans="1:17" ht="10" x14ac:dyDescent="0.25">
      <c r="A1564" s="1">
        <v>103</v>
      </c>
      <c r="B1564" s="24" t="s">
        <v>9</v>
      </c>
      <c r="C1564" s="2">
        <v>41092</v>
      </c>
      <c r="D1564" s="2" t="str">
        <f t="shared" si="206"/>
        <v>2012-07</v>
      </c>
      <c r="E1564" s="23">
        <v>400</v>
      </c>
      <c r="F1564" s="23">
        <f t="shared" si="207"/>
        <v>0</v>
      </c>
      <c r="G1564" s="23">
        <f>IF(AND(B1564="Med B", COUNTIFS(A$2:A1564, A1564, B$2:B1564, "Med A")=0), 1, 0)</f>
        <v>0</v>
      </c>
      <c r="H1564" s="23" cm="1">
        <f t="array" ref="H1564">IF(AND(A1564=A1563, E1564=1), (C1564-MIN(IF(A$2:A1564=A1564, IF(B$2:B1564="Med A", C$2:C1564), C1564)))/7, 0)</f>
        <v>0</v>
      </c>
      <c r="I1564" s="23">
        <f>IF(F1564=1, SUMIFS(E$2:E1564, A$2:A1564, A1564, B$2:B1564, "Med A"), 0)</f>
        <v>0</v>
      </c>
      <c r="J1564" s="23">
        <f t="shared" si="208"/>
        <v>0</v>
      </c>
      <c r="K1564" s="23">
        <f t="shared" si="209"/>
        <v>400</v>
      </c>
      <c r="L1564" s="23">
        <f t="shared" si="210"/>
        <v>0</v>
      </c>
      <c r="M1564" s="1">
        <f>IF(AND(B1564="Med B", COUNTIFS(A$2:A1564, A1564, B$2:B1564, "Med B")=1), 1, 0)</f>
        <v>0</v>
      </c>
      <c r="N1564" s="1">
        <f t="shared" si="211"/>
        <v>0</v>
      </c>
      <c r="O1564" s="1">
        <f>IF(B1564="Med B", COUNTIFS(A$2:A1564, A1564, B$2:B1564, "Med B"), 0)</f>
        <v>0</v>
      </c>
      <c r="P1564" s="1">
        <f>IF(AND(B1564="Med B", COUNTIFS(A$2:A1564, A1564, B$2:B1564, "Med B")=2), E1564, 0)</f>
        <v>0</v>
      </c>
    </row>
    <row r="1565" spans="1:17" ht="10" x14ac:dyDescent="0.25">
      <c r="A1565" s="1">
        <v>103</v>
      </c>
      <c r="B1565" s="24" t="s">
        <v>9</v>
      </c>
      <c r="C1565" s="2">
        <v>41094</v>
      </c>
      <c r="D1565" s="2" t="str">
        <f t="shared" si="206"/>
        <v>2012-07</v>
      </c>
      <c r="E1565" s="23">
        <v>400</v>
      </c>
      <c r="F1565" s="23">
        <f t="shared" si="207"/>
        <v>0</v>
      </c>
      <c r="G1565" s="23">
        <f>IF(AND(B1565="Med B", COUNTIFS(A$2:A1565, A1565, B$2:B1565, "Med A")=0), 1, 0)</f>
        <v>0</v>
      </c>
      <c r="H1565" s="23" cm="1">
        <f t="array" ref="H1565">IF(AND(A1565=A1564, E1565=1), (C1565-MIN(IF(A$2:A1565=A1565, IF(B$2:B1565="Med A", C$2:C1565), C1565)))/7, 0)</f>
        <v>0</v>
      </c>
      <c r="I1565" s="23">
        <f>IF(F1565=1, SUMIFS(E$2:E1565, A$2:A1565, A1565, B$2:B1565, "Med A"), 0)</f>
        <v>0</v>
      </c>
      <c r="J1565" s="23">
        <f t="shared" si="208"/>
        <v>0</v>
      </c>
      <c r="K1565" s="23">
        <f t="shared" si="209"/>
        <v>400</v>
      </c>
      <c r="L1565" s="23">
        <f t="shared" si="210"/>
        <v>0</v>
      </c>
      <c r="M1565" s="1">
        <f>IF(AND(B1565="Med B", COUNTIFS(A$2:A1565, A1565, B$2:B1565, "Med B")=1), 1, 0)</f>
        <v>0</v>
      </c>
      <c r="N1565" s="1">
        <f t="shared" si="211"/>
        <v>0</v>
      </c>
      <c r="O1565" s="1">
        <f>IF(B1565="Med B", COUNTIFS(A$2:A1565, A1565, B$2:B1565, "Med B"), 0)</f>
        <v>0</v>
      </c>
      <c r="P1565" s="1">
        <f>IF(AND(B1565="Med B", COUNTIFS(A$2:A1565, A1565, B$2:B1565, "Med B")=2), E1565, 0)</f>
        <v>0</v>
      </c>
    </row>
    <row r="1566" spans="1:17" ht="10" x14ac:dyDescent="0.25">
      <c r="A1566" s="1">
        <v>104</v>
      </c>
      <c r="B1566" s="24" t="s">
        <v>9</v>
      </c>
      <c r="C1566" s="2">
        <v>41093</v>
      </c>
      <c r="D1566" s="2" t="str">
        <f t="shared" si="206"/>
        <v>2012-07</v>
      </c>
      <c r="E1566" s="23">
        <v>1000</v>
      </c>
      <c r="F1566" s="23">
        <f t="shared" si="207"/>
        <v>0</v>
      </c>
      <c r="G1566" s="23">
        <f>IF(AND(B1566="Med B", COUNTIFS(A$2:A1566, A1566, B$2:B1566, "Med A")=0), 1, 0)</f>
        <v>0</v>
      </c>
      <c r="H1566" s="23" cm="1">
        <f t="array" ref="H1566">IF(AND(A1566=A1565, E1566=1), (C1566-MIN(IF(A$2:A1566=A1566, IF(B$2:B1566="Med A", C$2:C1566), C1566)))/7, 0)</f>
        <v>0</v>
      </c>
      <c r="I1566" s="23">
        <f>IF(F1566=1, SUMIFS(E$2:E1566, A$2:A1566, A1566, B$2:B1566, "Med A"), 0)</f>
        <v>0</v>
      </c>
      <c r="J1566" s="23">
        <f t="shared" si="208"/>
        <v>0</v>
      </c>
      <c r="K1566" s="23">
        <f t="shared" si="209"/>
        <v>1000</v>
      </c>
      <c r="L1566" s="23">
        <f t="shared" si="210"/>
        <v>0</v>
      </c>
      <c r="M1566" s="1">
        <f>IF(AND(B1566="Med B", COUNTIFS(A$2:A1566, A1566, B$2:B1566, "Med B")=1), 1, 0)</f>
        <v>0</v>
      </c>
      <c r="N1566" s="1">
        <f t="shared" si="211"/>
        <v>0</v>
      </c>
      <c r="O1566" s="1">
        <f>IF(B1566="Med B", COUNTIFS(A$2:A1566, A1566, B$2:B1566, "Med B"), 0)</f>
        <v>0</v>
      </c>
      <c r="P1566" s="1">
        <f>IF(AND(B1566="Med B", COUNTIFS(A$2:A1566, A1566, B$2:B1566, "Med B")=2), E1566, 0)</f>
        <v>0</v>
      </c>
    </row>
    <row r="1567" spans="1:17" ht="10" x14ac:dyDescent="0.25">
      <c r="A1567" s="1">
        <v>104</v>
      </c>
      <c r="B1567" s="24" t="s">
        <v>9</v>
      </c>
      <c r="C1567" s="2">
        <v>41095</v>
      </c>
      <c r="D1567" s="2" t="str">
        <f t="shared" si="206"/>
        <v>2012-07</v>
      </c>
      <c r="E1567" s="23">
        <v>1000</v>
      </c>
      <c r="F1567" s="23">
        <f t="shared" si="207"/>
        <v>0</v>
      </c>
      <c r="G1567" s="23">
        <f>IF(AND(B1567="Med B", COUNTIFS(A$2:A1567, A1567, B$2:B1567, "Med A")=0), 1, 0)</f>
        <v>0</v>
      </c>
      <c r="H1567" s="23" cm="1">
        <f t="array" ref="H1567">IF(AND(A1567=A1566, E1567=1), (C1567-MIN(IF(A$2:A1567=A1567, IF(B$2:B1567="Med A", C$2:C1567), C1567)))/7, 0)</f>
        <v>0</v>
      </c>
      <c r="I1567" s="23">
        <f>IF(F1567=1, SUMIFS(E$2:E1567, A$2:A1567, A1567, B$2:B1567, "Med A"), 0)</f>
        <v>0</v>
      </c>
      <c r="J1567" s="23">
        <f t="shared" si="208"/>
        <v>0</v>
      </c>
      <c r="K1567" s="23">
        <f t="shared" si="209"/>
        <v>1000</v>
      </c>
      <c r="L1567" s="23">
        <f t="shared" si="210"/>
        <v>0</v>
      </c>
      <c r="M1567" s="1">
        <f>IF(AND(B1567="Med B", COUNTIFS(A$2:A1567, A1567, B$2:B1567, "Med B")=1), 1, 0)</f>
        <v>0</v>
      </c>
      <c r="N1567" s="1">
        <f t="shared" si="211"/>
        <v>0</v>
      </c>
      <c r="O1567" s="1">
        <f>IF(B1567="Med B", COUNTIFS(A$2:A1567, A1567, B$2:B1567, "Med B"), 0)</f>
        <v>0</v>
      </c>
      <c r="P1567" s="1">
        <f>IF(AND(B1567="Med B", COUNTIFS(A$2:A1567, A1567, B$2:B1567, "Med B")=2), E1567, 0)</f>
        <v>0</v>
      </c>
    </row>
    <row r="1568" spans="1:17" ht="10" x14ac:dyDescent="0.25">
      <c r="A1568" s="1">
        <v>104</v>
      </c>
      <c r="B1568" s="24" t="s">
        <v>9</v>
      </c>
      <c r="C1568" s="2">
        <v>41097</v>
      </c>
      <c r="D1568" s="2" t="str">
        <f t="shared" si="206"/>
        <v>2012-07</v>
      </c>
      <c r="E1568" s="23">
        <v>1000</v>
      </c>
      <c r="F1568" s="23">
        <f t="shared" si="207"/>
        <v>0</v>
      </c>
      <c r="G1568" s="23">
        <f>IF(AND(B1568="Med B", COUNTIFS(A$2:A1568, A1568, B$2:B1568, "Med A")=0), 1, 0)</f>
        <v>0</v>
      </c>
      <c r="H1568" s="23" cm="1">
        <f t="array" ref="H1568">IF(AND(A1568=A1567, E1568=1), (C1568-MIN(IF(A$2:A1568=A1568, IF(B$2:B1568="Med A", C$2:C1568), C1568)))/7, 0)</f>
        <v>0</v>
      </c>
      <c r="I1568" s="23">
        <f>IF(F1568=1, SUMIFS(E$2:E1568, A$2:A1568, A1568, B$2:B1568, "Med A"), 0)</f>
        <v>0</v>
      </c>
      <c r="J1568" s="23">
        <f t="shared" si="208"/>
        <v>0</v>
      </c>
      <c r="K1568" s="23">
        <f t="shared" si="209"/>
        <v>1000</v>
      </c>
      <c r="L1568" s="23">
        <f t="shared" si="210"/>
        <v>0</v>
      </c>
      <c r="M1568" s="1">
        <f>IF(AND(B1568="Med B", COUNTIFS(A$2:A1568, A1568, B$2:B1568, "Med B")=1), 1, 0)</f>
        <v>0</v>
      </c>
      <c r="N1568" s="1">
        <f t="shared" si="211"/>
        <v>0</v>
      </c>
      <c r="O1568" s="1">
        <f>IF(B1568="Med B", COUNTIFS(A$2:A1568, A1568, B$2:B1568, "Med B"), 0)</f>
        <v>0</v>
      </c>
      <c r="P1568" s="1">
        <f>IF(AND(B1568="Med B", COUNTIFS(A$2:A1568, A1568, B$2:B1568, "Med B")=2), E1568, 0)</f>
        <v>0</v>
      </c>
    </row>
    <row r="1569" spans="1:16" ht="10" x14ac:dyDescent="0.25">
      <c r="A1569" s="1">
        <v>104</v>
      </c>
      <c r="B1569" s="24" t="s">
        <v>9</v>
      </c>
      <c r="C1569" s="2">
        <v>41100</v>
      </c>
      <c r="D1569" s="2" t="str">
        <f t="shared" si="206"/>
        <v>2012-07</v>
      </c>
      <c r="E1569" s="23">
        <v>1000</v>
      </c>
      <c r="F1569" s="23">
        <f t="shared" si="207"/>
        <v>0</v>
      </c>
      <c r="G1569" s="23">
        <f>IF(AND(B1569="Med B", COUNTIFS(A$2:A1569, A1569, B$2:B1569, "Med A")=0), 1, 0)</f>
        <v>0</v>
      </c>
      <c r="H1569" s="23" cm="1">
        <f t="array" ref="H1569">IF(AND(A1569=A1568, E1569=1), (C1569-MIN(IF(A$2:A1569=A1569, IF(B$2:B1569="Med A", C$2:C1569), C1569)))/7, 0)</f>
        <v>0</v>
      </c>
      <c r="I1569" s="23">
        <f>IF(F1569=1, SUMIFS(E$2:E1569, A$2:A1569, A1569, B$2:B1569, "Med A"), 0)</f>
        <v>0</v>
      </c>
      <c r="J1569" s="23">
        <f t="shared" si="208"/>
        <v>0</v>
      </c>
      <c r="K1569" s="23">
        <f t="shared" si="209"/>
        <v>1000</v>
      </c>
      <c r="L1569" s="23">
        <f t="shared" si="210"/>
        <v>0</v>
      </c>
      <c r="M1569" s="1">
        <f>IF(AND(B1569="Med B", COUNTIFS(A$2:A1569, A1569, B$2:B1569, "Med B")=1), 1, 0)</f>
        <v>0</v>
      </c>
      <c r="N1569" s="1">
        <f t="shared" si="211"/>
        <v>0</v>
      </c>
      <c r="O1569" s="1">
        <f>IF(B1569="Med B", COUNTIFS(A$2:A1569, A1569, B$2:B1569, "Med B"), 0)</f>
        <v>0</v>
      </c>
      <c r="P1569" s="1">
        <f>IF(AND(B1569="Med B", COUNTIFS(A$2:A1569, A1569, B$2:B1569, "Med B")=2), E1569, 0)</f>
        <v>0</v>
      </c>
    </row>
    <row r="1570" spans="1:16" ht="10" x14ac:dyDescent="0.25">
      <c r="A1570" s="1">
        <v>104</v>
      </c>
      <c r="B1570" s="24" t="s">
        <v>9</v>
      </c>
      <c r="C1570" s="2">
        <v>41102</v>
      </c>
      <c r="D1570" s="2" t="str">
        <f t="shared" si="206"/>
        <v>2012-07</v>
      </c>
      <c r="E1570" s="23">
        <v>1000</v>
      </c>
      <c r="F1570" s="23">
        <f t="shared" si="207"/>
        <v>0</v>
      </c>
      <c r="G1570" s="23">
        <f>IF(AND(B1570="Med B", COUNTIFS(A$2:A1570, A1570, B$2:B1570, "Med A")=0), 1, 0)</f>
        <v>0</v>
      </c>
      <c r="H1570" s="23" cm="1">
        <f t="array" ref="H1570">IF(AND(A1570=A1569, E1570=1), (C1570-MIN(IF(A$2:A1570=A1570, IF(B$2:B1570="Med A", C$2:C1570), C1570)))/7, 0)</f>
        <v>0</v>
      </c>
      <c r="I1570" s="23">
        <f>IF(F1570=1, SUMIFS(E$2:E1570, A$2:A1570, A1570, B$2:B1570, "Med A"), 0)</f>
        <v>0</v>
      </c>
      <c r="J1570" s="23">
        <f t="shared" si="208"/>
        <v>0</v>
      </c>
      <c r="K1570" s="23">
        <f t="shared" si="209"/>
        <v>1000</v>
      </c>
      <c r="L1570" s="23">
        <f t="shared" si="210"/>
        <v>0</v>
      </c>
      <c r="M1570" s="1">
        <f>IF(AND(B1570="Med B", COUNTIFS(A$2:A1570, A1570, B$2:B1570, "Med B")=1), 1, 0)</f>
        <v>0</v>
      </c>
      <c r="N1570" s="1">
        <f t="shared" si="211"/>
        <v>0</v>
      </c>
      <c r="O1570" s="1">
        <f>IF(B1570="Med B", COUNTIFS(A$2:A1570, A1570, B$2:B1570, "Med B"), 0)</f>
        <v>0</v>
      </c>
      <c r="P1570" s="1">
        <f>IF(AND(B1570="Med B", COUNTIFS(A$2:A1570, A1570, B$2:B1570, "Med B")=2), E1570, 0)</f>
        <v>0</v>
      </c>
    </row>
    <row r="1571" spans="1:16" ht="10" x14ac:dyDescent="0.25">
      <c r="A1571" s="1">
        <v>104</v>
      </c>
      <c r="B1571" s="24" t="s">
        <v>9</v>
      </c>
      <c r="C1571" s="2">
        <v>41104</v>
      </c>
      <c r="D1571" s="2" t="str">
        <f t="shared" si="206"/>
        <v>2012-07</v>
      </c>
      <c r="E1571" s="23">
        <v>1000</v>
      </c>
      <c r="F1571" s="23">
        <f t="shared" si="207"/>
        <v>0</v>
      </c>
      <c r="G1571" s="23">
        <f>IF(AND(B1571="Med B", COUNTIFS(A$2:A1571, A1571, B$2:B1571, "Med A")=0), 1, 0)</f>
        <v>0</v>
      </c>
      <c r="H1571" s="23" cm="1">
        <f t="array" ref="H1571">IF(AND(A1571=A1570, E1571=1), (C1571-MIN(IF(A$2:A1571=A1571, IF(B$2:B1571="Med A", C$2:C1571), C1571)))/7, 0)</f>
        <v>0</v>
      </c>
      <c r="I1571" s="23">
        <f>IF(F1571=1, SUMIFS(E$2:E1571, A$2:A1571, A1571, B$2:B1571, "Med A"), 0)</f>
        <v>0</v>
      </c>
      <c r="J1571" s="23">
        <f t="shared" si="208"/>
        <v>0</v>
      </c>
      <c r="K1571" s="23">
        <f t="shared" si="209"/>
        <v>1000</v>
      </c>
      <c r="L1571" s="23">
        <f t="shared" si="210"/>
        <v>0</v>
      </c>
      <c r="M1571" s="1">
        <f>IF(AND(B1571="Med B", COUNTIFS(A$2:A1571, A1571, B$2:B1571, "Med B")=1), 1, 0)</f>
        <v>0</v>
      </c>
      <c r="N1571" s="1">
        <f t="shared" si="211"/>
        <v>0</v>
      </c>
      <c r="O1571" s="1">
        <f>IF(B1571="Med B", COUNTIFS(A$2:A1571, A1571, B$2:B1571, "Med B"), 0)</f>
        <v>0</v>
      </c>
      <c r="P1571" s="1">
        <f>IF(AND(B1571="Med B", COUNTIFS(A$2:A1571, A1571, B$2:B1571, "Med B")=2), E1571, 0)</f>
        <v>0</v>
      </c>
    </row>
    <row r="1572" spans="1:16" ht="10" x14ac:dyDescent="0.25">
      <c r="A1572" s="1">
        <v>104</v>
      </c>
      <c r="B1572" s="24" t="s">
        <v>9</v>
      </c>
      <c r="C1572" s="2">
        <v>41107</v>
      </c>
      <c r="D1572" s="2" t="str">
        <f t="shared" si="206"/>
        <v>2012-07</v>
      </c>
      <c r="E1572" s="23">
        <v>1000</v>
      </c>
      <c r="F1572" s="23">
        <f t="shared" si="207"/>
        <v>0</v>
      </c>
      <c r="G1572" s="23">
        <f>IF(AND(B1572="Med B", COUNTIFS(A$2:A1572, A1572, B$2:B1572, "Med A")=0), 1, 0)</f>
        <v>0</v>
      </c>
      <c r="H1572" s="23" cm="1">
        <f t="array" ref="H1572">IF(AND(A1572=A1571, E1572=1), (C1572-MIN(IF(A$2:A1572=A1572, IF(B$2:B1572="Med A", C$2:C1572), C1572)))/7, 0)</f>
        <v>0</v>
      </c>
      <c r="I1572" s="23">
        <f>IF(F1572=1, SUMIFS(E$2:E1572, A$2:A1572, A1572, B$2:B1572, "Med A"), 0)</f>
        <v>0</v>
      </c>
      <c r="J1572" s="23">
        <f t="shared" si="208"/>
        <v>0</v>
      </c>
      <c r="K1572" s="23">
        <f t="shared" si="209"/>
        <v>1000</v>
      </c>
      <c r="L1572" s="23">
        <f t="shared" si="210"/>
        <v>0</v>
      </c>
      <c r="M1572" s="1">
        <f>IF(AND(B1572="Med B", COUNTIFS(A$2:A1572, A1572, B$2:B1572, "Med B")=1), 1, 0)</f>
        <v>0</v>
      </c>
      <c r="N1572" s="1">
        <f t="shared" si="211"/>
        <v>0</v>
      </c>
      <c r="O1572" s="1">
        <f>IF(B1572="Med B", COUNTIFS(A$2:A1572, A1572, B$2:B1572, "Med B"), 0)</f>
        <v>0</v>
      </c>
      <c r="P1572" s="1">
        <f>IF(AND(B1572="Med B", COUNTIFS(A$2:A1572, A1572, B$2:B1572, "Med B")=2), E1572, 0)</f>
        <v>0</v>
      </c>
    </row>
    <row r="1573" spans="1:16" ht="10" x14ac:dyDescent="0.25">
      <c r="A1573" s="1">
        <v>104</v>
      </c>
      <c r="B1573" s="24" t="s">
        <v>9</v>
      </c>
      <c r="C1573" s="2">
        <v>41109</v>
      </c>
      <c r="D1573" s="2" t="str">
        <f t="shared" si="206"/>
        <v>2012-07</v>
      </c>
      <c r="E1573" s="23">
        <v>1000</v>
      </c>
      <c r="F1573" s="23">
        <f t="shared" si="207"/>
        <v>0</v>
      </c>
      <c r="G1573" s="23">
        <f>IF(AND(B1573="Med B", COUNTIFS(A$2:A1573, A1573, B$2:B1573, "Med A")=0), 1, 0)</f>
        <v>0</v>
      </c>
      <c r="H1573" s="23" cm="1">
        <f t="array" ref="H1573">IF(AND(A1573=A1572, E1573=1), (C1573-MIN(IF(A$2:A1573=A1573, IF(B$2:B1573="Med A", C$2:C1573), C1573)))/7, 0)</f>
        <v>0</v>
      </c>
      <c r="I1573" s="23">
        <f>IF(F1573=1, SUMIFS(E$2:E1573, A$2:A1573, A1573, B$2:B1573, "Med A"), 0)</f>
        <v>0</v>
      </c>
      <c r="J1573" s="23">
        <f t="shared" si="208"/>
        <v>0</v>
      </c>
      <c r="K1573" s="23">
        <f t="shared" si="209"/>
        <v>1000</v>
      </c>
      <c r="L1573" s="23">
        <f t="shared" si="210"/>
        <v>0</v>
      </c>
      <c r="M1573" s="1">
        <f>IF(AND(B1573="Med B", COUNTIFS(A$2:A1573, A1573, B$2:B1573, "Med B")=1), 1, 0)</f>
        <v>0</v>
      </c>
      <c r="N1573" s="1">
        <f t="shared" si="211"/>
        <v>0</v>
      </c>
      <c r="O1573" s="1">
        <f>IF(B1573="Med B", COUNTIFS(A$2:A1573, A1573, B$2:B1573, "Med B"), 0)</f>
        <v>0</v>
      </c>
      <c r="P1573" s="1">
        <f>IF(AND(B1573="Med B", COUNTIFS(A$2:A1573, A1573, B$2:B1573, "Med B")=2), E1573, 0)</f>
        <v>0</v>
      </c>
    </row>
    <row r="1574" spans="1:16" ht="10" x14ac:dyDescent="0.25">
      <c r="A1574" s="1">
        <v>104</v>
      </c>
      <c r="B1574" s="24" t="s">
        <v>9</v>
      </c>
      <c r="C1574" s="2">
        <v>41111</v>
      </c>
      <c r="D1574" s="2" t="str">
        <f t="shared" si="206"/>
        <v>2012-07</v>
      </c>
      <c r="E1574" s="23">
        <v>1000</v>
      </c>
      <c r="F1574" s="23">
        <f t="shared" si="207"/>
        <v>0</v>
      </c>
      <c r="G1574" s="23">
        <f>IF(AND(B1574="Med B", COUNTIFS(A$2:A1574, A1574, B$2:B1574, "Med A")=0), 1, 0)</f>
        <v>0</v>
      </c>
      <c r="H1574" s="23" cm="1">
        <f t="array" ref="H1574">IF(AND(A1574=A1573, E1574=1), (C1574-MIN(IF(A$2:A1574=A1574, IF(B$2:B1574="Med A", C$2:C1574), C1574)))/7, 0)</f>
        <v>0</v>
      </c>
      <c r="I1574" s="23">
        <f>IF(F1574=1, SUMIFS(E$2:E1574, A$2:A1574, A1574, B$2:B1574, "Med A"), 0)</f>
        <v>0</v>
      </c>
      <c r="J1574" s="23">
        <f t="shared" si="208"/>
        <v>0</v>
      </c>
      <c r="K1574" s="23">
        <f t="shared" si="209"/>
        <v>1000</v>
      </c>
      <c r="L1574" s="23">
        <f t="shared" si="210"/>
        <v>0</v>
      </c>
      <c r="M1574" s="1">
        <f>IF(AND(B1574="Med B", COUNTIFS(A$2:A1574, A1574, B$2:B1574, "Med B")=1), 1, 0)</f>
        <v>0</v>
      </c>
      <c r="N1574" s="1">
        <f t="shared" si="211"/>
        <v>0</v>
      </c>
      <c r="O1574" s="1">
        <f>IF(B1574="Med B", COUNTIFS(A$2:A1574, A1574, B$2:B1574, "Med B"), 0)</f>
        <v>0</v>
      </c>
      <c r="P1574" s="1">
        <f>IF(AND(B1574="Med B", COUNTIFS(A$2:A1574, A1574, B$2:B1574, "Med B")=2), E1574, 0)</f>
        <v>0</v>
      </c>
    </row>
    <row r="1575" spans="1:16" ht="10" x14ac:dyDescent="0.25">
      <c r="A1575" s="1">
        <v>104</v>
      </c>
      <c r="B1575" s="24" t="s">
        <v>9</v>
      </c>
      <c r="C1575" s="2">
        <v>41114</v>
      </c>
      <c r="D1575" s="2" t="str">
        <f t="shared" si="206"/>
        <v>2012-07</v>
      </c>
      <c r="E1575" s="23">
        <v>1000</v>
      </c>
      <c r="F1575" s="23">
        <f t="shared" si="207"/>
        <v>0</v>
      </c>
      <c r="G1575" s="23">
        <f>IF(AND(B1575="Med B", COUNTIFS(A$2:A1575, A1575, B$2:B1575, "Med A")=0), 1, 0)</f>
        <v>0</v>
      </c>
      <c r="H1575" s="23" cm="1">
        <f t="array" ref="H1575">IF(AND(A1575=A1574, E1575=1), (C1575-MIN(IF(A$2:A1575=A1575, IF(B$2:B1575="Med A", C$2:C1575), C1575)))/7, 0)</f>
        <v>0</v>
      </c>
      <c r="I1575" s="23">
        <f>IF(F1575=1, SUMIFS(E$2:E1575, A$2:A1575, A1575, B$2:B1575, "Med A"), 0)</f>
        <v>0</v>
      </c>
      <c r="J1575" s="23">
        <f t="shared" si="208"/>
        <v>0</v>
      </c>
      <c r="K1575" s="23">
        <f t="shared" si="209"/>
        <v>1000</v>
      </c>
      <c r="L1575" s="23">
        <f t="shared" si="210"/>
        <v>0</v>
      </c>
      <c r="M1575" s="1">
        <f>IF(AND(B1575="Med B", COUNTIFS(A$2:A1575, A1575, B$2:B1575, "Med B")=1), 1, 0)</f>
        <v>0</v>
      </c>
      <c r="N1575" s="1">
        <f t="shared" si="211"/>
        <v>0</v>
      </c>
      <c r="O1575" s="1">
        <f>IF(B1575="Med B", COUNTIFS(A$2:A1575, A1575, B$2:B1575, "Med B"), 0)</f>
        <v>0</v>
      </c>
      <c r="P1575" s="1">
        <f>IF(AND(B1575="Med B", COUNTIFS(A$2:A1575, A1575, B$2:B1575, "Med B")=2), E1575, 0)</f>
        <v>0</v>
      </c>
    </row>
    <row r="1576" spans="1:16" ht="10" x14ac:dyDescent="0.25">
      <c r="A1576" s="1">
        <v>104</v>
      </c>
      <c r="B1576" s="24" t="s">
        <v>9</v>
      </c>
      <c r="C1576" s="2">
        <v>41116</v>
      </c>
      <c r="D1576" s="2" t="str">
        <f t="shared" si="206"/>
        <v>2012-07</v>
      </c>
      <c r="E1576" s="23">
        <v>1000</v>
      </c>
      <c r="F1576" s="23">
        <f t="shared" si="207"/>
        <v>0</v>
      </c>
      <c r="G1576" s="23">
        <f>IF(AND(B1576="Med B", COUNTIFS(A$2:A1576, A1576, B$2:B1576, "Med A")=0), 1, 0)</f>
        <v>0</v>
      </c>
      <c r="H1576" s="23" cm="1">
        <f t="array" ref="H1576">IF(AND(A1576=A1575, E1576=1), (C1576-MIN(IF(A$2:A1576=A1576, IF(B$2:B1576="Med A", C$2:C1576), C1576)))/7, 0)</f>
        <v>0</v>
      </c>
      <c r="I1576" s="23">
        <f>IF(F1576=1, SUMIFS(E$2:E1576, A$2:A1576, A1576, B$2:B1576, "Med A"), 0)</f>
        <v>0</v>
      </c>
      <c r="J1576" s="23">
        <f t="shared" si="208"/>
        <v>0</v>
      </c>
      <c r="K1576" s="23">
        <f t="shared" si="209"/>
        <v>1000</v>
      </c>
      <c r="L1576" s="23">
        <f t="shared" si="210"/>
        <v>0</v>
      </c>
      <c r="M1576" s="1">
        <f>IF(AND(B1576="Med B", COUNTIFS(A$2:A1576, A1576, B$2:B1576, "Med B")=1), 1, 0)</f>
        <v>0</v>
      </c>
      <c r="N1576" s="1">
        <f t="shared" si="211"/>
        <v>0</v>
      </c>
      <c r="O1576" s="1">
        <f>IF(B1576="Med B", COUNTIFS(A$2:A1576, A1576, B$2:B1576, "Med B"), 0)</f>
        <v>0</v>
      </c>
      <c r="P1576" s="1">
        <f>IF(AND(B1576="Med B", COUNTIFS(A$2:A1576, A1576, B$2:B1576, "Med B")=2), E1576, 0)</f>
        <v>0</v>
      </c>
    </row>
    <row r="1577" spans="1:16" ht="10" x14ac:dyDescent="0.25">
      <c r="A1577" s="1">
        <v>104</v>
      </c>
      <c r="B1577" s="24" t="s">
        <v>9</v>
      </c>
      <c r="C1577" s="2">
        <v>41118</v>
      </c>
      <c r="D1577" s="2" t="str">
        <f t="shared" si="206"/>
        <v>2012-07</v>
      </c>
      <c r="E1577" s="23">
        <v>1000</v>
      </c>
      <c r="F1577" s="23">
        <f t="shared" si="207"/>
        <v>0</v>
      </c>
      <c r="G1577" s="23">
        <f>IF(AND(B1577="Med B", COUNTIFS(A$2:A1577, A1577, B$2:B1577, "Med A")=0), 1, 0)</f>
        <v>0</v>
      </c>
      <c r="H1577" s="23" cm="1">
        <f t="array" ref="H1577">IF(AND(A1577=A1576, E1577=1), (C1577-MIN(IF(A$2:A1577=A1577, IF(B$2:B1577="Med A", C$2:C1577), C1577)))/7, 0)</f>
        <v>0</v>
      </c>
      <c r="I1577" s="23">
        <f>IF(F1577=1, SUMIFS(E$2:E1577, A$2:A1577, A1577, B$2:B1577, "Med A"), 0)</f>
        <v>0</v>
      </c>
      <c r="J1577" s="23">
        <f t="shared" si="208"/>
        <v>0</v>
      </c>
      <c r="K1577" s="23">
        <f t="shared" si="209"/>
        <v>1000</v>
      </c>
      <c r="L1577" s="23">
        <f t="shared" si="210"/>
        <v>0</v>
      </c>
      <c r="M1577" s="1">
        <f>IF(AND(B1577="Med B", COUNTIFS(A$2:A1577, A1577, B$2:B1577, "Med B")=1), 1, 0)</f>
        <v>0</v>
      </c>
      <c r="N1577" s="1">
        <f t="shared" si="211"/>
        <v>0</v>
      </c>
      <c r="O1577" s="1">
        <f>IF(B1577="Med B", COUNTIFS(A$2:A1577, A1577, B$2:B1577, "Med B"), 0)</f>
        <v>0</v>
      </c>
      <c r="P1577" s="1">
        <f>IF(AND(B1577="Med B", COUNTIFS(A$2:A1577, A1577, B$2:B1577, "Med B")=2), E1577, 0)</f>
        <v>0</v>
      </c>
    </row>
    <row r="1578" spans="1:16" ht="10" x14ac:dyDescent="0.25">
      <c r="A1578" s="1">
        <v>104</v>
      </c>
      <c r="B1578" s="24" t="s">
        <v>9</v>
      </c>
      <c r="C1578" s="2">
        <v>41121</v>
      </c>
      <c r="D1578" s="2" t="str">
        <f t="shared" si="206"/>
        <v>2012-07</v>
      </c>
      <c r="E1578" s="23">
        <v>1000</v>
      </c>
      <c r="F1578" s="23">
        <f t="shared" si="207"/>
        <v>0</v>
      </c>
      <c r="G1578" s="23">
        <f>IF(AND(B1578="Med B", COUNTIFS(A$2:A1578, A1578, B$2:B1578, "Med A")=0), 1, 0)</f>
        <v>0</v>
      </c>
      <c r="H1578" s="23" cm="1">
        <f t="array" ref="H1578">IF(AND(A1578=A1577, E1578=1), (C1578-MIN(IF(A$2:A1578=A1578, IF(B$2:B1578="Med A", C$2:C1578), C1578)))/7, 0)</f>
        <v>0</v>
      </c>
      <c r="I1578" s="23">
        <f>IF(F1578=1, SUMIFS(E$2:E1578, A$2:A1578, A1578, B$2:B1578, "Med A"), 0)</f>
        <v>0</v>
      </c>
      <c r="J1578" s="23">
        <f t="shared" si="208"/>
        <v>0</v>
      </c>
      <c r="K1578" s="23">
        <f t="shared" si="209"/>
        <v>1000</v>
      </c>
      <c r="L1578" s="23">
        <f t="shared" si="210"/>
        <v>0</v>
      </c>
      <c r="M1578" s="1">
        <f>IF(AND(B1578="Med B", COUNTIFS(A$2:A1578, A1578, B$2:B1578, "Med B")=1), 1, 0)</f>
        <v>0</v>
      </c>
      <c r="N1578" s="1">
        <f t="shared" si="211"/>
        <v>0</v>
      </c>
      <c r="O1578" s="1">
        <f>IF(B1578="Med B", COUNTIFS(A$2:A1578, A1578, B$2:B1578, "Med B"), 0)</f>
        <v>0</v>
      </c>
      <c r="P1578" s="1">
        <f>IF(AND(B1578="Med B", COUNTIFS(A$2:A1578, A1578, B$2:B1578, "Med B")=2), E1578, 0)</f>
        <v>0</v>
      </c>
    </row>
    <row r="1579" spans="1:16" ht="10" x14ac:dyDescent="0.25">
      <c r="A1579" s="1">
        <v>104</v>
      </c>
      <c r="B1579" s="24" t="s">
        <v>9</v>
      </c>
      <c r="C1579" s="2">
        <v>41123</v>
      </c>
      <c r="D1579" s="2" t="str">
        <f t="shared" si="206"/>
        <v>2012-08</v>
      </c>
      <c r="E1579" s="23">
        <v>1000</v>
      </c>
      <c r="F1579" s="23">
        <f t="shared" si="207"/>
        <v>0</v>
      </c>
      <c r="G1579" s="23">
        <f>IF(AND(B1579="Med B", COUNTIFS(A$2:A1579, A1579, B$2:B1579, "Med A")=0), 1, 0)</f>
        <v>0</v>
      </c>
      <c r="H1579" s="23" cm="1">
        <f t="array" ref="H1579">IF(AND(A1579=A1578, E1579=1), (C1579-MIN(IF(A$2:A1579=A1579, IF(B$2:B1579="Med A", C$2:C1579), C1579)))/7, 0)</f>
        <v>0</v>
      </c>
      <c r="I1579" s="23">
        <f>IF(F1579=1, SUMIFS(E$2:E1579, A$2:A1579, A1579, B$2:B1579, "Med A"), 0)</f>
        <v>0</v>
      </c>
      <c r="J1579" s="23">
        <f t="shared" si="208"/>
        <v>0</v>
      </c>
      <c r="K1579" s="23">
        <f t="shared" si="209"/>
        <v>1000</v>
      </c>
      <c r="L1579" s="23">
        <f t="shared" si="210"/>
        <v>0</v>
      </c>
      <c r="M1579" s="1">
        <f>IF(AND(B1579="Med B", COUNTIFS(A$2:A1579, A1579, B$2:B1579, "Med B")=1), 1, 0)</f>
        <v>0</v>
      </c>
      <c r="N1579" s="1">
        <f t="shared" si="211"/>
        <v>0</v>
      </c>
      <c r="O1579" s="1">
        <f>IF(B1579="Med B", COUNTIFS(A$2:A1579, A1579, B$2:B1579, "Med B"), 0)</f>
        <v>0</v>
      </c>
      <c r="P1579" s="1">
        <f>IF(AND(B1579="Med B", COUNTIFS(A$2:A1579, A1579, B$2:B1579, "Med B")=2), E1579, 0)</f>
        <v>0</v>
      </c>
    </row>
    <row r="1580" spans="1:16" ht="10" x14ac:dyDescent="0.25">
      <c r="A1580" s="1">
        <v>104</v>
      </c>
      <c r="B1580" s="24" t="s">
        <v>9</v>
      </c>
      <c r="C1580" s="2">
        <v>41139</v>
      </c>
      <c r="D1580" s="2" t="str">
        <f t="shared" si="206"/>
        <v>2012-08</v>
      </c>
      <c r="E1580" s="23">
        <v>1000</v>
      </c>
      <c r="F1580" s="23">
        <f t="shared" si="207"/>
        <v>0</v>
      </c>
      <c r="G1580" s="23">
        <f>IF(AND(B1580="Med B", COUNTIFS(A$2:A1580, A1580, B$2:B1580, "Med A")=0), 1, 0)</f>
        <v>0</v>
      </c>
      <c r="H1580" s="23" cm="1">
        <f t="array" ref="H1580">IF(AND(A1580=A1579, E1580=1), (C1580-MIN(IF(A$2:A1580=A1580, IF(B$2:B1580="Med A", C$2:C1580), C1580)))/7, 0)</f>
        <v>0</v>
      </c>
      <c r="I1580" s="23">
        <f>IF(F1580=1, SUMIFS(E$2:E1580, A$2:A1580, A1580, B$2:B1580, "Med A"), 0)</f>
        <v>0</v>
      </c>
      <c r="J1580" s="23">
        <f t="shared" si="208"/>
        <v>0</v>
      </c>
      <c r="K1580" s="23">
        <f t="shared" si="209"/>
        <v>1000</v>
      </c>
      <c r="L1580" s="23">
        <f t="shared" si="210"/>
        <v>0</v>
      </c>
      <c r="M1580" s="1">
        <f>IF(AND(B1580="Med B", COUNTIFS(A$2:A1580, A1580, B$2:B1580, "Med B")=1), 1, 0)</f>
        <v>0</v>
      </c>
      <c r="N1580" s="1">
        <f t="shared" si="211"/>
        <v>0</v>
      </c>
      <c r="O1580" s="1">
        <f>IF(B1580="Med B", COUNTIFS(A$2:A1580, A1580, B$2:B1580, "Med B"), 0)</f>
        <v>0</v>
      </c>
      <c r="P1580" s="1">
        <f>IF(AND(B1580="Med B", COUNTIFS(A$2:A1580, A1580, B$2:B1580, "Med B")=2), E1580, 0)</f>
        <v>0</v>
      </c>
    </row>
    <row r="1581" spans="1:16" ht="10" x14ac:dyDescent="0.25">
      <c r="A1581" s="1">
        <v>104</v>
      </c>
      <c r="B1581" s="24" t="s">
        <v>9</v>
      </c>
      <c r="C1581" s="2">
        <v>41142</v>
      </c>
      <c r="D1581" s="2" t="str">
        <f t="shared" si="206"/>
        <v>2012-08</v>
      </c>
      <c r="E1581" s="23">
        <v>1000</v>
      </c>
      <c r="F1581" s="23">
        <f t="shared" si="207"/>
        <v>0</v>
      </c>
      <c r="G1581" s="23">
        <f>IF(AND(B1581="Med B", COUNTIFS(A$2:A1581, A1581, B$2:B1581, "Med A")=0), 1, 0)</f>
        <v>0</v>
      </c>
      <c r="H1581" s="23" cm="1">
        <f t="array" ref="H1581">IF(AND(A1581=A1580, E1581=1), (C1581-MIN(IF(A$2:A1581=A1581, IF(B$2:B1581="Med A", C$2:C1581), C1581)))/7, 0)</f>
        <v>0</v>
      </c>
      <c r="I1581" s="23">
        <f>IF(F1581=1, SUMIFS(E$2:E1581, A$2:A1581, A1581, B$2:B1581, "Med A"), 0)</f>
        <v>0</v>
      </c>
      <c r="J1581" s="23">
        <f t="shared" si="208"/>
        <v>0</v>
      </c>
      <c r="K1581" s="23">
        <f t="shared" si="209"/>
        <v>1000</v>
      </c>
      <c r="L1581" s="23">
        <f t="shared" si="210"/>
        <v>0</v>
      </c>
      <c r="M1581" s="1">
        <f>IF(AND(B1581="Med B", COUNTIFS(A$2:A1581, A1581, B$2:B1581, "Med B")=1), 1, 0)</f>
        <v>0</v>
      </c>
      <c r="N1581" s="1">
        <f t="shared" si="211"/>
        <v>0</v>
      </c>
      <c r="O1581" s="1">
        <f>IF(B1581="Med B", COUNTIFS(A$2:A1581, A1581, B$2:B1581, "Med B"), 0)</f>
        <v>0</v>
      </c>
      <c r="P1581" s="1">
        <f>IF(AND(B1581="Med B", COUNTIFS(A$2:A1581, A1581, B$2:B1581, "Med B")=2), E1581, 0)</f>
        <v>0</v>
      </c>
    </row>
    <row r="1582" spans="1:16" ht="10" x14ac:dyDescent="0.25">
      <c r="A1582" s="1">
        <v>104</v>
      </c>
      <c r="B1582" s="24" t="s">
        <v>9</v>
      </c>
      <c r="C1582" s="2">
        <v>41144</v>
      </c>
      <c r="D1582" s="2" t="str">
        <f t="shared" si="206"/>
        <v>2012-08</v>
      </c>
      <c r="E1582" s="23">
        <v>1000</v>
      </c>
      <c r="F1582" s="23">
        <f t="shared" si="207"/>
        <v>0</v>
      </c>
      <c r="G1582" s="23">
        <f>IF(AND(B1582="Med B", COUNTIFS(A$2:A1582, A1582, B$2:B1582, "Med A")=0), 1, 0)</f>
        <v>0</v>
      </c>
      <c r="H1582" s="23" cm="1">
        <f t="array" ref="H1582">IF(AND(A1582=A1581, E1582=1), (C1582-MIN(IF(A$2:A1582=A1582, IF(B$2:B1582="Med A", C$2:C1582), C1582)))/7, 0)</f>
        <v>0</v>
      </c>
      <c r="I1582" s="23">
        <f>IF(F1582=1, SUMIFS(E$2:E1582, A$2:A1582, A1582, B$2:B1582, "Med A"), 0)</f>
        <v>0</v>
      </c>
      <c r="J1582" s="23">
        <f t="shared" si="208"/>
        <v>0</v>
      </c>
      <c r="K1582" s="23">
        <f t="shared" si="209"/>
        <v>1000</v>
      </c>
      <c r="L1582" s="23">
        <f t="shared" si="210"/>
        <v>0</v>
      </c>
      <c r="M1582" s="1">
        <f>IF(AND(B1582="Med B", COUNTIFS(A$2:A1582, A1582, B$2:B1582, "Med B")=1), 1, 0)</f>
        <v>0</v>
      </c>
      <c r="N1582" s="1">
        <f t="shared" si="211"/>
        <v>0</v>
      </c>
      <c r="O1582" s="1">
        <f>IF(B1582="Med B", COUNTIFS(A$2:A1582, A1582, B$2:B1582, "Med B"), 0)</f>
        <v>0</v>
      </c>
      <c r="P1582" s="1">
        <f>IF(AND(B1582="Med B", COUNTIFS(A$2:A1582, A1582, B$2:B1582, "Med B")=2), E1582, 0)</f>
        <v>0</v>
      </c>
    </row>
    <row r="1583" spans="1:16" ht="10" x14ac:dyDescent="0.25">
      <c r="A1583" s="1">
        <v>104</v>
      </c>
      <c r="B1583" s="24" t="s">
        <v>9</v>
      </c>
      <c r="C1583" s="2">
        <v>41146</v>
      </c>
      <c r="D1583" s="2" t="str">
        <f t="shared" si="206"/>
        <v>2012-08</v>
      </c>
      <c r="E1583" s="23">
        <v>1000</v>
      </c>
      <c r="F1583" s="23">
        <f t="shared" si="207"/>
        <v>0</v>
      </c>
      <c r="G1583" s="23">
        <f>IF(AND(B1583="Med B", COUNTIFS(A$2:A1583, A1583, B$2:B1583, "Med A")=0), 1, 0)</f>
        <v>0</v>
      </c>
      <c r="H1583" s="23" cm="1">
        <f t="array" ref="H1583">IF(AND(A1583=A1582, E1583=1), (C1583-MIN(IF(A$2:A1583=A1583, IF(B$2:B1583="Med A", C$2:C1583), C1583)))/7, 0)</f>
        <v>0</v>
      </c>
      <c r="I1583" s="23">
        <f>IF(F1583=1, SUMIFS(E$2:E1583, A$2:A1583, A1583, B$2:B1583, "Med A"), 0)</f>
        <v>0</v>
      </c>
      <c r="J1583" s="23">
        <f t="shared" si="208"/>
        <v>0</v>
      </c>
      <c r="K1583" s="23">
        <f t="shared" si="209"/>
        <v>1000</v>
      </c>
      <c r="L1583" s="23">
        <f t="shared" si="210"/>
        <v>0</v>
      </c>
      <c r="M1583" s="1">
        <f>IF(AND(B1583="Med B", COUNTIFS(A$2:A1583, A1583, B$2:B1583, "Med B")=1), 1, 0)</f>
        <v>0</v>
      </c>
      <c r="N1583" s="1">
        <f t="shared" si="211"/>
        <v>0</v>
      </c>
      <c r="O1583" s="1">
        <f>IF(B1583="Med B", COUNTIFS(A$2:A1583, A1583, B$2:B1583, "Med B"), 0)</f>
        <v>0</v>
      </c>
      <c r="P1583" s="1">
        <f>IF(AND(B1583="Med B", COUNTIFS(A$2:A1583, A1583, B$2:B1583, "Med B")=2), E1583, 0)</f>
        <v>0</v>
      </c>
    </row>
    <row r="1584" spans="1:16" ht="10" x14ac:dyDescent="0.25">
      <c r="A1584" s="1">
        <v>104</v>
      </c>
      <c r="B1584" s="24" t="s">
        <v>9</v>
      </c>
      <c r="C1584" s="2">
        <v>41149</v>
      </c>
      <c r="D1584" s="2" t="str">
        <f t="shared" si="206"/>
        <v>2012-08</v>
      </c>
      <c r="E1584" s="23">
        <v>1000</v>
      </c>
      <c r="F1584" s="23">
        <f t="shared" si="207"/>
        <v>0</v>
      </c>
      <c r="G1584" s="23">
        <f>IF(AND(B1584="Med B", COUNTIFS(A$2:A1584, A1584, B$2:B1584, "Med A")=0), 1, 0)</f>
        <v>0</v>
      </c>
      <c r="H1584" s="23" cm="1">
        <f t="array" ref="H1584">IF(AND(A1584=A1583, E1584=1), (C1584-MIN(IF(A$2:A1584=A1584, IF(B$2:B1584="Med A", C$2:C1584), C1584)))/7, 0)</f>
        <v>0</v>
      </c>
      <c r="I1584" s="23">
        <f>IF(F1584=1, SUMIFS(E$2:E1584, A$2:A1584, A1584, B$2:B1584, "Med A"), 0)</f>
        <v>0</v>
      </c>
      <c r="J1584" s="23">
        <f t="shared" si="208"/>
        <v>0</v>
      </c>
      <c r="K1584" s="23">
        <f t="shared" si="209"/>
        <v>1000</v>
      </c>
      <c r="L1584" s="23">
        <f t="shared" si="210"/>
        <v>0</v>
      </c>
      <c r="M1584" s="1">
        <f>IF(AND(B1584="Med B", COUNTIFS(A$2:A1584, A1584, B$2:B1584, "Med B")=1), 1, 0)</f>
        <v>0</v>
      </c>
      <c r="N1584" s="1">
        <f t="shared" si="211"/>
        <v>0</v>
      </c>
      <c r="O1584" s="1">
        <f>IF(B1584="Med B", COUNTIFS(A$2:A1584, A1584, B$2:B1584, "Med B"), 0)</f>
        <v>0</v>
      </c>
      <c r="P1584" s="1">
        <f>IF(AND(B1584="Med B", COUNTIFS(A$2:A1584, A1584, B$2:B1584, "Med B")=2), E1584, 0)</f>
        <v>0</v>
      </c>
    </row>
    <row r="1585" spans="1:17" ht="10" x14ac:dyDescent="0.25">
      <c r="A1585" s="1">
        <v>104</v>
      </c>
      <c r="B1585" s="24" t="s">
        <v>9</v>
      </c>
      <c r="C1585" s="2">
        <v>41151</v>
      </c>
      <c r="D1585" s="2" t="str">
        <f t="shared" si="206"/>
        <v>2012-08</v>
      </c>
      <c r="E1585" s="23">
        <v>1000</v>
      </c>
      <c r="F1585" s="23">
        <f t="shared" si="207"/>
        <v>0</v>
      </c>
      <c r="G1585" s="23">
        <f>IF(AND(B1585="Med B", COUNTIFS(A$2:A1585, A1585, B$2:B1585, "Med A")=0), 1, 0)</f>
        <v>0</v>
      </c>
      <c r="H1585" s="23" cm="1">
        <f t="array" ref="H1585">IF(AND(A1585=A1584, E1585=1), (C1585-MIN(IF(A$2:A1585=A1585, IF(B$2:B1585="Med A", C$2:C1585), C1585)))/7, 0)</f>
        <v>0</v>
      </c>
      <c r="I1585" s="23">
        <f>IF(F1585=1, SUMIFS(E$2:E1585, A$2:A1585, A1585, B$2:B1585, "Med A"), 0)</f>
        <v>0</v>
      </c>
      <c r="J1585" s="23">
        <f t="shared" si="208"/>
        <v>0</v>
      </c>
      <c r="K1585" s="23">
        <f t="shared" si="209"/>
        <v>1000</v>
      </c>
      <c r="L1585" s="23">
        <f t="shared" si="210"/>
        <v>0</v>
      </c>
      <c r="M1585" s="1">
        <f>IF(AND(B1585="Med B", COUNTIFS(A$2:A1585, A1585, B$2:B1585, "Med B")=1), 1, 0)</f>
        <v>0</v>
      </c>
      <c r="N1585" s="1">
        <f t="shared" si="211"/>
        <v>0</v>
      </c>
      <c r="O1585" s="1">
        <f>IF(B1585="Med B", COUNTIFS(A$2:A1585, A1585, B$2:B1585, "Med B"), 0)</f>
        <v>0</v>
      </c>
      <c r="P1585" s="1">
        <f>IF(AND(B1585="Med B", COUNTIFS(A$2:A1585, A1585, B$2:B1585, "Med B")=2), E1585, 0)</f>
        <v>0</v>
      </c>
    </row>
    <row r="1586" spans="1:17" ht="12.5" x14ac:dyDescent="0.25">
      <c r="A1586" s="1">
        <v>104</v>
      </c>
      <c r="B1586" s="24" t="s">
        <v>9</v>
      </c>
      <c r="C1586" s="2">
        <v>41153</v>
      </c>
      <c r="D1586" s="2" t="str">
        <f t="shared" si="206"/>
        <v>2012-09</v>
      </c>
      <c r="E1586" s="23">
        <v>1000</v>
      </c>
      <c r="F1586" s="23">
        <f t="shared" si="207"/>
        <v>0</v>
      </c>
      <c r="G1586" s="23">
        <f>IF(AND(B1586="Med B", COUNTIFS(A$2:A1586, A1586, B$2:B1586, "Med A")=0), 1, 0)</f>
        <v>0</v>
      </c>
      <c r="H1586" s="23" cm="1">
        <f t="array" ref="H1586">IF(AND(A1586=A1585, E1586=1), (C1586-MIN(IF(A$2:A1586=A1586, IF(B$2:B1586="Med A", C$2:C1586), C1586)))/7, 0)</f>
        <v>0</v>
      </c>
      <c r="I1586" s="23">
        <f>IF(F1586=1, SUMIFS(E$2:E1586, A$2:A1586, A1586, B$2:B1586, "Med A"), 0)</f>
        <v>0</v>
      </c>
      <c r="J1586" s="23">
        <f t="shared" si="208"/>
        <v>0</v>
      </c>
      <c r="K1586" s="23">
        <f t="shared" si="209"/>
        <v>1000</v>
      </c>
      <c r="L1586" s="23">
        <f t="shared" si="210"/>
        <v>0</v>
      </c>
      <c r="M1586" s="1">
        <f>IF(AND(B1586="Med B", COUNTIFS(A$2:A1586, A1586, B$2:B1586, "Med B")=1), 1, 0)</f>
        <v>0</v>
      </c>
      <c r="N1586" s="1">
        <f t="shared" si="211"/>
        <v>0</v>
      </c>
      <c r="O1586" s="1">
        <f>IF(B1586="Med B", COUNTIFS(A$2:A1586, A1586, B$2:B1586, "Med B"), 0)</f>
        <v>0</v>
      </c>
      <c r="P1586" s="1">
        <f>IF(AND(B1586="Med B", COUNTIFS(A$2:A1586, A1586, B$2:B1586, "Med B")=2), E1586, 0)</f>
        <v>0</v>
      </c>
      <c r="Q1586" t="str">
        <f t="shared" ref="Q1586:Q1590" si="213">IF(AND(F1562=1, OR(MONTH(C1562)=9, MONTH(C1562)=10)), TEXT(C1562, "yyyy-mm"), "")</f>
        <v/>
      </c>
    </row>
    <row r="1587" spans="1:17" ht="12.5" x14ac:dyDescent="0.25">
      <c r="A1587" s="1">
        <v>104</v>
      </c>
      <c r="B1587" s="24" t="s">
        <v>9</v>
      </c>
      <c r="C1587" s="2">
        <v>41156</v>
      </c>
      <c r="D1587" s="2" t="str">
        <f t="shared" si="206"/>
        <v>2012-09</v>
      </c>
      <c r="E1587" s="23">
        <v>1000</v>
      </c>
      <c r="F1587" s="23">
        <f t="shared" si="207"/>
        <v>0</v>
      </c>
      <c r="G1587" s="23">
        <f>IF(AND(B1587="Med B", COUNTIFS(A$2:A1587, A1587, B$2:B1587, "Med A")=0), 1, 0)</f>
        <v>0</v>
      </c>
      <c r="H1587" s="23" cm="1">
        <f t="array" ref="H1587">IF(AND(A1587=A1586, E1587=1), (C1587-MIN(IF(A$2:A1587=A1587, IF(B$2:B1587="Med A", C$2:C1587), C1587)))/7, 0)</f>
        <v>0</v>
      </c>
      <c r="I1587" s="23">
        <f>IF(F1587=1, SUMIFS(E$2:E1587, A$2:A1587, A1587, B$2:B1587, "Med A"), 0)</f>
        <v>0</v>
      </c>
      <c r="J1587" s="23">
        <f t="shared" si="208"/>
        <v>0</v>
      </c>
      <c r="K1587" s="23">
        <f t="shared" si="209"/>
        <v>1000</v>
      </c>
      <c r="L1587" s="23">
        <f t="shared" si="210"/>
        <v>0</v>
      </c>
      <c r="M1587" s="1">
        <f>IF(AND(B1587="Med B", COUNTIFS(A$2:A1587, A1587, B$2:B1587, "Med B")=1), 1, 0)</f>
        <v>0</v>
      </c>
      <c r="N1587" s="1">
        <f t="shared" si="211"/>
        <v>0</v>
      </c>
      <c r="O1587" s="1">
        <f>IF(B1587="Med B", COUNTIFS(A$2:A1587, A1587, B$2:B1587, "Med B"), 0)</f>
        <v>0</v>
      </c>
      <c r="P1587" s="1">
        <f>IF(AND(B1587="Med B", COUNTIFS(A$2:A1587, A1587, B$2:B1587, "Med B")=2), E1587, 0)</f>
        <v>0</v>
      </c>
      <c r="Q1587" t="str">
        <f t="shared" si="213"/>
        <v/>
      </c>
    </row>
    <row r="1588" spans="1:17" ht="12.5" x14ac:dyDescent="0.25">
      <c r="A1588" s="1">
        <v>104</v>
      </c>
      <c r="B1588" s="24" t="s">
        <v>9</v>
      </c>
      <c r="C1588" s="2">
        <v>41158</v>
      </c>
      <c r="D1588" s="2" t="str">
        <f t="shared" si="206"/>
        <v>2012-09</v>
      </c>
      <c r="E1588" s="23">
        <v>1200</v>
      </c>
      <c r="F1588" s="23">
        <f t="shared" si="207"/>
        <v>0</v>
      </c>
      <c r="G1588" s="23">
        <f>IF(AND(B1588="Med B", COUNTIFS(A$2:A1588, A1588, B$2:B1588, "Med A")=0), 1, 0)</f>
        <v>0</v>
      </c>
      <c r="H1588" s="23" cm="1">
        <f t="array" ref="H1588">IF(AND(A1588=A1587, E1588=1), (C1588-MIN(IF(A$2:A1588=A1588, IF(B$2:B1588="Med A", C$2:C1588), C1588)))/7, 0)</f>
        <v>0</v>
      </c>
      <c r="I1588" s="23">
        <f>IF(F1588=1, SUMIFS(E$2:E1588, A$2:A1588, A1588, B$2:B1588, "Med A"), 0)</f>
        <v>0</v>
      </c>
      <c r="J1588" s="23">
        <f t="shared" si="208"/>
        <v>0</v>
      </c>
      <c r="K1588" s="23">
        <f t="shared" si="209"/>
        <v>1200</v>
      </c>
      <c r="L1588" s="23">
        <f t="shared" si="210"/>
        <v>0</v>
      </c>
      <c r="M1588" s="1">
        <f>IF(AND(B1588="Med B", COUNTIFS(A$2:A1588, A1588, B$2:B1588, "Med B")=1), 1, 0)</f>
        <v>0</v>
      </c>
      <c r="N1588" s="1">
        <f t="shared" si="211"/>
        <v>0</v>
      </c>
      <c r="O1588" s="1">
        <f>IF(B1588="Med B", COUNTIFS(A$2:A1588, A1588, B$2:B1588, "Med B"), 0)</f>
        <v>0</v>
      </c>
      <c r="P1588" s="1">
        <f>IF(AND(B1588="Med B", COUNTIFS(A$2:A1588, A1588, B$2:B1588, "Med B")=2), E1588, 0)</f>
        <v>0</v>
      </c>
      <c r="Q1588" t="str">
        <f t="shared" si="213"/>
        <v/>
      </c>
    </row>
    <row r="1589" spans="1:17" ht="12.5" x14ac:dyDescent="0.25">
      <c r="A1589" s="1">
        <v>104</v>
      </c>
      <c r="B1589" s="24" t="s">
        <v>10</v>
      </c>
      <c r="C1589" s="2">
        <v>41165</v>
      </c>
      <c r="D1589" s="2" t="str">
        <f t="shared" si="206"/>
        <v>2012-09</v>
      </c>
      <c r="E1589" s="23">
        <v>3</v>
      </c>
      <c r="F1589" s="23">
        <f t="shared" si="207"/>
        <v>1</v>
      </c>
      <c r="G1589" s="23">
        <f>IF(AND(B1589="Med B", COUNTIFS(A$2:A1589, A1589, B$2:B1589, "Med A")=0), 1, 0)</f>
        <v>0</v>
      </c>
      <c r="H1589" s="23" cm="1">
        <f t="array" ref="H1589">IF(AND(A1589=A1588, E1589=1), (C1589-MIN(IF(A$2:A1589=A1589, IF(B$2:B1589="Med A", C$2:C1589), C1589)))/7, 0)</f>
        <v>0</v>
      </c>
      <c r="I1589" s="23">
        <f>IF(F1589=1, SUMIFS(E$2:E1589, A$2:A1589, A1589, B$2:B1589, "Med A"), 0)</f>
        <v>23200</v>
      </c>
      <c r="J1589" s="23">
        <f t="shared" si="208"/>
        <v>0</v>
      </c>
      <c r="K1589" s="23">
        <f t="shared" si="209"/>
        <v>0</v>
      </c>
      <c r="L1589" s="23">
        <f t="shared" si="210"/>
        <v>3</v>
      </c>
      <c r="M1589" s="1">
        <f>IF(AND(B1589="Med B", COUNTIFS(A$2:A1589, A1589, B$2:B1589, "Med B")=1), 1, 0)</f>
        <v>1</v>
      </c>
      <c r="N1589" s="1">
        <f t="shared" si="211"/>
        <v>3</v>
      </c>
      <c r="O1589" s="1">
        <f>IF(B1589="Med B", COUNTIFS(A$2:A1589, A1589, B$2:B1589, "Med B"), 0)</f>
        <v>1</v>
      </c>
      <c r="P1589" s="1">
        <f>IF(AND(B1589="Med B", COUNTIFS(A$2:A1589, A1589, B$2:B1589, "Med B")=2), E1589, 0)</f>
        <v>0</v>
      </c>
      <c r="Q1589" t="str">
        <f t="shared" si="213"/>
        <v/>
      </c>
    </row>
    <row r="1590" spans="1:17" ht="12.5" x14ac:dyDescent="0.25">
      <c r="A1590" s="1">
        <v>104</v>
      </c>
      <c r="B1590" s="24" t="s">
        <v>10</v>
      </c>
      <c r="C1590" s="2">
        <v>41193</v>
      </c>
      <c r="D1590" s="2" t="str">
        <f t="shared" si="206"/>
        <v>2012-10</v>
      </c>
      <c r="E1590" s="23">
        <v>2</v>
      </c>
      <c r="F1590" s="23">
        <f t="shared" si="207"/>
        <v>0</v>
      </c>
      <c r="G1590" s="23">
        <f>IF(AND(B1590="Med B", COUNTIFS(A$2:A1590, A1590, B$2:B1590, "Med A")=0), 1, 0)</f>
        <v>0</v>
      </c>
      <c r="H1590" s="23" cm="1">
        <f t="array" ref="H1590">IF(AND(A1590=A1589, E1590=1), (C1590-MIN(IF(A$2:A1590=A1590, IF(B$2:B1590="Med A", C$2:C1590), C1590)))/7, 0)</f>
        <v>0</v>
      </c>
      <c r="I1590" s="23">
        <f>IF(F1590=1, SUMIFS(E$2:E1590, A$2:A1590, A1590, B$2:B1590, "Med A"), 0)</f>
        <v>0</v>
      </c>
      <c r="J1590" s="23">
        <f t="shared" si="208"/>
        <v>5</v>
      </c>
      <c r="K1590" s="23">
        <f t="shared" si="209"/>
        <v>0</v>
      </c>
      <c r="L1590" s="23">
        <f t="shared" si="210"/>
        <v>2</v>
      </c>
      <c r="M1590" s="1">
        <f>IF(AND(B1590="Med B", COUNTIFS(A$2:A1590, A1590, B$2:B1590, "Med B")=1), 1, 0)</f>
        <v>0</v>
      </c>
      <c r="N1590" s="1">
        <f t="shared" si="211"/>
        <v>0</v>
      </c>
      <c r="O1590" s="1">
        <f>IF(B1590="Med B", COUNTIFS(A$2:A1590, A1590, B$2:B1590, "Med B"), 0)</f>
        <v>2</v>
      </c>
      <c r="P1590" s="1">
        <f>IF(AND(B1590="Med B", COUNTIFS(A$2:A1590, A1590, B$2:B1590, "Med B")=2), E1590, 0)</f>
        <v>2</v>
      </c>
      <c r="Q1590" t="str">
        <f t="shared" si="213"/>
        <v/>
      </c>
    </row>
    <row r="1591" spans="1:17" ht="10" x14ac:dyDescent="0.25">
      <c r="A1591" s="1">
        <v>105</v>
      </c>
      <c r="B1591" s="24" t="s">
        <v>9</v>
      </c>
      <c r="C1591" s="2">
        <v>41127</v>
      </c>
      <c r="D1591" s="2" t="str">
        <f t="shared" si="206"/>
        <v>2012-08</v>
      </c>
      <c r="E1591" s="23">
        <v>7300</v>
      </c>
      <c r="F1591" s="23">
        <f t="shared" si="207"/>
        <v>0</v>
      </c>
      <c r="G1591" s="23">
        <f>IF(AND(B1591="Med B", COUNTIFS(A$2:A1591, A1591, B$2:B1591, "Med A")=0), 1, 0)</f>
        <v>0</v>
      </c>
      <c r="H1591" s="23" cm="1">
        <f t="array" ref="H1591">IF(AND(A1591=A1590, E1591=1), (C1591-MIN(IF(A$2:A1591=A1591, IF(B$2:B1591="Med A", C$2:C1591), C1591)))/7, 0)</f>
        <v>0</v>
      </c>
      <c r="I1591" s="23">
        <f>IF(F1591=1, SUMIFS(E$2:E1591, A$2:A1591, A1591, B$2:B1591, "Med A"), 0)</f>
        <v>0</v>
      </c>
      <c r="J1591" s="23">
        <f t="shared" si="208"/>
        <v>0</v>
      </c>
      <c r="K1591" s="23">
        <f t="shared" si="209"/>
        <v>7300</v>
      </c>
      <c r="L1591" s="23">
        <f t="shared" si="210"/>
        <v>0</v>
      </c>
      <c r="M1591" s="1">
        <f>IF(AND(B1591="Med B", COUNTIFS(A$2:A1591, A1591, B$2:B1591, "Med B")=1), 1, 0)</f>
        <v>0</v>
      </c>
      <c r="N1591" s="1">
        <f t="shared" si="211"/>
        <v>0</v>
      </c>
      <c r="O1591" s="1">
        <f>IF(B1591="Med B", COUNTIFS(A$2:A1591, A1591, B$2:B1591, "Med B"), 0)</f>
        <v>0</v>
      </c>
      <c r="P1591" s="1">
        <f>IF(AND(B1591="Med B", COUNTIFS(A$2:A1591, A1591, B$2:B1591, "Med B")=2), E1591, 0)</f>
        <v>0</v>
      </c>
    </row>
    <row r="1592" spans="1:17" ht="10" x14ac:dyDescent="0.25">
      <c r="A1592" s="1">
        <v>105</v>
      </c>
      <c r="B1592" s="24" t="s">
        <v>9</v>
      </c>
      <c r="C1592" s="2">
        <v>41129</v>
      </c>
      <c r="D1592" s="2" t="str">
        <f t="shared" si="206"/>
        <v>2012-08</v>
      </c>
      <c r="E1592" s="23">
        <v>7300</v>
      </c>
      <c r="F1592" s="23">
        <f t="shared" si="207"/>
        <v>0</v>
      </c>
      <c r="G1592" s="23">
        <f>IF(AND(B1592="Med B", COUNTIFS(A$2:A1592, A1592, B$2:B1592, "Med A")=0), 1, 0)</f>
        <v>0</v>
      </c>
      <c r="H1592" s="23" cm="1">
        <f t="array" ref="H1592">IF(AND(A1592=A1591, E1592=1), (C1592-MIN(IF(A$2:A1592=A1592, IF(B$2:B1592="Med A", C$2:C1592), C1592)))/7, 0)</f>
        <v>0</v>
      </c>
      <c r="I1592" s="23">
        <f>IF(F1592=1, SUMIFS(E$2:E1592, A$2:A1592, A1592, B$2:B1592, "Med A"), 0)</f>
        <v>0</v>
      </c>
      <c r="J1592" s="23">
        <f t="shared" si="208"/>
        <v>0</v>
      </c>
      <c r="K1592" s="23">
        <f t="shared" si="209"/>
        <v>7300</v>
      </c>
      <c r="L1592" s="23">
        <f t="shared" si="210"/>
        <v>0</v>
      </c>
      <c r="M1592" s="1">
        <f>IF(AND(B1592="Med B", COUNTIFS(A$2:A1592, A1592, B$2:B1592, "Med B")=1), 1, 0)</f>
        <v>0</v>
      </c>
      <c r="N1592" s="1">
        <f t="shared" si="211"/>
        <v>0</v>
      </c>
      <c r="O1592" s="1">
        <f>IF(B1592="Med B", COUNTIFS(A$2:A1592, A1592, B$2:B1592, "Med B"), 0)</f>
        <v>0</v>
      </c>
      <c r="P1592" s="1">
        <f>IF(AND(B1592="Med B", COUNTIFS(A$2:A1592, A1592, B$2:B1592, "Med B")=2), E1592, 0)</f>
        <v>0</v>
      </c>
    </row>
    <row r="1593" spans="1:17" ht="10" x14ac:dyDescent="0.25">
      <c r="A1593" s="1">
        <v>105</v>
      </c>
      <c r="B1593" s="24" t="s">
        <v>9</v>
      </c>
      <c r="C1593" s="2">
        <v>41131</v>
      </c>
      <c r="D1593" s="2" t="str">
        <f t="shared" si="206"/>
        <v>2012-08</v>
      </c>
      <c r="E1593" s="23">
        <v>7300</v>
      </c>
      <c r="F1593" s="23">
        <f t="shared" si="207"/>
        <v>0</v>
      </c>
      <c r="G1593" s="23">
        <f>IF(AND(B1593="Med B", COUNTIFS(A$2:A1593, A1593, B$2:B1593, "Med A")=0), 1, 0)</f>
        <v>0</v>
      </c>
      <c r="H1593" s="23" cm="1">
        <f t="array" ref="H1593">IF(AND(A1593=A1592, E1593=1), (C1593-MIN(IF(A$2:A1593=A1593, IF(B$2:B1593="Med A", C$2:C1593), C1593)))/7, 0)</f>
        <v>0</v>
      </c>
      <c r="I1593" s="23">
        <f>IF(F1593=1, SUMIFS(E$2:E1593, A$2:A1593, A1593, B$2:B1593, "Med A"), 0)</f>
        <v>0</v>
      </c>
      <c r="J1593" s="23">
        <f t="shared" si="208"/>
        <v>0</v>
      </c>
      <c r="K1593" s="23">
        <f t="shared" si="209"/>
        <v>7300</v>
      </c>
      <c r="L1593" s="23">
        <f t="shared" si="210"/>
        <v>0</v>
      </c>
      <c r="M1593" s="1">
        <f>IF(AND(B1593="Med B", COUNTIFS(A$2:A1593, A1593, B$2:B1593, "Med B")=1), 1, 0)</f>
        <v>0</v>
      </c>
      <c r="N1593" s="1">
        <f t="shared" si="211"/>
        <v>0</v>
      </c>
      <c r="O1593" s="1">
        <f>IF(B1593="Med B", COUNTIFS(A$2:A1593, A1593, B$2:B1593, "Med B"), 0)</f>
        <v>0</v>
      </c>
      <c r="P1593" s="1">
        <f>IF(AND(B1593="Med B", COUNTIFS(A$2:A1593, A1593, B$2:B1593, "Med B")=2), E1593, 0)</f>
        <v>0</v>
      </c>
    </row>
    <row r="1594" spans="1:17" ht="10" x14ac:dyDescent="0.25">
      <c r="A1594" s="1">
        <v>105</v>
      </c>
      <c r="B1594" s="24" t="s">
        <v>9</v>
      </c>
      <c r="C1594" s="2">
        <v>41134</v>
      </c>
      <c r="D1594" s="2" t="str">
        <f t="shared" si="206"/>
        <v>2012-08</v>
      </c>
      <c r="E1594" s="23">
        <v>7300</v>
      </c>
      <c r="F1594" s="23">
        <f t="shared" si="207"/>
        <v>0</v>
      </c>
      <c r="G1594" s="23">
        <f>IF(AND(B1594="Med B", COUNTIFS(A$2:A1594, A1594, B$2:B1594, "Med A")=0), 1, 0)</f>
        <v>0</v>
      </c>
      <c r="H1594" s="23" cm="1">
        <f t="array" ref="H1594">IF(AND(A1594=A1593, E1594=1), (C1594-MIN(IF(A$2:A1594=A1594, IF(B$2:B1594="Med A", C$2:C1594), C1594)))/7, 0)</f>
        <v>0</v>
      </c>
      <c r="I1594" s="23">
        <f>IF(F1594=1, SUMIFS(E$2:E1594, A$2:A1594, A1594, B$2:B1594, "Med A"), 0)</f>
        <v>0</v>
      </c>
      <c r="J1594" s="23">
        <f t="shared" si="208"/>
        <v>0</v>
      </c>
      <c r="K1594" s="23">
        <f t="shared" si="209"/>
        <v>7300</v>
      </c>
      <c r="L1594" s="23">
        <f t="shared" si="210"/>
        <v>0</v>
      </c>
      <c r="M1594" s="1">
        <f>IF(AND(B1594="Med B", COUNTIFS(A$2:A1594, A1594, B$2:B1594, "Med B")=1), 1, 0)</f>
        <v>0</v>
      </c>
      <c r="N1594" s="1">
        <f t="shared" si="211"/>
        <v>0</v>
      </c>
      <c r="O1594" s="1">
        <f>IF(B1594="Med B", COUNTIFS(A$2:A1594, A1594, B$2:B1594, "Med B"), 0)</f>
        <v>0</v>
      </c>
      <c r="P1594" s="1">
        <f>IF(AND(B1594="Med B", COUNTIFS(A$2:A1594, A1594, B$2:B1594, "Med B")=2), E1594, 0)</f>
        <v>0</v>
      </c>
    </row>
    <row r="1595" spans="1:17" ht="10" x14ac:dyDescent="0.25">
      <c r="A1595" s="1">
        <v>105</v>
      </c>
      <c r="B1595" s="24" t="s">
        <v>9</v>
      </c>
      <c r="C1595" s="2">
        <v>41136</v>
      </c>
      <c r="D1595" s="2" t="str">
        <f t="shared" si="206"/>
        <v>2012-08</v>
      </c>
      <c r="E1595" s="23">
        <v>7300</v>
      </c>
      <c r="F1595" s="23">
        <f t="shared" si="207"/>
        <v>0</v>
      </c>
      <c r="G1595" s="23">
        <f>IF(AND(B1595="Med B", COUNTIFS(A$2:A1595, A1595, B$2:B1595, "Med A")=0), 1, 0)</f>
        <v>0</v>
      </c>
      <c r="H1595" s="23" cm="1">
        <f t="array" ref="H1595">IF(AND(A1595=A1594, E1595=1), (C1595-MIN(IF(A$2:A1595=A1595, IF(B$2:B1595="Med A", C$2:C1595), C1595)))/7, 0)</f>
        <v>0</v>
      </c>
      <c r="I1595" s="23">
        <f>IF(F1595=1, SUMIFS(E$2:E1595, A$2:A1595, A1595, B$2:B1595, "Med A"), 0)</f>
        <v>0</v>
      </c>
      <c r="J1595" s="23">
        <f t="shared" si="208"/>
        <v>0</v>
      </c>
      <c r="K1595" s="23">
        <f t="shared" si="209"/>
        <v>7300</v>
      </c>
      <c r="L1595" s="23">
        <f t="shared" si="210"/>
        <v>0</v>
      </c>
      <c r="M1595" s="1">
        <f>IF(AND(B1595="Med B", COUNTIFS(A$2:A1595, A1595, B$2:B1595, "Med B")=1), 1, 0)</f>
        <v>0</v>
      </c>
      <c r="N1595" s="1">
        <f t="shared" si="211"/>
        <v>0</v>
      </c>
      <c r="O1595" s="1">
        <f>IF(B1595="Med B", COUNTIFS(A$2:A1595, A1595, B$2:B1595, "Med B"), 0)</f>
        <v>0</v>
      </c>
      <c r="P1595" s="1">
        <f>IF(AND(B1595="Med B", COUNTIFS(A$2:A1595, A1595, B$2:B1595, "Med B")=2), E1595, 0)</f>
        <v>0</v>
      </c>
    </row>
    <row r="1596" spans="1:17" ht="10" x14ac:dyDescent="0.25">
      <c r="A1596" s="1">
        <v>105</v>
      </c>
      <c r="B1596" s="24" t="s">
        <v>9</v>
      </c>
      <c r="C1596" s="2">
        <v>41150</v>
      </c>
      <c r="D1596" s="2" t="str">
        <f t="shared" si="206"/>
        <v>2012-08</v>
      </c>
      <c r="E1596" s="23">
        <v>7300</v>
      </c>
      <c r="F1596" s="23">
        <f t="shared" si="207"/>
        <v>0</v>
      </c>
      <c r="G1596" s="23">
        <f>IF(AND(B1596="Med B", COUNTIFS(A$2:A1596, A1596, B$2:B1596, "Med A")=0), 1, 0)</f>
        <v>0</v>
      </c>
      <c r="H1596" s="23" cm="1">
        <f t="array" ref="H1596">IF(AND(A1596=A1595, E1596=1), (C1596-MIN(IF(A$2:A1596=A1596, IF(B$2:B1596="Med A", C$2:C1596), C1596)))/7, 0)</f>
        <v>0</v>
      </c>
      <c r="I1596" s="23">
        <f>IF(F1596=1, SUMIFS(E$2:E1596, A$2:A1596, A1596, B$2:B1596, "Med A"), 0)</f>
        <v>0</v>
      </c>
      <c r="J1596" s="23">
        <f t="shared" si="208"/>
        <v>0</v>
      </c>
      <c r="K1596" s="23">
        <f t="shared" si="209"/>
        <v>7300</v>
      </c>
      <c r="L1596" s="23">
        <f t="shared" si="210"/>
        <v>0</v>
      </c>
      <c r="M1596" s="1">
        <f>IF(AND(B1596="Med B", COUNTIFS(A$2:A1596, A1596, B$2:B1596, "Med B")=1), 1, 0)</f>
        <v>0</v>
      </c>
      <c r="N1596" s="1">
        <f t="shared" si="211"/>
        <v>0</v>
      </c>
      <c r="O1596" s="1">
        <f>IF(B1596="Med B", COUNTIFS(A$2:A1596, A1596, B$2:B1596, "Med B"), 0)</f>
        <v>0</v>
      </c>
      <c r="P1596" s="1">
        <f>IF(AND(B1596="Med B", COUNTIFS(A$2:A1596, A1596, B$2:B1596, "Med B")=2), E1596, 0)</f>
        <v>0</v>
      </c>
    </row>
    <row r="1597" spans="1:17" ht="10" x14ac:dyDescent="0.25">
      <c r="A1597" s="1">
        <v>105</v>
      </c>
      <c r="B1597" s="24" t="s">
        <v>9</v>
      </c>
      <c r="C1597" s="2">
        <v>41152</v>
      </c>
      <c r="D1597" s="2" t="str">
        <f t="shared" si="206"/>
        <v>2012-08</v>
      </c>
      <c r="E1597" s="23">
        <v>7300</v>
      </c>
      <c r="F1597" s="23">
        <f t="shared" si="207"/>
        <v>0</v>
      </c>
      <c r="G1597" s="23">
        <f>IF(AND(B1597="Med B", COUNTIFS(A$2:A1597, A1597, B$2:B1597, "Med A")=0), 1, 0)</f>
        <v>0</v>
      </c>
      <c r="H1597" s="23" cm="1">
        <f t="array" ref="H1597">IF(AND(A1597=A1596, E1597=1), (C1597-MIN(IF(A$2:A1597=A1597, IF(B$2:B1597="Med A", C$2:C1597), C1597)))/7, 0)</f>
        <v>0</v>
      </c>
      <c r="I1597" s="23">
        <f>IF(F1597=1, SUMIFS(E$2:E1597, A$2:A1597, A1597, B$2:B1597, "Med A"), 0)</f>
        <v>0</v>
      </c>
      <c r="J1597" s="23">
        <f t="shared" si="208"/>
        <v>0</v>
      </c>
      <c r="K1597" s="23">
        <f t="shared" si="209"/>
        <v>7300</v>
      </c>
      <c r="L1597" s="23">
        <f t="shared" si="210"/>
        <v>0</v>
      </c>
      <c r="M1597" s="1">
        <f>IF(AND(B1597="Med B", COUNTIFS(A$2:A1597, A1597, B$2:B1597, "Med B")=1), 1, 0)</f>
        <v>0</v>
      </c>
      <c r="N1597" s="1">
        <f t="shared" si="211"/>
        <v>0</v>
      </c>
      <c r="O1597" s="1">
        <f>IF(B1597="Med B", COUNTIFS(A$2:A1597, A1597, B$2:B1597, "Med B"), 0)</f>
        <v>0</v>
      </c>
      <c r="P1597" s="1">
        <f>IF(AND(B1597="Med B", COUNTIFS(A$2:A1597, A1597, B$2:B1597, "Med B")=2), E1597, 0)</f>
        <v>0</v>
      </c>
    </row>
    <row r="1598" spans="1:17" ht="12.5" x14ac:dyDescent="0.25">
      <c r="A1598" s="1">
        <v>105</v>
      </c>
      <c r="B1598" s="24" t="s">
        <v>9</v>
      </c>
      <c r="C1598" s="2">
        <v>41155</v>
      </c>
      <c r="D1598" s="2" t="str">
        <f t="shared" si="206"/>
        <v>2012-09</v>
      </c>
      <c r="E1598" s="23">
        <v>7300</v>
      </c>
      <c r="F1598" s="23">
        <f t="shared" si="207"/>
        <v>0</v>
      </c>
      <c r="G1598" s="23">
        <f>IF(AND(B1598="Med B", COUNTIFS(A$2:A1598, A1598, B$2:B1598, "Med A")=0), 1, 0)</f>
        <v>0</v>
      </c>
      <c r="H1598" s="23" cm="1">
        <f t="array" ref="H1598">IF(AND(A1598=A1597, E1598=1), (C1598-MIN(IF(A$2:A1598=A1598, IF(B$2:B1598="Med A", C$2:C1598), C1598)))/7, 0)</f>
        <v>0</v>
      </c>
      <c r="I1598" s="23">
        <f>IF(F1598=1, SUMIFS(E$2:E1598, A$2:A1598, A1598, B$2:B1598, "Med A"), 0)</f>
        <v>0</v>
      </c>
      <c r="J1598" s="23">
        <f t="shared" si="208"/>
        <v>0</v>
      </c>
      <c r="K1598" s="23">
        <f t="shared" si="209"/>
        <v>7300</v>
      </c>
      <c r="L1598" s="23">
        <f t="shared" si="210"/>
        <v>0</v>
      </c>
      <c r="M1598" s="1">
        <f>IF(AND(B1598="Med B", COUNTIFS(A$2:A1598, A1598, B$2:B1598, "Med B")=1), 1, 0)</f>
        <v>0</v>
      </c>
      <c r="N1598" s="1">
        <f t="shared" si="211"/>
        <v>0</v>
      </c>
      <c r="O1598" s="1">
        <f>IF(B1598="Med B", COUNTIFS(A$2:A1598, A1598, B$2:B1598, "Med B"), 0)</f>
        <v>0</v>
      </c>
      <c r="P1598" s="1">
        <f>IF(AND(B1598="Med B", COUNTIFS(A$2:A1598, A1598, B$2:B1598, "Med B")=2), E1598, 0)</f>
        <v>0</v>
      </c>
      <c r="Q1598" t="str">
        <f t="shared" ref="Q1598:Q1600" si="214">IF(AND(F1574=1, OR(MONTH(C1574)=9, MONTH(C1574)=10)), TEXT(C1574, "yyyy-mm"), "")</f>
        <v/>
      </c>
    </row>
    <row r="1599" spans="1:17" ht="12.5" x14ac:dyDescent="0.25">
      <c r="A1599" s="1">
        <v>105</v>
      </c>
      <c r="B1599" s="24" t="s">
        <v>9</v>
      </c>
      <c r="C1599" s="2">
        <v>41157</v>
      </c>
      <c r="D1599" s="2" t="str">
        <f t="shared" si="206"/>
        <v>2012-09</v>
      </c>
      <c r="E1599" s="23">
        <v>7300</v>
      </c>
      <c r="F1599" s="23">
        <f t="shared" si="207"/>
        <v>0</v>
      </c>
      <c r="G1599" s="23">
        <f>IF(AND(B1599="Med B", COUNTIFS(A$2:A1599, A1599, B$2:B1599, "Med A")=0), 1, 0)</f>
        <v>0</v>
      </c>
      <c r="H1599" s="23" cm="1">
        <f t="array" ref="H1599">IF(AND(A1599=A1598, E1599=1), (C1599-MIN(IF(A$2:A1599=A1599, IF(B$2:B1599="Med A", C$2:C1599), C1599)))/7, 0)</f>
        <v>0</v>
      </c>
      <c r="I1599" s="23">
        <f>IF(F1599=1, SUMIFS(E$2:E1599, A$2:A1599, A1599, B$2:B1599, "Med A"), 0)</f>
        <v>0</v>
      </c>
      <c r="J1599" s="23">
        <f t="shared" si="208"/>
        <v>0</v>
      </c>
      <c r="K1599" s="23">
        <f t="shared" si="209"/>
        <v>7300</v>
      </c>
      <c r="L1599" s="23">
        <f t="shared" si="210"/>
        <v>0</v>
      </c>
      <c r="M1599" s="1">
        <f>IF(AND(B1599="Med B", COUNTIFS(A$2:A1599, A1599, B$2:B1599, "Med B")=1), 1, 0)</f>
        <v>0</v>
      </c>
      <c r="N1599" s="1">
        <f t="shared" si="211"/>
        <v>0</v>
      </c>
      <c r="O1599" s="1">
        <f>IF(B1599="Med B", COUNTIFS(A$2:A1599, A1599, B$2:B1599, "Med B"), 0)</f>
        <v>0</v>
      </c>
      <c r="P1599" s="1">
        <f>IF(AND(B1599="Med B", COUNTIFS(A$2:A1599, A1599, B$2:B1599, "Med B")=2), E1599, 0)</f>
        <v>0</v>
      </c>
      <c r="Q1599" t="str">
        <f t="shared" si="214"/>
        <v/>
      </c>
    </row>
    <row r="1600" spans="1:17" ht="12.5" x14ac:dyDescent="0.25">
      <c r="A1600" s="1">
        <v>105</v>
      </c>
      <c r="B1600" s="24" t="s">
        <v>10</v>
      </c>
      <c r="C1600" s="2">
        <v>41164</v>
      </c>
      <c r="D1600" s="2" t="str">
        <f t="shared" si="206"/>
        <v>2012-09</v>
      </c>
      <c r="E1600" s="23">
        <v>10</v>
      </c>
      <c r="F1600" s="23">
        <f t="shared" si="207"/>
        <v>1</v>
      </c>
      <c r="G1600" s="23">
        <f>IF(AND(B1600="Med B", COUNTIFS(A$2:A1600, A1600, B$2:B1600, "Med A")=0), 1, 0)</f>
        <v>0</v>
      </c>
      <c r="H1600" s="23" cm="1">
        <f t="array" ref="H1600">IF(AND(A1600=A1599, E1600=1), (C1600-MIN(IF(A$2:A1600=A1600, IF(B$2:B1600="Med A", C$2:C1600), C1600)))/7, 0)</f>
        <v>0</v>
      </c>
      <c r="I1600" s="23">
        <f>IF(F1600=1, SUMIFS(E$2:E1600, A$2:A1600, A1600, B$2:B1600, "Med A"), 0)</f>
        <v>65700</v>
      </c>
      <c r="J1600" s="23">
        <f t="shared" si="208"/>
        <v>0</v>
      </c>
      <c r="K1600" s="23">
        <f t="shared" si="209"/>
        <v>0</v>
      </c>
      <c r="L1600" s="23">
        <f t="shared" si="210"/>
        <v>10</v>
      </c>
      <c r="M1600" s="1">
        <f>IF(AND(B1600="Med B", COUNTIFS(A$2:A1600, A1600, B$2:B1600, "Med B")=1), 1, 0)</f>
        <v>1</v>
      </c>
      <c r="N1600" s="1">
        <f t="shared" si="211"/>
        <v>10</v>
      </c>
      <c r="O1600" s="1">
        <f>IF(B1600="Med B", COUNTIFS(A$2:A1600, A1600, B$2:B1600, "Med B"), 0)</f>
        <v>1</v>
      </c>
      <c r="P1600" s="1">
        <f>IF(AND(B1600="Med B", COUNTIFS(A$2:A1600, A1600, B$2:B1600, "Med B")=2), E1600, 0)</f>
        <v>0</v>
      </c>
      <c r="Q1600" t="str">
        <f t="shared" si="214"/>
        <v/>
      </c>
    </row>
    <row r="1601" spans="1:16" ht="10" x14ac:dyDescent="0.25">
      <c r="A1601" s="1">
        <v>105</v>
      </c>
      <c r="B1601" s="24" t="s">
        <v>10</v>
      </c>
      <c r="C1601" s="2">
        <v>41223</v>
      </c>
      <c r="D1601" s="2" t="str">
        <f t="shared" si="206"/>
        <v>2012-11</v>
      </c>
      <c r="E1601" s="23">
        <v>13</v>
      </c>
      <c r="F1601" s="23">
        <f t="shared" si="207"/>
        <v>0</v>
      </c>
      <c r="G1601" s="23">
        <f>IF(AND(B1601="Med B", COUNTIFS(A$2:A1601, A1601, B$2:B1601, "Med A")=0), 1, 0)</f>
        <v>0</v>
      </c>
      <c r="H1601" s="23" cm="1">
        <f t="array" ref="H1601">IF(AND(A1601=A1600, E1601=1), (C1601-MIN(IF(A$2:A1601=A1601, IF(B$2:B1601="Med A", C$2:C1601), C1601)))/7, 0)</f>
        <v>0</v>
      </c>
      <c r="I1601" s="23">
        <f>IF(F1601=1, SUMIFS(E$2:E1601, A$2:A1601, A1601, B$2:B1601, "Med A"), 0)</f>
        <v>0</v>
      </c>
      <c r="J1601" s="23">
        <f t="shared" si="208"/>
        <v>0</v>
      </c>
      <c r="K1601" s="23">
        <f t="shared" si="209"/>
        <v>0</v>
      </c>
      <c r="L1601" s="23">
        <f t="shared" si="210"/>
        <v>13</v>
      </c>
      <c r="M1601" s="1">
        <f>IF(AND(B1601="Med B", COUNTIFS(A$2:A1601, A1601, B$2:B1601, "Med B")=1), 1, 0)</f>
        <v>0</v>
      </c>
      <c r="N1601" s="1">
        <f t="shared" si="211"/>
        <v>0</v>
      </c>
      <c r="O1601" s="1">
        <f>IF(B1601="Med B", COUNTIFS(A$2:A1601, A1601, B$2:B1601, "Med B"), 0)</f>
        <v>2</v>
      </c>
      <c r="P1601" s="1">
        <f>IF(AND(B1601="Med B", COUNTIFS(A$2:A1601, A1601, B$2:B1601, "Med B")=2), E1601, 0)</f>
        <v>13</v>
      </c>
    </row>
    <row r="1602" spans="1:16" ht="10" x14ac:dyDescent="0.25">
      <c r="A1602" s="1">
        <v>105</v>
      </c>
      <c r="B1602" s="24" t="s">
        <v>10</v>
      </c>
      <c r="C1602" s="2">
        <v>41228</v>
      </c>
      <c r="D1602" s="2" t="str">
        <f t="shared" si="206"/>
        <v>2012-11</v>
      </c>
      <c r="E1602" s="23">
        <v>13</v>
      </c>
      <c r="F1602" s="23">
        <f t="shared" si="207"/>
        <v>0</v>
      </c>
      <c r="G1602" s="23">
        <f>IF(AND(B1602="Med B", COUNTIFS(A$2:A1602, A1602, B$2:B1602, "Med A")=0), 1, 0)</f>
        <v>0</v>
      </c>
      <c r="H1602" s="23" cm="1">
        <f t="array" ref="H1602">IF(AND(A1602=A1601, E1602=1), (C1602-MIN(IF(A$2:A1602=A1602, IF(B$2:B1602="Med A", C$2:C1602), C1602)))/7, 0)</f>
        <v>0</v>
      </c>
      <c r="I1602" s="23">
        <f>IF(F1602=1, SUMIFS(E$2:E1602, A$2:A1602, A1602, B$2:B1602, "Med A"), 0)</f>
        <v>0</v>
      </c>
      <c r="J1602" s="23">
        <f t="shared" si="208"/>
        <v>36</v>
      </c>
      <c r="K1602" s="23">
        <f t="shared" si="209"/>
        <v>0</v>
      </c>
      <c r="L1602" s="23">
        <f t="shared" si="210"/>
        <v>13</v>
      </c>
      <c r="M1602" s="1">
        <f>IF(AND(B1602="Med B", COUNTIFS(A$2:A1602, A1602, B$2:B1602, "Med B")=1), 1, 0)</f>
        <v>0</v>
      </c>
      <c r="N1602" s="1">
        <f t="shared" si="211"/>
        <v>0</v>
      </c>
      <c r="O1602" s="1">
        <f>IF(B1602="Med B", COUNTIFS(A$2:A1602, A1602, B$2:B1602, "Med B"), 0)</f>
        <v>3</v>
      </c>
      <c r="P1602" s="1">
        <f>IF(AND(B1602="Med B", COUNTIFS(A$2:A1602, A1602, B$2:B1602, "Med B")=2), E1602, 0)</f>
        <v>0</v>
      </c>
    </row>
    <row r="1603" spans="1:16" ht="10" x14ac:dyDescent="0.25">
      <c r="A1603" s="1">
        <v>106</v>
      </c>
      <c r="B1603" s="24" t="s">
        <v>9</v>
      </c>
      <c r="C1603" s="2">
        <v>41092</v>
      </c>
      <c r="D1603" s="2" t="str">
        <f t="shared" ref="D1603:D1666" si="215">TEXT(C1603,"yyyy-mm")</f>
        <v>2012-07</v>
      </c>
      <c r="E1603" s="23">
        <v>5000</v>
      </c>
      <c r="F1603" s="23">
        <f t="shared" ref="F1603:F1666" si="216">IF(AND(A1603=A1602, B1602="Med A", B1603="Med B"), 1, 0)</f>
        <v>0</v>
      </c>
      <c r="G1603" s="23">
        <f>IF(AND(B1603="Med B", COUNTIFS(A$2:A1603, A1603, B$2:B1603, "Med A")=0), 1, 0)</f>
        <v>0</v>
      </c>
      <c r="H1603" s="23" cm="1">
        <f t="array" ref="H1603">IF(AND(A1603=A1602, E1603=1), (C1603-MIN(IF(A$2:A1603=A1603, IF(B$2:B1603="Med A", C$2:C1603), C1603)))/7, 0)</f>
        <v>0</v>
      </c>
      <c r="I1603" s="23">
        <f>IF(F1603=1, SUMIFS(E$2:E1603, A$2:A1603, A1603, B$2:B1603, "Med A"), 0)</f>
        <v>0</v>
      </c>
      <c r="J1603" s="23">
        <f t="shared" ref="J1603:J1666" si="217">IF(AND(B1603="Med B", OR(A1604&lt;&gt;A1603, ISBLANK(A1604))), SUMIFS(E:E, A:A, A1603, B:B, "Med B"), 0)</f>
        <v>0</v>
      </c>
      <c r="K1603" s="23">
        <f t="shared" ref="K1603:K1666" si="218">IF(B1603="Med A", E1603, 0)</f>
        <v>5000</v>
      </c>
      <c r="L1603" s="23">
        <f t="shared" ref="L1603:L1666" si="219">IF(B1603="Med B", E1603, 0)</f>
        <v>0</v>
      </c>
      <c r="M1603" s="1">
        <f>IF(AND(B1603="Med B", COUNTIFS(A$2:A1603, A1603, B$2:B1603, "Med B")=1), 1, 0)</f>
        <v>0</v>
      </c>
      <c r="N1603" s="1">
        <f t="shared" ref="N1603:N1666" si="220">IF(M1603=1, E1603, 0)</f>
        <v>0</v>
      </c>
      <c r="O1603" s="1">
        <f>IF(B1603="Med B", COUNTIFS(A$2:A1603, A1603, B$2:B1603, "Med B"), 0)</f>
        <v>0</v>
      </c>
      <c r="P1603" s="1">
        <f>IF(AND(B1603="Med B", COUNTIFS(A$2:A1603, A1603, B$2:B1603, "Med B")=2), E1603, 0)</f>
        <v>0</v>
      </c>
    </row>
    <row r="1604" spans="1:16" ht="10" x14ac:dyDescent="0.25">
      <c r="A1604" s="1">
        <v>106</v>
      </c>
      <c r="B1604" s="24" t="s">
        <v>9</v>
      </c>
      <c r="C1604" s="2">
        <v>41094</v>
      </c>
      <c r="D1604" s="2" t="str">
        <f t="shared" si="215"/>
        <v>2012-07</v>
      </c>
      <c r="E1604" s="23">
        <v>5000</v>
      </c>
      <c r="F1604" s="23">
        <f t="shared" si="216"/>
        <v>0</v>
      </c>
      <c r="G1604" s="23">
        <f>IF(AND(B1604="Med B", COUNTIFS(A$2:A1604, A1604, B$2:B1604, "Med A")=0), 1, 0)</f>
        <v>0</v>
      </c>
      <c r="H1604" s="23" cm="1">
        <f t="array" ref="H1604">IF(AND(A1604=A1603, E1604=1), (C1604-MIN(IF(A$2:A1604=A1604, IF(B$2:B1604="Med A", C$2:C1604), C1604)))/7, 0)</f>
        <v>0</v>
      </c>
      <c r="I1604" s="23">
        <f>IF(F1604=1, SUMIFS(E$2:E1604, A$2:A1604, A1604, B$2:B1604, "Med A"), 0)</f>
        <v>0</v>
      </c>
      <c r="J1604" s="23">
        <f t="shared" si="217"/>
        <v>0</v>
      </c>
      <c r="K1604" s="23">
        <f t="shared" si="218"/>
        <v>5000</v>
      </c>
      <c r="L1604" s="23">
        <f t="shared" si="219"/>
        <v>0</v>
      </c>
      <c r="M1604" s="1">
        <f>IF(AND(B1604="Med B", COUNTIFS(A$2:A1604, A1604, B$2:B1604, "Med B")=1), 1, 0)</f>
        <v>0</v>
      </c>
      <c r="N1604" s="1">
        <f t="shared" si="220"/>
        <v>0</v>
      </c>
      <c r="O1604" s="1">
        <f>IF(B1604="Med B", COUNTIFS(A$2:A1604, A1604, B$2:B1604, "Med B"), 0)</f>
        <v>0</v>
      </c>
      <c r="P1604" s="1">
        <f>IF(AND(B1604="Med B", COUNTIFS(A$2:A1604, A1604, B$2:B1604, "Med B")=2), E1604, 0)</f>
        <v>0</v>
      </c>
    </row>
    <row r="1605" spans="1:16" ht="10" x14ac:dyDescent="0.25">
      <c r="A1605" s="1">
        <v>106</v>
      </c>
      <c r="B1605" s="24" t="s">
        <v>9</v>
      </c>
      <c r="C1605" s="2">
        <v>41096</v>
      </c>
      <c r="D1605" s="2" t="str">
        <f t="shared" si="215"/>
        <v>2012-07</v>
      </c>
      <c r="E1605" s="23">
        <v>5000</v>
      </c>
      <c r="F1605" s="23">
        <f t="shared" si="216"/>
        <v>0</v>
      </c>
      <c r="G1605" s="23">
        <f>IF(AND(B1605="Med B", COUNTIFS(A$2:A1605, A1605, B$2:B1605, "Med A")=0), 1, 0)</f>
        <v>0</v>
      </c>
      <c r="H1605" s="23" cm="1">
        <f t="array" ref="H1605">IF(AND(A1605=A1604, E1605=1), (C1605-MIN(IF(A$2:A1605=A1605, IF(B$2:B1605="Med A", C$2:C1605), C1605)))/7, 0)</f>
        <v>0</v>
      </c>
      <c r="I1605" s="23">
        <f>IF(F1605=1, SUMIFS(E$2:E1605, A$2:A1605, A1605, B$2:B1605, "Med A"), 0)</f>
        <v>0</v>
      </c>
      <c r="J1605" s="23">
        <f t="shared" si="217"/>
        <v>0</v>
      </c>
      <c r="K1605" s="23">
        <f t="shared" si="218"/>
        <v>5000</v>
      </c>
      <c r="L1605" s="23">
        <f t="shared" si="219"/>
        <v>0</v>
      </c>
      <c r="M1605" s="1">
        <f>IF(AND(B1605="Med B", COUNTIFS(A$2:A1605, A1605, B$2:B1605, "Med B")=1), 1, 0)</f>
        <v>0</v>
      </c>
      <c r="N1605" s="1">
        <f t="shared" si="220"/>
        <v>0</v>
      </c>
      <c r="O1605" s="1">
        <f>IF(B1605="Med B", COUNTIFS(A$2:A1605, A1605, B$2:B1605, "Med B"), 0)</f>
        <v>0</v>
      </c>
      <c r="P1605" s="1">
        <f>IF(AND(B1605="Med B", COUNTIFS(A$2:A1605, A1605, B$2:B1605, "Med B")=2), E1605, 0)</f>
        <v>0</v>
      </c>
    </row>
    <row r="1606" spans="1:16" ht="10" x14ac:dyDescent="0.25">
      <c r="A1606" s="1">
        <v>106</v>
      </c>
      <c r="B1606" s="24" t="s">
        <v>9</v>
      </c>
      <c r="C1606" s="2">
        <v>41099</v>
      </c>
      <c r="D1606" s="2" t="str">
        <f t="shared" si="215"/>
        <v>2012-07</v>
      </c>
      <c r="E1606" s="23">
        <v>5000</v>
      </c>
      <c r="F1606" s="23">
        <f t="shared" si="216"/>
        <v>0</v>
      </c>
      <c r="G1606" s="23">
        <f>IF(AND(B1606="Med B", COUNTIFS(A$2:A1606, A1606, B$2:B1606, "Med A")=0), 1, 0)</f>
        <v>0</v>
      </c>
      <c r="H1606" s="23" cm="1">
        <f t="array" ref="H1606">IF(AND(A1606=A1605, E1606=1), (C1606-MIN(IF(A$2:A1606=A1606, IF(B$2:B1606="Med A", C$2:C1606), C1606)))/7, 0)</f>
        <v>0</v>
      </c>
      <c r="I1606" s="23">
        <f>IF(F1606=1, SUMIFS(E$2:E1606, A$2:A1606, A1606, B$2:B1606, "Med A"), 0)</f>
        <v>0</v>
      </c>
      <c r="J1606" s="23">
        <f t="shared" si="217"/>
        <v>0</v>
      </c>
      <c r="K1606" s="23">
        <f t="shared" si="218"/>
        <v>5000</v>
      </c>
      <c r="L1606" s="23">
        <f t="shared" si="219"/>
        <v>0</v>
      </c>
      <c r="M1606" s="1">
        <f>IF(AND(B1606="Med B", COUNTIFS(A$2:A1606, A1606, B$2:B1606, "Med B")=1), 1, 0)</f>
        <v>0</v>
      </c>
      <c r="N1606" s="1">
        <f t="shared" si="220"/>
        <v>0</v>
      </c>
      <c r="O1606" s="1">
        <f>IF(B1606="Med B", COUNTIFS(A$2:A1606, A1606, B$2:B1606, "Med B"), 0)</f>
        <v>0</v>
      </c>
      <c r="P1606" s="1">
        <f>IF(AND(B1606="Med B", COUNTIFS(A$2:A1606, A1606, B$2:B1606, "Med B")=2), E1606, 0)</f>
        <v>0</v>
      </c>
    </row>
    <row r="1607" spans="1:16" ht="10" x14ac:dyDescent="0.25">
      <c r="A1607" s="1">
        <v>106</v>
      </c>
      <c r="B1607" s="24" t="s">
        <v>9</v>
      </c>
      <c r="C1607" s="2">
        <v>41101</v>
      </c>
      <c r="D1607" s="2" t="str">
        <f t="shared" si="215"/>
        <v>2012-07</v>
      </c>
      <c r="E1607" s="23">
        <v>5000</v>
      </c>
      <c r="F1607" s="23">
        <f t="shared" si="216"/>
        <v>0</v>
      </c>
      <c r="G1607" s="23">
        <f>IF(AND(B1607="Med B", COUNTIFS(A$2:A1607, A1607, B$2:B1607, "Med A")=0), 1, 0)</f>
        <v>0</v>
      </c>
      <c r="H1607" s="23" cm="1">
        <f t="array" ref="H1607">IF(AND(A1607=A1606, E1607=1), (C1607-MIN(IF(A$2:A1607=A1607, IF(B$2:B1607="Med A", C$2:C1607), C1607)))/7, 0)</f>
        <v>0</v>
      </c>
      <c r="I1607" s="23">
        <f>IF(F1607=1, SUMIFS(E$2:E1607, A$2:A1607, A1607, B$2:B1607, "Med A"), 0)</f>
        <v>0</v>
      </c>
      <c r="J1607" s="23">
        <f t="shared" si="217"/>
        <v>0</v>
      </c>
      <c r="K1607" s="23">
        <f t="shared" si="218"/>
        <v>5000</v>
      </c>
      <c r="L1607" s="23">
        <f t="shared" si="219"/>
        <v>0</v>
      </c>
      <c r="M1607" s="1">
        <f>IF(AND(B1607="Med B", COUNTIFS(A$2:A1607, A1607, B$2:B1607, "Med B")=1), 1, 0)</f>
        <v>0</v>
      </c>
      <c r="N1607" s="1">
        <f t="shared" si="220"/>
        <v>0</v>
      </c>
      <c r="O1607" s="1">
        <f>IF(B1607="Med B", COUNTIFS(A$2:A1607, A1607, B$2:B1607, "Med B"), 0)</f>
        <v>0</v>
      </c>
      <c r="P1607" s="1">
        <f>IF(AND(B1607="Med B", COUNTIFS(A$2:A1607, A1607, B$2:B1607, "Med B")=2), E1607, 0)</f>
        <v>0</v>
      </c>
    </row>
    <row r="1608" spans="1:16" ht="10" x14ac:dyDescent="0.25">
      <c r="A1608" s="1">
        <v>106</v>
      </c>
      <c r="B1608" s="24" t="s">
        <v>9</v>
      </c>
      <c r="C1608" s="2">
        <v>41103</v>
      </c>
      <c r="D1608" s="2" t="str">
        <f t="shared" si="215"/>
        <v>2012-07</v>
      </c>
      <c r="E1608" s="23">
        <v>5000</v>
      </c>
      <c r="F1608" s="23">
        <f t="shared" si="216"/>
        <v>0</v>
      </c>
      <c r="G1608" s="23">
        <f>IF(AND(B1608="Med B", COUNTIFS(A$2:A1608, A1608, B$2:B1608, "Med A")=0), 1, 0)</f>
        <v>0</v>
      </c>
      <c r="H1608" s="23" cm="1">
        <f t="array" ref="H1608">IF(AND(A1608=A1607, E1608=1), (C1608-MIN(IF(A$2:A1608=A1608, IF(B$2:B1608="Med A", C$2:C1608), C1608)))/7, 0)</f>
        <v>0</v>
      </c>
      <c r="I1608" s="23">
        <f>IF(F1608=1, SUMIFS(E$2:E1608, A$2:A1608, A1608, B$2:B1608, "Med A"), 0)</f>
        <v>0</v>
      </c>
      <c r="J1608" s="23">
        <f t="shared" si="217"/>
        <v>0</v>
      </c>
      <c r="K1608" s="23">
        <f t="shared" si="218"/>
        <v>5000</v>
      </c>
      <c r="L1608" s="23">
        <f t="shared" si="219"/>
        <v>0</v>
      </c>
      <c r="M1608" s="1">
        <f>IF(AND(B1608="Med B", COUNTIFS(A$2:A1608, A1608, B$2:B1608, "Med B")=1), 1, 0)</f>
        <v>0</v>
      </c>
      <c r="N1608" s="1">
        <f t="shared" si="220"/>
        <v>0</v>
      </c>
      <c r="O1608" s="1">
        <f>IF(B1608="Med B", COUNTIFS(A$2:A1608, A1608, B$2:B1608, "Med B"), 0)</f>
        <v>0</v>
      </c>
      <c r="P1608" s="1">
        <f>IF(AND(B1608="Med B", COUNTIFS(A$2:A1608, A1608, B$2:B1608, "Med B")=2), E1608, 0)</f>
        <v>0</v>
      </c>
    </row>
    <row r="1609" spans="1:16" ht="10" x14ac:dyDescent="0.25">
      <c r="A1609" s="1">
        <v>106</v>
      </c>
      <c r="B1609" s="24" t="s">
        <v>9</v>
      </c>
      <c r="C1609" s="2">
        <v>41106</v>
      </c>
      <c r="D1609" s="2" t="str">
        <f t="shared" si="215"/>
        <v>2012-07</v>
      </c>
      <c r="E1609" s="23">
        <v>5000</v>
      </c>
      <c r="F1609" s="23">
        <f t="shared" si="216"/>
        <v>0</v>
      </c>
      <c r="G1609" s="23">
        <f>IF(AND(B1609="Med B", COUNTIFS(A$2:A1609, A1609, B$2:B1609, "Med A")=0), 1, 0)</f>
        <v>0</v>
      </c>
      <c r="H1609" s="23" cm="1">
        <f t="array" ref="H1609">IF(AND(A1609=A1608, E1609=1), (C1609-MIN(IF(A$2:A1609=A1609, IF(B$2:B1609="Med A", C$2:C1609), C1609)))/7, 0)</f>
        <v>0</v>
      </c>
      <c r="I1609" s="23">
        <f>IF(F1609=1, SUMIFS(E$2:E1609, A$2:A1609, A1609, B$2:B1609, "Med A"), 0)</f>
        <v>0</v>
      </c>
      <c r="J1609" s="23">
        <f t="shared" si="217"/>
        <v>0</v>
      </c>
      <c r="K1609" s="23">
        <f t="shared" si="218"/>
        <v>5000</v>
      </c>
      <c r="L1609" s="23">
        <f t="shared" si="219"/>
        <v>0</v>
      </c>
      <c r="M1609" s="1">
        <f>IF(AND(B1609="Med B", COUNTIFS(A$2:A1609, A1609, B$2:B1609, "Med B")=1), 1, 0)</f>
        <v>0</v>
      </c>
      <c r="N1609" s="1">
        <f t="shared" si="220"/>
        <v>0</v>
      </c>
      <c r="O1609" s="1">
        <f>IF(B1609="Med B", COUNTIFS(A$2:A1609, A1609, B$2:B1609, "Med B"), 0)</f>
        <v>0</v>
      </c>
      <c r="P1609" s="1">
        <f>IF(AND(B1609="Med B", COUNTIFS(A$2:A1609, A1609, B$2:B1609, "Med B")=2), E1609, 0)</f>
        <v>0</v>
      </c>
    </row>
    <row r="1610" spans="1:16" ht="10" x14ac:dyDescent="0.25">
      <c r="A1610" s="1">
        <v>106</v>
      </c>
      <c r="B1610" s="24" t="s">
        <v>9</v>
      </c>
      <c r="C1610" s="2">
        <v>41108</v>
      </c>
      <c r="D1610" s="2" t="str">
        <f t="shared" si="215"/>
        <v>2012-07</v>
      </c>
      <c r="E1610" s="23">
        <v>5000</v>
      </c>
      <c r="F1610" s="23">
        <f t="shared" si="216"/>
        <v>0</v>
      </c>
      <c r="G1610" s="23">
        <f>IF(AND(B1610="Med B", COUNTIFS(A$2:A1610, A1610, B$2:B1610, "Med A")=0), 1, 0)</f>
        <v>0</v>
      </c>
      <c r="H1610" s="23" cm="1">
        <f t="array" ref="H1610">IF(AND(A1610=A1609, E1610=1), (C1610-MIN(IF(A$2:A1610=A1610, IF(B$2:B1610="Med A", C$2:C1610), C1610)))/7, 0)</f>
        <v>0</v>
      </c>
      <c r="I1610" s="23">
        <f>IF(F1610=1, SUMIFS(E$2:E1610, A$2:A1610, A1610, B$2:B1610, "Med A"), 0)</f>
        <v>0</v>
      </c>
      <c r="J1610" s="23">
        <f t="shared" si="217"/>
        <v>0</v>
      </c>
      <c r="K1610" s="23">
        <f t="shared" si="218"/>
        <v>5000</v>
      </c>
      <c r="L1610" s="23">
        <f t="shared" si="219"/>
        <v>0</v>
      </c>
      <c r="M1610" s="1">
        <f>IF(AND(B1610="Med B", COUNTIFS(A$2:A1610, A1610, B$2:B1610, "Med B")=1), 1, 0)</f>
        <v>0</v>
      </c>
      <c r="N1610" s="1">
        <f t="shared" si="220"/>
        <v>0</v>
      </c>
      <c r="O1610" s="1">
        <f>IF(B1610="Med B", COUNTIFS(A$2:A1610, A1610, B$2:B1610, "Med B"), 0)</f>
        <v>0</v>
      </c>
      <c r="P1610" s="1">
        <f>IF(AND(B1610="Med B", COUNTIFS(A$2:A1610, A1610, B$2:B1610, "Med B")=2), E1610, 0)</f>
        <v>0</v>
      </c>
    </row>
    <row r="1611" spans="1:16" ht="10" x14ac:dyDescent="0.25">
      <c r="A1611" s="1">
        <v>106</v>
      </c>
      <c r="B1611" s="24" t="s">
        <v>9</v>
      </c>
      <c r="C1611" s="2">
        <v>41110</v>
      </c>
      <c r="D1611" s="2" t="str">
        <f t="shared" si="215"/>
        <v>2012-07</v>
      </c>
      <c r="E1611" s="23">
        <v>5500</v>
      </c>
      <c r="F1611" s="23">
        <f t="shared" si="216"/>
        <v>0</v>
      </c>
      <c r="G1611" s="23">
        <f>IF(AND(B1611="Med B", COUNTIFS(A$2:A1611, A1611, B$2:B1611, "Med A")=0), 1, 0)</f>
        <v>0</v>
      </c>
      <c r="H1611" s="23" cm="1">
        <f t="array" ref="H1611">IF(AND(A1611=A1610, E1611=1), (C1611-MIN(IF(A$2:A1611=A1611, IF(B$2:B1611="Med A", C$2:C1611), C1611)))/7, 0)</f>
        <v>0</v>
      </c>
      <c r="I1611" s="23">
        <f>IF(F1611=1, SUMIFS(E$2:E1611, A$2:A1611, A1611, B$2:B1611, "Med A"), 0)</f>
        <v>0</v>
      </c>
      <c r="J1611" s="23">
        <f t="shared" si="217"/>
        <v>0</v>
      </c>
      <c r="K1611" s="23">
        <f t="shared" si="218"/>
        <v>5500</v>
      </c>
      <c r="L1611" s="23">
        <f t="shared" si="219"/>
        <v>0</v>
      </c>
      <c r="M1611" s="1">
        <f>IF(AND(B1611="Med B", COUNTIFS(A$2:A1611, A1611, B$2:B1611, "Med B")=1), 1, 0)</f>
        <v>0</v>
      </c>
      <c r="N1611" s="1">
        <f t="shared" si="220"/>
        <v>0</v>
      </c>
      <c r="O1611" s="1">
        <f>IF(B1611="Med B", COUNTIFS(A$2:A1611, A1611, B$2:B1611, "Med B"), 0)</f>
        <v>0</v>
      </c>
      <c r="P1611" s="1">
        <f>IF(AND(B1611="Med B", COUNTIFS(A$2:A1611, A1611, B$2:B1611, "Med B")=2), E1611, 0)</f>
        <v>0</v>
      </c>
    </row>
    <row r="1612" spans="1:16" ht="10" x14ac:dyDescent="0.25">
      <c r="A1612" s="1">
        <v>106</v>
      </c>
      <c r="B1612" s="24" t="s">
        <v>9</v>
      </c>
      <c r="C1612" s="2">
        <v>41113</v>
      </c>
      <c r="D1612" s="2" t="str">
        <f t="shared" si="215"/>
        <v>2012-07</v>
      </c>
      <c r="E1612" s="23">
        <v>5500</v>
      </c>
      <c r="F1612" s="23">
        <f t="shared" si="216"/>
        <v>0</v>
      </c>
      <c r="G1612" s="23">
        <f>IF(AND(B1612="Med B", COUNTIFS(A$2:A1612, A1612, B$2:B1612, "Med A")=0), 1, 0)</f>
        <v>0</v>
      </c>
      <c r="H1612" s="23" cm="1">
        <f t="array" ref="H1612">IF(AND(A1612=A1611, E1612=1), (C1612-MIN(IF(A$2:A1612=A1612, IF(B$2:B1612="Med A", C$2:C1612), C1612)))/7, 0)</f>
        <v>0</v>
      </c>
      <c r="I1612" s="23">
        <f>IF(F1612=1, SUMIFS(E$2:E1612, A$2:A1612, A1612, B$2:B1612, "Med A"), 0)</f>
        <v>0</v>
      </c>
      <c r="J1612" s="23">
        <f t="shared" si="217"/>
        <v>0</v>
      </c>
      <c r="K1612" s="23">
        <f t="shared" si="218"/>
        <v>5500</v>
      </c>
      <c r="L1612" s="23">
        <f t="shared" si="219"/>
        <v>0</v>
      </c>
      <c r="M1612" s="1">
        <f>IF(AND(B1612="Med B", COUNTIFS(A$2:A1612, A1612, B$2:B1612, "Med B")=1), 1, 0)</f>
        <v>0</v>
      </c>
      <c r="N1612" s="1">
        <f t="shared" si="220"/>
        <v>0</v>
      </c>
      <c r="O1612" s="1">
        <f>IF(B1612="Med B", COUNTIFS(A$2:A1612, A1612, B$2:B1612, "Med B"), 0)</f>
        <v>0</v>
      </c>
      <c r="P1612" s="1">
        <f>IF(AND(B1612="Med B", COUNTIFS(A$2:A1612, A1612, B$2:B1612, "Med B")=2), E1612, 0)</f>
        <v>0</v>
      </c>
    </row>
    <row r="1613" spans="1:16" ht="10" x14ac:dyDescent="0.25">
      <c r="A1613" s="1">
        <v>106</v>
      </c>
      <c r="B1613" s="24" t="s">
        <v>9</v>
      </c>
      <c r="C1613" s="2">
        <v>41115</v>
      </c>
      <c r="D1613" s="2" t="str">
        <f t="shared" si="215"/>
        <v>2012-07</v>
      </c>
      <c r="E1613" s="23">
        <v>5500</v>
      </c>
      <c r="F1613" s="23">
        <f t="shared" si="216"/>
        <v>0</v>
      </c>
      <c r="G1613" s="23">
        <f>IF(AND(B1613="Med B", COUNTIFS(A$2:A1613, A1613, B$2:B1613, "Med A")=0), 1, 0)</f>
        <v>0</v>
      </c>
      <c r="H1613" s="23" cm="1">
        <f t="array" ref="H1613">IF(AND(A1613=A1612, E1613=1), (C1613-MIN(IF(A$2:A1613=A1613, IF(B$2:B1613="Med A", C$2:C1613), C1613)))/7, 0)</f>
        <v>0</v>
      </c>
      <c r="I1613" s="23">
        <f>IF(F1613=1, SUMIFS(E$2:E1613, A$2:A1613, A1613, B$2:B1613, "Med A"), 0)</f>
        <v>0</v>
      </c>
      <c r="J1613" s="23">
        <f t="shared" si="217"/>
        <v>0</v>
      </c>
      <c r="K1613" s="23">
        <f t="shared" si="218"/>
        <v>5500</v>
      </c>
      <c r="L1613" s="23">
        <f t="shared" si="219"/>
        <v>0</v>
      </c>
      <c r="M1613" s="1">
        <f>IF(AND(B1613="Med B", COUNTIFS(A$2:A1613, A1613, B$2:B1613, "Med B")=1), 1, 0)</f>
        <v>0</v>
      </c>
      <c r="N1613" s="1">
        <f t="shared" si="220"/>
        <v>0</v>
      </c>
      <c r="O1613" s="1">
        <f>IF(B1613="Med B", COUNTIFS(A$2:A1613, A1613, B$2:B1613, "Med B"), 0)</f>
        <v>0</v>
      </c>
      <c r="P1613" s="1">
        <f>IF(AND(B1613="Med B", COUNTIFS(A$2:A1613, A1613, B$2:B1613, "Med B")=2), E1613, 0)</f>
        <v>0</v>
      </c>
    </row>
    <row r="1614" spans="1:16" ht="10" x14ac:dyDescent="0.25">
      <c r="A1614" s="1">
        <v>106</v>
      </c>
      <c r="B1614" s="24" t="s">
        <v>9</v>
      </c>
      <c r="C1614" s="2">
        <v>41117</v>
      </c>
      <c r="D1614" s="2" t="str">
        <f t="shared" si="215"/>
        <v>2012-07</v>
      </c>
      <c r="E1614" s="23">
        <v>5500</v>
      </c>
      <c r="F1614" s="23">
        <f t="shared" si="216"/>
        <v>0</v>
      </c>
      <c r="G1614" s="23">
        <f>IF(AND(B1614="Med B", COUNTIFS(A$2:A1614, A1614, B$2:B1614, "Med A")=0), 1, 0)</f>
        <v>0</v>
      </c>
      <c r="H1614" s="23" cm="1">
        <f t="array" ref="H1614">IF(AND(A1614=A1613, E1614=1), (C1614-MIN(IF(A$2:A1614=A1614, IF(B$2:B1614="Med A", C$2:C1614), C1614)))/7, 0)</f>
        <v>0</v>
      </c>
      <c r="I1614" s="23">
        <f>IF(F1614=1, SUMIFS(E$2:E1614, A$2:A1614, A1614, B$2:B1614, "Med A"), 0)</f>
        <v>0</v>
      </c>
      <c r="J1614" s="23">
        <f t="shared" si="217"/>
        <v>0</v>
      </c>
      <c r="K1614" s="23">
        <f t="shared" si="218"/>
        <v>5500</v>
      </c>
      <c r="L1614" s="23">
        <f t="shared" si="219"/>
        <v>0</v>
      </c>
      <c r="M1614" s="1">
        <f>IF(AND(B1614="Med B", COUNTIFS(A$2:A1614, A1614, B$2:B1614, "Med B")=1), 1, 0)</f>
        <v>0</v>
      </c>
      <c r="N1614" s="1">
        <f t="shared" si="220"/>
        <v>0</v>
      </c>
      <c r="O1614" s="1">
        <f>IF(B1614="Med B", COUNTIFS(A$2:A1614, A1614, B$2:B1614, "Med B"), 0)</f>
        <v>0</v>
      </c>
      <c r="P1614" s="1">
        <f>IF(AND(B1614="Med B", COUNTIFS(A$2:A1614, A1614, B$2:B1614, "Med B")=2), E1614, 0)</f>
        <v>0</v>
      </c>
    </row>
    <row r="1615" spans="1:16" ht="10" x14ac:dyDescent="0.25">
      <c r="A1615" s="1">
        <v>106</v>
      </c>
      <c r="B1615" s="24" t="s">
        <v>9</v>
      </c>
      <c r="C1615" s="2">
        <v>41120</v>
      </c>
      <c r="D1615" s="2" t="str">
        <f t="shared" si="215"/>
        <v>2012-07</v>
      </c>
      <c r="E1615" s="23">
        <v>5500</v>
      </c>
      <c r="F1615" s="23">
        <f t="shared" si="216"/>
        <v>0</v>
      </c>
      <c r="G1615" s="23">
        <f>IF(AND(B1615="Med B", COUNTIFS(A$2:A1615, A1615, B$2:B1615, "Med A")=0), 1, 0)</f>
        <v>0</v>
      </c>
      <c r="H1615" s="23" cm="1">
        <f t="array" ref="H1615">IF(AND(A1615=A1614, E1615=1), (C1615-MIN(IF(A$2:A1615=A1615, IF(B$2:B1615="Med A", C$2:C1615), C1615)))/7, 0)</f>
        <v>0</v>
      </c>
      <c r="I1615" s="23">
        <f>IF(F1615=1, SUMIFS(E$2:E1615, A$2:A1615, A1615, B$2:B1615, "Med A"), 0)</f>
        <v>0</v>
      </c>
      <c r="J1615" s="23">
        <f t="shared" si="217"/>
        <v>0</v>
      </c>
      <c r="K1615" s="23">
        <f t="shared" si="218"/>
        <v>5500</v>
      </c>
      <c r="L1615" s="23">
        <f t="shared" si="219"/>
        <v>0</v>
      </c>
      <c r="M1615" s="1">
        <f>IF(AND(B1615="Med B", COUNTIFS(A$2:A1615, A1615, B$2:B1615, "Med B")=1), 1, 0)</f>
        <v>0</v>
      </c>
      <c r="N1615" s="1">
        <f t="shared" si="220"/>
        <v>0</v>
      </c>
      <c r="O1615" s="1">
        <f>IF(B1615="Med B", COUNTIFS(A$2:A1615, A1615, B$2:B1615, "Med B"), 0)</f>
        <v>0</v>
      </c>
      <c r="P1615" s="1">
        <f>IF(AND(B1615="Med B", COUNTIFS(A$2:A1615, A1615, B$2:B1615, "Med B")=2), E1615, 0)</f>
        <v>0</v>
      </c>
    </row>
    <row r="1616" spans="1:16" ht="10" x14ac:dyDescent="0.25">
      <c r="A1616" s="1">
        <v>106</v>
      </c>
      <c r="B1616" s="24" t="s">
        <v>9</v>
      </c>
      <c r="C1616" s="2">
        <v>41123</v>
      </c>
      <c r="D1616" s="2" t="str">
        <f t="shared" si="215"/>
        <v>2012-08</v>
      </c>
      <c r="E1616" s="23">
        <v>5500</v>
      </c>
      <c r="F1616" s="23">
        <f t="shared" si="216"/>
        <v>0</v>
      </c>
      <c r="G1616" s="23">
        <f>IF(AND(B1616="Med B", COUNTIFS(A$2:A1616, A1616, B$2:B1616, "Med A")=0), 1, 0)</f>
        <v>0</v>
      </c>
      <c r="H1616" s="23" cm="1">
        <f t="array" ref="H1616">IF(AND(A1616=A1615, E1616=1), (C1616-MIN(IF(A$2:A1616=A1616, IF(B$2:B1616="Med A", C$2:C1616), C1616)))/7, 0)</f>
        <v>0</v>
      </c>
      <c r="I1616" s="23">
        <f>IF(F1616=1, SUMIFS(E$2:E1616, A$2:A1616, A1616, B$2:B1616, "Med A"), 0)</f>
        <v>0</v>
      </c>
      <c r="J1616" s="23">
        <f t="shared" si="217"/>
        <v>0</v>
      </c>
      <c r="K1616" s="23">
        <f t="shared" si="218"/>
        <v>5500</v>
      </c>
      <c r="L1616" s="23">
        <f t="shared" si="219"/>
        <v>0</v>
      </c>
      <c r="M1616" s="1">
        <f>IF(AND(B1616="Med B", COUNTIFS(A$2:A1616, A1616, B$2:B1616, "Med B")=1), 1, 0)</f>
        <v>0</v>
      </c>
      <c r="N1616" s="1">
        <f t="shared" si="220"/>
        <v>0</v>
      </c>
      <c r="O1616" s="1">
        <f>IF(B1616="Med B", COUNTIFS(A$2:A1616, A1616, B$2:B1616, "Med B"), 0)</f>
        <v>0</v>
      </c>
      <c r="P1616" s="1">
        <f>IF(AND(B1616="Med B", COUNTIFS(A$2:A1616, A1616, B$2:B1616, "Med B")=2), E1616, 0)</f>
        <v>0</v>
      </c>
    </row>
    <row r="1617" spans="1:17" ht="10" x14ac:dyDescent="0.25">
      <c r="A1617" s="1">
        <v>106</v>
      </c>
      <c r="B1617" s="24" t="s">
        <v>9</v>
      </c>
      <c r="C1617" s="2">
        <v>41125</v>
      </c>
      <c r="D1617" s="2" t="str">
        <f t="shared" si="215"/>
        <v>2012-08</v>
      </c>
      <c r="E1617" s="23">
        <v>7200</v>
      </c>
      <c r="F1617" s="23">
        <f t="shared" si="216"/>
        <v>0</v>
      </c>
      <c r="G1617" s="23">
        <f>IF(AND(B1617="Med B", COUNTIFS(A$2:A1617, A1617, B$2:B1617, "Med A")=0), 1, 0)</f>
        <v>0</v>
      </c>
      <c r="H1617" s="23" cm="1">
        <f t="array" ref="H1617">IF(AND(A1617=A1616, E1617=1), (C1617-MIN(IF(A$2:A1617=A1617, IF(B$2:B1617="Med A", C$2:C1617), C1617)))/7, 0)</f>
        <v>0</v>
      </c>
      <c r="I1617" s="23">
        <f>IF(F1617=1, SUMIFS(E$2:E1617, A$2:A1617, A1617, B$2:B1617, "Med A"), 0)</f>
        <v>0</v>
      </c>
      <c r="J1617" s="23">
        <f t="shared" si="217"/>
        <v>0</v>
      </c>
      <c r="K1617" s="23">
        <f t="shared" si="218"/>
        <v>7200</v>
      </c>
      <c r="L1617" s="23">
        <f t="shared" si="219"/>
        <v>0</v>
      </c>
      <c r="M1617" s="1">
        <f>IF(AND(B1617="Med B", COUNTIFS(A$2:A1617, A1617, B$2:B1617, "Med B")=1), 1, 0)</f>
        <v>0</v>
      </c>
      <c r="N1617" s="1">
        <f t="shared" si="220"/>
        <v>0</v>
      </c>
      <c r="O1617" s="1">
        <f>IF(B1617="Med B", COUNTIFS(A$2:A1617, A1617, B$2:B1617, "Med B"), 0)</f>
        <v>0</v>
      </c>
      <c r="P1617" s="1">
        <f>IF(AND(B1617="Med B", COUNTIFS(A$2:A1617, A1617, B$2:B1617, "Med B")=2), E1617, 0)</f>
        <v>0</v>
      </c>
    </row>
    <row r="1618" spans="1:17" ht="10" x14ac:dyDescent="0.25">
      <c r="A1618" s="1">
        <v>106</v>
      </c>
      <c r="B1618" s="24" t="s">
        <v>9</v>
      </c>
      <c r="C1618" s="2">
        <v>41128</v>
      </c>
      <c r="D1618" s="2" t="str">
        <f t="shared" si="215"/>
        <v>2012-08</v>
      </c>
      <c r="E1618" s="23">
        <v>7200</v>
      </c>
      <c r="F1618" s="23">
        <f t="shared" si="216"/>
        <v>0</v>
      </c>
      <c r="G1618" s="23">
        <f>IF(AND(B1618="Med B", COUNTIFS(A$2:A1618, A1618, B$2:B1618, "Med A")=0), 1, 0)</f>
        <v>0</v>
      </c>
      <c r="H1618" s="23" cm="1">
        <f t="array" ref="H1618">IF(AND(A1618=A1617, E1618=1), (C1618-MIN(IF(A$2:A1618=A1618, IF(B$2:B1618="Med A", C$2:C1618), C1618)))/7, 0)</f>
        <v>0</v>
      </c>
      <c r="I1618" s="23">
        <f>IF(F1618=1, SUMIFS(E$2:E1618, A$2:A1618, A1618, B$2:B1618, "Med A"), 0)</f>
        <v>0</v>
      </c>
      <c r="J1618" s="23">
        <f t="shared" si="217"/>
        <v>0</v>
      </c>
      <c r="K1618" s="23">
        <f t="shared" si="218"/>
        <v>7200</v>
      </c>
      <c r="L1618" s="23">
        <f t="shared" si="219"/>
        <v>0</v>
      </c>
      <c r="M1618" s="1">
        <f>IF(AND(B1618="Med B", COUNTIFS(A$2:A1618, A1618, B$2:B1618, "Med B")=1), 1, 0)</f>
        <v>0</v>
      </c>
      <c r="N1618" s="1">
        <f t="shared" si="220"/>
        <v>0</v>
      </c>
      <c r="O1618" s="1">
        <f>IF(B1618="Med B", COUNTIFS(A$2:A1618, A1618, B$2:B1618, "Med B"), 0)</f>
        <v>0</v>
      </c>
      <c r="P1618" s="1">
        <f>IF(AND(B1618="Med B", COUNTIFS(A$2:A1618, A1618, B$2:B1618, "Med B")=2), E1618, 0)</f>
        <v>0</v>
      </c>
    </row>
    <row r="1619" spans="1:17" ht="10" x14ac:dyDescent="0.25">
      <c r="A1619" s="1">
        <v>106</v>
      </c>
      <c r="B1619" s="24" t="s">
        <v>9</v>
      </c>
      <c r="C1619" s="2">
        <v>41130</v>
      </c>
      <c r="D1619" s="2" t="str">
        <f t="shared" si="215"/>
        <v>2012-08</v>
      </c>
      <c r="E1619" s="23">
        <v>7200</v>
      </c>
      <c r="F1619" s="23">
        <f t="shared" si="216"/>
        <v>0</v>
      </c>
      <c r="G1619" s="23">
        <f>IF(AND(B1619="Med B", COUNTIFS(A$2:A1619, A1619, B$2:B1619, "Med A")=0), 1, 0)</f>
        <v>0</v>
      </c>
      <c r="H1619" s="23" cm="1">
        <f t="array" ref="H1619">IF(AND(A1619=A1618, E1619=1), (C1619-MIN(IF(A$2:A1619=A1619, IF(B$2:B1619="Med A", C$2:C1619), C1619)))/7, 0)</f>
        <v>0</v>
      </c>
      <c r="I1619" s="23">
        <f>IF(F1619=1, SUMIFS(E$2:E1619, A$2:A1619, A1619, B$2:B1619, "Med A"), 0)</f>
        <v>0</v>
      </c>
      <c r="J1619" s="23">
        <f t="shared" si="217"/>
        <v>0</v>
      </c>
      <c r="K1619" s="23">
        <f t="shared" si="218"/>
        <v>7200</v>
      </c>
      <c r="L1619" s="23">
        <f t="shared" si="219"/>
        <v>0</v>
      </c>
      <c r="M1619" s="1">
        <f>IF(AND(B1619="Med B", COUNTIFS(A$2:A1619, A1619, B$2:B1619, "Med B")=1), 1, 0)</f>
        <v>0</v>
      </c>
      <c r="N1619" s="1">
        <f t="shared" si="220"/>
        <v>0</v>
      </c>
      <c r="O1619" s="1">
        <f>IF(B1619="Med B", COUNTIFS(A$2:A1619, A1619, B$2:B1619, "Med B"), 0)</f>
        <v>0</v>
      </c>
      <c r="P1619" s="1">
        <f>IF(AND(B1619="Med B", COUNTIFS(A$2:A1619, A1619, B$2:B1619, "Med B")=2), E1619, 0)</f>
        <v>0</v>
      </c>
    </row>
    <row r="1620" spans="1:17" ht="10" x14ac:dyDescent="0.25">
      <c r="A1620" s="1">
        <v>106</v>
      </c>
      <c r="B1620" s="24" t="s">
        <v>9</v>
      </c>
      <c r="C1620" s="2">
        <v>41132</v>
      </c>
      <c r="D1620" s="2" t="str">
        <f t="shared" si="215"/>
        <v>2012-08</v>
      </c>
      <c r="E1620" s="23">
        <v>7200</v>
      </c>
      <c r="F1620" s="23">
        <f t="shared" si="216"/>
        <v>0</v>
      </c>
      <c r="G1620" s="23">
        <f>IF(AND(B1620="Med B", COUNTIFS(A$2:A1620, A1620, B$2:B1620, "Med A")=0), 1, 0)</f>
        <v>0</v>
      </c>
      <c r="H1620" s="23" cm="1">
        <f t="array" ref="H1620">IF(AND(A1620=A1619, E1620=1), (C1620-MIN(IF(A$2:A1620=A1620, IF(B$2:B1620="Med A", C$2:C1620), C1620)))/7, 0)</f>
        <v>0</v>
      </c>
      <c r="I1620" s="23">
        <f>IF(F1620=1, SUMIFS(E$2:E1620, A$2:A1620, A1620, B$2:B1620, "Med A"), 0)</f>
        <v>0</v>
      </c>
      <c r="J1620" s="23">
        <f t="shared" si="217"/>
        <v>0</v>
      </c>
      <c r="K1620" s="23">
        <f t="shared" si="218"/>
        <v>7200</v>
      </c>
      <c r="L1620" s="23">
        <f t="shared" si="219"/>
        <v>0</v>
      </c>
      <c r="M1620" s="1">
        <f>IF(AND(B1620="Med B", COUNTIFS(A$2:A1620, A1620, B$2:B1620, "Med B")=1), 1, 0)</f>
        <v>0</v>
      </c>
      <c r="N1620" s="1">
        <f t="shared" si="220"/>
        <v>0</v>
      </c>
      <c r="O1620" s="1">
        <f>IF(B1620="Med B", COUNTIFS(A$2:A1620, A1620, B$2:B1620, "Med B"), 0)</f>
        <v>0</v>
      </c>
      <c r="P1620" s="1">
        <f>IF(AND(B1620="Med B", COUNTIFS(A$2:A1620, A1620, B$2:B1620, "Med B")=2), E1620, 0)</f>
        <v>0</v>
      </c>
    </row>
    <row r="1621" spans="1:17" ht="10" x14ac:dyDescent="0.25">
      <c r="A1621" s="1">
        <v>106</v>
      </c>
      <c r="B1621" s="24" t="s">
        <v>9</v>
      </c>
      <c r="C1621" s="2">
        <v>41135</v>
      </c>
      <c r="D1621" s="2" t="str">
        <f t="shared" si="215"/>
        <v>2012-08</v>
      </c>
      <c r="E1621" s="23">
        <v>7200</v>
      </c>
      <c r="F1621" s="23">
        <f t="shared" si="216"/>
        <v>0</v>
      </c>
      <c r="G1621" s="23">
        <f>IF(AND(B1621="Med B", COUNTIFS(A$2:A1621, A1621, B$2:B1621, "Med A")=0), 1, 0)</f>
        <v>0</v>
      </c>
      <c r="H1621" s="23" cm="1">
        <f t="array" ref="H1621">IF(AND(A1621=A1620, E1621=1), (C1621-MIN(IF(A$2:A1621=A1621, IF(B$2:B1621="Med A", C$2:C1621), C1621)))/7, 0)</f>
        <v>0</v>
      </c>
      <c r="I1621" s="23">
        <f>IF(F1621=1, SUMIFS(E$2:E1621, A$2:A1621, A1621, B$2:B1621, "Med A"), 0)</f>
        <v>0</v>
      </c>
      <c r="J1621" s="23">
        <f t="shared" si="217"/>
        <v>0</v>
      </c>
      <c r="K1621" s="23">
        <f t="shared" si="218"/>
        <v>7200</v>
      </c>
      <c r="L1621" s="23">
        <f t="shared" si="219"/>
        <v>0</v>
      </c>
      <c r="M1621" s="1">
        <f>IF(AND(B1621="Med B", COUNTIFS(A$2:A1621, A1621, B$2:B1621, "Med B")=1), 1, 0)</f>
        <v>0</v>
      </c>
      <c r="N1621" s="1">
        <f t="shared" si="220"/>
        <v>0</v>
      </c>
      <c r="O1621" s="1">
        <f>IF(B1621="Med B", COUNTIFS(A$2:A1621, A1621, B$2:B1621, "Med B"), 0)</f>
        <v>0</v>
      </c>
      <c r="P1621" s="1">
        <f>IF(AND(B1621="Med B", COUNTIFS(A$2:A1621, A1621, B$2:B1621, "Med B")=2), E1621, 0)</f>
        <v>0</v>
      </c>
    </row>
    <row r="1622" spans="1:17" ht="10" x14ac:dyDescent="0.25">
      <c r="A1622" s="1">
        <v>106</v>
      </c>
      <c r="B1622" s="24" t="s">
        <v>9</v>
      </c>
      <c r="C1622" s="2">
        <v>41137</v>
      </c>
      <c r="D1622" s="2" t="str">
        <f t="shared" si="215"/>
        <v>2012-08</v>
      </c>
      <c r="E1622" s="23">
        <v>7200</v>
      </c>
      <c r="F1622" s="23">
        <f t="shared" si="216"/>
        <v>0</v>
      </c>
      <c r="G1622" s="23">
        <f>IF(AND(B1622="Med B", COUNTIFS(A$2:A1622, A1622, B$2:B1622, "Med A")=0), 1, 0)</f>
        <v>0</v>
      </c>
      <c r="H1622" s="23" cm="1">
        <f t="array" ref="H1622">IF(AND(A1622=A1621, E1622=1), (C1622-MIN(IF(A$2:A1622=A1622, IF(B$2:B1622="Med A", C$2:C1622), C1622)))/7, 0)</f>
        <v>0</v>
      </c>
      <c r="I1622" s="23">
        <f>IF(F1622=1, SUMIFS(E$2:E1622, A$2:A1622, A1622, B$2:B1622, "Med A"), 0)</f>
        <v>0</v>
      </c>
      <c r="J1622" s="23">
        <f t="shared" si="217"/>
        <v>0</v>
      </c>
      <c r="K1622" s="23">
        <f t="shared" si="218"/>
        <v>7200</v>
      </c>
      <c r="L1622" s="23">
        <f t="shared" si="219"/>
        <v>0</v>
      </c>
      <c r="M1622" s="1">
        <f>IF(AND(B1622="Med B", COUNTIFS(A$2:A1622, A1622, B$2:B1622, "Med B")=1), 1, 0)</f>
        <v>0</v>
      </c>
      <c r="N1622" s="1">
        <f t="shared" si="220"/>
        <v>0</v>
      </c>
      <c r="O1622" s="1">
        <f>IF(B1622="Med B", COUNTIFS(A$2:A1622, A1622, B$2:B1622, "Med B"), 0)</f>
        <v>0</v>
      </c>
      <c r="P1622" s="1">
        <f>IF(AND(B1622="Med B", COUNTIFS(A$2:A1622, A1622, B$2:B1622, "Med B")=2), E1622, 0)</f>
        <v>0</v>
      </c>
    </row>
    <row r="1623" spans="1:17" ht="10" x14ac:dyDescent="0.25">
      <c r="A1623" s="1">
        <v>106</v>
      </c>
      <c r="B1623" s="24" t="s">
        <v>9</v>
      </c>
      <c r="C1623" s="2">
        <v>41139</v>
      </c>
      <c r="D1623" s="2" t="str">
        <f t="shared" si="215"/>
        <v>2012-08</v>
      </c>
      <c r="E1623" s="23">
        <v>8000</v>
      </c>
      <c r="F1623" s="23">
        <f t="shared" si="216"/>
        <v>0</v>
      </c>
      <c r="G1623" s="23">
        <f>IF(AND(B1623="Med B", COUNTIFS(A$2:A1623, A1623, B$2:B1623, "Med A")=0), 1, 0)</f>
        <v>0</v>
      </c>
      <c r="H1623" s="23" cm="1">
        <f t="array" ref="H1623">IF(AND(A1623=A1622, E1623=1), (C1623-MIN(IF(A$2:A1623=A1623, IF(B$2:B1623="Med A", C$2:C1623), C1623)))/7, 0)</f>
        <v>0</v>
      </c>
      <c r="I1623" s="23">
        <f>IF(F1623=1, SUMIFS(E$2:E1623, A$2:A1623, A1623, B$2:B1623, "Med A"), 0)</f>
        <v>0</v>
      </c>
      <c r="J1623" s="23">
        <f t="shared" si="217"/>
        <v>0</v>
      </c>
      <c r="K1623" s="23">
        <f t="shared" si="218"/>
        <v>8000</v>
      </c>
      <c r="L1623" s="23">
        <f t="shared" si="219"/>
        <v>0</v>
      </c>
      <c r="M1623" s="1">
        <f>IF(AND(B1623="Med B", COUNTIFS(A$2:A1623, A1623, B$2:B1623, "Med B")=1), 1, 0)</f>
        <v>0</v>
      </c>
      <c r="N1623" s="1">
        <f t="shared" si="220"/>
        <v>0</v>
      </c>
      <c r="O1623" s="1">
        <f>IF(B1623="Med B", COUNTIFS(A$2:A1623, A1623, B$2:B1623, "Med B"), 0)</f>
        <v>0</v>
      </c>
      <c r="P1623" s="1">
        <f>IF(AND(B1623="Med B", COUNTIFS(A$2:A1623, A1623, B$2:B1623, "Med B")=2), E1623, 0)</f>
        <v>0</v>
      </c>
    </row>
    <row r="1624" spans="1:17" ht="10" x14ac:dyDescent="0.25">
      <c r="A1624" s="1">
        <v>106</v>
      </c>
      <c r="B1624" s="24" t="s">
        <v>9</v>
      </c>
      <c r="C1624" s="2">
        <v>41142</v>
      </c>
      <c r="D1624" s="2" t="str">
        <f t="shared" si="215"/>
        <v>2012-08</v>
      </c>
      <c r="E1624" s="23">
        <v>8000</v>
      </c>
      <c r="F1624" s="23">
        <f t="shared" si="216"/>
        <v>0</v>
      </c>
      <c r="G1624" s="23">
        <f>IF(AND(B1624="Med B", COUNTIFS(A$2:A1624, A1624, B$2:B1624, "Med A")=0), 1, 0)</f>
        <v>0</v>
      </c>
      <c r="H1624" s="23" cm="1">
        <f t="array" ref="H1624">IF(AND(A1624=A1623, E1624=1), (C1624-MIN(IF(A$2:A1624=A1624, IF(B$2:B1624="Med A", C$2:C1624), C1624)))/7, 0)</f>
        <v>0</v>
      </c>
      <c r="I1624" s="23">
        <f>IF(F1624=1, SUMIFS(E$2:E1624, A$2:A1624, A1624, B$2:B1624, "Med A"), 0)</f>
        <v>0</v>
      </c>
      <c r="J1624" s="23">
        <f t="shared" si="217"/>
        <v>0</v>
      </c>
      <c r="K1624" s="23">
        <f t="shared" si="218"/>
        <v>8000</v>
      </c>
      <c r="L1624" s="23">
        <f t="shared" si="219"/>
        <v>0</v>
      </c>
      <c r="M1624" s="1">
        <f>IF(AND(B1624="Med B", COUNTIFS(A$2:A1624, A1624, B$2:B1624, "Med B")=1), 1, 0)</f>
        <v>0</v>
      </c>
      <c r="N1624" s="1">
        <f t="shared" si="220"/>
        <v>0</v>
      </c>
      <c r="O1624" s="1">
        <f>IF(B1624="Med B", COUNTIFS(A$2:A1624, A1624, B$2:B1624, "Med B"), 0)</f>
        <v>0</v>
      </c>
      <c r="P1624" s="1">
        <f>IF(AND(B1624="Med B", COUNTIFS(A$2:A1624, A1624, B$2:B1624, "Med B")=2), E1624, 0)</f>
        <v>0</v>
      </c>
    </row>
    <row r="1625" spans="1:17" ht="10" x14ac:dyDescent="0.25">
      <c r="A1625" s="1">
        <v>106</v>
      </c>
      <c r="B1625" s="24" t="s">
        <v>9</v>
      </c>
      <c r="C1625" s="2">
        <v>41144</v>
      </c>
      <c r="D1625" s="2" t="str">
        <f t="shared" si="215"/>
        <v>2012-08</v>
      </c>
      <c r="E1625" s="23">
        <v>8000</v>
      </c>
      <c r="F1625" s="23">
        <f t="shared" si="216"/>
        <v>0</v>
      </c>
      <c r="G1625" s="23">
        <f>IF(AND(B1625="Med B", COUNTIFS(A$2:A1625, A1625, B$2:B1625, "Med A")=0), 1, 0)</f>
        <v>0</v>
      </c>
      <c r="H1625" s="23" cm="1">
        <f t="array" ref="H1625">IF(AND(A1625=A1624, E1625=1), (C1625-MIN(IF(A$2:A1625=A1625, IF(B$2:B1625="Med A", C$2:C1625), C1625)))/7, 0)</f>
        <v>0</v>
      </c>
      <c r="I1625" s="23">
        <f>IF(F1625=1, SUMIFS(E$2:E1625, A$2:A1625, A1625, B$2:B1625, "Med A"), 0)</f>
        <v>0</v>
      </c>
      <c r="J1625" s="23">
        <f t="shared" si="217"/>
        <v>0</v>
      </c>
      <c r="K1625" s="23">
        <f t="shared" si="218"/>
        <v>8000</v>
      </c>
      <c r="L1625" s="23">
        <f t="shared" si="219"/>
        <v>0</v>
      </c>
      <c r="M1625" s="1">
        <f>IF(AND(B1625="Med B", COUNTIFS(A$2:A1625, A1625, B$2:B1625, "Med B")=1), 1, 0)</f>
        <v>0</v>
      </c>
      <c r="N1625" s="1">
        <f t="shared" si="220"/>
        <v>0</v>
      </c>
      <c r="O1625" s="1">
        <f>IF(B1625="Med B", COUNTIFS(A$2:A1625, A1625, B$2:B1625, "Med B"), 0)</f>
        <v>0</v>
      </c>
      <c r="P1625" s="1">
        <f>IF(AND(B1625="Med B", COUNTIFS(A$2:A1625, A1625, B$2:B1625, "Med B")=2), E1625, 0)</f>
        <v>0</v>
      </c>
    </row>
    <row r="1626" spans="1:17" ht="10" x14ac:dyDescent="0.25">
      <c r="A1626" s="1">
        <v>106</v>
      </c>
      <c r="B1626" s="24" t="s">
        <v>9</v>
      </c>
      <c r="C1626" s="2">
        <v>41146</v>
      </c>
      <c r="D1626" s="2" t="str">
        <f t="shared" si="215"/>
        <v>2012-08</v>
      </c>
      <c r="E1626" s="23">
        <v>8000</v>
      </c>
      <c r="F1626" s="23">
        <f t="shared" si="216"/>
        <v>0</v>
      </c>
      <c r="G1626" s="23">
        <f>IF(AND(B1626="Med B", COUNTIFS(A$2:A1626, A1626, B$2:B1626, "Med A")=0), 1, 0)</f>
        <v>0</v>
      </c>
      <c r="H1626" s="23" cm="1">
        <f t="array" ref="H1626">IF(AND(A1626=A1625, E1626=1), (C1626-MIN(IF(A$2:A1626=A1626, IF(B$2:B1626="Med A", C$2:C1626), C1626)))/7, 0)</f>
        <v>0</v>
      </c>
      <c r="I1626" s="23">
        <f>IF(F1626=1, SUMIFS(E$2:E1626, A$2:A1626, A1626, B$2:B1626, "Med A"), 0)</f>
        <v>0</v>
      </c>
      <c r="J1626" s="23">
        <f t="shared" si="217"/>
        <v>0</v>
      </c>
      <c r="K1626" s="23">
        <f t="shared" si="218"/>
        <v>8000</v>
      </c>
      <c r="L1626" s="23">
        <f t="shared" si="219"/>
        <v>0</v>
      </c>
      <c r="M1626" s="1">
        <f>IF(AND(B1626="Med B", COUNTIFS(A$2:A1626, A1626, B$2:B1626, "Med B")=1), 1, 0)</f>
        <v>0</v>
      </c>
      <c r="N1626" s="1">
        <f t="shared" si="220"/>
        <v>0</v>
      </c>
      <c r="O1626" s="1">
        <f>IF(B1626="Med B", COUNTIFS(A$2:A1626, A1626, B$2:B1626, "Med B"), 0)</f>
        <v>0</v>
      </c>
      <c r="P1626" s="1">
        <f>IF(AND(B1626="Med B", COUNTIFS(A$2:A1626, A1626, B$2:B1626, "Med B")=2), E1626, 0)</f>
        <v>0</v>
      </c>
    </row>
    <row r="1627" spans="1:17" ht="10" x14ac:dyDescent="0.25">
      <c r="A1627" s="1">
        <v>106</v>
      </c>
      <c r="B1627" s="24" t="s">
        <v>9</v>
      </c>
      <c r="C1627" s="2">
        <v>41149</v>
      </c>
      <c r="D1627" s="2" t="str">
        <f t="shared" si="215"/>
        <v>2012-08</v>
      </c>
      <c r="E1627" s="23">
        <v>8000</v>
      </c>
      <c r="F1627" s="23">
        <f t="shared" si="216"/>
        <v>0</v>
      </c>
      <c r="G1627" s="23">
        <f>IF(AND(B1627="Med B", COUNTIFS(A$2:A1627, A1627, B$2:B1627, "Med A")=0), 1, 0)</f>
        <v>0</v>
      </c>
      <c r="H1627" s="23" cm="1">
        <f t="array" ref="H1627">IF(AND(A1627=A1626, E1627=1), (C1627-MIN(IF(A$2:A1627=A1627, IF(B$2:B1627="Med A", C$2:C1627), C1627)))/7, 0)</f>
        <v>0</v>
      </c>
      <c r="I1627" s="23">
        <f>IF(F1627=1, SUMIFS(E$2:E1627, A$2:A1627, A1627, B$2:B1627, "Med A"), 0)</f>
        <v>0</v>
      </c>
      <c r="J1627" s="23">
        <f t="shared" si="217"/>
        <v>0</v>
      </c>
      <c r="K1627" s="23">
        <f t="shared" si="218"/>
        <v>8000</v>
      </c>
      <c r="L1627" s="23">
        <f t="shared" si="219"/>
        <v>0</v>
      </c>
      <c r="M1627" s="1">
        <f>IF(AND(B1627="Med B", COUNTIFS(A$2:A1627, A1627, B$2:B1627, "Med B")=1), 1, 0)</f>
        <v>0</v>
      </c>
      <c r="N1627" s="1">
        <f t="shared" si="220"/>
        <v>0</v>
      </c>
      <c r="O1627" s="1">
        <f>IF(B1627="Med B", COUNTIFS(A$2:A1627, A1627, B$2:B1627, "Med B"), 0)</f>
        <v>0</v>
      </c>
      <c r="P1627" s="1">
        <f>IF(AND(B1627="Med B", COUNTIFS(A$2:A1627, A1627, B$2:B1627, "Med B")=2), E1627, 0)</f>
        <v>0</v>
      </c>
    </row>
    <row r="1628" spans="1:17" ht="10" x14ac:dyDescent="0.25">
      <c r="A1628" s="1">
        <v>106</v>
      </c>
      <c r="B1628" s="24" t="s">
        <v>9</v>
      </c>
      <c r="C1628" s="2">
        <v>41151</v>
      </c>
      <c r="D1628" s="2" t="str">
        <f t="shared" si="215"/>
        <v>2012-08</v>
      </c>
      <c r="E1628" s="23">
        <v>8000</v>
      </c>
      <c r="F1628" s="23">
        <f t="shared" si="216"/>
        <v>0</v>
      </c>
      <c r="G1628" s="23">
        <f>IF(AND(B1628="Med B", COUNTIFS(A$2:A1628, A1628, B$2:B1628, "Med A")=0), 1, 0)</f>
        <v>0</v>
      </c>
      <c r="H1628" s="23" cm="1">
        <f t="array" ref="H1628">IF(AND(A1628=A1627, E1628=1), (C1628-MIN(IF(A$2:A1628=A1628, IF(B$2:B1628="Med A", C$2:C1628), C1628)))/7, 0)</f>
        <v>0</v>
      </c>
      <c r="I1628" s="23">
        <f>IF(F1628=1, SUMIFS(E$2:E1628, A$2:A1628, A1628, B$2:B1628, "Med A"), 0)</f>
        <v>0</v>
      </c>
      <c r="J1628" s="23">
        <f t="shared" si="217"/>
        <v>0</v>
      </c>
      <c r="K1628" s="23">
        <f t="shared" si="218"/>
        <v>8000</v>
      </c>
      <c r="L1628" s="23">
        <f t="shared" si="219"/>
        <v>0</v>
      </c>
      <c r="M1628" s="1">
        <f>IF(AND(B1628="Med B", COUNTIFS(A$2:A1628, A1628, B$2:B1628, "Med B")=1), 1, 0)</f>
        <v>0</v>
      </c>
      <c r="N1628" s="1">
        <f t="shared" si="220"/>
        <v>0</v>
      </c>
      <c r="O1628" s="1">
        <f>IF(B1628="Med B", COUNTIFS(A$2:A1628, A1628, B$2:B1628, "Med B"), 0)</f>
        <v>0</v>
      </c>
      <c r="P1628" s="1">
        <f>IF(AND(B1628="Med B", COUNTIFS(A$2:A1628, A1628, B$2:B1628, "Med B")=2), E1628, 0)</f>
        <v>0</v>
      </c>
    </row>
    <row r="1629" spans="1:17" ht="12.5" x14ac:dyDescent="0.25">
      <c r="A1629" s="1">
        <v>106</v>
      </c>
      <c r="B1629" s="24" t="s">
        <v>9</v>
      </c>
      <c r="C1629" s="2">
        <v>41153</v>
      </c>
      <c r="D1629" s="2" t="str">
        <f t="shared" si="215"/>
        <v>2012-09</v>
      </c>
      <c r="E1629" s="23">
        <v>8000</v>
      </c>
      <c r="F1629" s="23">
        <f t="shared" si="216"/>
        <v>0</v>
      </c>
      <c r="G1629" s="23">
        <f>IF(AND(B1629="Med B", COUNTIFS(A$2:A1629, A1629, B$2:B1629, "Med A")=0), 1, 0)</f>
        <v>0</v>
      </c>
      <c r="H1629" s="23" cm="1">
        <f t="array" ref="H1629">IF(AND(A1629=A1628, E1629=1), (C1629-MIN(IF(A$2:A1629=A1629, IF(B$2:B1629="Med A", C$2:C1629), C1629)))/7, 0)</f>
        <v>0</v>
      </c>
      <c r="I1629" s="23">
        <f>IF(F1629=1, SUMIFS(E$2:E1629, A$2:A1629, A1629, B$2:B1629, "Med A"), 0)</f>
        <v>0</v>
      </c>
      <c r="J1629" s="23">
        <f t="shared" si="217"/>
        <v>0</v>
      </c>
      <c r="K1629" s="23">
        <f t="shared" si="218"/>
        <v>8000</v>
      </c>
      <c r="L1629" s="23">
        <f t="shared" si="219"/>
        <v>0</v>
      </c>
      <c r="M1629" s="1">
        <f>IF(AND(B1629="Med B", COUNTIFS(A$2:A1629, A1629, B$2:B1629, "Med B")=1), 1, 0)</f>
        <v>0</v>
      </c>
      <c r="N1629" s="1">
        <f t="shared" si="220"/>
        <v>0</v>
      </c>
      <c r="O1629" s="1">
        <f>IF(B1629="Med B", COUNTIFS(A$2:A1629, A1629, B$2:B1629, "Med B"), 0)</f>
        <v>0</v>
      </c>
      <c r="P1629" s="1">
        <f>IF(AND(B1629="Med B", COUNTIFS(A$2:A1629, A1629, B$2:B1629, "Med B")=2), E1629, 0)</f>
        <v>0</v>
      </c>
      <c r="Q1629" t="str">
        <f t="shared" ref="Q1629:Q1633" si="221">IF(AND(F1605=1, OR(MONTH(C1605)=9, MONTH(C1605)=10)), TEXT(C1605, "yyyy-mm"), "")</f>
        <v/>
      </c>
    </row>
    <row r="1630" spans="1:17" ht="12.5" x14ac:dyDescent="0.25">
      <c r="A1630" s="1">
        <v>106</v>
      </c>
      <c r="B1630" s="24" t="s">
        <v>9</v>
      </c>
      <c r="C1630" s="2">
        <v>41156</v>
      </c>
      <c r="D1630" s="2" t="str">
        <f t="shared" si="215"/>
        <v>2012-09</v>
      </c>
      <c r="E1630" s="23">
        <v>8000</v>
      </c>
      <c r="F1630" s="23">
        <f t="shared" si="216"/>
        <v>0</v>
      </c>
      <c r="G1630" s="23">
        <f>IF(AND(B1630="Med B", COUNTIFS(A$2:A1630, A1630, B$2:B1630, "Med A")=0), 1, 0)</f>
        <v>0</v>
      </c>
      <c r="H1630" s="23" cm="1">
        <f t="array" ref="H1630">IF(AND(A1630=A1629, E1630=1), (C1630-MIN(IF(A$2:A1630=A1630, IF(B$2:B1630="Med A", C$2:C1630), C1630)))/7, 0)</f>
        <v>0</v>
      </c>
      <c r="I1630" s="23">
        <f>IF(F1630=1, SUMIFS(E$2:E1630, A$2:A1630, A1630, B$2:B1630, "Med A"), 0)</f>
        <v>0</v>
      </c>
      <c r="J1630" s="23">
        <f t="shared" si="217"/>
        <v>0</v>
      </c>
      <c r="K1630" s="23">
        <f t="shared" si="218"/>
        <v>8000</v>
      </c>
      <c r="L1630" s="23">
        <f t="shared" si="219"/>
        <v>0</v>
      </c>
      <c r="M1630" s="1">
        <f>IF(AND(B1630="Med B", COUNTIFS(A$2:A1630, A1630, B$2:B1630, "Med B")=1), 1, 0)</f>
        <v>0</v>
      </c>
      <c r="N1630" s="1">
        <f t="shared" si="220"/>
        <v>0</v>
      </c>
      <c r="O1630" s="1">
        <f>IF(B1630="Med B", COUNTIFS(A$2:A1630, A1630, B$2:B1630, "Med B"), 0)</f>
        <v>0</v>
      </c>
      <c r="P1630" s="1">
        <f>IF(AND(B1630="Med B", COUNTIFS(A$2:A1630, A1630, B$2:B1630, "Med B")=2), E1630, 0)</f>
        <v>0</v>
      </c>
      <c r="Q1630" t="str">
        <f t="shared" si="221"/>
        <v/>
      </c>
    </row>
    <row r="1631" spans="1:17" ht="12.5" x14ac:dyDescent="0.25">
      <c r="A1631" s="1">
        <v>106</v>
      </c>
      <c r="B1631" s="24" t="s">
        <v>9</v>
      </c>
      <c r="C1631" s="2">
        <v>41158</v>
      </c>
      <c r="D1631" s="2" t="str">
        <f t="shared" si="215"/>
        <v>2012-09</v>
      </c>
      <c r="E1631" s="23">
        <v>8000</v>
      </c>
      <c r="F1631" s="23">
        <f t="shared" si="216"/>
        <v>0</v>
      </c>
      <c r="G1631" s="23">
        <f>IF(AND(B1631="Med B", COUNTIFS(A$2:A1631, A1631, B$2:B1631, "Med A")=0), 1, 0)</f>
        <v>0</v>
      </c>
      <c r="H1631" s="23" cm="1">
        <f t="array" ref="H1631">IF(AND(A1631=A1630, E1631=1), (C1631-MIN(IF(A$2:A1631=A1631, IF(B$2:B1631="Med A", C$2:C1631), C1631)))/7, 0)</f>
        <v>0</v>
      </c>
      <c r="I1631" s="23">
        <f>IF(F1631=1, SUMIFS(E$2:E1631, A$2:A1631, A1631, B$2:B1631, "Med A"), 0)</f>
        <v>0</v>
      </c>
      <c r="J1631" s="23">
        <f t="shared" si="217"/>
        <v>0</v>
      </c>
      <c r="K1631" s="23">
        <f t="shared" si="218"/>
        <v>8000</v>
      </c>
      <c r="L1631" s="23">
        <f t="shared" si="219"/>
        <v>0</v>
      </c>
      <c r="M1631" s="1">
        <f>IF(AND(B1631="Med B", COUNTIFS(A$2:A1631, A1631, B$2:B1631, "Med B")=1), 1, 0)</f>
        <v>0</v>
      </c>
      <c r="N1631" s="1">
        <f t="shared" si="220"/>
        <v>0</v>
      </c>
      <c r="O1631" s="1">
        <f>IF(B1631="Med B", COUNTIFS(A$2:A1631, A1631, B$2:B1631, "Med B"), 0)</f>
        <v>0</v>
      </c>
      <c r="P1631" s="1">
        <f>IF(AND(B1631="Med B", COUNTIFS(A$2:A1631, A1631, B$2:B1631, "Med B")=2), E1631, 0)</f>
        <v>0</v>
      </c>
      <c r="Q1631" t="str">
        <f t="shared" si="221"/>
        <v/>
      </c>
    </row>
    <row r="1632" spans="1:17" ht="12.5" x14ac:dyDescent="0.25">
      <c r="A1632" s="1">
        <v>106</v>
      </c>
      <c r="B1632" s="24" t="s">
        <v>10</v>
      </c>
      <c r="C1632" s="2">
        <v>41165</v>
      </c>
      <c r="D1632" s="2" t="str">
        <f t="shared" si="215"/>
        <v>2012-09</v>
      </c>
      <c r="E1632" s="23">
        <v>13</v>
      </c>
      <c r="F1632" s="23">
        <f t="shared" si="216"/>
        <v>1</v>
      </c>
      <c r="G1632" s="23">
        <f>IF(AND(B1632="Med B", COUNTIFS(A$2:A1632, A1632, B$2:B1632, "Med A")=0), 1, 0)</f>
        <v>0</v>
      </c>
      <c r="H1632" s="23" cm="1">
        <f t="array" ref="H1632">IF(AND(A1632=A1631, E1632=1), (C1632-MIN(IF(A$2:A1632=A1632, IF(B$2:B1632="Med A", C$2:C1632), C1632)))/7, 0)</f>
        <v>0</v>
      </c>
      <c r="I1632" s="23">
        <f>IF(F1632=1, SUMIFS(E$2:E1632, A$2:A1632, A1632, B$2:B1632, "Med A"), 0)</f>
        <v>188200</v>
      </c>
      <c r="J1632" s="23">
        <f t="shared" si="217"/>
        <v>0</v>
      </c>
      <c r="K1632" s="23">
        <f t="shared" si="218"/>
        <v>0</v>
      </c>
      <c r="L1632" s="23">
        <f t="shared" si="219"/>
        <v>13</v>
      </c>
      <c r="M1632" s="1">
        <f>IF(AND(B1632="Med B", COUNTIFS(A$2:A1632, A1632, B$2:B1632, "Med B")=1), 1, 0)</f>
        <v>1</v>
      </c>
      <c r="N1632" s="1">
        <f t="shared" si="220"/>
        <v>13</v>
      </c>
      <c r="O1632" s="1">
        <f>IF(B1632="Med B", COUNTIFS(A$2:A1632, A1632, B$2:B1632, "Med B"), 0)</f>
        <v>1</v>
      </c>
      <c r="P1632" s="1">
        <f>IF(AND(B1632="Med B", COUNTIFS(A$2:A1632, A1632, B$2:B1632, "Med B")=2), E1632, 0)</f>
        <v>0</v>
      </c>
      <c r="Q1632" t="str">
        <f t="shared" si="221"/>
        <v/>
      </c>
    </row>
    <row r="1633" spans="1:17" ht="12.5" x14ac:dyDescent="0.25">
      <c r="A1633" s="1">
        <v>106</v>
      </c>
      <c r="B1633" s="24" t="s">
        <v>10</v>
      </c>
      <c r="C1633" s="2">
        <v>41193</v>
      </c>
      <c r="D1633" s="2" t="str">
        <f t="shared" si="215"/>
        <v>2012-10</v>
      </c>
      <c r="E1633" s="23">
        <v>13</v>
      </c>
      <c r="F1633" s="23">
        <f t="shared" si="216"/>
        <v>0</v>
      </c>
      <c r="G1633" s="23">
        <f>IF(AND(B1633="Med B", COUNTIFS(A$2:A1633, A1633, B$2:B1633, "Med A")=0), 1, 0)</f>
        <v>0</v>
      </c>
      <c r="H1633" s="23" cm="1">
        <f t="array" ref="H1633">IF(AND(A1633=A1632, E1633=1), (C1633-MIN(IF(A$2:A1633=A1633, IF(B$2:B1633="Med A", C$2:C1633), C1633)))/7, 0)</f>
        <v>0</v>
      </c>
      <c r="I1633" s="23">
        <f>IF(F1633=1, SUMIFS(E$2:E1633, A$2:A1633, A1633, B$2:B1633, "Med A"), 0)</f>
        <v>0</v>
      </c>
      <c r="J1633" s="23">
        <f t="shared" si="217"/>
        <v>0</v>
      </c>
      <c r="K1633" s="23">
        <f t="shared" si="218"/>
        <v>0</v>
      </c>
      <c r="L1633" s="23">
        <f t="shared" si="219"/>
        <v>13</v>
      </c>
      <c r="M1633" s="1">
        <f>IF(AND(B1633="Med B", COUNTIFS(A$2:A1633, A1633, B$2:B1633, "Med B")=1), 1, 0)</f>
        <v>0</v>
      </c>
      <c r="N1633" s="1">
        <f t="shared" si="220"/>
        <v>0</v>
      </c>
      <c r="O1633" s="1">
        <f>IF(B1633="Med B", COUNTIFS(A$2:A1633, A1633, B$2:B1633, "Med B"), 0)</f>
        <v>2</v>
      </c>
      <c r="P1633" s="1">
        <f>IF(AND(B1633="Med B", COUNTIFS(A$2:A1633, A1633, B$2:B1633, "Med B")=2), E1633, 0)</f>
        <v>13</v>
      </c>
      <c r="Q1633" t="str">
        <f t="shared" si="221"/>
        <v/>
      </c>
    </row>
    <row r="1634" spans="1:17" ht="10" x14ac:dyDescent="0.25">
      <c r="A1634" s="1">
        <v>106</v>
      </c>
      <c r="B1634" s="24" t="s">
        <v>10</v>
      </c>
      <c r="C1634" s="2">
        <v>41228</v>
      </c>
      <c r="D1634" s="2" t="str">
        <f t="shared" si="215"/>
        <v>2012-11</v>
      </c>
      <c r="E1634" s="23">
        <v>13</v>
      </c>
      <c r="F1634" s="23">
        <f t="shared" si="216"/>
        <v>0</v>
      </c>
      <c r="G1634" s="23">
        <f>IF(AND(B1634="Med B", COUNTIFS(A$2:A1634, A1634, B$2:B1634, "Med A")=0), 1, 0)</f>
        <v>0</v>
      </c>
      <c r="H1634" s="23" cm="1">
        <f t="array" ref="H1634">IF(AND(A1634=A1633, E1634=1), (C1634-MIN(IF(A$2:A1634=A1634, IF(B$2:B1634="Med A", C$2:C1634), C1634)))/7, 0)</f>
        <v>0</v>
      </c>
      <c r="I1634" s="23">
        <f>IF(F1634=1, SUMIFS(E$2:E1634, A$2:A1634, A1634, B$2:B1634, "Med A"), 0)</f>
        <v>0</v>
      </c>
      <c r="J1634" s="23">
        <f t="shared" si="217"/>
        <v>39</v>
      </c>
      <c r="K1634" s="23">
        <f t="shared" si="218"/>
        <v>0</v>
      </c>
      <c r="L1634" s="23">
        <f t="shared" si="219"/>
        <v>13</v>
      </c>
      <c r="M1634" s="1">
        <f>IF(AND(B1634="Med B", COUNTIFS(A$2:A1634, A1634, B$2:B1634, "Med B")=1), 1, 0)</f>
        <v>0</v>
      </c>
      <c r="N1634" s="1">
        <f t="shared" si="220"/>
        <v>0</v>
      </c>
      <c r="O1634" s="1">
        <f>IF(B1634="Med B", COUNTIFS(A$2:A1634, A1634, B$2:B1634, "Med B"), 0)</f>
        <v>3</v>
      </c>
      <c r="P1634" s="1">
        <f>IF(AND(B1634="Med B", COUNTIFS(A$2:A1634, A1634, B$2:B1634, "Med B")=2), E1634, 0)</f>
        <v>0</v>
      </c>
    </row>
    <row r="1635" spans="1:17" ht="10" x14ac:dyDescent="0.25">
      <c r="A1635" s="1">
        <v>107</v>
      </c>
      <c r="B1635" s="24" t="s">
        <v>9</v>
      </c>
      <c r="C1635" s="2">
        <v>41097</v>
      </c>
      <c r="D1635" s="2" t="str">
        <f t="shared" si="215"/>
        <v>2012-07</v>
      </c>
      <c r="E1635" s="23">
        <v>4400</v>
      </c>
      <c r="F1635" s="23">
        <f t="shared" si="216"/>
        <v>0</v>
      </c>
      <c r="G1635" s="23">
        <f>IF(AND(B1635="Med B", COUNTIFS(A$2:A1635, A1635, B$2:B1635, "Med A")=0), 1, 0)</f>
        <v>0</v>
      </c>
      <c r="H1635" s="23" cm="1">
        <f t="array" ref="H1635">IF(AND(A1635=A1634, E1635=1), (C1635-MIN(IF(A$2:A1635=A1635, IF(B$2:B1635="Med A", C$2:C1635), C1635)))/7, 0)</f>
        <v>0</v>
      </c>
      <c r="I1635" s="23">
        <f>IF(F1635=1, SUMIFS(E$2:E1635, A$2:A1635, A1635, B$2:B1635, "Med A"), 0)</f>
        <v>0</v>
      </c>
      <c r="J1635" s="23">
        <f t="shared" si="217"/>
        <v>0</v>
      </c>
      <c r="K1635" s="23">
        <f t="shared" si="218"/>
        <v>4400</v>
      </c>
      <c r="L1635" s="23">
        <f t="shared" si="219"/>
        <v>0</v>
      </c>
      <c r="M1635" s="1">
        <f>IF(AND(B1635="Med B", COUNTIFS(A$2:A1635, A1635, B$2:B1635, "Med B")=1), 1, 0)</f>
        <v>0</v>
      </c>
      <c r="N1635" s="1">
        <f t="shared" si="220"/>
        <v>0</v>
      </c>
      <c r="O1635" s="1">
        <f>IF(B1635="Med B", COUNTIFS(A$2:A1635, A1635, B$2:B1635, "Med B"), 0)</f>
        <v>0</v>
      </c>
      <c r="P1635" s="1">
        <f>IF(AND(B1635="Med B", COUNTIFS(A$2:A1635, A1635, B$2:B1635, "Med B")=2), E1635, 0)</f>
        <v>0</v>
      </c>
    </row>
    <row r="1636" spans="1:17" ht="10" x14ac:dyDescent="0.25">
      <c r="A1636" s="1">
        <v>108</v>
      </c>
      <c r="B1636" s="24" t="s">
        <v>9</v>
      </c>
      <c r="C1636" s="2">
        <v>41093</v>
      </c>
      <c r="D1636" s="2" t="str">
        <f t="shared" si="215"/>
        <v>2012-07</v>
      </c>
      <c r="E1636" s="23">
        <v>4300</v>
      </c>
      <c r="F1636" s="23">
        <f t="shared" si="216"/>
        <v>0</v>
      </c>
      <c r="G1636" s="23">
        <f>IF(AND(B1636="Med B", COUNTIFS(A$2:A1636, A1636, B$2:B1636, "Med A")=0), 1, 0)</f>
        <v>0</v>
      </c>
      <c r="H1636" s="23" cm="1">
        <f t="array" ref="H1636">IF(AND(A1636=A1635, E1636=1), (C1636-MIN(IF(A$2:A1636=A1636, IF(B$2:B1636="Med A", C$2:C1636), C1636)))/7, 0)</f>
        <v>0</v>
      </c>
      <c r="I1636" s="23">
        <f>IF(F1636=1, SUMIFS(E$2:E1636, A$2:A1636, A1636, B$2:B1636, "Med A"), 0)</f>
        <v>0</v>
      </c>
      <c r="J1636" s="23">
        <f t="shared" si="217"/>
        <v>0</v>
      </c>
      <c r="K1636" s="23">
        <f t="shared" si="218"/>
        <v>4300</v>
      </c>
      <c r="L1636" s="23">
        <f t="shared" si="219"/>
        <v>0</v>
      </c>
      <c r="M1636" s="1">
        <f>IF(AND(B1636="Med B", COUNTIFS(A$2:A1636, A1636, B$2:B1636, "Med B")=1), 1, 0)</f>
        <v>0</v>
      </c>
      <c r="N1636" s="1">
        <f t="shared" si="220"/>
        <v>0</v>
      </c>
      <c r="O1636" s="1">
        <f>IF(B1636="Med B", COUNTIFS(A$2:A1636, A1636, B$2:B1636, "Med B"), 0)</f>
        <v>0</v>
      </c>
      <c r="P1636" s="1">
        <f>IF(AND(B1636="Med B", COUNTIFS(A$2:A1636, A1636, B$2:B1636, "Med B")=2), E1636, 0)</f>
        <v>0</v>
      </c>
    </row>
    <row r="1637" spans="1:17" ht="10" x14ac:dyDescent="0.25">
      <c r="A1637" s="1">
        <v>108</v>
      </c>
      <c r="B1637" s="24" t="s">
        <v>9</v>
      </c>
      <c r="C1637" s="2">
        <v>41095</v>
      </c>
      <c r="D1637" s="2" t="str">
        <f t="shared" si="215"/>
        <v>2012-07</v>
      </c>
      <c r="E1637" s="23">
        <v>4300</v>
      </c>
      <c r="F1637" s="23">
        <f t="shared" si="216"/>
        <v>0</v>
      </c>
      <c r="G1637" s="23">
        <f>IF(AND(B1637="Med B", COUNTIFS(A$2:A1637, A1637, B$2:B1637, "Med A")=0), 1, 0)</f>
        <v>0</v>
      </c>
      <c r="H1637" s="23" cm="1">
        <f t="array" ref="H1637">IF(AND(A1637=A1636, E1637=1), (C1637-MIN(IF(A$2:A1637=A1637, IF(B$2:B1637="Med A", C$2:C1637), C1637)))/7, 0)</f>
        <v>0</v>
      </c>
      <c r="I1637" s="23">
        <f>IF(F1637=1, SUMIFS(E$2:E1637, A$2:A1637, A1637, B$2:B1637, "Med A"), 0)</f>
        <v>0</v>
      </c>
      <c r="J1637" s="23">
        <f t="shared" si="217"/>
        <v>0</v>
      </c>
      <c r="K1637" s="23">
        <f t="shared" si="218"/>
        <v>4300</v>
      </c>
      <c r="L1637" s="23">
        <f t="shared" si="219"/>
        <v>0</v>
      </c>
      <c r="M1637" s="1">
        <f>IF(AND(B1637="Med B", COUNTIFS(A$2:A1637, A1637, B$2:B1637, "Med B")=1), 1, 0)</f>
        <v>0</v>
      </c>
      <c r="N1637" s="1">
        <f t="shared" si="220"/>
        <v>0</v>
      </c>
      <c r="O1637" s="1">
        <f>IF(B1637="Med B", COUNTIFS(A$2:A1637, A1637, B$2:B1637, "Med B"), 0)</f>
        <v>0</v>
      </c>
      <c r="P1637" s="1">
        <f>IF(AND(B1637="Med B", COUNTIFS(A$2:A1637, A1637, B$2:B1637, "Med B")=2), E1637, 0)</f>
        <v>0</v>
      </c>
    </row>
    <row r="1638" spans="1:17" ht="10" x14ac:dyDescent="0.25">
      <c r="A1638" s="1">
        <v>108</v>
      </c>
      <c r="B1638" s="24" t="s">
        <v>9</v>
      </c>
      <c r="C1638" s="2">
        <v>41097</v>
      </c>
      <c r="D1638" s="2" t="str">
        <f t="shared" si="215"/>
        <v>2012-07</v>
      </c>
      <c r="E1638" s="23">
        <v>4300</v>
      </c>
      <c r="F1638" s="23">
        <f t="shared" si="216"/>
        <v>0</v>
      </c>
      <c r="G1638" s="23">
        <f>IF(AND(B1638="Med B", COUNTIFS(A$2:A1638, A1638, B$2:B1638, "Med A")=0), 1, 0)</f>
        <v>0</v>
      </c>
      <c r="H1638" s="23" cm="1">
        <f t="array" ref="H1638">IF(AND(A1638=A1637, E1638=1), (C1638-MIN(IF(A$2:A1638=A1638, IF(B$2:B1638="Med A", C$2:C1638), C1638)))/7, 0)</f>
        <v>0</v>
      </c>
      <c r="I1638" s="23">
        <f>IF(F1638=1, SUMIFS(E$2:E1638, A$2:A1638, A1638, B$2:B1638, "Med A"), 0)</f>
        <v>0</v>
      </c>
      <c r="J1638" s="23">
        <f t="shared" si="217"/>
        <v>0</v>
      </c>
      <c r="K1638" s="23">
        <f t="shared" si="218"/>
        <v>4300</v>
      </c>
      <c r="L1638" s="23">
        <f t="shared" si="219"/>
        <v>0</v>
      </c>
      <c r="M1638" s="1">
        <f>IF(AND(B1638="Med B", COUNTIFS(A$2:A1638, A1638, B$2:B1638, "Med B")=1), 1, 0)</f>
        <v>0</v>
      </c>
      <c r="N1638" s="1">
        <f t="shared" si="220"/>
        <v>0</v>
      </c>
      <c r="O1638" s="1">
        <f>IF(B1638="Med B", COUNTIFS(A$2:A1638, A1638, B$2:B1638, "Med B"), 0)</f>
        <v>0</v>
      </c>
      <c r="P1638" s="1">
        <f>IF(AND(B1638="Med B", COUNTIFS(A$2:A1638, A1638, B$2:B1638, "Med B")=2), E1638, 0)</f>
        <v>0</v>
      </c>
    </row>
    <row r="1639" spans="1:17" ht="10" x14ac:dyDescent="0.25">
      <c r="A1639" s="1">
        <v>108</v>
      </c>
      <c r="B1639" s="24" t="s">
        <v>9</v>
      </c>
      <c r="C1639" s="2">
        <v>41100</v>
      </c>
      <c r="D1639" s="2" t="str">
        <f t="shared" si="215"/>
        <v>2012-07</v>
      </c>
      <c r="E1639" s="23">
        <v>4300</v>
      </c>
      <c r="F1639" s="23">
        <f t="shared" si="216"/>
        <v>0</v>
      </c>
      <c r="G1639" s="23">
        <f>IF(AND(B1639="Med B", COUNTIFS(A$2:A1639, A1639, B$2:B1639, "Med A")=0), 1, 0)</f>
        <v>0</v>
      </c>
      <c r="H1639" s="23" cm="1">
        <f t="array" ref="H1639">IF(AND(A1639=A1638, E1639=1), (C1639-MIN(IF(A$2:A1639=A1639, IF(B$2:B1639="Med A", C$2:C1639), C1639)))/7, 0)</f>
        <v>0</v>
      </c>
      <c r="I1639" s="23">
        <f>IF(F1639=1, SUMIFS(E$2:E1639, A$2:A1639, A1639, B$2:B1639, "Med A"), 0)</f>
        <v>0</v>
      </c>
      <c r="J1639" s="23">
        <f t="shared" si="217"/>
        <v>0</v>
      </c>
      <c r="K1639" s="23">
        <f t="shared" si="218"/>
        <v>4300</v>
      </c>
      <c r="L1639" s="23">
        <f t="shared" si="219"/>
        <v>0</v>
      </c>
      <c r="M1639" s="1">
        <f>IF(AND(B1639="Med B", COUNTIFS(A$2:A1639, A1639, B$2:B1639, "Med B")=1), 1, 0)</f>
        <v>0</v>
      </c>
      <c r="N1639" s="1">
        <f t="shared" si="220"/>
        <v>0</v>
      </c>
      <c r="O1639" s="1">
        <f>IF(B1639="Med B", COUNTIFS(A$2:A1639, A1639, B$2:B1639, "Med B"), 0)</f>
        <v>0</v>
      </c>
      <c r="P1639" s="1">
        <f>IF(AND(B1639="Med B", COUNTIFS(A$2:A1639, A1639, B$2:B1639, "Med B")=2), E1639, 0)</f>
        <v>0</v>
      </c>
    </row>
    <row r="1640" spans="1:17" ht="10" x14ac:dyDescent="0.25">
      <c r="A1640" s="1">
        <v>108</v>
      </c>
      <c r="B1640" s="24" t="s">
        <v>9</v>
      </c>
      <c r="C1640" s="2">
        <v>41102</v>
      </c>
      <c r="D1640" s="2" t="str">
        <f t="shared" si="215"/>
        <v>2012-07</v>
      </c>
      <c r="E1640" s="23">
        <v>4300</v>
      </c>
      <c r="F1640" s="23">
        <f t="shared" si="216"/>
        <v>0</v>
      </c>
      <c r="G1640" s="23">
        <f>IF(AND(B1640="Med B", COUNTIFS(A$2:A1640, A1640, B$2:B1640, "Med A")=0), 1, 0)</f>
        <v>0</v>
      </c>
      <c r="H1640" s="23" cm="1">
        <f t="array" ref="H1640">IF(AND(A1640=A1639, E1640=1), (C1640-MIN(IF(A$2:A1640=A1640, IF(B$2:B1640="Med A", C$2:C1640), C1640)))/7, 0)</f>
        <v>0</v>
      </c>
      <c r="I1640" s="23">
        <f>IF(F1640=1, SUMIFS(E$2:E1640, A$2:A1640, A1640, B$2:B1640, "Med A"), 0)</f>
        <v>0</v>
      </c>
      <c r="J1640" s="23">
        <f t="shared" si="217"/>
        <v>0</v>
      </c>
      <c r="K1640" s="23">
        <f t="shared" si="218"/>
        <v>4300</v>
      </c>
      <c r="L1640" s="23">
        <f t="shared" si="219"/>
        <v>0</v>
      </c>
      <c r="M1640" s="1">
        <f>IF(AND(B1640="Med B", COUNTIFS(A$2:A1640, A1640, B$2:B1640, "Med B")=1), 1, 0)</f>
        <v>0</v>
      </c>
      <c r="N1640" s="1">
        <f t="shared" si="220"/>
        <v>0</v>
      </c>
      <c r="O1640" s="1">
        <f>IF(B1640="Med B", COUNTIFS(A$2:A1640, A1640, B$2:B1640, "Med B"), 0)</f>
        <v>0</v>
      </c>
      <c r="P1640" s="1">
        <f>IF(AND(B1640="Med B", COUNTIFS(A$2:A1640, A1640, B$2:B1640, "Med B")=2), E1640, 0)</f>
        <v>0</v>
      </c>
    </row>
    <row r="1641" spans="1:17" ht="10" x14ac:dyDescent="0.25">
      <c r="A1641" s="1">
        <v>108</v>
      </c>
      <c r="B1641" s="24" t="s">
        <v>9</v>
      </c>
      <c r="C1641" s="2">
        <v>41104</v>
      </c>
      <c r="D1641" s="2" t="str">
        <f t="shared" si="215"/>
        <v>2012-07</v>
      </c>
      <c r="E1641" s="23">
        <v>4300</v>
      </c>
      <c r="F1641" s="23">
        <f t="shared" si="216"/>
        <v>0</v>
      </c>
      <c r="G1641" s="23">
        <f>IF(AND(B1641="Med B", COUNTIFS(A$2:A1641, A1641, B$2:B1641, "Med A")=0), 1, 0)</f>
        <v>0</v>
      </c>
      <c r="H1641" s="23" cm="1">
        <f t="array" ref="H1641">IF(AND(A1641=A1640, E1641=1), (C1641-MIN(IF(A$2:A1641=A1641, IF(B$2:B1641="Med A", C$2:C1641), C1641)))/7, 0)</f>
        <v>0</v>
      </c>
      <c r="I1641" s="23">
        <f>IF(F1641=1, SUMIFS(E$2:E1641, A$2:A1641, A1641, B$2:B1641, "Med A"), 0)</f>
        <v>0</v>
      </c>
      <c r="J1641" s="23">
        <f t="shared" si="217"/>
        <v>0</v>
      </c>
      <c r="K1641" s="23">
        <f t="shared" si="218"/>
        <v>4300</v>
      </c>
      <c r="L1641" s="23">
        <f t="shared" si="219"/>
        <v>0</v>
      </c>
      <c r="M1641" s="1">
        <f>IF(AND(B1641="Med B", COUNTIFS(A$2:A1641, A1641, B$2:B1641, "Med B")=1), 1, 0)</f>
        <v>0</v>
      </c>
      <c r="N1641" s="1">
        <f t="shared" si="220"/>
        <v>0</v>
      </c>
      <c r="O1641" s="1">
        <f>IF(B1641="Med B", COUNTIFS(A$2:A1641, A1641, B$2:B1641, "Med B"), 0)</f>
        <v>0</v>
      </c>
      <c r="P1641" s="1">
        <f>IF(AND(B1641="Med B", COUNTIFS(A$2:A1641, A1641, B$2:B1641, "Med B")=2), E1641, 0)</f>
        <v>0</v>
      </c>
    </row>
    <row r="1642" spans="1:17" ht="10" x14ac:dyDescent="0.25">
      <c r="A1642" s="1">
        <v>108</v>
      </c>
      <c r="B1642" s="24" t="s">
        <v>9</v>
      </c>
      <c r="C1642" s="2">
        <v>41107</v>
      </c>
      <c r="D1642" s="2" t="str">
        <f t="shared" si="215"/>
        <v>2012-07</v>
      </c>
      <c r="E1642" s="23">
        <v>4300</v>
      </c>
      <c r="F1642" s="23">
        <f t="shared" si="216"/>
        <v>0</v>
      </c>
      <c r="G1642" s="23">
        <f>IF(AND(B1642="Med B", COUNTIFS(A$2:A1642, A1642, B$2:B1642, "Med A")=0), 1, 0)</f>
        <v>0</v>
      </c>
      <c r="H1642" s="23" cm="1">
        <f t="array" ref="H1642">IF(AND(A1642=A1641, E1642=1), (C1642-MIN(IF(A$2:A1642=A1642, IF(B$2:B1642="Med A", C$2:C1642), C1642)))/7, 0)</f>
        <v>0</v>
      </c>
      <c r="I1642" s="23">
        <f>IF(F1642=1, SUMIFS(E$2:E1642, A$2:A1642, A1642, B$2:B1642, "Med A"), 0)</f>
        <v>0</v>
      </c>
      <c r="J1642" s="23">
        <f t="shared" si="217"/>
        <v>0</v>
      </c>
      <c r="K1642" s="23">
        <f t="shared" si="218"/>
        <v>4300</v>
      </c>
      <c r="L1642" s="23">
        <f t="shared" si="219"/>
        <v>0</v>
      </c>
      <c r="M1642" s="1">
        <f>IF(AND(B1642="Med B", COUNTIFS(A$2:A1642, A1642, B$2:B1642, "Med B")=1), 1, 0)</f>
        <v>0</v>
      </c>
      <c r="N1642" s="1">
        <f t="shared" si="220"/>
        <v>0</v>
      </c>
      <c r="O1642" s="1">
        <f>IF(B1642="Med B", COUNTIFS(A$2:A1642, A1642, B$2:B1642, "Med B"), 0)</f>
        <v>0</v>
      </c>
      <c r="P1642" s="1">
        <f>IF(AND(B1642="Med B", COUNTIFS(A$2:A1642, A1642, B$2:B1642, "Med B")=2), E1642, 0)</f>
        <v>0</v>
      </c>
    </row>
    <row r="1643" spans="1:17" ht="10" x14ac:dyDescent="0.25">
      <c r="A1643" s="1">
        <v>108</v>
      </c>
      <c r="B1643" s="24" t="s">
        <v>9</v>
      </c>
      <c r="C1643" s="2">
        <v>41109</v>
      </c>
      <c r="D1643" s="2" t="str">
        <f t="shared" si="215"/>
        <v>2012-07</v>
      </c>
      <c r="E1643" s="23">
        <v>4300</v>
      </c>
      <c r="F1643" s="23">
        <f t="shared" si="216"/>
        <v>0</v>
      </c>
      <c r="G1643" s="23">
        <f>IF(AND(B1643="Med B", COUNTIFS(A$2:A1643, A1643, B$2:B1643, "Med A")=0), 1, 0)</f>
        <v>0</v>
      </c>
      <c r="H1643" s="23" cm="1">
        <f t="array" ref="H1643">IF(AND(A1643=A1642, E1643=1), (C1643-MIN(IF(A$2:A1643=A1643, IF(B$2:B1643="Med A", C$2:C1643), C1643)))/7, 0)</f>
        <v>0</v>
      </c>
      <c r="I1643" s="23">
        <f>IF(F1643=1, SUMIFS(E$2:E1643, A$2:A1643, A1643, B$2:B1643, "Med A"), 0)</f>
        <v>0</v>
      </c>
      <c r="J1643" s="23">
        <f t="shared" si="217"/>
        <v>0</v>
      </c>
      <c r="K1643" s="23">
        <f t="shared" si="218"/>
        <v>4300</v>
      </c>
      <c r="L1643" s="23">
        <f t="shared" si="219"/>
        <v>0</v>
      </c>
      <c r="M1643" s="1">
        <f>IF(AND(B1643="Med B", COUNTIFS(A$2:A1643, A1643, B$2:B1643, "Med B")=1), 1, 0)</f>
        <v>0</v>
      </c>
      <c r="N1643" s="1">
        <f t="shared" si="220"/>
        <v>0</v>
      </c>
      <c r="O1643" s="1">
        <f>IF(B1643="Med B", COUNTIFS(A$2:A1643, A1643, B$2:B1643, "Med B"), 0)</f>
        <v>0</v>
      </c>
      <c r="P1643" s="1">
        <f>IF(AND(B1643="Med B", COUNTIFS(A$2:A1643, A1643, B$2:B1643, "Med B")=2), E1643, 0)</f>
        <v>0</v>
      </c>
    </row>
    <row r="1644" spans="1:17" ht="10" x14ac:dyDescent="0.25">
      <c r="A1644" s="1">
        <v>108</v>
      </c>
      <c r="B1644" s="24" t="s">
        <v>9</v>
      </c>
      <c r="C1644" s="2">
        <v>41111</v>
      </c>
      <c r="D1644" s="2" t="str">
        <f t="shared" si="215"/>
        <v>2012-07</v>
      </c>
      <c r="E1644" s="23">
        <v>3900</v>
      </c>
      <c r="F1644" s="23">
        <f t="shared" si="216"/>
        <v>0</v>
      </c>
      <c r="G1644" s="23">
        <f>IF(AND(B1644="Med B", COUNTIFS(A$2:A1644, A1644, B$2:B1644, "Med A")=0), 1, 0)</f>
        <v>0</v>
      </c>
      <c r="H1644" s="23" cm="1">
        <f t="array" ref="H1644">IF(AND(A1644=A1643, E1644=1), (C1644-MIN(IF(A$2:A1644=A1644, IF(B$2:B1644="Med A", C$2:C1644), C1644)))/7, 0)</f>
        <v>0</v>
      </c>
      <c r="I1644" s="23">
        <f>IF(F1644=1, SUMIFS(E$2:E1644, A$2:A1644, A1644, B$2:B1644, "Med A"), 0)</f>
        <v>0</v>
      </c>
      <c r="J1644" s="23">
        <f t="shared" si="217"/>
        <v>0</v>
      </c>
      <c r="K1644" s="23">
        <f t="shared" si="218"/>
        <v>3900</v>
      </c>
      <c r="L1644" s="23">
        <f t="shared" si="219"/>
        <v>0</v>
      </c>
      <c r="M1644" s="1">
        <f>IF(AND(B1644="Med B", COUNTIFS(A$2:A1644, A1644, B$2:B1644, "Med B")=1), 1, 0)</f>
        <v>0</v>
      </c>
      <c r="N1644" s="1">
        <f t="shared" si="220"/>
        <v>0</v>
      </c>
      <c r="O1644" s="1">
        <f>IF(B1644="Med B", COUNTIFS(A$2:A1644, A1644, B$2:B1644, "Med B"), 0)</f>
        <v>0</v>
      </c>
      <c r="P1644" s="1">
        <f>IF(AND(B1644="Med B", COUNTIFS(A$2:A1644, A1644, B$2:B1644, "Med B")=2), E1644, 0)</f>
        <v>0</v>
      </c>
    </row>
    <row r="1645" spans="1:17" ht="10" x14ac:dyDescent="0.25">
      <c r="A1645" s="1">
        <v>108</v>
      </c>
      <c r="B1645" s="24" t="s">
        <v>9</v>
      </c>
      <c r="C1645" s="2">
        <v>41114</v>
      </c>
      <c r="D1645" s="2" t="str">
        <f t="shared" si="215"/>
        <v>2012-07</v>
      </c>
      <c r="E1645" s="23">
        <v>3900</v>
      </c>
      <c r="F1645" s="23">
        <f t="shared" si="216"/>
        <v>0</v>
      </c>
      <c r="G1645" s="23">
        <f>IF(AND(B1645="Med B", COUNTIFS(A$2:A1645, A1645, B$2:B1645, "Med A")=0), 1, 0)</f>
        <v>0</v>
      </c>
      <c r="H1645" s="23" cm="1">
        <f t="array" ref="H1645">IF(AND(A1645=A1644, E1645=1), (C1645-MIN(IF(A$2:A1645=A1645, IF(B$2:B1645="Med A", C$2:C1645), C1645)))/7, 0)</f>
        <v>0</v>
      </c>
      <c r="I1645" s="23">
        <f>IF(F1645=1, SUMIFS(E$2:E1645, A$2:A1645, A1645, B$2:B1645, "Med A"), 0)</f>
        <v>0</v>
      </c>
      <c r="J1645" s="23">
        <f t="shared" si="217"/>
        <v>0</v>
      </c>
      <c r="K1645" s="23">
        <f t="shared" si="218"/>
        <v>3900</v>
      </c>
      <c r="L1645" s="23">
        <f t="shared" si="219"/>
        <v>0</v>
      </c>
      <c r="M1645" s="1">
        <f>IF(AND(B1645="Med B", COUNTIFS(A$2:A1645, A1645, B$2:B1645, "Med B")=1), 1, 0)</f>
        <v>0</v>
      </c>
      <c r="N1645" s="1">
        <f t="shared" si="220"/>
        <v>0</v>
      </c>
      <c r="O1645" s="1">
        <f>IF(B1645="Med B", COUNTIFS(A$2:A1645, A1645, B$2:B1645, "Med B"), 0)</f>
        <v>0</v>
      </c>
      <c r="P1645" s="1">
        <f>IF(AND(B1645="Med B", COUNTIFS(A$2:A1645, A1645, B$2:B1645, "Med B")=2), E1645, 0)</f>
        <v>0</v>
      </c>
    </row>
    <row r="1646" spans="1:17" ht="10" x14ac:dyDescent="0.25">
      <c r="A1646" s="1">
        <v>108</v>
      </c>
      <c r="B1646" s="24" t="s">
        <v>9</v>
      </c>
      <c r="C1646" s="2">
        <v>41116</v>
      </c>
      <c r="D1646" s="2" t="str">
        <f t="shared" si="215"/>
        <v>2012-07</v>
      </c>
      <c r="E1646" s="23">
        <v>3900</v>
      </c>
      <c r="F1646" s="23">
        <f t="shared" si="216"/>
        <v>0</v>
      </c>
      <c r="G1646" s="23">
        <f>IF(AND(B1646="Med B", COUNTIFS(A$2:A1646, A1646, B$2:B1646, "Med A")=0), 1, 0)</f>
        <v>0</v>
      </c>
      <c r="H1646" s="23" cm="1">
        <f t="array" ref="H1646">IF(AND(A1646=A1645, E1646=1), (C1646-MIN(IF(A$2:A1646=A1646, IF(B$2:B1646="Med A", C$2:C1646), C1646)))/7, 0)</f>
        <v>0</v>
      </c>
      <c r="I1646" s="23">
        <f>IF(F1646=1, SUMIFS(E$2:E1646, A$2:A1646, A1646, B$2:B1646, "Med A"), 0)</f>
        <v>0</v>
      </c>
      <c r="J1646" s="23">
        <f t="shared" si="217"/>
        <v>0</v>
      </c>
      <c r="K1646" s="23">
        <f t="shared" si="218"/>
        <v>3900</v>
      </c>
      <c r="L1646" s="23">
        <f t="shared" si="219"/>
        <v>0</v>
      </c>
      <c r="M1646" s="1">
        <f>IF(AND(B1646="Med B", COUNTIFS(A$2:A1646, A1646, B$2:B1646, "Med B")=1), 1, 0)</f>
        <v>0</v>
      </c>
      <c r="N1646" s="1">
        <f t="shared" si="220"/>
        <v>0</v>
      </c>
      <c r="O1646" s="1">
        <f>IF(B1646="Med B", COUNTIFS(A$2:A1646, A1646, B$2:B1646, "Med B"), 0)</f>
        <v>0</v>
      </c>
      <c r="P1646" s="1">
        <f>IF(AND(B1646="Med B", COUNTIFS(A$2:A1646, A1646, B$2:B1646, "Med B")=2), E1646, 0)</f>
        <v>0</v>
      </c>
    </row>
    <row r="1647" spans="1:17" ht="10" x14ac:dyDescent="0.25">
      <c r="A1647" s="1">
        <v>108</v>
      </c>
      <c r="B1647" s="24" t="s">
        <v>9</v>
      </c>
      <c r="C1647" s="2">
        <v>41118</v>
      </c>
      <c r="D1647" s="2" t="str">
        <f t="shared" si="215"/>
        <v>2012-07</v>
      </c>
      <c r="E1647" s="23">
        <v>3900</v>
      </c>
      <c r="F1647" s="23">
        <f t="shared" si="216"/>
        <v>0</v>
      </c>
      <c r="G1647" s="23">
        <f>IF(AND(B1647="Med B", COUNTIFS(A$2:A1647, A1647, B$2:B1647, "Med A")=0), 1, 0)</f>
        <v>0</v>
      </c>
      <c r="H1647" s="23" cm="1">
        <f t="array" ref="H1647">IF(AND(A1647=A1646, E1647=1), (C1647-MIN(IF(A$2:A1647=A1647, IF(B$2:B1647="Med A", C$2:C1647), C1647)))/7, 0)</f>
        <v>0</v>
      </c>
      <c r="I1647" s="23">
        <f>IF(F1647=1, SUMIFS(E$2:E1647, A$2:A1647, A1647, B$2:B1647, "Med A"), 0)</f>
        <v>0</v>
      </c>
      <c r="J1647" s="23">
        <f t="shared" si="217"/>
        <v>0</v>
      </c>
      <c r="K1647" s="23">
        <f t="shared" si="218"/>
        <v>3900</v>
      </c>
      <c r="L1647" s="23">
        <f t="shared" si="219"/>
        <v>0</v>
      </c>
      <c r="M1647" s="1">
        <f>IF(AND(B1647="Med B", COUNTIFS(A$2:A1647, A1647, B$2:B1647, "Med B")=1), 1, 0)</f>
        <v>0</v>
      </c>
      <c r="N1647" s="1">
        <f t="shared" si="220"/>
        <v>0</v>
      </c>
      <c r="O1647" s="1">
        <f>IF(B1647="Med B", COUNTIFS(A$2:A1647, A1647, B$2:B1647, "Med B"), 0)</f>
        <v>0</v>
      </c>
      <c r="P1647" s="1">
        <f>IF(AND(B1647="Med B", COUNTIFS(A$2:A1647, A1647, B$2:B1647, "Med B")=2), E1647, 0)</f>
        <v>0</v>
      </c>
    </row>
    <row r="1648" spans="1:17" ht="10" x14ac:dyDescent="0.25">
      <c r="A1648" s="1">
        <v>108</v>
      </c>
      <c r="B1648" s="24" t="s">
        <v>9</v>
      </c>
      <c r="C1648" s="2">
        <v>41122</v>
      </c>
      <c r="D1648" s="2" t="str">
        <f t="shared" si="215"/>
        <v>2012-08</v>
      </c>
      <c r="E1648" s="23">
        <v>3900</v>
      </c>
      <c r="F1648" s="23">
        <f t="shared" si="216"/>
        <v>0</v>
      </c>
      <c r="G1648" s="23">
        <f>IF(AND(B1648="Med B", COUNTIFS(A$2:A1648, A1648, B$2:B1648, "Med A")=0), 1, 0)</f>
        <v>0</v>
      </c>
      <c r="H1648" s="23" cm="1">
        <f t="array" ref="H1648">IF(AND(A1648=A1647, E1648=1), (C1648-MIN(IF(A$2:A1648=A1648, IF(B$2:B1648="Med A", C$2:C1648), C1648)))/7, 0)</f>
        <v>0</v>
      </c>
      <c r="I1648" s="23">
        <f>IF(F1648=1, SUMIFS(E$2:E1648, A$2:A1648, A1648, B$2:B1648, "Med A"), 0)</f>
        <v>0</v>
      </c>
      <c r="J1648" s="23">
        <f t="shared" si="217"/>
        <v>0</v>
      </c>
      <c r="K1648" s="23">
        <f t="shared" si="218"/>
        <v>3900</v>
      </c>
      <c r="L1648" s="23">
        <f t="shared" si="219"/>
        <v>0</v>
      </c>
      <c r="M1648" s="1">
        <f>IF(AND(B1648="Med B", COUNTIFS(A$2:A1648, A1648, B$2:B1648, "Med B")=1), 1, 0)</f>
        <v>0</v>
      </c>
      <c r="N1648" s="1">
        <f t="shared" si="220"/>
        <v>0</v>
      </c>
      <c r="O1648" s="1">
        <f>IF(B1648="Med B", COUNTIFS(A$2:A1648, A1648, B$2:B1648, "Med B"), 0)</f>
        <v>0</v>
      </c>
      <c r="P1648" s="1">
        <f>IF(AND(B1648="Med B", COUNTIFS(A$2:A1648, A1648, B$2:B1648, "Med B")=2), E1648, 0)</f>
        <v>0</v>
      </c>
    </row>
    <row r="1649" spans="1:17" ht="10" x14ac:dyDescent="0.25">
      <c r="A1649" s="1">
        <v>108</v>
      </c>
      <c r="B1649" s="24" t="s">
        <v>9</v>
      </c>
      <c r="C1649" s="2">
        <v>41123</v>
      </c>
      <c r="D1649" s="2" t="str">
        <f t="shared" si="215"/>
        <v>2012-08</v>
      </c>
      <c r="E1649" s="23">
        <v>3900</v>
      </c>
      <c r="F1649" s="23">
        <f t="shared" si="216"/>
        <v>0</v>
      </c>
      <c r="G1649" s="23">
        <f>IF(AND(B1649="Med B", COUNTIFS(A$2:A1649, A1649, B$2:B1649, "Med A")=0), 1, 0)</f>
        <v>0</v>
      </c>
      <c r="H1649" s="23" cm="1">
        <f t="array" ref="H1649">IF(AND(A1649=A1648, E1649=1), (C1649-MIN(IF(A$2:A1649=A1649, IF(B$2:B1649="Med A", C$2:C1649), C1649)))/7, 0)</f>
        <v>0</v>
      </c>
      <c r="I1649" s="23">
        <f>IF(F1649=1, SUMIFS(E$2:E1649, A$2:A1649, A1649, B$2:B1649, "Med A"), 0)</f>
        <v>0</v>
      </c>
      <c r="J1649" s="23">
        <f t="shared" si="217"/>
        <v>0</v>
      </c>
      <c r="K1649" s="23">
        <f t="shared" si="218"/>
        <v>3900</v>
      </c>
      <c r="L1649" s="23">
        <f t="shared" si="219"/>
        <v>0</v>
      </c>
      <c r="M1649" s="1">
        <f>IF(AND(B1649="Med B", COUNTIFS(A$2:A1649, A1649, B$2:B1649, "Med B")=1), 1, 0)</f>
        <v>0</v>
      </c>
      <c r="N1649" s="1">
        <f t="shared" si="220"/>
        <v>0</v>
      </c>
      <c r="O1649" s="1">
        <f>IF(B1649="Med B", COUNTIFS(A$2:A1649, A1649, B$2:B1649, "Med B"), 0)</f>
        <v>0</v>
      </c>
      <c r="P1649" s="1">
        <f>IF(AND(B1649="Med B", COUNTIFS(A$2:A1649, A1649, B$2:B1649, "Med B")=2), E1649, 0)</f>
        <v>0</v>
      </c>
    </row>
    <row r="1650" spans="1:17" ht="10" x14ac:dyDescent="0.25">
      <c r="A1650" s="1">
        <v>108</v>
      </c>
      <c r="B1650" s="24" t="s">
        <v>9</v>
      </c>
      <c r="C1650" s="2">
        <v>41139</v>
      </c>
      <c r="D1650" s="2" t="str">
        <f t="shared" si="215"/>
        <v>2012-08</v>
      </c>
      <c r="E1650" s="23">
        <v>3200</v>
      </c>
      <c r="F1650" s="23">
        <f t="shared" si="216"/>
        <v>0</v>
      </c>
      <c r="G1650" s="23">
        <f>IF(AND(B1650="Med B", COUNTIFS(A$2:A1650, A1650, B$2:B1650, "Med A")=0), 1, 0)</f>
        <v>0</v>
      </c>
      <c r="H1650" s="23" cm="1">
        <f t="array" ref="H1650">IF(AND(A1650=A1649, E1650=1), (C1650-MIN(IF(A$2:A1650=A1650, IF(B$2:B1650="Med A", C$2:C1650), C1650)))/7, 0)</f>
        <v>0</v>
      </c>
      <c r="I1650" s="23">
        <f>IF(F1650=1, SUMIFS(E$2:E1650, A$2:A1650, A1650, B$2:B1650, "Med A"), 0)</f>
        <v>0</v>
      </c>
      <c r="J1650" s="23">
        <f t="shared" si="217"/>
        <v>0</v>
      </c>
      <c r="K1650" s="23">
        <f t="shared" si="218"/>
        <v>3200</v>
      </c>
      <c r="L1650" s="23">
        <f t="shared" si="219"/>
        <v>0</v>
      </c>
      <c r="M1650" s="1">
        <f>IF(AND(B1650="Med B", COUNTIFS(A$2:A1650, A1650, B$2:B1650, "Med B")=1), 1, 0)</f>
        <v>0</v>
      </c>
      <c r="N1650" s="1">
        <f t="shared" si="220"/>
        <v>0</v>
      </c>
      <c r="O1650" s="1">
        <f>IF(B1650="Med B", COUNTIFS(A$2:A1650, A1650, B$2:B1650, "Med B"), 0)</f>
        <v>0</v>
      </c>
      <c r="P1650" s="1">
        <f>IF(AND(B1650="Med B", COUNTIFS(A$2:A1650, A1650, B$2:B1650, "Med B")=2), E1650, 0)</f>
        <v>0</v>
      </c>
    </row>
    <row r="1651" spans="1:17" ht="10" x14ac:dyDescent="0.25">
      <c r="A1651" s="1">
        <v>108</v>
      </c>
      <c r="B1651" s="24" t="s">
        <v>9</v>
      </c>
      <c r="C1651" s="2">
        <v>41142</v>
      </c>
      <c r="D1651" s="2" t="str">
        <f t="shared" si="215"/>
        <v>2012-08</v>
      </c>
      <c r="E1651" s="23">
        <v>3200</v>
      </c>
      <c r="F1651" s="23">
        <f t="shared" si="216"/>
        <v>0</v>
      </c>
      <c r="G1651" s="23">
        <f>IF(AND(B1651="Med B", COUNTIFS(A$2:A1651, A1651, B$2:B1651, "Med A")=0), 1, 0)</f>
        <v>0</v>
      </c>
      <c r="H1651" s="23" cm="1">
        <f t="array" ref="H1651">IF(AND(A1651=A1650, E1651=1), (C1651-MIN(IF(A$2:A1651=A1651, IF(B$2:B1651="Med A", C$2:C1651), C1651)))/7, 0)</f>
        <v>0</v>
      </c>
      <c r="I1651" s="23">
        <f>IF(F1651=1, SUMIFS(E$2:E1651, A$2:A1651, A1651, B$2:B1651, "Med A"), 0)</f>
        <v>0</v>
      </c>
      <c r="J1651" s="23">
        <f t="shared" si="217"/>
        <v>0</v>
      </c>
      <c r="K1651" s="23">
        <f t="shared" si="218"/>
        <v>3200</v>
      </c>
      <c r="L1651" s="23">
        <f t="shared" si="219"/>
        <v>0</v>
      </c>
      <c r="M1651" s="1">
        <f>IF(AND(B1651="Med B", COUNTIFS(A$2:A1651, A1651, B$2:B1651, "Med B")=1), 1, 0)</f>
        <v>0</v>
      </c>
      <c r="N1651" s="1">
        <f t="shared" si="220"/>
        <v>0</v>
      </c>
      <c r="O1651" s="1">
        <f>IF(B1651="Med B", COUNTIFS(A$2:A1651, A1651, B$2:B1651, "Med B"), 0)</f>
        <v>0</v>
      </c>
      <c r="P1651" s="1">
        <f>IF(AND(B1651="Med B", COUNTIFS(A$2:A1651, A1651, B$2:B1651, "Med B")=2), E1651, 0)</f>
        <v>0</v>
      </c>
    </row>
    <row r="1652" spans="1:17" ht="10" x14ac:dyDescent="0.25">
      <c r="A1652" s="1">
        <v>108</v>
      </c>
      <c r="B1652" s="24" t="s">
        <v>9</v>
      </c>
      <c r="C1652" s="2">
        <v>41144</v>
      </c>
      <c r="D1652" s="2" t="str">
        <f t="shared" si="215"/>
        <v>2012-08</v>
      </c>
      <c r="E1652" s="23">
        <v>3200</v>
      </c>
      <c r="F1652" s="23">
        <f t="shared" si="216"/>
        <v>0</v>
      </c>
      <c r="G1652" s="23">
        <f>IF(AND(B1652="Med B", COUNTIFS(A$2:A1652, A1652, B$2:B1652, "Med A")=0), 1, 0)</f>
        <v>0</v>
      </c>
      <c r="H1652" s="23" cm="1">
        <f t="array" ref="H1652">IF(AND(A1652=A1651, E1652=1), (C1652-MIN(IF(A$2:A1652=A1652, IF(B$2:B1652="Med A", C$2:C1652), C1652)))/7, 0)</f>
        <v>0</v>
      </c>
      <c r="I1652" s="23">
        <f>IF(F1652=1, SUMIFS(E$2:E1652, A$2:A1652, A1652, B$2:B1652, "Med A"), 0)</f>
        <v>0</v>
      </c>
      <c r="J1652" s="23">
        <f t="shared" si="217"/>
        <v>0</v>
      </c>
      <c r="K1652" s="23">
        <f t="shared" si="218"/>
        <v>3200</v>
      </c>
      <c r="L1652" s="23">
        <f t="shared" si="219"/>
        <v>0</v>
      </c>
      <c r="M1652" s="1">
        <f>IF(AND(B1652="Med B", COUNTIFS(A$2:A1652, A1652, B$2:B1652, "Med B")=1), 1, 0)</f>
        <v>0</v>
      </c>
      <c r="N1652" s="1">
        <f t="shared" si="220"/>
        <v>0</v>
      </c>
      <c r="O1652" s="1">
        <f>IF(B1652="Med B", COUNTIFS(A$2:A1652, A1652, B$2:B1652, "Med B"), 0)</f>
        <v>0</v>
      </c>
      <c r="P1652" s="1">
        <f>IF(AND(B1652="Med B", COUNTIFS(A$2:A1652, A1652, B$2:B1652, "Med B")=2), E1652, 0)</f>
        <v>0</v>
      </c>
    </row>
    <row r="1653" spans="1:17" ht="12.5" x14ac:dyDescent="0.25">
      <c r="A1653" s="1">
        <v>108</v>
      </c>
      <c r="B1653" s="24" t="s">
        <v>10</v>
      </c>
      <c r="C1653" s="2">
        <v>41193</v>
      </c>
      <c r="D1653" s="2" t="str">
        <f t="shared" si="215"/>
        <v>2012-10</v>
      </c>
      <c r="E1653" s="23">
        <v>1</v>
      </c>
      <c r="F1653" s="23">
        <f t="shared" si="216"/>
        <v>1</v>
      </c>
      <c r="G1653" s="23">
        <f>IF(AND(B1653="Med B", COUNTIFS(A$2:A1653, A1653, B$2:B1653, "Med A")=0), 1, 0)</f>
        <v>0</v>
      </c>
      <c r="H1653" s="23" cm="1">
        <f t="array" ref="H1653">IF(AND(A1653=A1652, E1653=1), (C1653-MIN(IF(A$2:A1653=A1653, IF(B$2:B1653="Med A", C$2:C1653), C1653)))/7, 0)</f>
        <v>14.285714285714286</v>
      </c>
      <c r="I1653" s="23">
        <f>IF(F1653=1, SUMIFS(E$2:E1653, A$2:A1653, A1653, B$2:B1653, "Med A"), 0)</f>
        <v>67400</v>
      </c>
      <c r="J1653" s="23">
        <f t="shared" si="217"/>
        <v>0</v>
      </c>
      <c r="K1653" s="23">
        <f t="shared" si="218"/>
        <v>0</v>
      </c>
      <c r="L1653" s="23">
        <f t="shared" si="219"/>
        <v>1</v>
      </c>
      <c r="M1653" s="1">
        <f>IF(AND(B1653="Med B", COUNTIFS(A$2:A1653, A1653, B$2:B1653, "Med B")=1), 1, 0)</f>
        <v>1</v>
      </c>
      <c r="N1653" s="1">
        <f t="shared" si="220"/>
        <v>1</v>
      </c>
      <c r="O1653" s="1">
        <f>IF(B1653="Med B", COUNTIFS(A$2:A1653, A1653, B$2:B1653, "Med B"), 0)</f>
        <v>1</v>
      </c>
      <c r="P1653" s="1">
        <f>IF(AND(B1653="Med B", COUNTIFS(A$2:A1653, A1653, B$2:B1653, "Med B")=2), E1653, 0)</f>
        <v>0</v>
      </c>
      <c r="Q1653" t="str">
        <f>IF(AND(F1629=1, OR(MONTH(C1629)=9, MONTH(C1629)=10)), TEXT(C1629, "yyyy-mm"), "")</f>
        <v/>
      </c>
    </row>
    <row r="1654" spans="1:17" ht="10" x14ac:dyDescent="0.25">
      <c r="A1654" s="1">
        <v>108</v>
      </c>
      <c r="B1654" s="24" t="s">
        <v>10</v>
      </c>
      <c r="C1654" s="2">
        <v>41244</v>
      </c>
      <c r="D1654" s="2" t="str">
        <f t="shared" si="215"/>
        <v>2012-12</v>
      </c>
      <c r="E1654" s="23">
        <v>1</v>
      </c>
      <c r="F1654" s="23">
        <f t="shared" si="216"/>
        <v>0</v>
      </c>
      <c r="G1654" s="23">
        <f>IF(AND(B1654="Med B", COUNTIFS(A$2:A1654, A1654, B$2:B1654, "Med A")=0), 1, 0)</f>
        <v>0</v>
      </c>
      <c r="H1654" s="23" cm="1">
        <f t="array" ref="H1654">IF(AND(A1654=A1653, E1654=1), (C1654-MIN(IF(A$2:A1654=A1654, IF(B$2:B1654="Med A", C$2:C1654), C1654)))/7, 0)</f>
        <v>21.571428571428573</v>
      </c>
      <c r="I1654" s="23">
        <f>IF(F1654=1, SUMIFS(E$2:E1654, A$2:A1654, A1654, B$2:B1654, "Med A"), 0)</f>
        <v>0</v>
      </c>
      <c r="J1654" s="23">
        <f t="shared" si="217"/>
        <v>2</v>
      </c>
      <c r="K1654" s="23">
        <f t="shared" si="218"/>
        <v>0</v>
      </c>
      <c r="L1654" s="23">
        <f t="shared" si="219"/>
        <v>1</v>
      </c>
      <c r="M1654" s="1">
        <f>IF(AND(B1654="Med B", COUNTIFS(A$2:A1654, A1654, B$2:B1654, "Med B")=1), 1, 0)</f>
        <v>0</v>
      </c>
      <c r="N1654" s="1">
        <f t="shared" si="220"/>
        <v>0</v>
      </c>
      <c r="O1654" s="1">
        <f>IF(B1654="Med B", COUNTIFS(A$2:A1654, A1654, B$2:B1654, "Med B"), 0)</f>
        <v>2</v>
      </c>
      <c r="P1654" s="1">
        <f>IF(AND(B1654="Med B", COUNTIFS(A$2:A1654, A1654, B$2:B1654, "Med B")=2), E1654, 0)</f>
        <v>1</v>
      </c>
    </row>
    <row r="1655" spans="1:17" ht="10" x14ac:dyDescent="0.25">
      <c r="A1655" s="1">
        <v>109</v>
      </c>
      <c r="B1655" s="24" t="s">
        <v>9</v>
      </c>
      <c r="C1655" s="2">
        <v>41092</v>
      </c>
      <c r="D1655" s="2" t="str">
        <f t="shared" si="215"/>
        <v>2012-07</v>
      </c>
      <c r="E1655" s="23">
        <v>200</v>
      </c>
      <c r="F1655" s="23">
        <f t="shared" si="216"/>
        <v>0</v>
      </c>
      <c r="G1655" s="23">
        <f>IF(AND(B1655="Med B", COUNTIFS(A$2:A1655, A1655, B$2:B1655, "Med A")=0), 1, 0)</f>
        <v>0</v>
      </c>
      <c r="H1655" s="23" cm="1">
        <f t="array" ref="H1655">IF(AND(A1655=A1654, E1655=1), (C1655-MIN(IF(A$2:A1655=A1655, IF(B$2:B1655="Med A", C$2:C1655), C1655)))/7, 0)</f>
        <v>0</v>
      </c>
      <c r="I1655" s="23">
        <f>IF(F1655=1, SUMIFS(E$2:E1655, A$2:A1655, A1655, B$2:B1655, "Med A"), 0)</f>
        <v>0</v>
      </c>
      <c r="J1655" s="23">
        <f t="shared" si="217"/>
        <v>0</v>
      </c>
      <c r="K1655" s="23">
        <f t="shared" si="218"/>
        <v>200</v>
      </c>
      <c r="L1655" s="23">
        <f t="shared" si="219"/>
        <v>0</v>
      </c>
      <c r="M1655" s="1">
        <f>IF(AND(B1655="Med B", COUNTIFS(A$2:A1655, A1655, B$2:B1655, "Med B")=1), 1, 0)</f>
        <v>0</v>
      </c>
      <c r="N1655" s="1">
        <f t="shared" si="220"/>
        <v>0</v>
      </c>
      <c r="O1655" s="1">
        <f>IF(B1655="Med B", COUNTIFS(A$2:A1655, A1655, B$2:B1655, "Med B"), 0)</f>
        <v>0</v>
      </c>
      <c r="P1655" s="1">
        <f>IF(AND(B1655="Med B", COUNTIFS(A$2:A1655, A1655, B$2:B1655, "Med B")=2), E1655, 0)</f>
        <v>0</v>
      </c>
    </row>
    <row r="1656" spans="1:17" ht="10" x14ac:dyDescent="0.25">
      <c r="A1656" s="1">
        <v>109</v>
      </c>
      <c r="B1656" s="24" t="s">
        <v>9</v>
      </c>
      <c r="C1656" s="2">
        <v>41094</v>
      </c>
      <c r="D1656" s="2" t="str">
        <f t="shared" si="215"/>
        <v>2012-07</v>
      </c>
      <c r="E1656" s="23">
        <v>200</v>
      </c>
      <c r="F1656" s="23">
        <f t="shared" si="216"/>
        <v>0</v>
      </c>
      <c r="G1656" s="23">
        <f>IF(AND(B1656="Med B", COUNTIFS(A$2:A1656, A1656, B$2:B1656, "Med A")=0), 1, 0)</f>
        <v>0</v>
      </c>
      <c r="H1656" s="23" cm="1">
        <f t="array" ref="H1656">IF(AND(A1656=A1655, E1656=1), (C1656-MIN(IF(A$2:A1656=A1656, IF(B$2:B1656="Med A", C$2:C1656), C1656)))/7, 0)</f>
        <v>0</v>
      </c>
      <c r="I1656" s="23">
        <f>IF(F1656=1, SUMIFS(E$2:E1656, A$2:A1656, A1656, B$2:B1656, "Med A"), 0)</f>
        <v>0</v>
      </c>
      <c r="J1656" s="23">
        <f t="shared" si="217"/>
        <v>0</v>
      </c>
      <c r="K1656" s="23">
        <f t="shared" si="218"/>
        <v>200</v>
      </c>
      <c r="L1656" s="23">
        <f t="shared" si="219"/>
        <v>0</v>
      </c>
      <c r="M1656" s="1">
        <f>IF(AND(B1656="Med B", COUNTIFS(A$2:A1656, A1656, B$2:B1656, "Med B")=1), 1, 0)</f>
        <v>0</v>
      </c>
      <c r="N1656" s="1">
        <f t="shared" si="220"/>
        <v>0</v>
      </c>
      <c r="O1656" s="1">
        <f>IF(B1656="Med B", COUNTIFS(A$2:A1656, A1656, B$2:B1656, "Med B"), 0)</f>
        <v>0</v>
      </c>
      <c r="P1656" s="1">
        <f>IF(AND(B1656="Med B", COUNTIFS(A$2:A1656, A1656, B$2:B1656, "Med B")=2), E1656, 0)</f>
        <v>0</v>
      </c>
    </row>
    <row r="1657" spans="1:17" ht="12.5" x14ac:dyDescent="0.25">
      <c r="A1657" s="1">
        <v>109</v>
      </c>
      <c r="B1657" s="24" t="s">
        <v>10</v>
      </c>
      <c r="C1657" s="2">
        <v>41178</v>
      </c>
      <c r="D1657" s="2" t="str">
        <f t="shared" si="215"/>
        <v>2012-09</v>
      </c>
      <c r="E1657" s="23">
        <v>1</v>
      </c>
      <c r="F1657" s="23">
        <f t="shared" si="216"/>
        <v>1</v>
      </c>
      <c r="G1657" s="23">
        <f>IF(AND(B1657="Med B", COUNTIFS(A$2:A1657, A1657, B$2:B1657, "Med A")=0), 1, 0)</f>
        <v>0</v>
      </c>
      <c r="H1657" s="23" cm="1">
        <f t="array" ref="H1657">IF(AND(A1657=A1656, E1657=1), (C1657-MIN(IF(A$2:A1657=A1657, IF(B$2:B1657="Med A", C$2:C1657), C1657)))/7, 0)</f>
        <v>12.285714285714286</v>
      </c>
      <c r="I1657" s="23">
        <f>IF(F1657=1, SUMIFS(E$2:E1657, A$2:A1657, A1657, B$2:B1657, "Med A"), 0)</f>
        <v>400</v>
      </c>
      <c r="J1657" s="23">
        <f t="shared" si="217"/>
        <v>0</v>
      </c>
      <c r="K1657" s="23">
        <f t="shared" si="218"/>
        <v>0</v>
      </c>
      <c r="L1657" s="23">
        <f t="shared" si="219"/>
        <v>1</v>
      </c>
      <c r="M1657" s="1">
        <f>IF(AND(B1657="Med B", COUNTIFS(A$2:A1657, A1657, B$2:B1657, "Med B")=1), 1, 0)</f>
        <v>1</v>
      </c>
      <c r="N1657" s="1">
        <f t="shared" si="220"/>
        <v>1</v>
      </c>
      <c r="O1657" s="1">
        <f>IF(B1657="Med B", COUNTIFS(A$2:A1657, A1657, B$2:B1657, "Med B"), 0)</f>
        <v>1</v>
      </c>
      <c r="P1657" s="1">
        <f>IF(AND(B1657="Med B", COUNTIFS(A$2:A1657, A1657, B$2:B1657, "Med B")=2), E1657, 0)</f>
        <v>0</v>
      </c>
      <c r="Q1657" t="str">
        <f t="shared" ref="Q1657:Q1658" si="222">IF(AND(F1633=1, OR(MONTH(C1633)=9, MONTH(C1633)=10)), TEXT(C1633, "yyyy-mm"), "")</f>
        <v/>
      </c>
    </row>
    <row r="1658" spans="1:17" ht="12.5" x14ac:dyDescent="0.25">
      <c r="A1658" s="1">
        <v>109</v>
      </c>
      <c r="B1658" s="24" t="s">
        <v>10</v>
      </c>
      <c r="C1658" s="2">
        <v>41192</v>
      </c>
      <c r="D1658" s="2" t="str">
        <f t="shared" si="215"/>
        <v>2012-10</v>
      </c>
      <c r="E1658" s="23">
        <v>2</v>
      </c>
      <c r="F1658" s="23">
        <f t="shared" si="216"/>
        <v>0</v>
      </c>
      <c r="G1658" s="23">
        <f>IF(AND(B1658="Med B", COUNTIFS(A$2:A1658, A1658, B$2:B1658, "Med A")=0), 1, 0)</f>
        <v>0</v>
      </c>
      <c r="H1658" s="23" cm="1">
        <f t="array" ref="H1658">IF(AND(A1658=A1657, E1658=1), (C1658-MIN(IF(A$2:A1658=A1658, IF(B$2:B1658="Med A", C$2:C1658), C1658)))/7, 0)</f>
        <v>0</v>
      </c>
      <c r="I1658" s="23">
        <f>IF(F1658=1, SUMIFS(E$2:E1658, A$2:A1658, A1658, B$2:B1658, "Med A"), 0)</f>
        <v>0</v>
      </c>
      <c r="J1658" s="23">
        <f t="shared" si="217"/>
        <v>0</v>
      </c>
      <c r="K1658" s="23">
        <f t="shared" si="218"/>
        <v>0</v>
      </c>
      <c r="L1658" s="23">
        <f t="shared" si="219"/>
        <v>2</v>
      </c>
      <c r="M1658" s="1">
        <f>IF(AND(B1658="Med B", COUNTIFS(A$2:A1658, A1658, B$2:B1658, "Med B")=1), 1, 0)</f>
        <v>0</v>
      </c>
      <c r="N1658" s="1">
        <f t="shared" si="220"/>
        <v>0</v>
      </c>
      <c r="O1658" s="1">
        <f>IF(B1658="Med B", COUNTIFS(A$2:A1658, A1658, B$2:B1658, "Med B"), 0)</f>
        <v>2</v>
      </c>
      <c r="P1658" s="1">
        <f>IF(AND(B1658="Med B", COUNTIFS(A$2:A1658, A1658, B$2:B1658, "Med B")=2), E1658, 0)</f>
        <v>2</v>
      </c>
      <c r="Q1658" t="str">
        <f t="shared" si="222"/>
        <v/>
      </c>
    </row>
    <row r="1659" spans="1:17" ht="10" x14ac:dyDescent="0.25">
      <c r="A1659" s="1">
        <v>109</v>
      </c>
      <c r="B1659" s="24" t="s">
        <v>10</v>
      </c>
      <c r="C1659" s="2">
        <v>41227</v>
      </c>
      <c r="D1659" s="2" t="str">
        <f t="shared" si="215"/>
        <v>2012-11</v>
      </c>
      <c r="E1659" s="23">
        <v>3</v>
      </c>
      <c r="F1659" s="23">
        <f t="shared" si="216"/>
        <v>0</v>
      </c>
      <c r="G1659" s="23">
        <f>IF(AND(B1659="Med B", COUNTIFS(A$2:A1659, A1659, B$2:B1659, "Med A")=0), 1, 0)</f>
        <v>0</v>
      </c>
      <c r="H1659" s="23" cm="1">
        <f t="array" ref="H1659">IF(AND(A1659=A1658, E1659=1), (C1659-MIN(IF(A$2:A1659=A1659, IF(B$2:B1659="Med A", C$2:C1659), C1659)))/7, 0)</f>
        <v>0</v>
      </c>
      <c r="I1659" s="23">
        <f>IF(F1659=1, SUMIFS(E$2:E1659, A$2:A1659, A1659, B$2:B1659, "Med A"), 0)</f>
        <v>0</v>
      </c>
      <c r="J1659" s="23">
        <f t="shared" si="217"/>
        <v>6</v>
      </c>
      <c r="K1659" s="23">
        <f t="shared" si="218"/>
        <v>0</v>
      </c>
      <c r="L1659" s="23">
        <f t="shared" si="219"/>
        <v>3</v>
      </c>
      <c r="M1659" s="1">
        <f>IF(AND(B1659="Med B", COUNTIFS(A$2:A1659, A1659, B$2:B1659, "Med B")=1), 1, 0)</f>
        <v>0</v>
      </c>
      <c r="N1659" s="1">
        <f t="shared" si="220"/>
        <v>0</v>
      </c>
      <c r="O1659" s="1">
        <f>IF(B1659="Med B", COUNTIFS(A$2:A1659, A1659, B$2:B1659, "Med B"), 0)</f>
        <v>3</v>
      </c>
      <c r="P1659" s="1">
        <f>IF(AND(B1659="Med B", COUNTIFS(A$2:A1659, A1659, B$2:B1659, "Med B")=2), E1659, 0)</f>
        <v>0</v>
      </c>
    </row>
    <row r="1660" spans="1:17" ht="10" x14ac:dyDescent="0.25">
      <c r="A1660" s="1">
        <v>110</v>
      </c>
      <c r="B1660" s="24" t="s">
        <v>9</v>
      </c>
      <c r="C1660" s="2">
        <v>41093</v>
      </c>
      <c r="D1660" s="2" t="str">
        <f t="shared" si="215"/>
        <v>2012-07</v>
      </c>
      <c r="E1660" s="23">
        <v>4900</v>
      </c>
      <c r="F1660" s="23">
        <f t="shared" si="216"/>
        <v>0</v>
      </c>
      <c r="G1660" s="23">
        <f>IF(AND(B1660="Med B", COUNTIFS(A$2:A1660, A1660, B$2:B1660, "Med A")=0), 1, 0)</f>
        <v>0</v>
      </c>
      <c r="H1660" s="23" cm="1">
        <f t="array" ref="H1660">IF(AND(A1660=A1659, E1660=1), (C1660-MIN(IF(A$2:A1660=A1660, IF(B$2:B1660="Med A", C$2:C1660), C1660)))/7, 0)</f>
        <v>0</v>
      </c>
      <c r="I1660" s="23">
        <f>IF(F1660=1, SUMIFS(E$2:E1660, A$2:A1660, A1660, B$2:B1660, "Med A"), 0)</f>
        <v>0</v>
      </c>
      <c r="J1660" s="23">
        <f t="shared" si="217"/>
        <v>0</v>
      </c>
      <c r="K1660" s="23">
        <f t="shared" si="218"/>
        <v>4900</v>
      </c>
      <c r="L1660" s="23">
        <f t="shared" si="219"/>
        <v>0</v>
      </c>
      <c r="M1660" s="1">
        <f>IF(AND(B1660="Med B", COUNTIFS(A$2:A1660, A1660, B$2:B1660, "Med B")=1), 1, 0)</f>
        <v>0</v>
      </c>
      <c r="N1660" s="1">
        <f t="shared" si="220"/>
        <v>0</v>
      </c>
      <c r="O1660" s="1">
        <f>IF(B1660="Med B", COUNTIFS(A$2:A1660, A1660, B$2:B1660, "Med B"), 0)</f>
        <v>0</v>
      </c>
      <c r="P1660" s="1">
        <f>IF(AND(B1660="Med B", COUNTIFS(A$2:A1660, A1660, B$2:B1660, "Med B")=2), E1660, 0)</f>
        <v>0</v>
      </c>
    </row>
    <row r="1661" spans="1:17" ht="10" x14ac:dyDescent="0.25">
      <c r="A1661" s="1">
        <v>110</v>
      </c>
      <c r="B1661" s="24" t="s">
        <v>9</v>
      </c>
      <c r="C1661" s="2">
        <v>41095</v>
      </c>
      <c r="D1661" s="2" t="str">
        <f t="shared" si="215"/>
        <v>2012-07</v>
      </c>
      <c r="E1661" s="23">
        <v>4900</v>
      </c>
      <c r="F1661" s="23">
        <f t="shared" si="216"/>
        <v>0</v>
      </c>
      <c r="G1661" s="23">
        <f>IF(AND(B1661="Med B", COUNTIFS(A$2:A1661, A1661, B$2:B1661, "Med A")=0), 1, 0)</f>
        <v>0</v>
      </c>
      <c r="H1661" s="23" cm="1">
        <f t="array" ref="H1661">IF(AND(A1661=A1660, E1661=1), (C1661-MIN(IF(A$2:A1661=A1661, IF(B$2:B1661="Med A", C$2:C1661), C1661)))/7, 0)</f>
        <v>0</v>
      </c>
      <c r="I1661" s="23">
        <f>IF(F1661=1, SUMIFS(E$2:E1661, A$2:A1661, A1661, B$2:B1661, "Med A"), 0)</f>
        <v>0</v>
      </c>
      <c r="J1661" s="23">
        <f t="shared" si="217"/>
        <v>0</v>
      </c>
      <c r="K1661" s="23">
        <f t="shared" si="218"/>
        <v>4900</v>
      </c>
      <c r="L1661" s="23">
        <f t="shared" si="219"/>
        <v>0</v>
      </c>
      <c r="M1661" s="1">
        <f>IF(AND(B1661="Med B", COUNTIFS(A$2:A1661, A1661, B$2:B1661, "Med B")=1), 1, 0)</f>
        <v>0</v>
      </c>
      <c r="N1661" s="1">
        <f t="shared" si="220"/>
        <v>0</v>
      </c>
      <c r="O1661" s="1">
        <f>IF(B1661="Med B", COUNTIFS(A$2:A1661, A1661, B$2:B1661, "Med B"), 0)</f>
        <v>0</v>
      </c>
      <c r="P1661" s="1">
        <f>IF(AND(B1661="Med B", COUNTIFS(A$2:A1661, A1661, B$2:B1661, "Med B")=2), E1661, 0)</f>
        <v>0</v>
      </c>
    </row>
    <row r="1662" spans="1:17" ht="10" x14ac:dyDescent="0.25">
      <c r="A1662" s="1">
        <v>110</v>
      </c>
      <c r="B1662" s="24" t="s">
        <v>9</v>
      </c>
      <c r="C1662" s="2">
        <v>41097</v>
      </c>
      <c r="D1662" s="2" t="str">
        <f t="shared" si="215"/>
        <v>2012-07</v>
      </c>
      <c r="E1662" s="23">
        <v>4900</v>
      </c>
      <c r="F1662" s="23">
        <f t="shared" si="216"/>
        <v>0</v>
      </c>
      <c r="G1662" s="23">
        <f>IF(AND(B1662="Med B", COUNTIFS(A$2:A1662, A1662, B$2:B1662, "Med A")=0), 1, 0)</f>
        <v>0</v>
      </c>
      <c r="H1662" s="23" cm="1">
        <f t="array" ref="H1662">IF(AND(A1662=A1661, E1662=1), (C1662-MIN(IF(A$2:A1662=A1662, IF(B$2:B1662="Med A", C$2:C1662), C1662)))/7, 0)</f>
        <v>0</v>
      </c>
      <c r="I1662" s="23">
        <f>IF(F1662=1, SUMIFS(E$2:E1662, A$2:A1662, A1662, B$2:B1662, "Med A"), 0)</f>
        <v>0</v>
      </c>
      <c r="J1662" s="23">
        <f t="shared" si="217"/>
        <v>0</v>
      </c>
      <c r="K1662" s="23">
        <f t="shared" si="218"/>
        <v>4900</v>
      </c>
      <c r="L1662" s="23">
        <f t="shared" si="219"/>
        <v>0</v>
      </c>
      <c r="M1662" s="1">
        <f>IF(AND(B1662="Med B", COUNTIFS(A$2:A1662, A1662, B$2:B1662, "Med B")=1), 1, 0)</f>
        <v>0</v>
      </c>
      <c r="N1662" s="1">
        <f t="shared" si="220"/>
        <v>0</v>
      </c>
      <c r="O1662" s="1">
        <f>IF(B1662="Med B", COUNTIFS(A$2:A1662, A1662, B$2:B1662, "Med B"), 0)</f>
        <v>0</v>
      </c>
      <c r="P1662" s="1">
        <f>IF(AND(B1662="Med B", COUNTIFS(A$2:A1662, A1662, B$2:B1662, "Med B")=2), E1662, 0)</f>
        <v>0</v>
      </c>
    </row>
    <row r="1663" spans="1:17" ht="10" x14ac:dyDescent="0.25">
      <c r="A1663" s="1">
        <v>110</v>
      </c>
      <c r="B1663" s="24" t="s">
        <v>9</v>
      </c>
      <c r="C1663" s="2">
        <v>41100</v>
      </c>
      <c r="D1663" s="2" t="str">
        <f t="shared" si="215"/>
        <v>2012-07</v>
      </c>
      <c r="E1663" s="23">
        <v>4900</v>
      </c>
      <c r="F1663" s="23">
        <f t="shared" si="216"/>
        <v>0</v>
      </c>
      <c r="G1663" s="23">
        <f>IF(AND(B1663="Med B", COUNTIFS(A$2:A1663, A1663, B$2:B1663, "Med A")=0), 1, 0)</f>
        <v>0</v>
      </c>
      <c r="H1663" s="23" cm="1">
        <f t="array" ref="H1663">IF(AND(A1663=A1662, E1663=1), (C1663-MIN(IF(A$2:A1663=A1663, IF(B$2:B1663="Med A", C$2:C1663), C1663)))/7, 0)</f>
        <v>0</v>
      </c>
      <c r="I1663" s="23">
        <f>IF(F1663=1, SUMIFS(E$2:E1663, A$2:A1663, A1663, B$2:B1663, "Med A"), 0)</f>
        <v>0</v>
      </c>
      <c r="J1663" s="23">
        <f t="shared" si="217"/>
        <v>0</v>
      </c>
      <c r="K1663" s="23">
        <f t="shared" si="218"/>
        <v>4900</v>
      </c>
      <c r="L1663" s="23">
        <f t="shared" si="219"/>
        <v>0</v>
      </c>
      <c r="M1663" s="1">
        <f>IF(AND(B1663="Med B", COUNTIFS(A$2:A1663, A1663, B$2:B1663, "Med B")=1), 1, 0)</f>
        <v>0</v>
      </c>
      <c r="N1663" s="1">
        <f t="shared" si="220"/>
        <v>0</v>
      </c>
      <c r="O1663" s="1">
        <f>IF(B1663="Med B", COUNTIFS(A$2:A1663, A1663, B$2:B1663, "Med B"), 0)</f>
        <v>0</v>
      </c>
      <c r="P1663" s="1">
        <f>IF(AND(B1663="Med B", COUNTIFS(A$2:A1663, A1663, B$2:B1663, "Med B")=2), E1663, 0)</f>
        <v>0</v>
      </c>
    </row>
    <row r="1664" spans="1:17" ht="10" x14ac:dyDescent="0.25">
      <c r="A1664" s="1">
        <v>110</v>
      </c>
      <c r="B1664" s="24" t="s">
        <v>9</v>
      </c>
      <c r="C1664" s="2">
        <v>41102</v>
      </c>
      <c r="D1664" s="2" t="str">
        <f t="shared" si="215"/>
        <v>2012-07</v>
      </c>
      <c r="E1664" s="23">
        <v>4900</v>
      </c>
      <c r="F1664" s="23">
        <f t="shared" si="216"/>
        <v>0</v>
      </c>
      <c r="G1664" s="23">
        <f>IF(AND(B1664="Med B", COUNTIFS(A$2:A1664, A1664, B$2:B1664, "Med A")=0), 1, 0)</f>
        <v>0</v>
      </c>
      <c r="H1664" s="23" cm="1">
        <f t="array" ref="H1664">IF(AND(A1664=A1663, E1664=1), (C1664-MIN(IF(A$2:A1664=A1664, IF(B$2:B1664="Med A", C$2:C1664), C1664)))/7, 0)</f>
        <v>0</v>
      </c>
      <c r="I1664" s="23">
        <f>IF(F1664=1, SUMIFS(E$2:E1664, A$2:A1664, A1664, B$2:B1664, "Med A"), 0)</f>
        <v>0</v>
      </c>
      <c r="J1664" s="23">
        <f t="shared" si="217"/>
        <v>0</v>
      </c>
      <c r="K1664" s="23">
        <f t="shared" si="218"/>
        <v>4900</v>
      </c>
      <c r="L1664" s="23">
        <f t="shared" si="219"/>
        <v>0</v>
      </c>
      <c r="M1664" s="1">
        <f>IF(AND(B1664="Med B", COUNTIFS(A$2:A1664, A1664, B$2:B1664, "Med B")=1), 1, 0)</f>
        <v>0</v>
      </c>
      <c r="N1664" s="1">
        <f t="shared" si="220"/>
        <v>0</v>
      </c>
      <c r="O1664" s="1">
        <f>IF(B1664="Med B", COUNTIFS(A$2:A1664, A1664, B$2:B1664, "Med B"), 0)</f>
        <v>0</v>
      </c>
      <c r="P1664" s="1">
        <f>IF(AND(B1664="Med B", COUNTIFS(A$2:A1664, A1664, B$2:B1664, "Med B")=2), E1664, 0)</f>
        <v>0</v>
      </c>
    </row>
    <row r="1665" spans="1:16" ht="10" x14ac:dyDescent="0.25">
      <c r="A1665" s="1">
        <v>110</v>
      </c>
      <c r="B1665" s="24" t="s">
        <v>9</v>
      </c>
      <c r="C1665" s="2">
        <v>41104</v>
      </c>
      <c r="D1665" s="2" t="str">
        <f t="shared" si="215"/>
        <v>2012-07</v>
      </c>
      <c r="E1665" s="23">
        <v>4900</v>
      </c>
      <c r="F1665" s="23">
        <f t="shared" si="216"/>
        <v>0</v>
      </c>
      <c r="G1665" s="23">
        <f>IF(AND(B1665="Med B", COUNTIFS(A$2:A1665, A1665, B$2:B1665, "Med A")=0), 1, 0)</f>
        <v>0</v>
      </c>
      <c r="H1665" s="23" cm="1">
        <f t="array" ref="H1665">IF(AND(A1665=A1664, E1665=1), (C1665-MIN(IF(A$2:A1665=A1665, IF(B$2:B1665="Med A", C$2:C1665), C1665)))/7, 0)</f>
        <v>0</v>
      </c>
      <c r="I1665" s="23">
        <f>IF(F1665=1, SUMIFS(E$2:E1665, A$2:A1665, A1665, B$2:B1665, "Med A"), 0)</f>
        <v>0</v>
      </c>
      <c r="J1665" s="23">
        <f t="shared" si="217"/>
        <v>0</v>
      </c>
      <c r="K1665" s="23">
        <f t="shared" si="218"/>
        <v>4900</v>
      </c>
      <c r="L1665" s="23">
        <f t="shared" si="219"/>
        <v>0</v>
      </c>
      <c r="M1665" s="1">
        <f>IF(AND(B1665="Med B", COUNTIFS(A$2:A1665, A1665, B$2:B1665, "Med B")=1), 1, 0)</f>
        <v>0</v>
      </c>
      <c r="N1665" s="1">
        <f t="shared" si="220"/>
        <v>0</v>
      </c>
      <c r="O1665" s="1">
        <f>IF(B1665="Med B", COUNTIFS(A$2:A1665, A1665, B$2:B1665, "Med B"), 0)</f>
        <v>0</v>
      </c>
      <c r="P1665" s="1">
        <f>IF(AND(B1665="Med B", COUNTIFS(A$2:A1665, A1665, B$2:B1665, "Med B")=2), E1665, 0)</f>
        <v>0</v>
      </c>
    </row>
    <row r="1666" spans="1:16" ht="10" x14ac:dyDescent="0.25">
      <c r="A1666" s="1">
        <v>110</v>
      </c>
      <c r="B1666" s="24" t="s">
        <v>9</v>
      </c>
      <c r="C1666" s="2">
        <v>41107</v>
      </c>
      <c r="D1666" s="2" t="str">
        <f t="shared" si="215"/>
        <v>2012-07</v>
      </c>
      <c r="E1666" s="23">
        <v>4900</v>
      </c>
      <c r="F1666" s="23">
        <f t="shared" si="216"/>
        <v>0</v>
      </c>
      <c r="G1666" s="23">
        <f>IF(AND(B1666="Med B", COUNTIFS(A$2:A1666, A1666, B$2:B1666, "Med A")=0), 1, 0)</f>
        <v>0</v>
      </c>
      <c r="H1666" s="23" cm="1">
        <f t="array" ref="H1666">IF(AND(A1666=A1665, E1666=1), (C1666-MIN(IF(A$2:A1666=A1666, IF(B$2:B1666="Med A", C$2:C1666), C1666)))/7, 0)</f>
        <v>0</v>
      </c>
      <c r="I1666" s="23">
        <f>IF(F1666=1, SUMIFS(E$2:E1666, A$2:A1666, A1666, B$2:B1666, "Med A"), 0)</f>
        <v>0</v>
      </c>
      <c r="J1666" s="23">
        <f t="shared" si="217"/>
        <v>0</v>
      </c>
      <c r="K1666" s="23">
        <f t="shared" si="218"/>
        <v>4900</v>
      </c>
      <c r="L1666" s="23">
        <f t="shared" si="219"/>
        <v>0</v>
      </c>
      <c r="M1666" s="1">
        <f>IF(AND(B1666="Med B", COUNTIFS(A$2:A1666, A1666, B$2:B1666, "Med B")=1), 1, 0)</f>
        <v>0</v>
      </c>
      <c r="N1666" s="1">
        <f t="shared" si="220"/>
        <v>0</v>
      </c>
      <c r="O1666" s="1">
        <f>IF(B1666="Med B", COUNTIFS(A$2:A1666, A1666, B$2:B1666, "Med B"), 0)</f>
        <v>0</v>
      </c>
      <c r="P1666" s="1">
        <f>IF(AND(B1666="Med B", COUNTIFS(A$2:A1666, A1666, B$2:B1666, "Med B")=2), E1666, 0)</f>
        <v>0</v>
      </c>
    </row>
    <row r="1667" spans="1:16" ht="10" x14ac:dyDescent="0.25">
      <c r="A1667" s="1">
        <v>110</v>
      </c>
      <c r="B1667" s="24" t="s">
        <v>9</v>
      </c>
      <c r="C1667" s="2">
        <v>41109</v>
      </c>
      <c r="D1667" s="2" t="str">
        <f t="shared" ref="D1667:D1730" si="223">TEXT(C1667,"yyyy-mm")</f>
        <v>2012-07</v>
      </c>
      <c r="E1667" s="23">
        <v>4900</v>
      </c>
      <c r="F1667" s="23">
        <f t="shared" ref="F1667:F1730" si="224">IF(AND(A1667=A1666, B1666="Med A", B1667="Med B"), 1, 0)</f>
        <v>0</v>
      </c>
      <c r="G1667" s="23">
        <f>IF(AND(B1667="Med B", COUNTIFS(A$2:A1667, A1667, B$2:B1667, "Med A")=0), 1, 0)</f>
        <v>0</v>
      </c>
      <c r="H1667" s="23" cm="1">
        <f t="array" ref="H1667">IF(AND(A1667=A1666, E1667=1), (C1667-MIN(IF(A$2:A1667=A1667, IF(B$2:B1667="Med A", C$2:C1667), C1667)))/7, 0)</f>
        <v>0</v>
      </c>
      <c r="I1667" s="23">
        <f>IF(F1667=1, SUMIFS(E$2:E1667, A$2:A1667, A1667, B$2:B1667, "Med A"), 0)</f>
        <v>0</v>
      </c>
      <c r="J1667" s="23">
        <f t="shared" ref="J1667:J1730" si="225">IF(AND(B1667="Med B", OR(A1668&lt;&gt;A1667, ISBLANK(A1668))), SUMIFS(E:E, A:A, A1667, B:B, "Med B"), 0)</f>
        <v>0</v>
      </c>
      <c r="K1667" s="23">
        <f t="shared" ref="K1667:K1730" si="226">IF(B1667="Med A", E1667, 0)</f>
        <v>4900</v>
      </c>
      <c r="L1667" s="23">
        <f t="shared" ref="L1667:L1730" si="227">IF(B1667="Med B", E1667, 0)</f>
        <v>0</v>
      </c>
      <c r="M1667" s="1">
        <f>IF(AND(B1667="Med B", COUNTIFS(A$2:A1667, A1667, B$2:B1667, "Med B")=1), 1, 0)</f>
        <v>0</v>
      </c>
      <c r="N1667" s="1">
        <f t="shared" ref="N1667:N1730" si="228">IF(M1667=1, E1667, 0)</f>
        <v>0</v>
      </c>
      <c r="O1667" s="1">
        <f>IF(B1667="Med B", COUNTIFS(A$2:A1667, A1667, B$2:B1667, "Med B"), 0)</f>
        <v>0</v>
      </c>
      <c r="P1667" s="1">
        <f>IF(AND(B1667="Med B", COUNTIFS(A$2:A1667, A1667, B$2:B1667, "Med B")=2), E1667, 0)</f>
        <v>0</v>
      </c>
    </row>
    <row r="1668" spans="1:16" ht="10" x14ac:dyDescent="0.25">
      <c r="A1668" s="1">
        <v>110</v>
      </c>
      <c r="B1668" s="24" t="s">
        <v>9</v>
      </c>
      <c r="C1668" s="2">
        <v>41111</v>
      </c>
      <c r="D1668" s="2" t="str">
        <f t="shared" si="223"/>
        <v>2012-07</v>
      </c>
      <c r="E1668" s="23">
        <v>4900</v>
      </c>
      <c r="F1668" s="23">
        <f t="shared" si="224"/>
        <v>0</v>
      </c>
      <c r="G1668" s="23">
        <f>IF(AND(B1668="Med B", COUNTIFS(A$2:A1668, A1668, B$2:B1668, "Med A")=0), 1, 0)</f>
        <v>0</v>
      </c>
      <c r="H1668" s="23" cm="1">
        <f t="array" ref="H1668">IF(AND(A1668=A1667, E1668=1), (C1668-MIN(IF(A$2:A1668=A1668, IF(B$2:B1668="Med A", C$2:C1668), C1668)))/7, 0)</f>
        <v>0</v>
      </c>
      <c r="I1668" s="23">
        <f>IF(F1668=1, SUMIFS(E$2:E1668, A$2:A1668, A1668, B$2:B1668, "Med A"), 0)</f>
        <v>0</v>
      </c>
      <c r="J1668" s="23">
        <f t="shared" si="225"/>
        <v>0</v>
      </c>
      <c r="K1668" s="23">
        <f t="shared" si="226"/>
        <v>4900</v>
      </c>
      <c r="L1668" s="23">
        <f t="shared" si="227"/>
        <v>0</v>
      </c>
      <c r="M1668" s="1">
        <f>IF(AND(B1668="Med B", COUNTIFS(A$2:A1668, A1668, B$2:B1668, "Med B")=1), 1, 0)</f>
        <v>0</v>
      </c>
      <c r="N1668" s="1">
        <f t="shared" si="228"/>
        <v>0</v>
      </c>
      <c r="O1668" s="1">
        <f>IF(B1668="Med B", COUNTIFS(A$2:A1668, A1668, B$2:B1668, "Med B"), 0)</f>
        <v>0</v>
      </c>
      <c r="P1668" s="1">
        <f>IF(AND(B1668="Med B", COUNTIFS(A$2:A1668, A1668, B$2:B1668, "Med B")=2), E1668, 0)</f>
        <v>0</v>
      </c>
    </row>
    <row r="1669" spans="1:16" ht="10" x14ac:dyDescent="0.25">
      <c r="A1669" s="1">
        <v>110</v>
      </c>
      <c r="B1669" s="24" t="s">
        <v>9</v>
      </c>
      <c r="C1669" s="2">
        <v>41114</v>
      </c>
      <c r="D1669" s="2" t="str">
        <f t="shared" si="223"/>
        <v>2012-07</v>
      </c>
      <c r="E1669" s="23">
        <v>4900</v>
      </c>
      <c r="F1669" s="23">
        <f t="shared" si="224"/>
        <v>0</v>
      </c>
      <c r="G1669" s="23">
        <f>IF(AND(B1669="Med B", COUNTIFS(A$2:A1669, A1669, B$2:B1669, "Med A")=0), 1, 0)</f>
        <v>0</v>
      </c>
      <c r="H1669" s="23" cm="1">
        <f t="array" ref="H1669">IF(AND(A1669=A1668, E1669=1), (C1669-MIN(IF(A$2:A1669=A1669, IF(B$2:B1669="Med A", C$2:C1669), C1669)))/7, 0)</f>
        <v>0</v>
      </c>
      <c r="I1669" s="23">
        <f>IF(F1669=1, SUMIFS(E$2:E1669, A$2:A1669, A1669, B$2:B1669, "Med A"), 0)</f>
        <v>0</v>
      </c>
      <c r="J1669" s="23">
        <f t="shared" si="225"/>
        <v>0</v>
      </c>
      <c r="K1669" s="23">
        <f t="shared" si="226"/>
        <v>4900</v>
      </c>
      <c r="L1669" s="23">
        <f t="shared" si="227"/>
        <v>0</v>
      </c>
      <c r="M1669" s="1">
        <f>IF(AND(B1669="Med B", COUNTIFS(A$2:A1669, A1669, B$2:B1669, "Med B")=1), 1, 0)</f>
        <v>0</v>
      </c>
      <c r="N1669" s="1">
        <f t="shared" si="228"/>
        <v>0</v>
      </c>
      <c r="O1669" s="1">
        <f>IF(B1669="Med B", COUNTIFS(A$2:A1669, A1669, B$2:B1669, "Med B"), 0)</f>
        <v>0</v>
      </c>
      <c r="P1669" s="1">
        <f>IF(AND(B1669="Med B", COUNTIFS(A$2:A1669, A1669, B$2:B1669, "Med B")=2), E1669, 0)</f>
        <v>0</v>
      </c>
    </row>
    <row r="1670" spans="1:16" ht="10" x14ac:dyDescent="0.25">
      <c r="A1670" s="1">
        <v>110</v>
      </c>
      <c r="B1670" s="24" t="s">
        <v>9</v>
      </c>
      <c r="C1670" s="2">
        <v>41116</v>
      </c>
      <c r="D1670" s="2" t="str">
        <f t="shared" si="223"/>
        <v>2012-07</v>
      </c>
      <c r="E1670" s="23">
        <v>4900</v>
      </c>
      <c r="F1670" s="23">
        <f t="shared" si="224"/>
        <v>0</v>
      </c>
      <c r="G1670" s="23">
        <f>IF(AND(B1670="Med B", COUNTIFS(A$2:A1670, A1670, B$2:B1670, "Med A")=0), 1, 0)</f>
        <v>0</v>
      </c>
      <c r="H1670" s="23" cm="1">
        <f t="array" ref="H1670">IF(AND(A1670=A1669, E1670=1), (C1670-MIN(IF(A$2:A1670=A1670, IF(B$2:B1670="Med A", C$2:C1670), C1670)))/7, 0)</f>
        <v>0</v>
      </c>
      <c r="I1670" s="23">
        <f>IF(F1670=1, SUMIFS(E$2:E1670, A$2:A1670, A1670, B$2:B1670, "Med A"), 0)</f>
        <v>0</v>
      </c>
      <c r="J1670" s="23">
        <f t="shared" si="225"/>
        <v>0</v>
      </c>
      <c r="K1670" s="23">
        <f t="shared" si="226"/>
        <v>4900</v>
      </c>
      <c r="L1670" s="23">
        <f t="shared" si="227"/>
        <v>0</v>
      </c>
      <c r="M1670" s="1">
        <f>IF(AND(B1670="Med B", COUNTIFS(A$2:A1670, A1670, B$2:B1670, "Med B")=1), 1, 0)</f>
        <v>0</v>
      </c>
      <c r="N1670" s="1">
        <f t="shared" si="228"/>
        <v>0</v>
      </c>
      <c r="O1670" s="1">
        <f>IF(B1670="Med B", COUNTIFS(A$2:A1670, A1670, B$2:B1670, "Med B"), 0)</f>
        <v>0</v>
      </c>
      <c r="P1670" s="1">
        <f>IF(AND(B1670="Med B", COUNTIFS(A$2:A1670, A1670, B$2:B1670, "Med B")=2), E1670, 0)</f>
        <v>0</v>
      </c>
    </row>
    <row r="1671" spans="1:16" ht="10" x14ac:dyDescent="0.25">
      <c r="A1671" s="1">
        <v>110</v>
      </c>
      <c r="B1671" s="24" t="s">
        <v>9</v>
      </c>
      <c r="C1671" s="2">
        <v>41118</v>
      </c>
      <c r="D1671" s="2" t="str">
        <f t="shared" si="223"/>
        <v>2012-07</v>
      </c>
      <c r="E1671" s="23">
        <v>4900</v>
      </c>
      <c r="F1671" s="23">
        <f t="shared" si="224"/>
        <v>0</v>
      </c>
      <c r="G1671" s="23">
        <f>IF(AND(B1671="Med B", COUNTIFS(A$2:A1671, A1671, B$2:B1671, "Med A")=0), 1, 0)</f>
        <v>0</v>
      </c>
      <c r="H1671" s="23" cm="1">
        <f t="array" ref="H1671">IF(AND(A1671=A1670, E1671=1), (C1671-MIN(IF(A$2:A1671=A1671, IF(B$2:B1671="Med A", C$2:C1671), C1671)))/7, 0)</f>
        <v>0</v>
      </c>
      <c r="I1671" s="23">
        <f>IF(F1671=1, SUMIFS(E$2:E1671, A$2:A1671, A1671, B$2:B1671, "Med A"), 0)</f>
        <v>0</v>
      </c>
      <c r="J1671" s="23">
        <f t="shared" si="225"/>
        <v>0</v>
      </c>
      <c r="K1671" s="23">
        <f t="shared" si="226"/>
        <v>4900</v>
      </c>
      <c r="L1671" s="23">
        <f t="shared" si="227"/>
        <v>0</v>
      </c>
      <c r="M1671" s="1">
        <f>IF(AND(B1671="Med B", COUNTIFS(A$2:A1671, A1671, B$2:B1671, "Med B")=1), 1, 0)</f>
        <v>0</v>
      </c>
      <c r="N1671" s="1">
        <f t="shared" si="228"/>
        <v>0</v>
      </c>
      <c r="O1671" s="1">
        <f>IF(B1671="Med B", COUNTIFS(A$2:A1671, A1671, B$2:B1671, "Med B"), 0)</f>
        <v>0</v>
      </c>
      <c r="P1671" s="1">
        <f>IF(AND(B1671="Med B", COUNTIFS(A$2:A1671, A1671, B$2:B1671, "Med B")=2), E1671, 0)</f>
        <v>0</v>
      </c>
    </row>
    <row r="1672" spans="1:16" ht="10" x14ac:dyDescent="0.25">
      <c r="A1672" s="1">
        <v>110</v>
      </c>
      <c r="B1672" s="24" t="s">
        <v>9</v>
      </c>
      <c r="C1672" s="2">
        <v>41121</v>
      </c>
      <c r="D1672" s="2" t="str">
        <f t="shared" si="223"/>
        <v>2012-07</v>
      </c>
      <c r="E1672" s="23">
        <v>4900</v>
      </c>
      <c r="F1672" s="23">
        <f t="shared" si="224"/>
        <v>0</v>
      </c>
      <c r="G1672" s="23">
        <f>IF(AND(B1672="Med B", COUNTIFS(A$2:A1672, A1672, B$2:B1672, "Med A")=0), 1, 0)</f>
        <v>0</v>
      </c>
      <c r="H1672" s="23" cm="1">
        <f t="array" ref="H1672">IF(AND(A1672=A1671, E1672=1), (C1672-MIN(IF(A$2:A1672=A1672, IF(B$2:B1672="Med A", C$2:C1672), C1672)))/7, 0)</f>
        <v>0</v>
      </c>
      <c r="I1672" s="23">
        <f>IF(F1672=1, SUMIFS(E$2:E1672, A$2:A1672, A1672, B$2:B1672, "Med A"), 0)</f>
        <v>0</v>
      </c>
      <c r="J1672" s="23">
        <f t="shared" si="225"/>
        <v>0</v>
      </c>
      <c r="K1672" s="23">
        <f t="shared" si="226"/>
        <v>4900</v>
      </c>
      <c r="L1672" s="23">
        <f t="shared" si="227"/>
        <v>0</v>
      </c>
      <c r="M1672" s="1">
        <f>IF(AND(B1672="Med B", COUNTIFS(A$2:A1672, A1672, B$2:B1672, "Med B")=1), 1, 0)</f>
        <v>0</v>
      </c>
      <c r="N1672" s="1">
        <f t="shared" si="228"/>
        <v>0</v>
      </c>
      <c r="O1672" s="1">
        <f>IF(B1672="Med B", COUNTIFS(A$2:A1672, A1672, B$2:B1672, "Med B"), 0)</f>
        <v>0</v>
      </c>
      <c r="P1672" s="1">
        <f>IF(AND(B1672="Med B", COUNTIFS(A$2:A1672, A1672, B$2:B1672, "Med B")=2), E1672, 0)</f>
        <v>0</v>
      </c>
    </row>
    <row r="1673" spans="1:16" ht="10" x14ac:dyDescent="0.25">
      <c r="A1673" s="1">
        <v>110</v>
      </c>
      <c r="B1673" s="24" t="s">
        <v>9</v>
      </c>
      <c r="C1673" s="2">
        <v>41123</v>
      </c>
      <c r="D1673" s="2" t="str">
        <f t="shared" si="223"/>
        <v>2012-08</v>
      </c>
      <c r="E1673" s="23">
        <v>4900</v>
      </c>
      <c r="F1673" s="23">
        <f t="shared" si="224"/>
        <v>0</v>
      </c>
      <c r="G1673" s="23">
        <f>IF(AND(B1673="Med B", COUNTIFS(A$2:A1673, A1673, B$2:B1673, "Med A")=0), 1, 0)</f>
        <v>0</v>
      </c>
      <c r="H1673" s="23" cm="1">
        <f t="array" ref="H1673">IF(AND(A1673=A1672, E1673=1), (C1673-MIN(IF(A$2:A1673=A1673, IF(B$2:B1673="Med A", C$2:C1673), C1673)))/7, 0)</f>
        <v>0</v>
      </c>
      <c r="I1673" s="23">
        <f>IF(F1673=1, SUMIFS(E$2:E1673, A$2:A1673, A1673, B$2:B1673, "Med A"), 0)</f>
        <v>0</v>
      </c>
      <c r="J1673" s="23">
        <f t="shared" si="225"/>
        <v>0</v>
      </c>
      <c r="K1673" s="23">
        <f t="shared" si="226"/>
        <v>4900</v>
      </c>
      <c r="L1673" s="23">
        <f t="shared" si="227"/>
        <v>0</v>
      </c>
      <c r="M1673" s="1">
        <f>IF(AND(B1673="Med B", COUNTIFS(A$2:A1673, A1673, B$2:B1673, "Med B")=1), 1, 0)</f>
        <v>0</v>
      </c>
      <c r="N1673" s="1">
        <f t="shared" si="228"/>
        <v>0</v>
      </c>
      <c r="O1673" s="1">
        <f>IF(B1673="Med B", COUNTIFS(A$2:A1673, A1673, B$2:B1673, "Med B"), 0)</f>
        <v>0</v>
      </c>
      <c r="P1673" s="1">
        <f>IF(AND(B1673="Med B", COUNTIFS(A$2:A1673, A1673, B$2:B1673, "Med B")=2), E1673, 0)</f>
        <v>0</v>
      </c>
    </row>
    <row r="1674" spans="1:16" ht="10" x14ac:dyDescent="0.25">
      <c r="A1674" s="1">
        <v>110</v>
      </c>
      <c r="B1674" s="24" t="s">
        <v>9</v>
      </c>
      <c r="C1674" s="2">
        <v>41125</v>
      </c>
      <c r="D1674" s="2" t="str">
        <f t="shared" si="223"/>
        <v>2012-08</v>
      </c>
      <c r="E1674" s="23">
        <v>5400</v>
      </c>
      <c r="F1674" s="23">
        <f t="shared" si="224"/>
        <v>0</v>
      </c>
      <c r="G1674" s="23">
        <f>IF(AND(B1674="Med B", COUNTIFS(A$2:A1674, A1674, B$2:B1674, "Med A")=0), 1, 0)</f>
        <v>0</v>
      </c>
      <c r="H1674" s="23" cm="1">
        <f t="array" ref="H1674">IF(AND(A1674=A1673, E1674=1), (C1674-MIN(IF(A$2:A1674=A1674, IF(B$2:B1674="Med A", C$2:C1674), C1674)))/7, 0)</f>
        <v>0</v>
      </c>
      <c r="I1674" s="23">
        <f>IF(F1674=1, SUMIFS(E$2:E1674, A$2:A1674, A1674, B$2:B1674, "Med A"), 0)</f>
        <v>0</v>
      </c>
      <c r="J1674" s="23">
        <f t="shared" si="225"/>
        <v>0</v>
      </c>
      <c r="K1674" s="23">
        <f t="shared" si="226"/>
        <v>5400</v>
      </c>
      <c r="L1674" s="23">
        <f t="shared" si="227"/>
        <v>0</v>
      </c>
      <c r="M1674" s="1">
        <f>IF(AND(B1674="Med B", COUNTIFS(A$2:A1674, A1674, B$2:B1674, "Med B")=1), 1, 0)</f>
        <v>0</v>
      </c>
      <c r="N1674" s="1">
        <f t="shared" si="228"/>
        <v>0</v>
      </c>
      <c r="O1674" s="1">
        <f>IF(B1674="Med B", COUNTIFS(A$2:A1674, A1674, B$2:B1674, "Med B"), 0)</f>
        <v>0</v>
      </c>
      <c r="P1674" s="1">
        <f>IF(AND(B1674="Med B", COUNTIFS(A$2:A1674, A1674, B$2:B1674, "Med B")=2), E1674, 0)</f>
        <v>0</v>
      </c>
    </row>
    <row r="1675" spans="1:16" ht="10" x14ac:dyDescent="0.25">
      <c r="A1675" s="1">
        <v>110</v>
      </c>
      <c r="B1675" s="24" t="s">
        <v>9</v>
      </c>
      <c r="C1675" s="2">
        <v>41128</v>
      </c>
      <c r="D1675" s="2" t="str">
        <f t="shared" si="223"/>
        <v>2012-08</v>
      </c>
      <c r="E1675" s="23">
        <v>5400</v>
      </c>
      <c r="F1675" s="23">
        <f t="shared" si="224"/>
        <v>0</v>
      </c>
      <c r="G1675" s="23">
        <f>IF(AND(B1675="Med B", COUNTIFS(A$2:A1675, A1675, B$2:B1675, "Med A")=0), 1, 0)</f>
        <v>0</v>
      </c>
      <c r="H1675" s="23" cm="1">
        <f t="array" ref="H1675">IF(AND(A1675=A1674, E1675=1), (C1675-MIN(IF(A$2:A1675=A1675, IF(B$2:B1675="Med A", C$2:C1675), C1675)))/7, 0)</f>
        <v>0</v>
      </c>
      <c r="I1675" s="23">
        <f>IF(F1675=1, SUMIFS(E$2:E1675, A$2:A1675, A1675, B$2:B1675, "Med A"), 0)</f>
        <v>0</v>
      </c>
      <c r="J1675" s="23">
        <f t="shared" si="225"/>
        <v>0</v>
      </c>
      <c r="K1675" s="23">
        <f t="shared" si="226"/>
        <v>5400</v>
      </c>
      <c r="L1675" s="23">
        <f t="shared" si="227"/>
        <v>0</v>
      </c>
      <c r="M1675" s="1">
        <f>IF(AND(B1675="Med B", COUNTIFS(A$2:A1675, A1675, B$2:B1675, "Med B")=1), 1, 0)</f>
        <v>0</v>
      </c>
      <c r="N1675" s="1">
        <f t="shared" si="228"/>
        <v>0</v>
      </c>
      <c r="O1675" s="1">
        <f>IF(B1675="Med B", COUNTIFS(A$2:A1675, A1675, B$2:B1675, "Med B"), 0)</f>
        <v>0</v>
      </c>
      <c r="P1675" s="1">
        <f>IF(AND(B1675="Med B", COUNTIFS(A$2:A1675, A1675, B$2:B1675, "Med B")=2), E1675, 0)</f>
        <v>0</v>
      </c>
    </row>
    <row r="1676" spans="1:16" ht="10" x14ac:dyDescent="0.25">
      <c r="A1676" s="1">
        <v>110</v>
      </c>
      <c r="B1676" s="24" t="s">
        <v>9</v>
      </c>
      <c r="C1676" s="2">
        <v>41130</v>
      </c>
      <c r="D1676" s="2" t="str">
        <f t="shared" si="223"/>
        <v>2012-08</v>
      </c>
      <c r="E1676" s="23">
        <v>5400</v>
      </c>
      <c r="F1676" s="23">
        <f t="shared" si="224"/>
        <v>0</v>
      </c>
      <c r="G1676" s="23">
        <f>IF(AND(B1676="Med B", COUNTIFS(A$2:A1676, A1676, B$2:B1676, "Med A")=0), 1, 0)</f>
        <v>0</v>
      </c>
      <c r="H1676" s="23" cm="1">
        <f t="array" ref="H1676">IF(AND(A1676=A1675, E1676=1), (C1676-MIN(IF(A$2:A1676=A1676, IF(B$2:B1676="Med A", C$2:C1676), C1676)))/7, 0)</f>
        <v>0</v>
      </c>
      <c r="I1676" s="23">
        <f>IF(F1676=1, SUMIFS(E$2:E1676, A$2:A1676, A1676, B$2:B1676, "Med A"), 0)</f>
        <v>0</v>
      </c>
      <c r="J1676" s="23">
        <f t="shared" si="225"/>
        <v>0</v>
      </c>
      <c r="K1676" s="23">
        <f t="shared" si="226"/>
        <v>5400</v>
      </c>
      <c r="L1676" s="23">
        <f t="shared" si="227"/>
        <v>0</v>
      </c>
      <c r="M1676" s="1">
        <f>IF(AND(B1676="Med B", COUNTIFS(A$2:A1676, A1676, B$2:B1676, "Med B")=1), 1, 0)</f>
        <v>0</v>
      </c>
      <c r="N1676" s="1">
        <f t="shared" si="228"/>
        <v>0</v>
      </c>
      <c r="O1676" s="1">
        <f>IF(B1676="Med B", COUNTIFS(A$2:A1676, A1676, B$2:B1676, "Med B"), 0)</f>
        <v>0</v>
      </c>
      <c r="P1676" s="1">
        <f>IF(AND(B1676="Med B", COUNTIFS(A$2:A1676, A1676, B$2:B1676, "Med B")=2), E1676, 0)</f>
        <v>0</v>
      </c>
    </row>
    <row r="1677" spans="1:16" ht="10" x14ac:dyDescent="0.25">
      <c r="A1677" s="1">
        <v>110</v>
      </c>
      <c r="B1677" s="24" t="s">
        <v>9</v>
      </c>
      <c r="C1677" s="2">
        <v>41132</v>
      </c>
      <c r="D1677" s="2" t="str">
        <f t="shared" si="223"/>
        <v>2012-08</v>
      </c>
      <c r="E1677" s="23">
        <v>5400</v>
      </c>
      <c r="F1677" s="23">
        <f t="shared" si="224"/>
        <v>0</v>
      </c>
      <c r="G1677" s="23">
        <f>IF(AND(B1677="Med B", COUNTIFS(A$2:A1677, A1677, B$2:B1677, "Med A")=0), 1, 0)</f>
        <v>0</v>
      </c>
      <c r="H1677" s="23" cm="1">
        <f t="array" ref="H1677">IF(AND(A1677=A1676, E1677=1), (C1677-MIN(IF(A$2:A1677=A1677, IF(B$2:B1677="Med A", C$2:C1677), C1677)))/7, 0)</f>
        <v>0</v>
      </c>
      <c r="I1677" s="23">
        <f>IF(F1677=1, SUMIFS(E$2:E1677, A$2:A1677, A1677, B$2:B1677, "Med A"), 0)</f>
        <v>0</v>
      </c>
      <c r="J1677" s="23">
        <f t="shared" si="225"/>
        <v>0</v>
      </c>
      <c r="K1677" s="23">
        <f t="shared" si="226"/>
        <v>5400</v>
      </c>
      <c r="L1677" s="23">
        <f t="shared" si="227"/>
        <v>0</v>
      </c>
      <c r="M1677" s="1">
        <f>IF(AND(B1677="Med B", COUNTIFS(A$2:A1677, A1677, B$2:B1677, "Med B")=1), 1, 0)</f>
        <v>0</v>
      </c>
      <c r="N1677" s="1">
        <f t="shared" si="228"/>
        <v>0</v>
      </c>
      <c r="O1677" s="1">
        <f>IF(B1677="Med B", COUNTIFS(A$2:A1677, A1677, B$2:B1677, "Med B"), 0)</f>
        <v>0</v>
      </c>
      <c r="P1677" s="1">
        <f>IF(AND(B1677="Med B", COUNTIFS(A$2:A1677, A1677, B$2:B1677, "Med B")=2), E1677, 0)</f>
        <v>0</v>
      </c>
    </row>
    <row r="1678" spans="1:16" ht="10" x14ac:dyDescent="0.25">
      <c r="A1678" s="1">
        <v>110</v>
      </c>
      <c r="B1678" s="24" t="s">
        <v>9</v>
      </c>
      <c r="C1678" s="2">
        <v>41135</v>
      </c>
      <c r="D1678" s="2" t="str">
        <f t="shared" si="223"/>
        <v>2012-08</v>
      </c>
      <c r="E1678" s="23">
        <v>5400</v>
      </c>
      <c r="F1678" s="23">
        <f t="shared" si="224"/>
        <v>0</v>
      </c>
      <c r="G1678" s="23">
        <f>IF(AND(B1678="Med B", COUNTIFS(A$2:A1678, A1678, B$2:B1678, "Med A")=0), 1, 0)</f>
        <v>0</v>
      </c>
      <c r="H1678" s="23" cm="1">
        <f t="array" ref="H1678">IF(AND(A1678=A1677, E1678=1), (C1678-MIN(IF(A$2:A1678=A1678, IF(B$2:B1678="Med A", C$2:C1678), C1678)))/7, 0)</f>
        <v>0</v>
      </c>
      <c r="I1678" s="23">
        <f>IF(F1678=1, SUMIFS(E$2:E1678, A$2:A1678, A1678, B$2:B1678, "Med A"), 0)</f>
        <v>0</v>
      </c>
      <c r="J1678" s="23">
        <f t="shared" si="225"/>
        <v>0</v>
      </c>
      <c r="K1678" s="23">
        <f t="shared" si="226"/>
        <v>5400</v>
      </c>
      <c r="L1678" s="23">
        <f t="shared" si="227"/>
        <v>0</v>
      </c>
      <c r="M1678" s="1">
        <f>IF(AND(B1678="Med B", COUNTIFS(A$2:A1678, A1678, B$2:B1678, "Med B")=1), 1, 0)</f>
        <v>0</v>
      </c>
      <c r="N1678" s="1">
        <f t="shared" si="228"/>
        <v>0</v>
      </c>
      <c r="O1678" s="1">
        <f>IF(B1678="Med B", COUNTIFS(A$2:A1678, A1678, B$2:B1678, "Med B"), 0)</f>
        <v>0</v>
      </c>
      <c r="P1678" s="1">
        <f>IF(AND(B1678="Med B", COUNTIFS(A$2:A1678, A1678, B$2:B1678, "Med B")=2), E1678, 0)</f>
        <v>0</v>
      </c>
    </row>
    <row r="1679" spans="1:16" ht="10" x14ac:dyDescent="0.25">
      <c r="A1679" s="1">
        <v>110</v>
      </c>
      <c r="B1679" s="24" t="s">
        <v>9</v>
      </c>
      <c r="C1679" s="2">
        <v>41137</v>
      </c>
      <c r="D1679" s="2" t="str">
        <f t="shared" si="223"/>
        <v>2012-08</v>
      </c>
      <c r="E1679" s="23">
        <v>5400</v>
      </c>
      <c r="F1679" s="23">
        <f t="shared" si="224"/>
        <v>0</v>
      </c>
      <c r="G1679" s="23">
        <f>IF(AND(B1679="Med B", COUNTIFS(A$2:A1679, A1679, B$2:B1679, "Med A")=0), 1, 0)</f>
        <v>0</v>
      </c>
      <c r="H1679" s="23" cm="1">
        <f t="array" ref="H1679">IF(AND(A1679=A1678, E1679=1), (C1679-MIN(IF(A$2:A1679=A1679, IF(B$2:B1679="Med A", C$2:C1679), C1679)))/7, 0)</f>
        <v>0</v>
      </c>
      <c r="I1679" s="23">
        <f>IF(F1679=1, SUMIFS(E$2:E1679, A$2:A1679, A1679, B$2:B1679, "Med A"), 0)</f>
        <v>0</v>
      </c>
      <c r="J1679" s="23">
        <f t="shared" si="225"/>
        <v>0</v>
      </c>
      <c r="K1679" s="23">
        <f t="shared" si="226"/>
        <v>5400</v>
      </c>
      <c r="L1679" s="23">
        <f t="shared" si="227"/>
        <v>0</v>
      </c>
      <c r="M1679" s="1">
        <f>IF(AND(B1679="Med B", COUNTIFS(A$2:A1679, A1679, B$2:B1679, "Med B")=1), 1, 0)</f>
        <v>0</v>
      </c>
      <c r="N1679" s="1">
        <f t="shared" si="228"/>
        <v>0</v>
      </c>
      <c r="O1679" s="1">
        <f>IF(B1679="Med B", COUNTIFS(A$2:A1679, A1679, B$2:B1679, "Med B"), 0)</f>
        <v>0</v>
      </c>
      <c r="P1679" s="1">
        <f>IF(AND(B1679="Med B", COUNTIFS(A$2:A1679, A1679, B$2:B1679, "Med B")=2), E1679, 0)</f>
        <v>0</v>
      </c>
    </row>
    <row r="1680" spans="1:16" ht="10" x14ac:dyDescent="0.25">
      <c r="A1680" s="1">
        <v>110</v>
      </c>
      <c r="B1680" s="24" t="s">
        <v>9</v>
      </c>
      <c r="C1680" s="2">
        <v>41139</v>
      </c>
      <c r="D1680" s="2" t="str">
        <f t="shared" si="223"/>
        <v>2012-08</v>
      </c>
      <c r="E1680" s="23">
        <v>5400</v>
      </c>
      <c r="F1680" s="23">
        <f t="shared" si="224"/>
        <v>0</v>
      </c>
      <c r="G1680" s="23">
        <f>IF(AND(B1680="Med B", COUNTIFS(A$2:A1680, A1680, B$2:B1680, "Med A")=0), 1, 0)</f>
        <v>0</v>
      </c>
      <c r="H1680" s="23" cm="1">
        <f t="array" ref="H1680">IF(AND(A1680=A1679, E1680=1), (C1680-MIN(IF(A$2:A1680=A1680, IF(B$2:B1680="Med A", C$2:C1680), C1680)))/7, 0)</f>
        <v>0</v>
      </c>
      <c r="I1680" s="23">
        <f>IF(F1680=1, SUMIFS(E$2:E1680, A$2:A1680, A1680, B$2:B1680, "Med A"), 0)</f>
        <v>0</v>
      </c>
      <c r="J1680" s="23">
        <f t="shared" si="225"/>
        <v>0</v>
      </c>
      <c r="K1680" s="23">
        <f t="shared" si="226"/>
        <v>5400</v>
      </c>
      <c r="L1680" s="23">
        <f t="shared" si="227"/>
        <v>0</v>
      </c>
      <c r="M1680" s="1">
        <f>IF(AND(B1680="Med B", COUNTIFS(A$2:A1680, A1680, B$2:B1680, "Med B")=1), 1, 0)</f>
        <v>0</v>
      </c>
      <c r="N1680" s="1">
        <f t="shared" si="228"/>
        <v>0</v>
      </c>
      <c r="O1680" s="1">
        <f>IF(B1680="Med B", COUNTIFS(A$2:A1680, A1680, B$2:B1680, "Med B"), 0)</f>
        <v>0</v>
      </c>
      <c r="P1680" s="1">
        <f>IF(AND(B1680="Med B", COUNTIFS(A$2:A1680, A1680, B$2:B1680, "Med B")=2), E1680, 0)</f>
        <v>0</v>
      </c>
    </row>
    <row r="1681" spans="1:17" ht="10" x14ac:dyDescent="0.25">
      <c r="A1681" s="1">
        <v>110</v>
      </c>
      <c r="B1681" s="24" t="s">
        <v>9</v>
      </c>
      <c r="C1681" s="2">
        <v>41142</v>
      </c>
      <c r="D1681" s="2" t="str">
        <f t="shared" si="223"/>
        <v>2012-08</v>
      </c>
      <c r="E1681" s="23">
        <v>5400</v>
      </c>
      <c r="F1681" s="23">
        <f t="shared" si="224"/>
        <v>0</v>
      </c>
      <c r="G1681" s="23">
        <f>IF(AND(B1681="Med B", COUNTIFS(A$2:A1681, A1681, B$2:B1681, "Med A")=0), 1, 0)</f>
        <v>0</v>
      </c>
      <c r="H1681" s="23" cm="1">
        <f t="array" ref="H1681">IF(AND(A1681=A1680, E1681=1), (C1681-MIN(IF(A$2:A1681=A1681, IF(B$2:B1681="Med A", C$2:C1681), C1681)))/7, 0)</f>
        <v>0</v>
      </c>
      <c r="I1681" s="23">
        <f>IF(F1681=1, SUMIFS(E$2:E1681, A$2:A1681, A1681, B$2:B1681, "Med A"), 0)</f>
        <v>0</v>
      </c>
      <c r="J1681" s="23">
        <f t="shared" si="225"/>
        <v>0</v>
      </c>
      <c r="K1681" s="23">
        <f t="shared" si="226"/>
        <v>5400</v>
      </c>
      <c r="L1681" s="23">
        <f t="shared" si="227"/>
        <v>0</v>
      </c>
      <c r="M1681" s="1">
        <f>IF(AND(B1681="Med B", COUNTIFS(A$2:A1681, A1681, B$2:B1681, "Med B")=1), 1, 0)</f>
        <v>0</v>
      </c>
      <c r="N1681" s="1">
        <f t="shared" si="228"/>
        <v>0</v>
      </c>
      <c r="O1681" s="1">
        <f>IF(B1681="Med B", COUNTIFS(A$2:A1681, A1681, B$2:B1681, "Med B"), 0)</f>
        <v>0</v>
      </c>
      <c r="P1681" s="1">
        <f>IF(AND(B1681="Med B", COUNTIFS(A$2:A1681, A1681, B$2:B1681, "Med B")=2), E1681, 0)</f>
        <v>0</v>
      </c>
    </row>
    <row r="1682" spans="1:17" ht="10" x14ac:dyDescent="0.25">
      <c r="A1682" s="1">
        <v>110</v>
      </c>
      <c r="B1682" s="24" t="s">
        <v>9</v>
      </c>
      <c r="C1682" s="2">
        <v>41144</v>
      </c>
      <c r="D1682" s="2" t="str">
        <f t="shared" si="223"/>
        <v>2012-08</v>
      </c>
      <c r="E1682" s="23">
        <v>5400</v>
      </c>
      <c r="F1682" s="23">
        <f t="shared" si="224"/>
        <v>0</v>
      </c>
      <c r="G1682" s="23">
        <f>IF(AND(B1682="Med B", COUNTIFS(A$2:A1682, A1682, B$2:B1682, "Med A")=0), 1, 0)</f>
        <v>0</v>
      </c>
      <c r="H1682" s="23" cm="1">
        <f t="array" ref="H1682">IF(AND(A1682=A1681, E1682=1), (C1682-MIN(IF(A$2:A1682=A1682, IF(B$2:B1682="Med A", C$2:C1682), C1682)))/7, 0)</f>
        <v>0</v>
      </c>
      <c r="I1682" s="23">
        <f>IF(F1682=1, SUMIFS(E$2:E1682, A$2:A1682, A1682, B$2:B1682, "Med A"), 0)</f>
        <v>0</v>
      </c>
      <c r="J1682" s="23">
        <f t="shared" si="225"/>
        <v>0</v>
      </c>
      <c r="K1682" s="23">
        <f t="shared" si="226"/>
        <v>5400</v>
      </c>
      <c r="L1682" s="23">
        <f t="shared" si="227"/>
        <v>0</v>
      </c>
      <c r="M1682" s="1">
        <f>IF(AND(B1682="Med B", COUNTIFS(A$2:A1682, A1682, B$2:B1682, "Med B")=1), 1, 0)</f>
        <v>0</v>
      </c>
      <c r="N1682" s="1">
        <f t="shared" si="228"/>
        <v>0</v>
      </c>
      <c r="O1682" s="1">
        <f>IF(B1682="Med B", COUNTIFS(A$2:A1682, A1682, B$2:B1682, "Med B"), 0)</f>
        <v>0</v>
      </c>
      <c r="P1682" s="1">
        <f>IF(AND(B1682="Med B", COUNTIFS(A$2:A1682, A1682, B$2:B1682, "Med B")=2), E1682, 0)</f>
        <v>0</v>
      </c>
    </row>
    <row r="1683" spans="1:17" ht="10" x14ac:dyDescent="0.25">
      <c r="A1683" s="1">
        <v>110</v>
      </c>
      <c r="B1683" s="24" t="s">
        <v>9</v>
      </c>
      <c r="C1683" s="2">
        <v>41146</v>
      </c>
      <c r="D1683" s="2" t="str">
        <f t="shared" si="223"/>
        <v>2012-08</v>
      </c>
      <c r="E1683" s="23">
        <v>5400</v>
      </c>
      <c r="F1683" s="23">
        <f t="shared" si="224"/>
        <v>0</v>
      </c>
      <c r="G1683" s="23">
        <f>IF(AND(B1683="Med B", COUNTIFS(A$2:A1683, A1683, B$2:B1683, "Med A")=0), 1, 0)</f>
        <v>0</v>
      </c>
      <c r="H1683" s="23" cm="1">
        <f t="array" ref="H1683">IF(AND(A1683=A1682, E1683=1), (C1683-MIN(IF(A$2:A1683=A1683, IF(B$2:B1683="Med A", C$2:C1683), C1683)))/7, 0)</f>
        <v>0</v>
      </c>
      <c r="I1683" s="23">
        <f>IF(F1683=1, SUMIFS(E$2:E1683, A$2:A1683, A1683, B$2:B1683, "Med A"), 0)</f>
        <v>0</v>
      </c>
      <c r="J1683" s="23">
        <f t="shared" si="225"/>
        <v>0</v>
      </c>
      <c r="K1683" s="23">
        <f t="shared" si="226"/>
        <v>5400</v>
      </c>
      <c r="L1683" s="23">
        <f t="shared" si="227"/>
        <v>0</v>
      </c>
      <c r="M1683" s="1">
        <f>IF(AND(B1683="Med B", COUNTIFS(A$2:A1683, A1683, B$2:B1683, "Med B")=1), 1, 0)</f>
        <v>0</v>
      </c>
      <c r="N1683" s="1">
        <f t="shared" si="228"/>
        <v>0</v>
      </c>
      <c r="O1683" s="1">
        <f>IF(B1683="Med B", COUNTIFS(A$2:A1683, A1683, B$2:B1683, "Med B"), 0)</f>
        <v>0</v>
      </c>
      <c r="P1683" s="1">
        <f>IF(AND(B1683="Med B", COUNTIFS(A$2:A1683, A1683, B$2:B1683, "Med B")=2), E1683, 0)</f>
        <v>0</v>
      </c>
    </row>
    <row r="1684" spans="1:17" ht="10" x14ac:dyDescent="0.25">
      <c r="A1684" s="1">
        <v>110</v>
      </c>
      <c r="B1684" s="24" t="s">
        <v>9</v>
      </c>
      <c r="C1684" s="2">
        <v>41149</v>
      </c>
      <c r="D1684" s="2" t="str">
        <f t="shared" si="223"/>
        <v>2012-08</v>
      </c>
      <c r="E1684" s="23">
        <v>5400</v>
      </c>
      <c r="F1684" s="23">
        <f t="shared" si="224"/>
        <v>0</v>
      </c>
      <c r="G1684" s="23">
        <f>IF(AND(B1684="Med B", COUNTIFS(A$2:A1684, A1684, B$2:B1684, "Med A")=0), 1, 0)</f>
        <v>0</v>
      </c>
      <c r="H1684" s="23" cm="1">
        <f t="array" ref="H1684">IF(AND(A1684=A1683, E1684=1), (C1684-MIN(IF(A$2:A1684=A1684, IF(B$2:B1684="Med A", C$2:C1684), C1684)))/7, 0)</f>
        <v>0</v>
      </c>
      <c r="I1684" s="23">
        <f>IF(F1684=1, SUMIFS(E$2:E1684, A$2:A1684, A1684, B$2:B1684, "Med A"), 0)</f>
        <v>0</v>
      </c>
      <c r="J1684" s="23">
        <f t="shared" si="225"/>
        <v>0</v>
      </c>
      <c r="K1684" s="23">
        <f t="shared" si="226"/>
        <v>5400</v>
      </c>
      <c r="L1684" s="23">
        <f t="shared" si="227"/>
        <v>0</v>
      </c>
      <c r="M1684" s="1">
        <f>IF(AND(B1684="Med B", COUNTIFS(A$2:A1684, A1684, B$2:B1684, "Med B")=1), 1, 0)</f>
        <v>0</v>
      </c>
      <c r="N1684" s="1">
        <f t="shared" si="228"/>
        <v>0</v>
      </c>
      <c r="O1684" s="1">
        <f>IF(B1684="Med B", COUNTIFS(A$2:A1684, A1684, B$2:B1684, "Med B"), 0)</f>
        <v>0</v>
      </c>
      <c r="P1684" s="1">
        <f>IF(AND(B1684="Med B", COUNTIFS(A$2:A1684, A1684, B$2:B1684, "Med B")=2), E1684, 0)</f>
        <v>0</v>
      </c>
    </row>
    <row r="1685" spans="1:17" ht="10" x14ac:dyDescent="0.25">
      <c r="A1685" s="1">
        <v>110</v>
      </c>
      <c r="B1685" s="24" t="s">
        <v>9</v>
      </c>
      <c r="C1685" s="2">
        <v>41151</v>
      </c>
      <c r="D1685" s="2" t="str">
        <f t="shared" si="223"/>
        <v>2012-08</v>
      </c>
      <c r="E1685" s="23">
        <v>5400</v>
      </c>
      <c r="F1685" s="23">
        <f t="shared" si="224"/>
        <v>0</v>
      </c>
      <c r="G1685" s="23">
        <f>IF(AND(B1685="Med B", COUNTIFS(A$2:A1685, A1685, B$2:B1685, "Med A")=0), 1, 0)</f>
        <v>0</v>
      </c>
      <c r="H1685" s="23" cm="1">
        <f t="array" ref="H1685">IF(AND(A1685=A1684, E1685=1), (C1685-MIN(IF(A$2:A1685=A1685, IF(B$2:B1685="Med A", C$2:C1685), C1685)))/7, 0)</f>
        <v>0</v>
      </c>
      <c r="I1685" s="23">
        <f>IF(F1685=1, SUMIFS(E$2:E1685, A$2:A1685, A1685, B$2:B1685, "Med A"), 0)</f>
        <v>0</v>
      </c>
      <c r="J1685" s="23">
        <f t="shared" si="225"/>
        <v>0</v>
      </c>
      <c r="K1685" s="23">
        <f t="shared" si="226"/>
        <v>5400</v>
      </c>
      <c r="L1685" s="23">
        <f t="shared" si="227"/>
        <v>0</v>
      </c>
      <c r="M1685" s="1">
        <f>IF(AND(B1685="Med B", COUNTIFS(A$2:A1685, A1685, B$2:B1685, "Med B")=1), 1, 0)</f>
        <v>0</v>
      </c>
      <c r="N1685" s="1">
        <f t="shared" si="228"/>
        <v>0</v>
      </c>
      <c r="O1685" s="1">
        <f>IF(B1685="Med B", COUNTIFS(A$2:A1685, A1685, B$2:B1685, "Med B"), 0)</f>
        <v>0</v>
      </c>
      <c r="P1685" s="1">
        <f>IF(AND(B1685="Med B", COUNTIFS(A$2:A1685, A1685, B$2:B1685, "Med B")=2), E1685, 0)</f>
        <v>0</v>
      </c>
    </row>
    <row r="1686" spans="1:17" ht="12.5" x14ac:dyDescent="0.25">
      <c r="A1686" s="1">
        <v>110</v>
      </c>
      <c r="B1686" s="24" t="s">
        <v>9</v>
      </c>
      <c r="C1686" s="2">
        <v>41153</v>
      </c>
      <c r="D1686" s="2" t="str">
        <f t="shared" si="223"/>
        <v>2012-09</v>
      </c>
      <c r="E1686" s="23">
        <v>5400</v>
      </c>
      <c r="F1686" s="23">
        <f t="shared" si="224"/>
        <v>0</v>
      </c>
      <c r="G1686" s="23">
        <f>IF(AND(B1686="Med B", COUNTIFS(A$2:A1686, A1686, B$2:B1686, "Med A")=0), 1, 0)</f>
        <v>0</v>
      </c>
      <c r="H1686" s="23" cm="1">
        <f t="array" ref="H1686">IF(AND(A1686=A1685, E1686=1), (C1686-MIN(IF(A$2:A1686=A1686, IF(B$2:B1686="Med A", C$2:C1686), C1686)))/7, 0)</f>
        <v>0</v>
      </c>
      <c r="I1686" s="23">
        <f>IF(F1686=1, SUMIFS(E$2:E1686, A$2:A1686, A1686, B$2:B1686, "Med A"), 0)</f>
        <v>0</v>
      </c>
      <c r="J1686" s="23">
        <f t="shared" si="225"/>
        <v>0</v>
      </c>
      <c r="K1686" s="23">
        <f t="shared" si="226"/>
        <v>5400</v>
      </c>
      <c r="L1686" s="23">
        <f t="shared" si="227"/>
        <v>0</v>
      </c>
      <c r="M1686" s="1">
        <f>IF(AND(B1686="Med B", COUNTIFS(A$2:A1686, A1686, B$2:B1686, "Med B")=1), 1, 0)</f>
        <v>0</v>
      </c>
      <c r="N1686" s="1">
        <f t="shared" si="228"/>
        <v>0</v>
      </c>
      <c r="O1686" s="1">
        <f>IF(B1686="Med B", COUNTIFS(A$2:A1686, A1686, B$2:B1686, "Med B"), 0)</f>
        <v>0</v>
      </c>
      <c r="P1686" s="1">
        <f>IF(AND(B1686="Med B", COUNTIFS(A$2:A1686, A1686, B$2:B1686, "Med B")=2), E1686, 0)</f>
        <v>0</v>
      </c>
      <c r="Q1686" t="str">
        <f t="shared" ref="Q1686:Q1690" si="229">IF(AND(F1662=1, OR(MONTH(C1662)=9, MONTH(C1662)=10)), TEXT(C1662, "yyyy-mm"), "")</f>
        <v/>
      </c>
    </row>
    <row r="1687" spans="1:17" ht="12.5" x14ac:dyDescent="0.25">
      <c r="A1687" s="1">
        <v>110</v>
      </c>
      <c r="B1687" s="24" t="s">
        <v>9</v>
      </c>
      <c r="C1687" s="2">
        <v>41156</v>
      </c>
      <c r="D1687" s="2" t="str">
        <f t="shared" si="223"/>
        <v>2012-09</v>
      </c>
      <c r="E1687" s="23">
        <v>5400</v>
      </c>
      <c r="F1687" s="23">
        <f t="shared" si="224"/>
        <v>0</v>
      </c>
      <c r="G1687" s="23">
        <f>IF(AND(B1687="Med B", COUNTIFS(A$2:A1687, A1687, B$2:B1687, "Med A")=0), 1, 0)</f>
        <v>0</v>
      </c>
      <c r="H1687" s="23" cm="1">
        <f t="array" ref="H1687">IF(AND(A1687=A1686, E1687=1), (C1687-MIN(IF(A$2:A1687=A1687, IF(B$2:B1687="Med A", C$2:C1687), C1687)))/7, 0)</f>
        <v>0</v>
      </c>
      <c r="I1687" s="23">
        <f>IF(F1687=1, SUMIFS(E$2:E1687, A$2:A1687, A1687, B$2:B1687, "Med A"), 0)</f>
        <v>0</v>
      </c>
      <c r="J1687" s="23">
        <f t="shared" si="225"/>
        <v>0</v>
      </c>
      <c r="K1687" s="23">
        <f t="shared" si="226"/>
        <v>5400</v>
      </c>
      <c r="L1687" s="23">
        <f t="shared" si="227"/>
        <v>0</v>
      </c>
      <c r="M1687" s="1">
        <f>IF(AND(B1687="Med B", COUNTIFS(A$2:A1687, A1687, B$2:B1687, "Med B")=1), 1, 0)</f>
        <v>0</v>
      </c>
      <c r="N1687" s="1">
        <f t="shared" si="228"/>
        <v>0</v>
      </c>
      <c r="O1687" s="1">
        <f>IF(B1687="Med B", COUNTIFS(A$2:A1687, A1687, B$2:B1687, "Med B"), 0)</f>
        <v>0</v>
      </c>
      <c r="P1687" s="1">
        <f>IF(AND(B1687="Med B", COUNTIFS(A$2:A1687, A1687, B$2:B1687, "Med B")=2), E1687, 0)</f>
        <v>0</v>
      </c>
      <c r="Q1687" t="str">
        <f t="shared" si="229"/>
        <v/>
      </c>
    </row>
    <row r="1688" spans="1:17" ht="12.5" x14ac:dyDescent="0.25">
      <c r="A1688" s="1">
        <v>110</v>
      </c>
      <c r="B1688" s="24" t="s">
        <v>9</v>
      </c>
      <c r="C1688" s="2">
        <v>41158</v>
      </c>
      <c r="D1688" s="2" t="str">
        <f t="shared" si="223"/>
        <v>2012-09</v>
      </c>
      <c r="E1688" s="23">
        <v>5400</v>
      </c>
      <c r="F1688" s="23">
        <f t="shared" si="224"/>
        <v>0</v>
      </c>
      <c r="G1688" s="23">
        <f>IF(AND(B1688="Med B", COUNTIFS(A$2:A1688, A1688, B$2:B1688, "Med A")=0), 1, 0)</f>
        <v>0</v>
      </c>
      <c r="H1688" s="23" cm="1">
        <f t="array" ref="H1688">IF(AND(A1688=A1687, E1688=1), (C1688-MIN(IF(A$2:A1688=A1688, IF(B$2:B1688="Med A", C$2:C1688), C1688)))/7, 0)</f>
        <v>0</v>
      </c>
      <c r="I1688" s="23">
        <f>IF(F1688=1, SUMIFS(E$2:E1688, A$2:A1688, A1688, B$2:B1688, "Med A"), 0)</f>
        <v>0</v>
      </c>
      <c r="J1688" s="23">
        <f t="shared" si="225"/>
        <v>0</v>
      </c>
      <c r="K1688" s="23">
        <f t="shared" si="226"/>
        <v>5400</v>
      </c>
      <c r="L1688" s="23">
        <f t="shared" si="227"/>
        <v>0</v>
      </c>
      <c r="M1688" s="1">
        <f>IF(AND(B1688="Med B", COUNTIFS(A$2:A1688, A1688, B$2:B1688, "Med B")=1), 1, 0)</f>
        <v>0</v>
      </c>
      <c r="N1688" s="1">
        <f t="shared" si="228"/>
        <v>0</v>
      </c>
      <c r="O1688" s="1">
        <f>IF(B1688="Med B", COUNTIFS(A$2:A1688, A1688, B$2:B1688, "Med B"), 0)</f>
        <v>0</v>
      </c>
      <c r="P1688" s="1">
        <f>IF(AND(B1688="Med B", COUNTIFS(A$2:A1688, A1688, B$2:B1688, "Med B")=2), E1688, 0)</f>
        <v>0</v>
      </c>
      <c r="Q1688" t="str">
        <f t="shared" si="229"/>
        <v/>
      </c>
    </row>
    <row r="1689" spans="1:17" ht="12.5" x14ac:dyDescent="0.25">
      <c r="A1689" s="1">
        <v>110</v>
      </c>
      <c r="B1689" s="24" t="s">
        <v>10</v>
      </c>
      <c r="C1689" s="2">
        <v>41165</v>
      </c>
      <c r="D1689" s="2" t="str">
        <f t="shared" si="223"/>
        <v>2012-09</v>
      </c>
      <c r="E1689" s="23">
        <v>8</v>
      </c>
      <c r="F1689" s="23">
        <f t="shared" si="224"/>
        <v>1</v>
      </c>
      <c r="G1689" s="23">
        <f>IF(AND(B1689="Med B", COUNTIFS(A$2:A1689, A1689, B$2:B1689, "Med A")=0), 1, 0)</f>
        <v>0</v>
      </c>
      <c r="H1689" s="23" cm="1">
        <f t="array" ref="H1689">IF(AND(A1689=A1688, E1689=1), (C1689-MIN(IF(A$2:A1689=A1689, IF(B$2:B1689="Med A", C$2:C1689), C1689)))/7, 0)</f>
        <v>0</v>
      </c>
      <c r="I1689" s="23">
        <f>IF(F1689=1, SUMIFS(E$2:E1689, A$2:A1689, A1689, B$2:B1689, "Med A"), 0)</f>
        <v>149600</v>
      </c>
      <c r="J1689" s="23">
        <f t="shared" si="225"/>
        <v>0</v>
      </c>
      <c r="K1689" s="23">
        <f t="shared" si="226"/>
        <v>0</v>
      </c>
      <c r="L1689" s="23">
        <f t="shared" si="227"/>
        <v>8</v>
      </c>
      <c r="M1689" s="1">
        <f>IF(AND(B1689="Med B", COUNTIFS(A$2:A1689, A1689, B$2:B1689, "Med B")=1), 1, 0)</f>
        <v>1</v>
      </c>
      <c r="N1689" s="1">
        <f t="shared" si="228"/>
        <v>8</v>
      </c>
      <c r="O1689" s="1">
        <f>IF(B1689="Med B", COUNTIFS(A$2:A1689, A1689, B$2:B1689, "Med B"), 0)</f>
        <v>1</v>
      </c>
      <c r="P1689" s="1">
        <f>IF(AND(B1689="Med B", COUNTIFS(A$2:A1689, A1689, B$2:B1689, "Med B")=2), E1689, 0)</f>
        <v>0</v>
      </c>
      <c r="Q1689" t="str">
        <f t="shared" si="229"/>
        <v/>
      </c>
    </row>
    <row r="1690" spans="1:17" ht="12.5" x14ac:dyDescent="0.25">
      <c r="A1690" s="1">
        <v>110</v>
      </c>
      <c r="B1690" s="24" t="s">
        <v>10</v>
      </c>
      <c r="C1690" s="2">
        <v>41193</v>
      </c>
      <c r="D1690" s="2" t="str">
        <f t="shared" si="223"/>
        <v>2012-10</v>
      </c>
      <c r="E1690" s="23">
        <v>8</v>
      </c>
      <c r="F1690" s="23">
        <f t="shared" si="224"/>
        <v>0</v>
      </c>
      <c r="G1690" s="23">
        <f>IF(AND(B1690="Med B", COUNTIFS(A$2:A1690, A1690, B$2:B1690, "Med A")=0), 1, 0)</f>
        <v>0</v>
      </c>
      <c r="H1690" s="23" cm="1">
        <f t="array" ref="H1690">IF(AND(A1690=A1689, E1690=1), (C1690-MIN(IF(A$2:A1690=A1690, IF(B$2:B1690="Med A", C$2:C1690), C1690)))/7, 0)</f>
        <v>0</v>
      </c>
      <c r="I1690" s="23">
        <f>IF(F1690=1, SUMIFS(E$2:E1690, A$2:A1690, A1690, B$2:B1690, "Med A"), 0)</f>
        <v>0</v>
      </c>
      <c r="J1690" s="23">
        <f t="shared" si="225"/>
        <v>0</v>
      </c>
      <c r="K1690" s="23">
        <f t="shared" si="226"/>
        <v>0</v>
      </c>
      <c r="L1690" s="23">
        <f t="shared" si="227"/>
        <v>8</v>
      </c>
      <c r="M1690" s="1">
        <f>IF(AND(B1690="Med B", COUNTIFS(A$2:A1690, A1690, B$2:B1690, "Med B")=1), 1, 0)</f>
        <v>0</v>
      </c>
      <c r="N1690" s="1">
        <f t="shared" si="228"/>
        <v>0</v>
      </c>
      <c r="O1690" s="1">
        <f>IF(B1690="Med B", COUNTIFS(A$2:A1690, A1690, B$2:B1690, "Med B"), 0)</f>
        <v>2</v>
      </c>
      <c r="P1690" s="1">
        <f>IF(AND(B1690="Med B", COUNTIFS(A$2:A1690, A1690, B$2:B1690, "Med B")=2), E1690, 0)</f>
        <v>8</v>
      </c>
      <c r="Q1690" t="str">
        <f t="shared" si="229"/>
        <v/>
      </c>
    </row>
    <row r="1691" spans="1:17" ht="10" x14ac:dyDescent="0.25">
      <c r="A1691" s="1">
        <v>110</v>
      </c>
      <c r="B1691" s="24" t="s">
        <v>10</v>
      </c>
      <c r="C1691" s="2">
        <v>41234</v>
      </c>
      <c r="D1691" s="2" t="str">
        <f t="shared" si="223"/>
        <v>2012-11</v>
      </c>
      <c r="E1691" s="23">
        <v>10</v>
      </c>
      <c r="F1691" s="23">
        <f t="shared" si="224"/>
        <v>0</v>
      </c>
      <c r="G1691" s="23">
        <f>IF(AND(B1691="Med B", COUNTIFS(A$2:A1691, A1691, B$2:B1691, "Med A")=0), 1, 0)</f>
        <v>0</v>
      </c>
      <c r="H1691" s="23" cm="1">
        <f t="array" ref="H1691">IF(AND(A1691=A1690, E1691=1), (C1691-MIN(IF(A$2:A1691=A1691, IF(B$2:B1691="Med A", C$2:C1691), C1691)))/7, 0)</f>
        <v>0</v>
      </c>
      <c r="I1691" s="23">
        <f>IF(F1691=1, SUMIFS(E$2:E1691, A$2:A1691, A1691, B$2:B1691, "Med A"), 0)</f>
        <v>0</v>
      </c>
      <c r="J1691" s="23">
        <f t="shared" si="225"/>
        <v>26</v>
      </c>
      <c r="K1691" s="23">
        <f t="shared" si="226"/>
        <v>0</v>
      </c>
      <c r="L1691" s="23">
        <f t="shared" si="227"/>
        <v>10</v>
      </c>
      <c r="M1691" s="1">
        <f>IF(AND(B1691="Med B", COUNTIFS(A$2:A1691, A1691, B$2:B1691, "Med B")=1), 1, 0)</f>
        <v>0</v>
      </c>
      <c r="N1691" s="1">
        <f t="shared" si="228"/>
        <v>0</v>
      </c>
      <c r="O1691" s="1">
        <f>IF(B1691="Med B", COUNTIFS(A$2:A1691, A1691, B$2:B1691, "Med B"), 0)</f>
        <v>3</v>
      </c>
      <c r="P1691" s="1">
        <f>IF(AND(B1691="Med B", COUNTIFS(A$2:A1691, A1691, B$2:B1691, "Med B")=2), E1691, 0)</f>
        <v>0</v>
      </c>
    </row>
    <row r="1692" spans="1:17" ht="10" x14ac:dyDescent="0.25">
      <c r="A1692" s="1">
        <v>111</v>
      </c>
      <c r="B1692" s="24" t="s">
        <v>9</v>
      </c>
      <c r="C1692" s="2">
        <v>41093</v>
      </c>
      <c r="D1692" s="2" t="str">
        <f t="shared" si="223"/>
        <v>2012-07</v>
      </c>
      <c r="E1692" s="23">
        <v>700</v>
      </c>
      <c r="F1692" s="23">
        <f t="shared" si="224"/>
        <v>0</v>
      </c>
      <c r="G1692" s="23">
        <f>IF(AND(B1692="Med B", COUNTIFS(A$2:A1692, A1692, B$2:B1692, "Med A")=0), 1, 0)</f>
        <v>0</v>
      </c>
      <c r="H1692" s="23" cm="1">
        <f t="array" ref="H1692">IF(AND(A1692=A1691, E1692=1), (C1692-MIN(IF(A$2:A1692=A1692, IF(B$2:B1692="Med A", C$2:C1692), C1692)))/7, 0)</f>
        <v>0</v>
      </c>
      <c r="I1692" s="23">
        <f>IF(F1692=1, SUMIFS(E$2:E1692, A$2:A1692, A1692, B$2:B1692, "Med A"), 0)</f>
        <v>0</v>
      </c>
      <c r="J1692" s="23">
        <f t="shared" si="225"/>
        <v>0</v>
      </c>
      <c r="K1692" s="23">
        <f t="shared" si="226"/>
        <v>700</v>
      </c>
      <c r="L1692" s="23">
        <f t="shared" si="227"/>
        <v>0</v>
      </c>
      <c r="M1692" s="1">
        <f>IF(AND(B1692="Med B", COUNTIFS(A$2:A1692, A1692, B$2:B1692, "Med B")=1), 1, 0)</f>
        <v>0</v>
      </c>
      <c r="N1692" s="1">
        <f t="shared" si="228"/>
        <v>0</v>
      </c>
      <c r="O1692" s="1">
        <f>IF(B1692="Med B", COUNTIFS(A$2:A1692, A1692, B$2:B1692, "Med B"), 0)</f>
        <v>0</v>
      </c>
      <c r="P1692" s="1">
        <f>IF(AND(B1692="Med B", COUNTIFS(A$2:A1692, A1692, B$2:B1692, "Med B")=2), E1692, 0)</f>
        <v>0</v>
      </c>
    </row>
    <row r="1693" spans="1:17" ht="10" x14ac:dyDescent="0.25">
      <c r="A1693" s="1">
        <v>111</v>
      </c>
      <c r="B1693" s="24" t="s">
        <v>9</v>
      </c>
      <c r="C1693" s="2">
        <v>41095</v>
      </c>
      <c r="D1693" s="2" t="str">
        <f t="shared" si="223"/>
        <v>2012-07</v>
      </c>
      <c r="E1693" s="23">
        <v>700</v>
      </c>
      <c r="F1693" s="23">
        <f t="shared" si="224"/>
        <v>0</v>
      </c>
      <c r="G1693" s="23">
        <f>IF(AND(B1693="Med B", COUNTIFS(A$2:A1693, A1693, B$2:B1693, "Med A")=0), 1, 0)</f>
        <v>0</v>
      </c>
      <c r="H1693" s="23" cm="1">
        <f t="array" ref="H1693">IF(AND(A1693=A1692, E1693=1), (C1693-MIN(IF(A$2:A1693=A1693, IF(B$2:B1693="Med A", C$2:C1693), C1693)))/7, 0)</f>
        <v>0</v>
      </c>
      <c r="I1693" s="23">
        <f>IF(F1693=1, SUMIFS(E$2:E1693, A$2:A1693, A1693, B$2:B1693, "Med A"), 0)</f>
        <v>0</v>
      </c>
      <c r="J1693" s="23">
        <f t="shared" si="225"/>
        <v>0</v>
      </c>
      <c r="K1693" s="23">
        <f t="shared" si="226"/>
        <v>700</v>
      </c>
      <c r="L1693" s="23">
        <f t="shared" si="227"/>
        <v>0</v>
      </c>
      <c r="M1693" s="1">
        <f>IF(AND(B1693="Med B", COUNTIFS(A$2:A1693, A1693, B$2:B1693, "Med B")=1), 1, 0)</f>
        <v>0</v>
      </c>
      <c r="N1693" s="1">
        <f t="shared" si="228"/>
        <v>0</v>
      </c>
      <c r="O1693" s="1">
        <f>IF(B1693="Med B", COUNTIFS(A$2:A1693, A1693, B$2:B1693, "Med B"), 0)</f>
        <v>0</v>
      </c>
      <c r="P1693" s="1">
        <f>IF(AND(B1693="Med B", COUNTIFS(A$2:A1693, A1693, B$2:B1693, "Med B")=2), E1693, 0)</f>
        <v>0</v>
      </c>
    </row>
    <row r="1694" spans="1:17" ht="10" x14ac:dyDescent="0.25">
      <c r="A1694" s="1">
        <v>111</v>
      </c>
      <c r="B1694" s="24" t="s">
        <v>9</v>
      </c>
      <c r="C1694" s="2">
        <v>41097</v>
      </c>
      <c r="D1694" s="2" t="str">
        <f t="shared" si="223"/>
        <v>2012-07</v>
      </c>
      <c r="E1694" s="23">
        <v>700</v>
      </c>
      <c r="F1694" s="23">
        <f t="shared" si="224"/>
        <v>0</v>
      </c>
      <c r="G1694" s="23">
        <f>IF(AND(B1694="Med B", COUNTIFS(A$2:A1694, A1694, B$2:B1694, "Med A")=0), 1, 0)</f>
        <v>0</v>
      </c>
      <c r="H1694" s="23" cm="1">
        <f t="array" ref="H1694">IF(AND(A1694=A1693, E1694=1), (C1694-MIN(IF(A$2:A1694=A1694, IF(B$2:B1694="Med A", C$2:C1694), C1694)))/7, 0)</f>
        <v>0</v>
      </c>
      <c r="I1694" s="23">
        <f>IF(F1694=1, SUMIFS(E$2:E1694, A$2:A1694, A1694, B$2:B1694, "Med A"), 0)</f>
        <v>0</v>
      </c>
      <c r="J1694" s="23">
        <f t="shared" si="225"/>
        <v>0</v>
      </c>
      <c r="K1694" s="23">
        <f t="shared" si="226"/>
        <v>700</v>
      </c>
      <c r="L1694" s="23">
        <f t="shared" si="227"/>
        <v>0</v>
      </c>
      <c r="M1694" s="1">
        <f>IF(AND(B1694="Med B", COUNTIFS(A$2:A1694, A1694, B$2:B1694, "Med B")=1), 1, 0)</f>
        <v>0</v>
      </c>
      <c r="N1694" s="1">
        <f t="shared" si="228"/>
        <v>0</v>
      </c>
      <c r="O1694" s="1">
        <f>IF(B1694="Med B", COUNTIFS(A$2:A1694, A1694, B$2:B1694, "Med B"), 0)</f>
        <v>0</v>
      </c>
      <c r="P1694" s="1">
        <f>IF(AND(B1694="Med B", COUNTIFS(A$2:A1694, A1694, B$2:B1694, "Med B")=2), E1694, 0)</f>
        <v>0</v>
      </c>
    </row>
    <row r="1695" spans="1:17" ht="10" x14ac:dyDescent="0.25">
      <c r="A1695" s="1">
        <v>111</v>
      </c>
      <c r="B1695" s="24" t="s">
        <v>9</v>
      </c>
      <c r="C1695" s="2">
        <v>41100</v>
      </c>
      <c r="D1695" s="2" t="str">
        <f t="shared" si="223"/>
        <v>2012-07</v>
      </c>
      <c r="E1695" s="23">
        <v>700</v>
      </c>
      <c r="F1695" s="23">
        <f t="shared" si="224"/>
        <v>0</v>
      </c>
      <c r="G1695" s="23">
        <f>IF(AND(B1695="Med B", COUNTIFS(A$2:A1695, A1695, B$2:B1695, "Med A")=0), 1, 0)</f>
        <v>0</v>
      </c>
      <c r="H1695" s="23" cm="1">
        <f t="array" ref="H1695">IF(AND(A1695=A1694, E1695=1), (C1695-MIN(IF(A$2:A1695=A1695, IF(B$2:B1695="Med A", C$2:C1695), C1695)))/7, 0)</f>
        <v>0</v>
      </c>
      <c r="I1695" s="23">
        <f>IF(F1695=1, SUMIFS(E$2:E1695, A$2:A1695, A1695, B$2:B1695, "Med A"), 0)</f>
        <v>0</v>
      </c>
      <c r="J1695" s="23">
        <f t="shared" si="225"/>
        <v>0</v>
      </c>
      <c r="K1695" s="23">
        <f t="shared" si="226"/>
        <v>700</v>
      </c>
      <c r="L1695" s="23">
        <f t="shared" si="227"/>
        <v>0</v>
      </c>
      <c r="M1695" s="1">
        <f>IF(AND(B1695="Med B", COUNTIFS(A$2:A1695, A1695, B$2:B1695, "Med B")=1), 1, 0)</f>
        <v>0</v>
      </c>
      <c r="N1695" s="1">
        <f t="shared" si="228"/>
        <v>0</v>
      </c>
      <c r="O1695" s="1">
        <f>IF(B1695="Med B", COUNTIFS(A$2:A1695, A1695, B$2:B1695, "Med B"), 0)</f>
        <v>0</v>
      </c>
      <c r="P1695" s="1">
        <f>IF(AND(B1695="Med B", COUNTIFS(A$2:A1695, A1695, B$2:B1695, "Med B")=2), E1695, 0)</f>
        <v>0</v>
      </c>
    </row>
    <row r="1696" spans="1:17" ht="10" x14ac:dyDescent="0.25">
      <c r="A1696" s="1">
        <v>111</v>
      </c>
      <c r="B1696" s="24" t="s">
        <v>9</v>
      </c>
      <c r="C1696" s="2">
        <v>41102</v>
      </c>
      <c r="D1696" s="2" t="str">
        <f t="shared" si="223"/>
        <v>2012-07</v>
      </c>
      <c r="E1696" s="23">
        <v>700</v>
      </c>
      <c r="F1696" s="23">
        <f t="shared" si="224"/>
        <v>0</v>
      </c>
      <c r="G1696" s="23">
        <f>IF(AND(B1696="Med B", COUNTIFS(A$2:A1696, A1696, B$2:B1696, "Med A")=0), 1, 0)</f>
        <v>0</v>
      </c>
      <c r="H1696" s="23" cm="1">
        <f t="array" ref="H1696">IF(AND(A1696=A1695, E1696=1), (C1696-MIN(IF(A$2:A1696=A1696, IF(B$2:B1696="Med A", C$2:C1696), C1696)))/7, 0)</f>
        <v>0</v>
      </c>
      <c r="I1696" s="23">
        <f>IF(F1696=1, SUMIFS(E$2:E1696, A$2:A1696, A1696, B$2:B1696, "Med A"), 0)</f>
        <v>0</v>
      </c>
      <c r="J1696" s="23">
        <f t="shared" si="225"/>
        <v>0</v>
      </c>
      <c r="K1696" s="23">
        <f t="shared" si="226"/>
        <v>700</v>
      </c>
      <c r="L1696" s="23">
        <f t="shared" si="227"/>
        <v>0</v>
      </c>
      <c r="M1696" s="1">
        <f>IF(AND(B1696="Med B", COUNTIFS(A$2:A1696, A1696, B$2:B1696, "Med B")=1), 1, 0)</f>
        <v>0</v>
      </c>
      <c r="N1696" s="1">
        <f t="shared" si="228"/>
        <v>0</v>
      </c>
      <c r="O1696" s="1">
        <f>IF(B1696="Med B", COUNTIFS(A$2:A1696, A1696, B$2:B1696, "Med B"), 0)</f>
        <v>0</v>
      </c>
      <c r="P1696" s="1">
        <f>IF(AND(B1696="Med B", COUNTIFS(A$2:A1696, A1696, B$2:B1696, "Med B")=2), E1696, 0)</f>
        <v>0</v>
      </c>
    </row>
    <row r="1697" spans="1:17" ht="10" x14ac:dyDescent="0.25">
      <c r="A1697" s="1">
        <v>111</v>
      </c>
      <c r="B1697" s="24" t="s">
        <v>9</v>
      </c>
      <c r="C1697" s="2">
        <v>41104</v>
      </c>
      <c r="D1697" s="2" t="str">
        <f t="shared" si="223"/>
        <v>2012-07</v>
      </c>
      <c r="E1697" s="23">
        <v>700</v>
      </c>
      <c r="F1697" s="23">
        <f t="shared" si="224"/>
        <v>0</v>
      </c>
      <c r="G1697" s="23">
        <f>IF(AND(B1697="Med B", COUNTIFS(A$2:A1697, A1697, B$2:B1697, "Med A")=0), 1, 0)</f>
        <v>0</v>
      </c>
      <c r="H1697" s="23" cm="1">
        <f t="array" ref="H1697">IF(AND(A1697=A1696, E1697=1), (C1697-MIN(IF(A$2:A1697=A1697, IF(B$2:B1697="Med A", C$2:C1697), C1697)))/7, 0)</f>
        <v>0</v>
      </c>
      <c r="I1697" s="23">
        <f>IF(F1697=1, SUMIFS(E$2:E1697, A$2:A1697, A1697, B$2:B1697, "Med A"), 0)</f>
        <v>0</v>
      </c>
      <c r="J1697" s="23">
        <f t="shared" si="225"/>
        <v>0</v>
      </c>
      <c r="K1697" s="23">
        <f t="shared" si="226"/>
        <v>700</v>
      </c>
      <c r="L1697" s="23">
        <f t="shared" si="227"/>
        <v>0</v>
      </c>
      <c r="M1697" s="1">
        <f>IF(AND(B1697="Med B", COUNTIFS(A$2:A1697, A1697, B$2:B1697, "Med B")=1), 1, 0)</f>
        <v>0</v>
      </c>
      <c r="N1697" s="1">
        <f t="shared" si="228"/>
        <v>0</v>
      </c>
      <c r="O1697" s="1">
        <f>IF(B1697="Med B", COUNTIFS(A$2:A1697, A1697, B$2:B1697, "Med B"), 0)</f>
        <v>0</v>
      </c>
      <c r="P1697" s="1">
        <f>IF(AND(B1697="Med B", COUNTIFS(A$2:A1697, A1697, B$2:B1697, "Med B")=2), E1697, 0)</f>
        <v>0</v>
      </c>
    </row>
    <row r="1698" spans="1:17" ht="10" x14ac:dyDescent="0.25">
      <c r="A1698" s="1">
        <v>111</v>
      </c>
      <c r="B1698" s="24" t="s">
        <v>9</v>
      </c>
      <c r="C1698" s="2">
        <v>41107</v>
      </c>
      <c r="D1698" s="2" t="str">
        <f t="shared" si="223"/>
        <v>2012-07</v>
      </c>
      <c r="E1698" s="23">
        <v>700</v>
      </c>
      <c r="F1698" s="23">
        <f t="shared" si="224"/>
        <v>0</v>
      </c>
      <c r="G1698" s="23">
        <f>IF(AND(B1698="Med B", COUNTIFS(A$2:A1698, A1698, B$2:B1698, "Med A")=0), 1, 0)</f>
        <v>0</v>
      </c>
      <c r="H1698" s="23" cm="1">
        <f t="array" ref="H1698">IF(AND(A1698=A1697, E1698=1), (C1698-MIN(IF(A$2:A1698=A1698, IF(B$2:B1698="Med A", C$2:C1698), C1698)))/7, 0)</f>
        <v>0</v>
      </c>
      <c r="I1698" s="23">
        <f>IF(F1698=1, SUMIFS(E$2:E1698, A$2:A1698, A1698, B$2:B1698, "Med A"), 0)</f>
        <v>0</v>
      </c>
      <c r="J1698" s="23">
        <f t="shared" si="225"/>
        <v>0</v>
      </c>
      <c r="K1698" s="23">
        <f t="shared" si="226"/>
        <v>700</v>
      </c>
      <c r="L1698" s="23">
        <f t="shared" si="227"/>
        <v>0</v>
      </c>
      <c r="M1698" s="1">
        <f>IF(AND(B1698="Med B", COUNTIFS(A$2:A1698, A1698, B$2:B1698, "Med B")=1), 1, 0)</f>
        <v>0</v>
      </c>
      <c r="N1698" s="1">
        <f t="shared" si="228"/>
        <v>0</v>
      </c>
      <c r="O1698" s="1">
        <f>IF(B1698="Med B", COUNTIFS(A$2:A1698, A1698, B$2:B1698, "Med B"), 0)</f>
        <v>0</v>
      </c>
      <c r="P1698" s="1">
        <f>IF(AND(B1698="Med B", COUNTIFS(A$2:A1698, A1698, B$2:B1698, "Med B")=2), E1698, 0)</f>
        <v>0</v>
      </c>
    </row>
    <row r="1699" spans="1:17" ht="10" x14ac:dyDescent="0.25">
      <c r="A1699" s="1">
        <v>111</v>
      </c>
      <c r="B1699" s="24" t="s">
        <v>9</v>
      </c>
      <c r="C1699" s="2">
        <v>41109</v>
      </c>
      <c r="D1699" s="2" t="str">
        <f t="shared" si="223"/>
        <v>2012-07</v>
      </c>
      <c r="E1699" s="23">
        <v>700</v>
      </c>
      <c r="F1699" s="23">
        <f t="shared" si="224"/>
        <v>0</v>
      </c>
      <c r="G1699" s="23">
        <f>IF(AND(B1699="Med B", COUNTIFS(A$2:A1699, A1699, B$2:B1699, "Med A")=0), 1, 0)</f>
        <v>0</v>
      </c>
      <c r="H1699" s="23" cm="1">
        <f t="array" ref="H1699">IF(AND(A1699=A1698, E1699=1), (C1699-MIN(IF(A$2:A1699=A1699, IF(B$2:B1699="Med A", C$2:C1699), C1699)))/7, 0)</f>
        <v>0</v>
      </c>
      <c r="I1699" s="23">
        <f>IF(F1699=1, SUMIFS(E$2:E1699, A$2:A1699, A1699, B$2:B1699, "Med A"), 0)</f>
        <v>0</v>
      </c>
      <c r="J1699" s="23">
        <f t="shared" si="225"/>
        <v>0</v>
      </c>
      <c r="K1699" s="23">
        <f t="shared" si="226"/>
        <v>700</v>
      </c>
      <c r="L1699" s="23">
        <f t="shared" si="227"/>
        <v>0</v>
      </c>
      <c r="M1699" s="1">
        <f>IF(AND(B1699="Med B", COUNTIFS(A$2:A1699, A1699, B$2:B1699, "Med B")=1), 1, 0)</f>
        <v>0</v>
      </c>
      <c r="N1699" s="1">
        <f t="shared" si="228"/>
        <v>0</v>
      </c>
      <c r="O1699" s="1">
        <f>IF(B1699="Med B", COUNTIFS(A$2:A1699, A1699, B$2:B1699, "Med B"), 0)</f>
        <v>0</v>
      </c>
      <c r="P1699" s="1">
        <f>IF(AND(B1699="Med B", COUNTIFS(A$2:A1699, A1699, B$2:B1699, "Med B")=2), E1699, 0)</f>
        <v>0</v>
      </c>
    </row>
    <row r="1700" spans="1:17" ht="10" x14ac:dyDescent="0.25">
      <c r="A1700" s="1">
        <v>111</v>
      </c>
      <c r="B1700" s="24" t="s">
        <v>9</v>
      </c>
      <c r="C1700" s="2">
        <v>41130</v>
      </c>
      <c r="D1700" s="2" t="str">
        <f t="shared" si="223"/>
        <v>2012-08</v>
      </c>
      <c r="E1700" s="23">
        <v>500</v>
      </c>
      <c r="F1700" s="23">
        <f t="shared" si="224"/>
        <v>0</v>
      </c>
      <c r="G1700" s="23">
        <f>IF(AND(B1700="Med B", COUNTIFS(A$2:A1700, A1700, B$2:B1700, "Med A")=0), 1, 0)</f>
        <v>0</v>
      </c>
      <c r="H1700" s="23" cm="1">
        <f t="array" ref="H1700">IF(AND(A1700=A1699, E1700=1), (C1700-MIN(IF(A$2:A1700=A1700, IF(B$2:B1700="Med A", C$2:C1700), C1700)))/7, 0)</f>
        <v>0</v>
      </c>
      <c r="I1700" s="23">
        <f>IF(F1700=1, SUMIFS(E$2:E1700, A$2:A1700, A1700, B$2:B1700, "Med A"), 0)</f>
        <v>0</v>
      </c>
      <c r="J1700" s="23">
        <f t="shared" si="225"/>
        <v>0</v>
      </c>
      <c r="K1700" s="23">
        <f t="shared" si="226"/>
        <v>500</v>
      </c>
      <c r="L1700" s="23">
        <f t="shared" si="227"/>
        <v>0</v>
      </c>
      <c r="M1700" s="1">
        <f>IF(AND(B1700="Med B", COUNTIFS(A$2:A1700, A1700, B$2:B1700, "Med B")=1), 1, 0)</f>
        <v>0</v>
      </c>
      <c r="N1700" s="1">
        <f t="shared" si="228"/>
        <v>0</v>
      </c>
      <c r="O1700" s="1">
        <f>IF(B1700="Med B", COUNTIFS(A$2:A1700, A1700, B$2:B1700, "Med B"), 0)</f>
        <v>0</v>
      </c>
      <c r="P1700" s="1">
        <f>IF(AND(B1700="Med B", COUNTIFS(A$2:A1700, A1700, B$2:B1700, "Med B")=2), E1700, 0)</f>
        <v>0</v>
      </c>
    </row>
    <row r="1701" spans="1:17" ht="10" x14ac:dyDescent="0.25">
      <c r="A1701" s="1">
        <v>111</v>
      </c>
      <c r="B1701" s="24" t="s">
        <v>9</v>
      </c>
      <c r="C1701" s="2">
        <v>41132</v>
      </c>
      <c r="D1701" s="2" t="str">
        <f t="shared" si="223"/>
        <v>2012-08</v>
      </c>
      <c r="E1701" s="23">
        <v>500</v>
      </c>
      <c r="F1701" s="23">
        <f t="shared" si="224"/>
        <v>0</v>
      </c>
      <c r="G1701" s="23">
        <f>IF(AND(B1701="Med B", COUNTIFS(A$2:A1701, A1701, B$2:B1701, "Med A")=0), 1, 0)</f>
        <v>0</v>
      </c>
      <c r="H1701" s="23" cm="1">
        <f t="array" ref="H1701">IF(AND(A1701=A1700, E1701=1), (C1701-MIN(IF(A$2:A1701=A1701, IF(B$2:B1701="Med A", C$2:C1701), C1701)))/7, 0)</f>
        <v>0</v>
      </c>
      <c r="I1701" s="23">
        <f>IF(F1701=1, SUMIFS(E$2:E1701, A$2:A1701, A1701, B$2:B1701, "Med A"), 0)</f>
        <v>0</v>
      </c>
      <c r="J1701" s="23">
        <f t="shared" si="225"/>
        <v>0</v>
      </c>
      <c r="K1701" s="23">
        <f t="shared" si="226"/>
        <v>500</v>
      </c>
      <c r="L1701" s="23">
        <f t="shared" si="227"/>
        <v>0</v>
      </c>
      <c r="M1701" s="1">
        <f>IF(AND(B1701="Med B", COUNTIFS(A$2:A1701, A1701, B$2:B1701, "Med B")=1), 1, 0)</f>
        <v>0</v>
      </c>
      <c r="N1701" s="1">
        <f t="shared" si="228"/>
        <v>0</v>
      </c>
      <c r="O1701" s="1">
        <f>IF(B1701="Med B", COUNTIFS(A$2:A1701, A1701, B$2:B1701, "Med B"), 0)</f>
        <v>0</v>
      </c>
      <c r="P1701" s="1">
        <f>IF(AND(B1701="Med B", COUNTIFS(A$2:A1701, A1701, B$2:B1701, "Med B")=2), E1701, 0)</f>
        <v>0</v>
      </c>
    </row>
    <row r="1702" spans="1:17" ht="10" x14ac:dyDescent="0.25">
      <c r="A1702" s="1">
        <v>111</v>
      </c>
      <c r="B1702" s="24" t="s">
        <v>9</v>
      </c>
      <c r="C1702" s="2">
        <v>41135</v>
      </c>
      <c r="D1702" s="2" t="str">
        <f t="shared" si="223"/>
        <v>2012-08</v>
      </c>
      <c r="E1702" s="23">
        <v>500</v>
      </c>
      <c r="F1702" s="23">
        <f t="shared" si="224"/>
        <v>0</v>
      </c>
      <c r="G1702" s="23">
        <f>IF(AND(B1702="Med B", COUNTIFS(A$2:A1702, A1702, B$2:B1702, "Med A")=0), 1, 0)</f>
        <v>0</v>
      </c>
      <c r="H1702" s="23" cm="1">
        <f t="array" ref="H1702">IF(AND(A1702=A1701, E1702=1), (C1702-MIN(IF(A$2:A1702=A1702, IF(B$2:B1702="Med A", C$2:C1702), C1702)))/7, 0)</f>
        <v>0</v>
      </c>
      <c r="I1702" s="23">
        <f>IF(F1702=1, SUMIFS(E$2:E1702, A$2:A1702, A1702, B$2:B1702, "Med A"), 0)</f>
        <v>0</v>
      </c>
      <c r="J1702" s="23">
        <f t="shared" si="225"/>
        <v>0</v>
      </c>
      <c r="K1702" s="23">
        <f t="shared" si="226"/>
        <v>500</v>
      </c>
      <c r="L1702" s="23">
        <f t="shared" si="227"/>
        <v>0</v>
      </c>
      <c r="M1702" s="1">
        <f>IF(AND(B1702="Med B", COUNTIFS(A$2:A1702, A1702, B$2:B1702, "Med B")=1), 1, 0)</f>
        <v>0</v>
      </c>
      <c r="N1702" s="1">
        <f t="shared" si="228"/>
        <v>0</v>
      </c>
      <c r="O1702" s="1">
        <f>IF(B1702="Med B", COUNTIFS(A$2:A1702, A1702, B$2:B1702, "Med B"), 0)</f>
        <v>0</v>
      </c>
      <c r="P1702" s="1">
        <f>IF(AND(B1702="Med B", COUNTIFS(A$2:A1702, A1702, B$2:B1702, "Med B")=2), E1702, 0)</f>
        <v>0</v>
      </c>
    </row>
    <row r="1703" spans="1:17" ht="10" x14ac:dyDescent="0.25">
      <c r="A1703" s="1">
        <v>111</v>
      </c>
      <c r="B1703" s="24" t="s">
        <v>9</v>
      </c>
      <c r="C1703" s="2">
        <v>41137</v>
      </c>
      <c r="D1703" s="2" t="str">
        <f t="shared" si="223"/>
        <v>2012-08</v>
      </c>
      <c r="E1703" s="23">
        <v>500</v>
      </c>
      <c r="F1703" s="23">
        <f t="shared" si="224"/>
        <v>0</v>
      </c>
      <c r="G1703" s="23">
        <f>IF(AND(B1703="Med B", COUNTIFS(A$2:A1703, A1703, B$2:B1703, "Med A")=0), 1, 0)</f>
        <v>0</v>
      </c>
      <c r="H1703" s="23" cm="1">
        <f t="array" ref="H1703">IF(AND(A1703=A1702, E1703=1), (C1703-MIN(IF(A$2:A1703=A1703, IF(B$2:B1703="Med A", C$2:C1703), C1703)))/7, 0)</f>
        <v>0</v>
      </c>
      <c r="I1703" s="23">
        <f>IF(F1703=1, SUMIFS(E$2:E1703, A$2:A1703, A1703, B$2:B1703, "Med A"), 0)</f>
        <v>0</v>
      </c>
      <c r="J1703" s="23">
        <f t="shared" si="225"/>
        <v>0</v>
      </c>
      <c r="K1703" s="23">
        <f t="shared" si="226"/>
        <v>500</v>
      </c>
      <c r="L1703" s="23">
        <f t="shared" si="227"/>
        <v>0</v>
      </c>
      <c r="M1703" s="1">
        <f>IF(AND(B1703="Med B", COUNTIFS(A$2:A1703, A1703, B$2:B1703, "Med B")=1), 1, 0)</f>
        <v>0</v>
      </c>
      <c r="N1703" s="1">
        <f t="shared" si="228"/>
        <v>0</v>
      </c>
      <c r="O1703" s="1">
        <f>IF(B1703="Med B", COUNTIFS(A$2:A1703, A1703, B$2:B1703, "Med B"), 0)</f>
        <v>0</v>
      </c>
      <c r="P1703" s="1">
        <f>IF(AND(B1703="Med B", COUNTIFS(A$2:A1703, A1703, B$2:B1703, "Med B")=2), E1703, 0)</f>
        <v>0</v>
      </c>
    </row>
    <row r="1704" spans="1:17" ht="10" x14ac:dyDescent="0.25">
      <c r="A1704" s="1">
        <v>111</v>
      </c>
      <c r="B1704" s="24" t="s">
        <v>9</v>
      </c>
      <c r="C1704" s="2">
        <v>41139</v>
      </c>
      <c r="D1704" s="2" t="str">
        <f t="shared" si="223"/>
        <v>2012-08</v>
      </c>
      <c r="E1704" s="23">
        <v>500</v>
      </c>
      <c r="F1704" s="23">
        <f t="shared" si="224"/>
        <v>0</v>
      </c>
      <c r="G1704" s="23">
        <f>IF(AND(B1704="Med B", COUNTIFS(A$2:A1704, A1704, B$2:B1704, "Med A")=0), 1, 0)</f>
        <v>0</v>
      </c>
      <c r="H1704" s="23" cm="1">
        <f t="array" ref="H1704">IF(AND(A1704=A1703, E1704=1), (C1704-MIN(IF(A$2:A1704=A1704, IF(B$2:B1704="Med A", C$2:C1704), C1704)))/7, 0)</f>
        <v>0</v>
      </c>
      <c r="I1704" s="23">
        <f>IF(F1704=1, SUMIFS(E$2:E1704, A$2:A1704, A1704, B$2:B1704, "Med A"), 0)</f>
        <v>0</v>
      </c>
      <c r="J1704" s="23">
        <f t="shared" si="225"/>
        <v>0</v>
      </c>
      <c r="K1704" s="23">
        <f t="shared" si="226"/>
        <v>500</v>
      </c>
      <c r="L1704" s="23">
        <f t="shared" si="227"/>
        <v>0</v>
      </c>
      <c r="M1704" s="1">
        <f>IF(AND(B1704="Med B", COUNTIFS(A$2:A1704, A1704, B$2:B1704, "Med B")=1), 1, 0)</f>
        <v>0</v>
      </c>
      <c r="N1704" s="1">
        <f t="shared" si="228"/>
        <v>0</v>
      </c>
      <c r="O1704" s="1">
        <f>IF(B1704="Med B", COUNTIFS(A$2:A1704, A1704, B$2:B1704, "Med B"), 0)</f>
        <v>0</v>
      </c>
      <c r="P1704" s="1">
        <f>IF(AND(B1704="Med B", COUNTIFS(A$2:A1704, A1704, B$2:B1704, "Med B")=2), E1704, 0)</f>
        <v>0</v>
      </c>
    </row>
    <row r="1705" spans="1:17" ht="10" x14ac:dyDescent="0.25">
      <c r="A1705" s="1">
        <v>111</v>
      </c>
      <c r="B1705" s="24" t="s">
        <v>9</v>
      </c>
      <c r="C1705" s="2">
        <v>41142</v>
      </c>
      <c r="D1705" s="2" t="str">
        <f t="shared" si="223"/>
        <v>2012-08</v>
      </c>
      <c r="E1705" s="23">
        <v>500</v>
      </c>
      <c r="F1705" s="23">
        <f t="shared" si="224"/>
        <v>0</v>
      </c>
      <c r="G1705" s="23">
        <f>IF(AND(B1705="Med B", COUNTIFS(A$2:A1705, A1705, B$2:B1705, "Med A")=0), 1, 0)</f>
        <v>0</v>
      </c>
      <c r="H1705" s="23" cm="1">
        <f t="array" ref="H1705">IF(AND(A1705=A1704, E1705=1), (C1705-MIN(IF(A$2:A1705=A1705, IF(B$2:B1705="Med A", C$2:C1705), C1705)))/7, 0)</f>
        <v>0</v>
      </c>
      <c r="I1705" s="23">
        <f>IF(F1705=1, SUMIFS(E$2:E1705, A$2:A1705, A1705, B$2:B1705, "Med A"), 0)</f>
        <v>0</v>
      </c>
      <c r="J1705" s="23">
        <f t="shared" si="225"/>
        <v>0</v>
      </c>
      <c r="K1705" s="23">
        <f t="shared" si="226"/>
        <v>500</v>
      </c>
      <c r="L1705" s="23">
        <f t="shared" si="227"/>
        <v>0</v>
      </c>
      <c r="M1705" s="1">
        <f>IF(AND(B1705="Med B", COUNTIFS(A$2:A1705, A1705, B$2:B1705, "Med B")=1), 1, 0)</f>
        <v>0</v>
      </c>
      <c r="N1705" s="1">
        <f t="shared" si="228"/>
        <v>0</v>
      </c>
      <c r="O1705" s="1">
        <f>IF(B1705="Med B", COUNTIFS(A$2:A1705, A1705, B$2:B1705, "Med B"), 0)</f>
        <v>0</v>
      </c>
      <c r="P1705" s="1">
        <f>IF(AND(B1705="Med B", COUNTIFS(A$2:A1705, A1705, B$2:B1705, "Med B")=2), E1705, 0)</f>
        <v>0</v>
      </c>
    </row>
    <row r="1706" spans="1:17" ht="10" x14ac:dyDescent="0.25">
      <c r="A1706" s="1">
        <v>111</v>
      </c>
      <c r="B1706" s="24" t="s">
        <v>9</v>
      </c>
      <c r="C1706" s="2">
        <v>41144</v>
      </c>
      <c r="D1706" s="2" t="str">
        <f t="shared" si="223"/>
        <v>2012-08</v>
      </c>
      <c r="E1706" s="23">
        <v>500</v>
      </c>
      <c r="F1706" s="23">
        <f t="shared" si="224"/>
        <v>0</v>
      </c>
      <c r="G1706" s="23">
        <f>IF(AND(B1706="Med B", COUNTIFS(A$2:A1706, A1706, B$2:B1706, "Med A")=0), 1, 0)</f>
        <v>0</v>
      </c>
      <c r="H1706" s="23" cm="1">
        <f t="array" ref="H1706">IF(AND(A1706=A1705, E1706=1), (C1706-MIN(IF(A$2:A1706=A1706, IF(B$2:B1706="Med A", C$2:C1706), C1706)))/7, 0)</f>
        <v>0</v>
      </c>
      <c r="I1706" s="23">
        <f>IF(F1706=1, SUMIFS(E$2:E1706, A$2:A1706, A1706, B$2:B1706, "Med A"), 0)</f>
        <v>0</v>
      </c>
      <c r="J1706" s="23">
        <f t="shared" si="225"/>
        <v>0</v>
      </c>
      <c r="K1706" s="23">
        <f t="shared" si="226"/>
        <v>500</v>
      </c>
      <c r="L1706" s="23">
        <f t="shared" si="227"/>
        <v>0</v>
      </c>
      <c r="M1706" s="1">
        <f>IF(AND(B1706="Med B", COUNTIFS(A$2:A1706, A1706, B$2:B1706, "Med B")=1), 1, 0)</f>
        <v>0</v>
      </c>
      <c r="N1706" s="1">
        <f t="shared" si="228"/>
        <v>0</v>
      </c>
      <c r="O1706" s="1">
        <f>IF(B1706="Med B", COUNTIFS(A$2:A1706, A1706, B$2:B1706, "Med B"), 0)</f>
        <v>0</v>
      </c>
      <c r="P1706" s="1">
        <f>IF(AND(B1706="Med B", COUNTIFS(A$2:A1706, A1706, B$2:B1706, "Med B")=2), E1706, 0)</f>
        <v>0</v>
      </c>
    </row>
    <row r="1707" spans="1:17" ht="10" x14ac:dyDescent="0.25">
      <c r="A1707" s="1">
        <v>111</v>
      </c>
      <c r="B1707" s="24" t="s">
        <v>9</v>
      </c>
      <c r="C1707" s="2">
        <v>41146</v>
      </c>
      <c r="D1707" s="2" t="str">
        <f t="shared" si="223"/>
        <v>2012-08</v>
      </c>
      <c r="E1707" s="23">
        <v>500</v>
      </c>
      <c r="F1707" s="23">
        <f t="shared" si="224"/>
        <v>0</v>
      </c>
      <c r="G1707" s="23">
        <f>IF(AND(B1707="Med B", COUNTIFS(A$2:A1707, A1707, B$2:B1707, "Med A")=0), 1, 0)</f>
        <v>0</v>
      </c>
      <c r="H1707" s="23" cm="1">
        <f t="array" ref="H1707">IF(AND(A1707=A1706, E1707=1), (C1707-MIN(IF(A$2:A1707=A1707, IF(B$2:B1707="Med A", C$2:C1707), C1707)))/7, 0)</f>
        <v>0</v>
      </c>
      <c r="I1707" s="23">
        <f>IF(F1707=1, SUMIFS(E$2:E1707, A$2:A1707, A1707, B$2:B1707, "Med A"), 0)</f>
        <v>0</v>
      </c>
      <c r="J1707" s="23">
        <f t="shared" si="225"/>
        <v>0</v>
      </c>
      <c r="K1707" s="23">
        <f t="shared" si="226"/>
        <v>500</v>
      </c>
      <c r="L1707" s="23">
        <f t="shared" si="227"/>
        <v>0</v>
      </c>
      <c r="M1707" s="1">
        <f>IF(AND(B1707="Med B", COUNTIFS(A$2:A1707, A1707, B$2:B1707, "Med B")=1), 1, 0)</f>
        <v>0</v>
      </c>
      <c r="N1707" s="1">
        <f t="shared" si="228"/>
        <v>0</v>
      </c>
      <c r="O1707" s="1">
        <f>IF(B1707="Med B", COUNTIFS(A$2:A1707, A1707, B$2:B1707, "Med B"), 0)</f>
        <v>0</v>
      </c>
      <c r="P1707" s="1">
        <f>IF(AND(B1707="Med B", COUNTIFS(A$2:A1707, A1707, B$2:B1707, "Med B")=2), E1707, 0)</f>
        <v>0</v>
      </c>
    </row>
    <row r="1708" spans="1:17" ht="10" x14ac:dyDescent="0.25">
      <c r="A1708" s="1">
        <v>111</v>
      </c>
      <c r="B1708" s="24" t="s">
        <v>9</v>
      </c>
      <c r="C1708" s="2">
        <v>41149</v>
      </c>
      <c r="D1708" s="2" t="str">
        <f t="shared" si="223"/>
        <v>2012-08</v>
      </c>
      <c r="E1708" s="23">
        <v>500</v>
      </c>
      <c r="F1708" s="23">
        <f t="shared" si="224"/>
        <v>0</v>
      </c>
      <c r="G1708" s="23">
        <f>IF(AND(B1708="Med B", COUNTIFS(A$2:A1708, A1708, B$2:B1708, "Med A")=0), 1, 0)</f>
        <v>0</v>
      </c>
      <c r="H1708" s="23" cm="1">
        <f t="array" ref="H1708">IF(AND(A1708=A1707, E1708=1), (C1708-MIN(IF(A$2:A1708=A1708, IF(B$2:B1708="Med A", C$2:C1708), C1708)))/7, 0)</f>
        <v>0</v>
      </c>
      <c r="I1708" s="23">
        <f>IF(F1708=1, SUMIFS(E$2:E1708, A$2:A1708, A1708, B$2:B1708, "Med A"), 0)</f>
        <v>0</v>
      </c>
      <c r="J1708" s="23">
        <f t="shared" si="225"/>
        <v>0</v>
      </c>
      <c r="K1708" s="23">
        <f t="shared" si="226"/>
        <v>500</v>
      </c>
      <c r="L1708" s="23">
        <f t="shared" si="227"/>
        <v>0</v>
      </c>
      <c r="M1708" s="1">
        <f>IF(AND(B1708="Med B", COUNTIFS(A$2:A1708, A1708, B$2:B1708, "Med B")=1), 1, 0)</f>
        <v>0</v>
      </c>
      <c r="N1708" s="1">
        <f t="shared" si="228"/>
        <v>0</v>
      </c>
      <c r="O1708" s="1">
        <f>IF(B1708="Med B", COUNTIFS(A$2:A1708, A1708, B$2:B1708, "Med B"), 0)</f>
        <v>0</v>
      </c>
      <c r="P1708" s="1">
        <f>IF(AND(B1708="Med B", COUNTIFS(A$2:A1708, A1708, B$2:B1708, "Med B")=2), E1708, 0)</f>
        <v>0</v>
      </c>
    </row>
    <row r="1709" spans="1:17" ht="10" x14ac:dyDescent="0.25">
      <c r="A1709" s="1">
        <v>111</v>
      </c>
      <c r="B1709" s="24" t="s">
        <v>9</v>
      </c>
      <c r="C1709" s="2">
        <v>41151</v>
      </c>
      <c r="D1709" s="2" t="str">
        <f t="shared" si="223"/>
        <v>2012-08</v>
      </c>
      <c r="E1709" s="23">
        <v>500</v>
      </c>
      <c r="F1709" s="23">
        <f t="shared" si="224"/>
        <v>0</v>
      </c>
      <c r="G1709" s="23">
        <f>IF(AND(B1709="Med B", COUNTIFS(A$2:A1709, A1709, B$2:B1709, "Med A")=0), 1, 0)</f>
        <v>0</v>
      </c>
      <c r="H1709" s="23" cm="1">
        <f t="array" ref="H1709">IF(AND(A1709=A1708, E1709=1), (C1709-MIN(IF(A$2:A1709=A1709, IF(B$2:B1709="Med A", C$2:C1709), C1709)))/7, 0)</f>
        <v>0</v>
      </c>
      <c r="I1709" s="23">
        <f>IF(F1709=1, SUMIFS(E$2:E1709, A$2:A1709, A1709, B$2:B1709, "Med A"), 0)</f>
        <v>0</v>
      </c>
      <c r="J1709" s="23">
        <f t="shared" si="225"/>
        <v>0</v>
      </c>
      <c r="K1709" s="23">
        <f t="shared" si="226"/>
        <v>500</v>
      </c>
      <c r="L1709" s="23">
        <f t="shared" si="227"/>
        <v>0</v>
      </c>
      <c r="M1709" s="1">
        <f>IF(AND(B1709="Med B", COUNTIFS(A$2:A1709, A1709, B$2:B1709, "Med B")=1), 1, 0)</f>
        <v>0</v>
      </c>
      <c r="N1709" s="1">
        <f t="shared" si="228"/>
        <v>0</v>
      </c>
      <c r="O1709" s="1">
        <f>IF(B1709="Med B", COUNTIFS(A$2:A1709, A1709, B$2:B1709, "Med B"), 0)</f>
        <v>0</v>
      </c>
      <c r="P1709" s="1">
        <f>IF(AND(B1709="Med B", COUNTIFS(A$2:A1709, A1709, B$2:B1709, "Med B")=2), E1709, 0)</f>
        <v>0</v>
      </c>
    </row>
    <row r="1710" spans="1:17" ht="12.5" x14ac:dyDescent="0.25">
      <c r="A1710" s="1">
        <v>111</v>
      </c>
      <c r="B1710" s="24" t="s">
        <v>9</v>
      </c>
      <c r="C1710" s="2">
        <v>41153</v>
      </c>
      <c r="D1710" s="2" t="str">
        <f t="shared" si="223"/>
        <v>2012-09</v>
      </c>
      <c r="E1710" s="23">
        <v>500</v>
      </c>
      <c r="F1710" s="23">
        <f t="shared" si="224"/>
        <v>0</v>
      </c>
      <c r="G1710" s="23">
        <f>IF(AND(B1710="Med B", COUNTIFS(A$2:A1710, A1710, B$2:B1710, "Med A")=0), 1, 0)</f>
        <v>0</v>
      </c>
      <c r="H1710" s="23" cm="1">
        <f t="array" ref="H1710">IF(AND(A1710=A1709, E1710=1), (C1710-MIN(IF(A$2:A1710=A1710, IF(B$2:B1710="Med A", C$2:C1710), C1710)))/7, 0)</f>
        <v>0</v>
      </c>
      <c r="I1710" s="23">
        <f>IF(F1710=1, SUMIFS(E$2:E1710, A$2:A1710, A1710, B$2:B1710, "Med A"), 0)</f>
        <v>0</v>
      </c>
      <c r="J1710" s="23">
        <f t="shared" si="225"/>
        <v>0</v>
      </c>
      <c r="K1710" s="23">
        <f t="shared" si="226"/>
        <v>500</v>
      </c>
      <c r="L1710" s="23">
        <f t="shared" si="227"/>
        <v>0</v>
      </c>
      <c r="M1710" s="1">
        <f>IF(AND(B1710="Med B", COUNTIFS(A$2:A1710, A1710, B$2:B1710, "Med B")=1), 1, 0)</f>
        <v>0</v>
      </c>
      <c r="N1710" s="1">
        <f t="shared" si="228"/>
        <v>0</v>
      </c>
      <c r="O1710" s="1">
        <f>IF(B1710="Med B", COUNTIFS(A$2:A1710, A1710, B$2:B1710, "Med B"), 0)</f>
        <v>0</v>
      </c>
      <c r="P1710" s="1">
        <f>IF(AND(B1710="Med B", COUNTIFS(A$2:A1710, A1710, B$2:B1710, "Med B")=2), E1710, 0)</f>
        <v>0</v>
      </c>
      <c r="Q1710" t="str">
        <f t="shared" ref="Q1710:Q1713" si="230">IF(AND(F1686=1, OR(MONTH(C1686)=9, MONTH(C1686)=10)), TEXT(C1686, "yyyy-mm"), "")</f>
        <v/>
      </c>
    </row>
    <row r="1711" spans="1:17" ht="12.5" x14ac:dyDescent="0.25">
      <c r="A1711" s="1">
        <v>111</v>
      </c>
      <c r="B1711" s="24" t="s">
        <v>9</v>
      </c>
      <c r="C1711" s="2">
        <v>41156</v>
      </c>
      <c r="D1711" s="2" t="str">
        <f t="shared" si="223"/>
        <v>2012-09</v>
      </c>
      <c r="E1711" s="23">
        <v>500</v>
      </c>
      <c r="F1711" s="23">
        <f t="shared" si="224"/>
        <v>0</v>
      </c>
      <c r="G1711" s="23">
        <f>IF(AND(B1711="Med B", COUNTIFS(A$2:A1711, A1711, B$2:B1711, "Med A")=0), 1, 0)</f>
        <v>0</v>
      </c>
      <c r="H1711" s="23" cm="1">
        <f t="array" ref="H1711">IF(AND(A1711=A1710, E1711=1), (C1711-MIN(IF(A$2:A1711=A1711, IF(B$2:B1711="Med A", C$2:C1711), C1711)))/7, 0)</f>
        <v>0</v>
      </c>
      <c r="I1711" s="23">
        <f>IF(F1711=1, SUMIFS(E$2:E1711, A$2:A1711, A1711, B$2:B1711, "Med A"), 0)</f>
        <v>0</v>
      </c>
      <c r="J1711" s="23">
        <f t="shared" si="225"/>
        <v>0</v>
      </c>
      <c r="K1711" s="23">
        <f t="shared" si="226"/>
        <v>500</v>
      </c>
      <c r="L1711" s="23">
        <f t="shared" si="227"/>
        <v>0</v>
      </c>
      <c r="M1711" s="1">
        <f>IF(AND(B1711="Med B", COUNTIFS(A$2:A1711, A1711, B$2:B1711, "Med B")=1), 1, 0)</f>
        <v>0</v>
      </c>
      <c r="N1711" s="1">
        <f t="shared" si="228"/>
        <v>0</v>
      </c>
      <c r="O1711" s="1">
        <f>IF(B1711="Med B", COUNTIFS(A$2:A1711, A1711, B$2:B1711, "Med B"), 0)</f>
        <v>0</v>
      </c>
      <c r="P1711" s="1">
        <f>IF(AND(B1711="Med B", COUNTIFS(A$2:A1711, A1711, B$2:B1711, "Med B")=2), E1711, 0)</f>
        <v>0</v>
      </c>
      <c r="Q1711" t="str">
        <f t="shared" si="230"/>
        <v/>
      </c>
    </row>
    <row r="1712" spans="1:17" ht="12.5" x14ac:dyDescent="0.25">
      <c r="A1712" s="1">
        <v>111</v>
      </c>
      <c r="B1712" s="24" t="s">
        <v>9</v>
      </c>
      <c r="C1712" s="2">
        <v>41158</v>
      </c>
      <c r="D1712" s="2" t="str">
        <f t="shared" si="223"/>
        <v>2012-09</v>
      </c>
      <c r="E1712" s="23">
        <v>500</v>
      </c>
      <c r="F1712" s="23">
        <f t="shared" si="224"/>
        <v>0</v>
      </c>
      <c r="G1712" s="23">
        <f>IF(AND(B1712="Med B", COUNTIFS(A$2:A1712, A1712, B$2:B1712, "Med A")=0), 1, 0)</f>
        <v>0</v>
      </c>
      <c r="H1712" s="23" cm="1">
        <f t="array" ref="H1712">IF(AND(A1712=A1711, E1712=1), (C1712-MIN(IF(A$2:A1712=A1712, IF(B$2:B1712="Med A", C$2:C1712), C1712)))/7, 0)</f>
        <v>0</v>
      </c>
      <c r="I1712" s="23">
        <f>IF(F1712=1, SUMIFS(E$2:E1712, A$2:A1712, A1712, B$2:B1712, "Med A"), 0)</f>
        <v>0</v>
      </c>
      <c r="J1712" s="23">
        <f t="shared" si="225"/>
        <v>0</v>
      </c>
      <c r="K1712" s="23">
        <f t="shared" si="226"/>
        <v>500</v>
      </c>
      <c r="L1712" s="23">
        <f t="shared" si="227"/>
        <v>0</v>
      </c>
      <c r="M1712" s="1">
        <f>IF(AND(B1712="Med B", COUNTIFS(A$2:A1712, A1712, B$2:B1712, "Med B")=1), 1, 0)</f>
        <v>0</v>
      </c>
      <c r="N1712" s="1">
        <f t="shared" si="228"/>
        <v>0</v>
      </c>
      <c r="O1712" s="1">
        <f>IF(B1712="Med B", COUNTIFS(A$2:A1712, A1712, B$2:B1712, "Med B"), 0)</f>
        <v>0</v>
      </c>
      <c r="P1712" s="1">
        <f>IF(AND(B1712="Med B", COUNTIFS(A$2:A1712, A1712, B$2:B1712, "Med B")=2), E1712, 0)</f>
        <v>0</v>
      </c>
      <c r="Q1712" t="str">
        <f t="shared" si="230"/>
        <v/>
      </c>
    </row>
    <row r="1713" spans="1:17" ht="12.5" x14ac:dyDescent="0.25">
      <c r="A1713" s="1">
        <v>111</v>
      </c>
      <c r="B1713" s="24" t="s">
        <v>10</v>
      </c>
      <c r="C1713" s="2">
        <v>41193</v>
      </c>
      <c r="D1713" s="2" t="str">
        <f t="shared" si="223"/>
        <v>2012-10</v>
      </c>
      <c r="E1713" s="23">
        <v>4</v>
      </c>
      <c r="F1713" s="23">
        <f t="shared" si="224"/>
        <v>1</v>
      </c>
      <c r="G1713" s="23">
        <f>IF(AND(B1713="Med B", COUNTIFS(A$2:A1713, A1713, B$2:B1713, "Med A")=0), 1, 0)</f>
        <v>0</v>
      </c>
      <c r="H1713" s="23" cm="1">
        <f t="array" ref="H1713">IF(AND(A1713=A1712, E1713=1), (C1713-MIN(IF(A$2:A1713=A1713, IF(B$2:B1713="Med A", C$2:C1713), C1713)))/7, 0)</f>
        <v>0</v>
      </c>
      <c r="I1713" s="23">
        <f>IF(F1713=1, SUMIFS(E$2:E1713, A$2:A1713, A1713, B$2:B1713, "Med A"), 0)</f>
        <v>12100</v>
      </c>
      <c r="J1713" s="23">
        <f t="shared" si="225"/>
        <v>0</v>
      </c>
      <c r="K1713" s="23">
        <f t="shared" si="226"/>
        <v>0</v>
      </c>
      <c r="L1713" s="23">
        <f t="shared" si="227"/>
        <v>4</v>
      </c>
      <c r="M1713" s="1">
        <f>IF(AND(B1713="Med B", COUNTIFS(A$2:A1713, A1713, B$2:B1713, "Med B")=1), 1, 0)</f>
        <v>1</v>
      </c>
      <c r="N1713" s="1">
        <f t="shared" si="228"/>
        <v>4</v>
      </c>
      <c r="O1713" s="1">
        <f>IF(B1713="Med B", COUNTIFS(A$2:A1713, A1713, B$2:B1713, "Med B"), 0)</f>
        <v>1</v>
      </c>
      <c r="P1713" s="1">
        <f>IF(AND(B1713="Med B", COUNTIFS(A$2:A1713, A1713, B$2:B1713, "Med B")=2), E1713, 0)</f>
        <v>0</v>
      </c>
      <c r="Q1713" t="str">
        <f t="shared" si="230"/>
        <v>2012-09</v>
      </c>
    </row>
    <row r="1714" spans="1:17" ht="10" x14ac:dyDescent="0.25">
      <c r="A1714" s="1">
        <v>111</v>
      </c>
      <c r="B1714" s="24" t="s">
        <v>10</v>
      </c>
      <c r="C1714" s="2">
        <v>41228</v>
      </c>
      <c r="D1714" s="2" t="str">
        <f t="shared" si="223"/>
        <v>2012-11</v>
      </c>
      <c r="E1714" s="23">
        <v>3</v>
      </c>
      <c r="F1714" s="23">
        <f t="shared" si="224"/>
        <v>0</v>
      </c>
      <c r="G1714" s="23">
        <f>IF(AND(B1714="Med B", COUNTIFS(A$2:A1714, A1714, B$2:B1714, "Med A")=0), 1, 0)</f>
        <v>0</v>
      </c>
      <c r="H1714" s="23" cm="1">
        <f t="array" ref="H1714">IF(AND(A1714=A1713, E1714=1), (C1714-MIN(IF(A$2:A1714=A1714, IF(B$2:B1714="Med A", C$2:C1714), C1714)))/7, 0)</f>
        <v>0</v>
      </c>
      <c r="I1714" s="23">
        <f>IF(F1714=1, SUMIFS(E$2:E1714, A$2:A1714, A1714, B$2:B1714, "Med A"), 0)</f>
        <v>0</v>
      </c>
      <c r="J1714" s="23">
        <f t="shared" si="225"/>
        <v>7</v>
      </c>
      <c r="K1714" s="23">
        <f t="shared" si="226"/>
        <v>0</v>
      </c>
      <c r="L1714" s="23">
        <f t="shared" si="227"/>
        <v>3</v>
      </c>
      <c r="M1714" s="1">
        <f>IF(AND(B1714="Med B", COUNTIFS(A$2:A1714, A1714, B$2:B1714, "Med B")=1), 1, 0)</f>
        <v>0</v>
      </c>
      <c r="N1714" s="1">
        <f t="shared" si="228"/>
        <v>0</v>
      </c>
      <c r="O1714" s="1">
        <f>IF(B1714="Med B", COUNTIFS(A$2:A1714, A1714, B$2:B1714, "Med B"), 0)</f>
        <v>2</v>
      </c>
      <c r="P1714" s="1">
        <f>IF(AND(B1714="Med B", COUNTIFS(A$2:A1714, A1714, B$2:B1714, "Med B")=2), E1714, 0)</f>
        <v>3</v>
      </c>
    </row>
    <row r="1715" spans="1:17" ht="10" x14ac:dyDescent="0.25">
      <c r="A1715" s="1">
        <v>112</v>
      </c>
      <c r="B1715" s="24" t="s">
        <v>9</v>
      </c>
      <c r="C1715" s="2">
        <v>41092</v>
      </c>
      <c r="D1715" s="2" t="str">
        <f t="shared" si="223"/>
        <v>2012-07</v>
      </c>
      <c r="E1715" s="23">
        <v>3500</v>
      </c>
      <c r="F1715" s="23">
        <f t="shared" si="224"/>
        <v>0</v>
      </c>
      <c r="G1715" s="23">
        <f>IF(AND(B1715="Med B", COUNTIFS(A$2:A1715, A1715, B$2:B1715, "Med A")=0), 1, 0)</f>
        <v>0</v>
      </c>
      <c r="H1715" s="23" cm="1">
        <f t="array" ref="H1715">IF(AND(A1715=A1714, E1715=1), (C1715-MIN(IF(A$2:A1715=A1715, IF(B$2:B1715="Med A", C$2:C1715), C1715)))/7, 0)</f>
        <v>0</v>
      </c>
      <c r="I1715" s="23">
        <f>IF(F1715=1, SUMIFS(E$2:E1715, A$2:A1715, A1715, B$2:B1715, "Med A"), 0)</f>
        <v>0</v>
      </c>
      <c r="J1715" s="23">
        <f t="shared" si="225"/>
        <v>0</v>
      </c>
      <c r="K1715" s="23">
        <f t="shared" si="226"/>
        <v>3500</v>
      </c>
      <c r="L1715" s="23">
        <f t="shared" si="227"/>
        <v>0</v>
      </c>
      <c r="M1715" s="1">
        <f>IF(AND(B1715="Med B", COUNTIFS(A$2:A1715, A1715, B$2:B1715, "Med B")=1), 1, 0)</f>
        <v>0</v>
      </c>
      <c r="N1715" s="1">
        <f t="shared" si="228"/>
        <v>0</v>
      </c>
      <c r="O1715" s="1">
        <f>IF(B1715="Med B", COUNTIFS(A$2:A1715, A1715, B$2:B1715, "Med B"), 0)</f>
        <v>0</v>
      </c>
      <c r="P1715" s="1">
        <f>IF(AND(B1715="Med B", COUNTIFS(A$2:A1715, A1715, B$2:B1715, "Med B")=2), E1715, 0)</f>
        <v>0</v>
      </c>
    </row>
    <row r="1716" spans="1:17" ht="10" x14ac:dyDescent="0.25">
      <c r="A1716" s="1">
        <v>112</v>
      </c>
      <c r="B1716" s="24" t="s">
        <v>9</v>
      </c>
      <c r="C1716" s="2">
        <v>41094</v>
      </c>
      <c r="D1716" s="2" t="str">
        <f t="shared" si="223"/>
        <v>2012-07</v>
      </c>
      <c r="E1716" s="23">
        <v>3500</v>
      </c>
      <c r="F1716" s="23">
        <f t="shared" si="224"/>
        <v>0</v>
      </c>
      <c r="G1716" s="23">
        <f>IF(AND(B1716="Med B", COUNTIFS(A$2:A1716, A1716, B$2:B1716, "Med A")=0), 1, 0)</f>
        <v>0</v>
      </c>
      <c r="H1716" s="23" cm="1">
        <f t="array" ref="H1716">IF(AND(A1716=A1715, E1716=1), (C1716-MIN(IF(A$2:A1716=A1716, IF(B$2:B1716="Med A", C$2:C1716), C1716)))/7, 0)</f>
        <v>0</v>
      </c>
      <c r="I1716" s="23">
        <f>IF(F1716=1, SUMIFS(E$2:E1716, A$2:A1716, A1716, B$2:B1716, "Med A"), 0)</f>
        <v>0</v>
      </c>
      <c r="J1716" s="23">
        <f t="shared" si="225"/>
        <v>0</v>
      </c>
      <c r="K1716" s="23">
        <f t="shared" si="226"/>
        <v>3500</v>
      </c>
      <c r="L1716" s="23">
        <f t="shared" si="227"/>
        <v>0</v>
      </c>
      <c r="M1716" s="1">
        <f>IF(AND(B1716="Med B", COUNTIFS(A$2:A1716, A1716, B$2:B1716, "Med B")=1), 1, 0)</f>
        <v>0</v>
      </c>
      <c r="N1716" s="1">
        <f t="shared" si="228"/>
        <v>0</v>
      </c>
      <c r="O1716" s="1">
        <f>IF(B1716="Med B", COUNTIFS(A$2:A1716, A1716, B$2:B1716, "Med B"), 0)</f>
        <v>0</v>
      </c>
      <c r="P1716" s="1">
        <f>IF(AND(B1716="Med B", COUNTIFS(A$2:A1716, A1716, B$2:B1716, "Med B")=2), E1716, 0)</f>
        <v>0</v>
      </c>
    </row>
    <row r="1717" spans="1:17" ht="10" x14ac:dyDescent="0.25">
      <c r="A1717" s="1">
        <v>112</v>
      </c>
      <c r="B1717" s="24" t="s">
        <v>9</v>
      </c>
      <c r="C1717" s="2">
        <v>41096</v>
      </c>
      <c r="D1717" s="2" t="str">
        <f t="shared" si="223"/>
        <v>2012-07</v>
      </c>
      <c r="E1717" s="23">
        <v>3500</v>
      </c>
      <c r="F1717" s="23">
        <f t="shared" si="224"/>
        <v>0</v>
      </c>
      <c r="G1717" s="23">
        <f>IF(AND(B1717="Med B", COUNTIFS(A$2:A1717, A1717, B$2:B1717, "Med A")=0), 1, 0)</f>
        <v>0</v>
      </c>
      <c r="H1717" s="23" cm="1">
        <f t="array" ref="H1717">IF(AND(A1717=A1716, E1717=1), (C1717-MIN(IF(A$2:A1717=A1717, IF(B$2:B1717="Med A", C$2:C1717), C1717)))/7, 0)</f>
        <v>0</v>
      </c>
      <c r="I1717" s="23">
        <f>IF(F1717=1, SUMIFS(E$2:E1717, A$2:A1717, A1717, B$2:B1717, "Med A"), 0)</f>
        <v>0</v>
      </c>
      <c r="J1717" s="23">
        <f t="shared" si="225"/>
        <v>0</v>
      </c>
      <c r="K1717" s="23">
        <f t="shared" si="226"/>
        <v>3500</v>
      </c>
      <c r="L1717" s="23">
        <f t="shared" si="227"/>
        <v>0</v>
      </c>
      <c r="M1717" s="1">
        <f>IF(AND(B1717="Med B", COUNTIFS(A$2:A1717, A1717, B$2:B1717, "Med B")=1), 1, 0)</f>
        <v>0</v>
      </c>
      <c r="N1717" s="1">
        <f t="shared" si="228"/>
        <v>0</v>
      </c>
      <c r="O1717" s="1">
        <f>IF(B1717="Med B", COUNTIFS(A$2:A1717, A1717, B$2:B1717, "Med B"), 0)</f>
        <v>0</v>
      </c>
      <c r="P1717" s="1">
        <f>IF(AND(B1717="Med B", COUNTIFS(A$2:A1717, A1717, B$2:B1717, "Med B")=2), E1717, 0)</f>
        <v>0</v>
      </c>
    </row>
    <row r="1718" spans="1:17" ht="10" x14ac:dyDescent="0.25">
      <c r="A1718" s="1">
        <v>112</v>
      </c>
      <c r="B1718" s="24" t="s">
        <v>9</v>
      </c>
      <c r="C1718" s="2">
        <v>41099</v>
      </c>
      <c r="D1718" s="2" t="str">
        <f t="shared" si="223"/>
        <v>2012-07</v>
      </c>
      <c r="E1718" s="23">
        <v>3500</v>
      </c>
      <c r="F1718" s="23">
        <f t="shared" si="224"/>
        <v>0</v>
      </c>
      <c r="G1718" s="23">
        <f>IF(AND(B1718="Med B", COUNTIFS(A$2:A1718, A1718, B$2:B1718, "Med A")=0), 1, 0)</f>
        <v>0</v>
      </c>
      <c r="H1718" s="23" cm="1">
        <f t="array" ref="H1718">IF(AND(A1718=A1717, E1718=1), (C1718-MIN(IF(A$2:A1718=A1718, IF(B$2:B1718="Med A", C$2:C1718), C1718)))/7, 0)</f>
        <v>0</v>
      </c>
      <c r="I1718" s="23">
        <f>IF(F1718=1, SUMIFS(E$2:E1718, A$2:A1718, A1718, B$2:B1718, "Med A"), 0)</f>
        <v>0</v>
      </c>
      <c r="J1718" s="23">
        <f t="shared" si="225"/>
        <v>0</v>
      </c>
      <c r="K1718" s="23">
        <f t="shared" si="226"/>
        <v>3500</v>
      </c>
      <c r="L1718" s="23">
        <f t="shared" si="227"/>
        <v>0</v>
      </c>
      <c r="M1718" s="1">
        <f>IF(AND(B1718="Med B", COUNTIFS(A$2:A1718, A1718, B$2:B1718, "Med B")=1), 1, 0)</f>
        <v>0</v>
      </c>
      <c r="N1718" s="1">
        <f t="shared" si="228"/>
        <v>0</v>
      </c>
      <c r="O1718" s="1">
        <f>IF(B1718="Med B", COUNTIFS(A$2:A1718, A1718, B$2:B1718, "Med B"), 0)</f>
        <v>0</v>
      </c>
      <c r="P1718" s="1">
        <f>IF(AND(B1718="Med B", COUNTIFS(A$2:A1718, A1718, B$2:B1718, "Med B")=2), E1718, 0)</f>
        <v>0</v>
      </c>
    </row>
    <row r="1719" spans="1:17" ht="10" x14ac:dyDescent="0.25">
      <c r="A1719" s="1">
        <v>112</v>
      </c>
      <c r="B1719" s="24" t="s">
        <v>9</v>
      </c>
      <c r="C1719" s="2">
        <v>41101</v>
      </c>
      <c r="D1719" s="2" t="str">
        <f t="shared" si="223"/>
        <v>2012-07</v>
      </c>
      <c r="E1719" s="23">
        <v>3500</v>
      </c>
      <c r="F1719" s="23">
        <f t="shared" si="224"/>
        <v>0</v>
      </c>
      <c r="G1719" s="23">
        <f>IF(AND(B1719="Med B", COUNTIFS(A$2:A1719, A1719, B$2:B1719, "Med A")=0), 1, 0)</f>
        <v>0</v>
      </c>
      <c r="H1719" s="23" cm="1">
        <f t="array" ref="H1719">IF(AND(A1719=A1718, E1719=1), (C1719-MIN(IF(A$2:A1719=A1719, IF(B$2:B1719="Med A", C$2:C1719), C1719)))/7, 0)</f>
        <v>0</v>
      </c>
      <c r="I1719" s="23">
        <f>IF(F1719=1, SUMIFS(E$2:E1719, A$2:A1719, A1719, B$2:B1719, "Med A"), 0)</f>
        <v>0</v>
      </c>
      <c r="J1719" s="23">
        <f t="shared" si="225"/>
        <v>0</v>
      </c>
      <c r="K1719" s="23">
        <f t="shared" si="226"/>
        <v>3500</v>
      </c>
      <c r="L1719" s="23">
        <f t="shared" si="227"/>
        <v>0</v>
      </c>
      <c r="M1719" s="1">
        <f>IF(AND(B1719="Med B", COUNTIFS(A$2:A1719, A1719, B$2:B1719, "Med B")=1), 1, 0)</f>
        <v>0</v>
      </c>
      <c r="N1719" s="1">
        <f t="shared" si="228"/>
        <v>0</v>
      </c>
      <c r="O1719" s="1">
        <f>IF(B1719="Med B", COUNTIFS(A$2:A1719, A1719, B$2:B1719, "Med B"), 0)</f>
        <v>0</v>
      </c>
      <c r="P1719" s="1">
        <f>IF(AND(B1719="Med B", COUNTIFS(A$2:A1719, A1719, B$2:B1719, "Med B")=2), E1719, 0)</f>
        <v>0</v>
      </c>
    </row>
    <row r="1720" spans="1:17" ht="10" x14ac:dyDescent="0.25">
      <c r="A1720" s="1">
        <v>112</v>
      </c>
      <c r="B1720" s="24" t="s">
        <v>9</v>
      </c>
      <c r="C1720" s="2">
        <v>41103</v>
      </c>
      <c r="D1720" s="2" t="str">
        <f t="shared" si="223"/>
        <v>2012-07</v>
      </c>
      <c r="E1720" s="23">
        <v>3500</v>
      </c>
      <c r="F1720" s="23">
        <f t="shared" si="224"/>
        <v>0</v>
      </c>
      <c r="G1720" s="23">
        <f>IF(AND(B1720="Med B", COUNTIFS(A$2:A1720, A1720, B$2:B1720, "Med A")=0), 1, 0)</f>
        <v>0</v>
      </c>
      <c r="H1720" s="23" cm="1">
        <f t="array" ref="H1720">IF(AND(A1720=A1719, E1720=1), (C1720-MIN(IF(A$2:A1720=A1720, IF(B$2:B1720="Med A", C$2:C1720), C1720)))/7, 0)</f>
        <v>0</v>
      </c>
      <c r="I1720" s="23">
        <f>IF(F1720=1, SUMIFS(E$2:E1720, A$2:A1720, A1720, B$2:B1720, "Med A"), 0)</f>
        <v>0</v>
      </c>
      <c r="J1720" s="23">
        <f t="shared" si="225"/>
        <v>0</v>
      </c>
      <c r="K1720" s="23">
        <f t="shared" si="226"/>
        <v>3500</v>
      </c>
      <c r="L1720" s="23">
        <f t="shared" si="227"/>
        <v>0</v>
      </c>
      <c r="M1720" s="1">
        <f>IF(AND(B1720="Med B", COUNTIFS(A$2:A1720, A1720, B$2:B1720, "Med B")=1), 1, 0)</f>
        <v>0</v>
      </c>
      <c r="N1720" s="1">
        <f t="shared" si="228"/>
        <v>0</v>
      </c>
      <c r="O1720" s="1">
        <f>IF(B1720="Med B", COUNTIFS(A$2:A1720, A1720, B$2:B1720, "Med B"), 0)</f>
        <v>0</v>
      </c>
      <c r="P1720" s="1">
        <f>IF(AND(B1720="Med B", COUNTIFS(A$2:A1720, A1720, B$2:B1720, "Med B")=2), E1720, 0)</f>
        <v>0</v>
      </c>
    </row>
    <row r="1721" spans="1:17" ht="10" x14ac:dyDescent="0.25">
      <c r="A1721" s="1">
        <v>112</v>
      </c>
      <c r="B1721" s="24" t="s">
        <v>9</v>
      </c>
      <c r="C1721" s="2">
        <v>41106</v>
      </c>
      <c r="D1721" s="2" t="str">
        <f t="shared" si="223"/>
        <v>2012-07</v>
      </c>
      <c r="E1721" s="23">
        <v>3500</v>
      </c>
      <c r="F1721" s="23">
        <f t="shared" si="224"/>
        <v>0</v>
      </c>
      <c r="G1721" s="23">
        <f>IF(AND(B1721="Med B", COUNTIFS(A$2:A1721, A1721, B$2:B1721, "Med A")=0), 1, 0)</f>
        <v>0</v>
      </c>
      <c r="H1721" s="23" cm="1">
        <f t="array" ref="H1721">IF(AND(A1721=A1720, E1721=1), (C1721-MIN(IF(A$2:A1721=A1721, IF(B$2:B1721="Med A", C$2:C1721), C1721)))/7, 0)</f>
        <v>0</v>
      </c>
      <c r="I1721" s="23">
        <f>IF(F1721=1, SUMIFS(E$2:E1721, A$2:A1721, A1721, B$2:B1721, "Med A"), 0)</f>
        <v>0</v>
      </c>
      <c r="J1721" s="23">
        <f t="shared" si="225"/>
        <v>0</v>
      </c>
      <c r="K1721" s="23">
        <f t="shared" si="226"/>
        <v>3500</v>
      </c>
      <c r="L1721" s="23">
        <f t="shared" si="227"/>
        <v>0</v>
      </c>
      <c r="M1721" s="1">
        <f>IF(AND(B1721="Med B", COUNTIFS(A$2:A1721, A1721, B$2:B1721, "Med B")=1), 1, 0)</f>
        <v>0</v>
      </c>
      <c r="N1721" s="1">
        <f t="shared" si="228"/>
        <v>0</v>
      </c>
      <c r="O1721" s="1">
        <f>IF(B1721="Med B", COUNTIFS(A$2:A1721, A1721, B$2:B1721, "Med B"), 0)</f>
        <v>0</v>
      </c>
      <c r="P1721" s="1">
        <f>IF(AND(B1721="Med B", COUNTIFS(A$2:A1721, A1721, B$2:B1721, "Med B")=2), E1721, 0)</f>
        <v>0</v>
      </c>
    </row>
    <row r="1722" spans="1:17" ht="10" x14ac:dyDescent="0.25">
      <c r="A1722" s="1">
        <v>112</v>
      </c>
      <c r="B1722" s="24" t="s">
        <v>9</v>
      </c>
      <c r="C1722" s="2">
        <v>41108</v>
      </c>
      <c r="D1722" s="2" t="str">
        <f t="shared" si="223"/>
        <v>2012-07</v>
      </c>
      <c r="E1722" s="23">
        <v>3500</v>
      </c>
      <c r="F1722" s="23">
        <f t="shared" si="224"/>
        <v>0</v>
      </c>
      <c r="G1722" s="23">
        <f>IF(AND(B1722="Med B", COUNTIFS(A$2:A1722, A1722, B$2:B1722, "Med A")=0), 1, 0)</f>
        <v>0</v>
      </c>
      <c r="H1722" s="23" cm="1">
        <f t="array" ref="H1722">IF(AND(A1722=A1721, E1722=1), (C1722-MIN(IF(A$2:A1722=A1722, IF(B$2:B1722="Med A", C$2:C1722), C1722)))/7, 0)</f>
        <v>0</v>
      </c>
      <c r="I1722" s="23">
        <f>IF(F1722=1, SUMIFS(E$2:E1722, A$2:A1722, A1722, B$2:B1722, "Med A"), 0)</f>
        <v>0</v>
      </c>
      <c r="J1722" s="23">
        <f t="shared" si="225"/>
        <v>0</v>
      </c>
      <c r="K1722" s="23">
        <f t="shared" si="226"/>
        <v>3500</v>
      </c>
      <c r="L1722" s="23">
        <f t="shared" si="227"/>
        <v>0</v>
      </c>
      <c r="M1722" s="1">
        <f>IF(AND(B1722="Med B", COUNTIFS(A$2:A1722, A1722, B$2:B1722, "Med B")=1), 1, 0)</f>
        <v>0</v>
      </c>
      <c r="N1722" s="1">
        <f t="shared" si="228"/>
        <v>0</v>
      </c>
      <c r="O1722" s="1">
        <f>IF(B1722="Med B", COUNTIFS(A$2:A1722, A1722, B$2:B1722, "Med B"), 0)</f>
        <v>0</v>
      </c>
      <c r="P1722" s="1">
        <f>IF(AND(B1722="Med B", COUNTIFS(A$2:A1722, A1722, B$2:B1722, "Med B")=2), E1722, 0)</f>
        <v>0</v>
      </c>
    </row>
    <row r="1723" spans="1:17" ht="10" x14ac:dyDescent="0.25">
      <c r="A1723" s="1">
        <v>112</v>
      </c>
      <c r="B1723" s="24" t="s">
        <v>9</v>
      </c>
      <c r="C1723" s="2">
        <v>41110</v>
      </c>
      <c r="D1723" s="2" t="str">
        <f t="shared" si="223"/>
        <v>2012-07</v>
      </c>
      <c r="E1723" s="23">
        <v>3500</v>
      </c>
      <c r="F1723" s="23">
        <f t="shared" si="224"/>
        <v>0</v>
      </c>
      <c r="G1723" s="23">
        <f>IF(AND(B1723="Med B", COUNTIFS(A$2:A1723, A1723, B$2:B1723, "Med A")=0), 1, 0)</f>
        <v>0</v>
      </c>
      <c r="H1723" s="23" cm="1">
        <f t="array" ref="H1723">IF(AND(A1723=A1722, E1723=1), (C1723-MIN(IF(A$2:A1723=A1723, IF(B$2:B1723="Med A", C$2:C1723), C1723)))/7, 0)</f>
        <v>0</v>
      </c>
      <c r="I1723" s="23">
        <f>IF(F1723=1, SUMIFS(E$2:E1723, A$2:A1723, A1723, B$2:B1723, "Med A"), 0)</f>
        <v>0</v>
      </c>
      <c r="J1723" s="23">
        <f t="shared" si="225"/>
        <v>0</v>
      </c>
      <c r="K1723" s="23">
        <f t="shared" si="226"/>
        <v>3500</v>
      </c>
      <c r="L1723" s="23">
        <f t="shared" si="227"/>
        <v>0</v>
      </c>
      <c r="M1723" s="1">
        <f>IF(AND(B1723="Med B", COUNTIFS(A$2:A1723, A1723, B$2:B1723, "Med B")=1), 1, 0)</f>
        <v>0</v>
      </c>
      <c r="N1723" s="1">
        <f t="shared" si="228"/>
        <v>0</v>
      </c>
      <c r="O1723" s="1">
        <f>IF(B1723="Med B", COUNTIFS(A$2:A1723, A1723, B$2:B1723, "Med B"), 0)</f>
        <v>0</v>
      </c>
      <c r="P1723" s="1">
        <f>IF(AND(B1723="Med B", COUNTIFS(A$2:A1723, A1723, B$2:B1723, "Med B")=2), E1723, 0)</f>
        <v>0</v>
      </c>
    </row>
    <row r="1724" spans="1:17" ht="10" x14ac:dyDescent="0.25">
      <c r="A1724" s="1">
        <v>112</v>
      </c>
      <c r="B1724" s="24" t="s">
        <v>9</v>
      </c>
      <c r="C1724" s="2">
        <v>41113</v>
      </c>
      <c r="D1724" s="2" t="str">
        <f t="shared" si="223"/>
        <v>2012-07</v>
      </c>
      <c r="E1724" s="23">
        <v>3500</v>
      </c>
      <c r="F1724" s="23">
        <f t="shared" si="224"/>
        <v>0</v>
      </c>
      <c r="G1724" s="23">
        <f>IF(AND(B1724="Med B", COUNTIFS(A$2:A1724, A1724, B$2:B1724, "Med A")=0), 1, 0)</f>
        <v>0</v>
      </c>
      <c r="H1724" s="23" cm="1">
        <f t="array" ref="H1724">IF(AND(A1724=A1723, E1724=1), (C1724-MIN(IF(A$2:A1724=A1724, IF(B$2:B1724="Med A", C$2:C1724), C1724)))/7, 0)</f>
        <v>0</v>
      </c>
      <c r="I1724" s="23">
        <f>IF(F1724=1, SUMIFS(E$2:E1724, A$2:A1724, A1724, B$2:B1724, "Med A"), 0)</f>
        <v>0</v>
      </c>
      <c r="J1724" s="23">
        <f t="shared" si="225"/>
        <v>0</v>
      </c>
      <c r="K1724" s="23">
        <f t="shared" si="226"/>
        <v>3500</v>
      </c>
      <c r="L1724" s="23">
        <f t="shared" si="227"/>
        <v>0</v>
      </c>
      <c r="M1724" s="1">
        <f>IF(AND(B1724="Med B", COUNTIFS(A$2:A1724, A1724, B$2:B1724, "Med B")=1), 1, 0)</f>
        <v>0</v>
      </c>
      <c r="N1724" s="1">
        <f t="shared" si="228"/>
        <v>0</v>
      </c>
      <c r="O1724" s="1">
        <f>IF(B1724="Med B", COUNTIFS(A$2:A1724, A1724, B$2:B1724, "Med B"), 0)</f>
        <v>0</v>
      </c>
      <c r="P1724" s="1">
        <f>IF(AND(B1724="Med B", COUNTIFS(A$2:A1724, A1724, B$2:B1724, "Med B")=2), E1724, 0)</f>
        <v>0</v>
      </c>
    </row>
    <row r="1725" spans="1:17" ht="10" x14ac:dyDescent="0.25">
      <c r="A1725" s="1">
        <v>112</v>
      </c>
      <c r="B1725" s="24" t="s">
        <v>9</v>
      </c>
      <c r="C1725" s="2">
        <v>41115</v>
      </c>
      <c r="D1725" s="2" t="str">
        <f t="shared" si="223"/>
        <v>2012-07</v>
      </c>
      <c r="E1725" s="23">
        <v>3500</v>
      </c>
      <c r="F1725" s="23">
        <f t="shared" si="224"/>
        <v>0</v>
      </c>
      <c r="G1725" s="23">
        <f>IF(AND(B1725="Med B", COUNTIFS(A$2:A1725, A1725, B$2:B1725, "Med A")=0), 1, 0)</f>
        <v>0</v>
      </c>
      <c r="H1725" s="23" cm="1">
        <f t="array" ref="H1725">IF(AND(A1725=A1724, E1725=1), (C1725-MIN(IF(A$2:A1725=A1725, IF(B$2:B1725="Med A", C$2:C1725), C1725)))/7, 0)</f>
        <v>0</v>
      </c>
      <c r="I1725" s="23">
        <f>IF(F1725=1, SUMIFS(E$2:E1725, A$2:A1725, A1725, B$2:B1725, "Med A"), 0)</f>
        <v>0</v>
      </c>
      <c r="J1725" s="23">
        <f t="shared" si="225"/>
        <v>0</v>
      </c>
      <c r="K1725" s="23">
        <f t="shared" si="226"/>
        <v>3500</v>
      </c>
      <c r="L1725" s="23">
        <f t="shared" si="227"/>
        <v>0</v>
      </c>
      <c r="M1725" s="1">
        <f>IF(AND(B1725="Med B", COUNTIFS(A$2:A1725, A1725, B$2:B1725, "Med B")=1), 1, 0)</f>
        <v>0</v>
      </c>
      <c r="N1725" s="1">
        <f t="shared" si="228"/>
        <v>0</v>
      </c>
      <c r="O1725" s="1">
        <f>IF(B1725="Med B", COUNTIFS(A$2:A1725, A1725, B$2:B1725, "Med B"), 0)</f>
        <v>0</v>
      </c>
      <c r="P1725" s="1">
        <f>IF(AND(B1725="Med B", COUNTIFS(A$2:A1725, A1725, B$2:B1725, "Med B")=2), E1725, 0)</f>
        <v>0</v>
      </c>
    </row>
    <row r="1726" spans="1:17" ht="10" x14ac:dyDescent="0.25">
      <c r="A1726" s="1">
        <v>112</v>
      </c>
      <c r="B1726" s="24" t="s">
        <v>9</v>
      </c>
      <c r="C1726" s="2">
        <v>41117</v>
      </c>
      <c r="D1726" s="2" t="str">
        <f t="shared" si="223"/>
        <v>2012-07</v>
      </c>
      <c r="E1726" s="23">
        <v>3500</v>
      </c>
      <c r="F1726" s="23">
        <f t="shared" si="224"/>
        <v>0</v>
      </c>
      <c r="G1726" s="23">
        <f>IF(AND(B1726="Med B", COUNTIFS(A$2:A1726, A1726, B$2:B1726, "Med A")=0), 1, 0)</f>
        <v>0</v>
      </c>
      <c r="H1726" s="23" cm="1">
        <f t="array" ref="H1726">IF(AND(A1726=A1725, E1726=1), (C1726-MIN(IF(A$2:A1726=A1726, IF(B$2:B1726="Med A", C$2:C1726), C1726)))/7, 0)</f>
        <v>0</v>
      </c>
      <c r="I1726" s="23">
        <f>IF(F1726=1, SUMIFS(E$2:E1726, A$2:A1726, A1726, B$2:B1726, "Med A"), 0)</f>
        <v>0</v>
      </c>
      <c r="J1726" s="23">
        <f t="shared" si="225"/>
        <v>0</v>
      </c>
      <c r="K1726" s="23">
        <f t="shared" si="226"/>
        <v>3500</v>
      </c>
      <c r="L1726" s="23">
        <f t="shared" si="227"/>
        <v>0</v>
      </c>
      <c r="M1726" s="1">
        <f>IF(AND(B1726="Med B", COUNTIFS(A$2:A1726, A1726, B$2:B1726, "Med B")=1), 1, 0)</f>
        <v>0</v>
      </c>
      <c r="N1726" s="1">
        <f t="shared" si="228"/>
        <v>0</v>
      </c>
      <c r="O1726" s="1">
        <f>IF(B1726="Med B", COUNTIFS(A$2:A1726, A1726, B$2:B1726, "Med B"), 0)</f>
        <v>0</v>
      </c>
      <c r="P1726" s="1">
        <f>IF(AND(B1726="Med B", COUNTIFS(A$2:A1726, A1726, B$2:B1726, "Med B")=2), E1726, 0)</f>
        <v>0</v>
      </c>
    </row>
    <row r="1727" spans="1:17" ht="10" x14ac:dyDescent="0.25">
      <c r="A1727" s="1">
        <v>112</v>
      </c>
      <c r="B1727" s="24" t="s">
        <v>9</v>
      </c>
      <c r="C1727" s="2">
        <v>41120</v>
      </c>
      <c r="D1727" s="2" t="str">
        <f t="shared" si="223"/>
        <v>2012-07</v>
      </c>
      <c r="E1727" s="23">
        <v>3500</v>
      </c>
      <c r="F1727" s="23">
        <f t="shared" si="224"/>
        <v>0</v>
      </c>
      <c r="G1727" s="23">
        <f>IF(AND(B1727="Med B", COUNTIFS(A$2:A1727, A1727, B$2:B1727, "Med A")=0), 1, 0)</f>
        <v>0</v>
      </c>
      <c r="H1727" s="23" cm="1">
        <f t="array" ref="H1727">IF(AND(A1727=A1726, E1727=1), (C1727-MIN(IF(A$2:A1727=A1727, IF(B$2:B1727="Med A", C$2:C1727), C1727)))/7, 0)</f>
        <v>0</v>
      </c>
      <c r="I1727" s="23">
        <f>IF(F1727=1, SUMIFS(E$2:E1727, A$2:A1727, A1727, B$2:B1727, "Med A"), 0)</f>
        <v>0</v>
      </c>
      <c r="J1727" s="23">
        <f t="shared" si="225"/>
        <v>0</v>
      </c>
      <c r="K1727" s="23">
        <f t="shared" si="226"/>
        <v>3500</v>
      </c>
      <c r="L1727" s="23">
        <f t="shared" si="227"/>
        <v>0</v>
      </c>
      <c r="M1727" s="1">
        <f>IF(AND(B1727="Med B", COUNTIFS(A$2:A1727, A1727, B$2:B1727, "Med B")=1), 1, 0)</f>
        <v>0</v>
      </c>
      <c r="N1727" s="1">
        <f t="shared" si="228"/>
        <v>0</v>
      </c>
      <c r="O1727" s="1">
        <f>IF(B1727="Med B", COUNTIFS(A$2:A1727, A1727, B$2:B1727, "Med B"), 0)</f>
        <v>0</v>
      </c>
      <c r="P1727" s="1">
        <f>IF(AND(B1727="Med B", COUNTIFS(A$2:A1727, A1727, B$2:B1727, "Med B")=2), E1727, 0)</f>
        <v>0</v>
      </c>
    </row>
    <row r="1728" spans="1:17" ht="10" x14ac:dyDescent="0.25">
      <c r="A1728" s="1">
        <v>112</v>
      </c>
      <c r="B1728" s="24" t="s">
        <v>9</v>
      </c>
      <c r="C1728" s="2">
        <v>41122</v>
      </c>
      <c r="D1728" s="2" t="str">
        <f t="shared" si="223"/>
        <v>2012-08</v>
      </c>
      <c r="E1728" s="23">
        <v>3500</v>
      </c>
      <c r="F1728" s="23">
        <f t="shared" si="224"/>
        <v>0</v>
      </c>
      <c r="G1728" s="23">
        <f>IF(AND(B1728="Med B", COUNTIFS(A$2:A1728, A1728, B$2:B1728, "Med A")=0), 1, 0)</f>
        <v>0</v>
      </c>
      <c r="H1728" s="23" cm="1">
        <f t="array" ref="H1728">IF(AND(A1728=A1727, E1728=1), (C1728-MIN(IF(A$2:A1728=A1728, IF(B$2:B1728="Med A", C$2:C1728), C1728)))/7, 0)</f>
        <v>0</v>
      </c>
      <c r="I1728" s="23">
        <f>IF(F1728=1, SUMIFS(E$2:E1728, A$2:A1728, A1728, B$2:B1728, "Med A"), 0)</f>
        <v>0</v>
      </c>
      <c r="J1728" s="23">
        <f t="shared" si="225"/>
        <v>0</v>
      </c>
      <c r="K1728" s="23">
        <f t="shared" si="226"/>
        <v>3500</v>
      </c>
      <c r="L1728" s="23">
        <f t="shared" si="227"/>
        <v>0</v>
      </c>
      <c r="M1728" s="1">
        <f>IF(AND(B1728="Med B", COUNTIFS(A$2:A1728, A1728, B$2:B1728, "Med B")=1), 1, 0)</f>
        <v>0</v>
      </c>
      <c r="N1728" s="1">
        <f t="shared" si="228"/>
        <v>0</v>
      </c>
      <c r="O1728" s="1">
        <f>IF(B1728="Med B", COUNTIFS(A$2:A1728, A1728, B$2:B1728, "Med B"), 0)</f>
        <v>0</v>
      </c>
      <c r="P1728" s="1">
        <f>IF(AND(B1728="Med B", COUNTIFS(A$2:A1728, A1728, B$2:B1728, "Med B")=2), E1728, 0)</f>
        <v>0</v>
      </c>
    </row>
    <row r="1729" spans="1:17" ht="10" x14ac:dyDescent="0.25">
      <c r="A1729" s="1">
        <v>112</v>
      </c>
      <c r="B1729" s="24" t="s">
        <v>9</v>
      </c>
      <c r="C1729" s="2">
        <v>41141</v>
      </c>
      <c r="D1729" s="2" t="str">
        <f t="shared" si="223"/>
        <v>2012-08</v>
      </c>
      <c r="E1729" s="23">
        <v>2500</v>
      </c>
      <c r="F1729" s="23">
        <f t="shared" si="224"/>
        <v>0</v>
      </c>
      <c r="G1729" s="23">
        <f>IF(AND(B1729="Med B", COUNTIFS(A$2:A1729, A1729, B$2:B1729, "Med A")=0), 1, 0)</f>
        <v>0</v>
      </c>
      <c r="H1729" s="23" cm="1">
        <f t="array" ref="H1729">IF(AND(A1729=A1728, E1729=1), (C1729-MIN(IF(A$2:A1729=A1729, IF(B$2:B1729="Med A", C$2:C1729), C1729)))/7, 0)</f>
        <v>0</v>
      </c>
      <c r="I1729" s="23">
        <f>IF(F1729=1, SUMIFS(E$2:E1729, A$2:A1729, A1729, B$2:B1729, "Med A"), 0)</f>
        <v>0</v>
      </c>
      <c r="J1729" s="23">
        <f t="shared" si="225"/>
        <v>0</v>
      </c>
      <c r="K1729" s="23">
        <f t="shared" si="226"/>
        <v>2500</v>
      </c>
      <c r="L1729" s="23">
        <f t="shared" si="227"/>
        <v>0</v>
      </c>
      <c r="M1729" s="1">
        <f>IF(AND(B1729="Med B", COUNTIFS(A$2:A1729, A1729, B$2:B1729, "Med B")=1), 1, 0)</f>
        <v>0</v>
      </c>
      <c r="N1729" s="1">
        <f t="shared" si="228"/>
        <v>0</v>
      </c>
      <c r="O1729" s="1">
        <f>IF(B1729="Med B", COUNTIFS(A$2:A1729, A1729, B$2:B1729, "Med B"), 0)</f>
        <v>0</v>
      </c>
      <c r="P1729" s="1">
        <f>IF(AND(B1729="Med B", COUNTIFS(A$2:A1729, A1729, B$2:B1729, "Med B")=2), E1729, 0)</f>
        <v>0</v>
      </c>
    </row>
    <row r="1730" spans="1:17" ht="10" x14ac:dyDescent="0.25">
      <c r="A1730" s="1">
        <v>112</v>
      </c>
      <c r="B1730" s="24" t="s">
        <v>9</v>
      </c>
      <c r="C1730" s="2">
        <v>41143</v>
      </c>
      <c r="D1730" s="2" t="str">
        <f t="shared" si="223"/>
        <v>2012-08</v>
      </c>
      <c r="E1730" s="23">
        <v>2500</v>
      </c>
      <c r="F1730" s="23">
        <f t="shared" si="224"/>
        <v>0</v>
      </c>
      <c r="G1730" s="23">
        <f>IF(AND(B1730="Med B", COUNTIFS(A$2:A1730, A1730, B$2:B1730, "Med A")=0), 1, 0)</f>
        <v>0</v>
      </c>
      <c r="H1730" s="23" cm="1">
        <f t="array" ref="H1730">IF(AND(A1730=A1729, E1730=1), (C1730-MIN(IF(A$2:A1730=A1730, IF(B$2:B1730="Med A", C$2:C1730), C1730)))/7, 0)</f>
        <v>0</v>
      </c>
      <c r="I1730" s="23">
        <f>IF(F1730=1, SUMIFS(E$2:E1730, A$2:A1730, A1730, B$2:B1730, "Med A"), 0)</f>
        <v>0</v>
      </c>
      <c r="J1730" s="23">
        <f t="shared" si="225"/>
        <v>0</v>
      </c>
      <c r="K1730" s="23">
        <f t="shared" si="226"/>
        <v>2500</v>
      </c>
      <c r="L1730" s="23">
        <f t="shared" si="227"/>
        <v>0</v>
      </c>
      <c r="M1730" s="1">
        <f>IF(AND(B1730="Med B", COUNTIFS(A$2:A1730, A1730, B$2:B1730, "Med B")=1), 1, 0)</f>
        <v>0</v>
      </c>
      <c r="N1730" s="1">
        <f t="shared" si="228"/>
        <v>0</v>
      </c>
      <c r="O1730" s="1">
        <f>IF(B1730="Med B", COUNTIFS(A$2:A1730, A1730, B$2:B1730, "Med B"), 0)</f>
        <v>0</v>
      </c>
      <c r="P1730" s="1">
        <f>IF(AND(B1730="Med B", COUNTIFS(A$2:A1730, A1730, B$2:B1730, "Med B")=2), E1730, 0)</f>
        <v>0</v>
      </c>
    </row>
    <row r="1731" spans="1:17" ht="10" x14ac:dyDescent="0.25">
      <c r="A1731" s="1">
        <v>112</v>
      </c>
      <c r="B1731" s="24" t="s">
        <v>9</v>
      </c>
      <c r="C1731" s="2">
        <v>41145</v>
      </c>
      <c r="D1731" s="2" t="str">
        <f t="shared" ref="D1731:D1794" si="231">TEXT(C1731,"yyyy-mm")</f>
        <v>2012-08</v>
      </c>
      <c r="E1731" s="23">
        <v>2500</v>
      </c>
      <c r="F1731" s="23">
        <f t="shared" ref="F1731:F1794" si="232">IF(AND(A1731=A1730, B1730="Med A", B1731="Med B"), 1, 0)</f>
        <v>0</v>
      </c>
      <c r="G1731" s="23">
        <f>IF(AND(B1731="Med B", COUNTIFS(A$2:A1731, A1731, B$2:B1731, "Med A")=0), 1, 0)</f>
        <v>0</v>
      </c>
      <c r="H1731" s="23" cm="1">
        <f t="array" ref="H1731">IF(AND(A1731=A1730, E1731=1), (C1731-MIN(IF(A$2:A1731=A1731, IF(B$2:B1731="Med A", C$2:C1731), C1731)))/7, 0)</f>
        <v>0</v>
      </c>
      <c r="I1731" s="23">
        <f>IF(F1731=1, SUMIFS(E$2:E1731, A$2:A1731, A1731, B$2:B1731, "Med A"), 0)</f>
        <v>0</v>
      </c>
      <c r="J1731" s="23">
        <f t="shared" ref="J1731:J1794" si="233">IF(AND(B1731="Med B", OR(A1732&lt;&gt;A1731, ISBLANK(A1732))), SUMIFS(E:E, A:A, A1731, B:B, "Med B"), 0)</f>
        <v>0</v>
      </c>
      <c r="K1731" s="23">
        <f t="shared" ref="K1731:K1794" si="234">IF(B1731="Med A", E1731, 0)</f>
        <v>2500</v>
      </c>
      <c r="L1731" s="23">
        <f t="shared" ref="L1731:L1794" si="235">IF(B1731="Med B", E1731, 0)</f>
        <v>0</v>
      </c>
      <c r="M1731" s="1">
        <f>IF(AND(B1731="Med B", COUNTIFS(A$2:A1731, A1731, B$2:B1731, "Med B")=1), 1, 0)</f>
        <v>0</v>
      </c>
      <c r="N1731" s="1">
        <f t="shared" ref="N1731:N1794" si="236">IF(M1731=1, E1731, 0)</f>
        <v>0</v>
      </c>
      <c r="O1731" s="1">
        <f>IF(B1731="Med B", COUNTIFS(A$2:A1731, A1731, B$2:B1731, "Med B"), 0)</f>
        <v>0</v>
      </c>
      <c r="P1731" s="1">
        <f>IF(AND(B1731="Med B", COUNTIFS(A$2:A1731, A1731, B$2:B1731, "Med B")=2), E1731, 0)</f>
        <v>0</v>
      </c>
    </row>
    <row r="1732" spans="1:17" ht="10" x14ac:dyDescent="0.25">
      <c r="A1732" s="1">
        <v>112</v>
      </c>
      <c r="B1732" s="24" t="s">
        <v>9</v>
      </c>
      <c r="C1732" s="2">
        <v>41148</v>
      </c>
      <c r="D1732" s="2" t="str">
        <f t="shared" si="231"/>
        <v>2012-08</v>
      </c>
      <c r="E1732" s="23">
        <v>2500</v>
      </c>
      <c r="F1732" s="23">
        <f t="shared" si="232"/>
        <v>0</v>
      </c>
      <c r="G1732" s="23">
        <f>IF(AND(B1732="Med B", COUNTIFS(A$2:A1732, A1732, B$2:B1732, "Med A")=0), 1, 0)</f>
        <v>0</v>
      </c>
      <c r="H1732" s="23" cm="1">
        <f t="array" ref="H1732">IF(AND(A1732=A1731, E1732=1), (C1732-MIN(IF(A$2:A1732=A1732, IF(B$2:B1732="Med A", C$2:C1732), C1732)))/7, 0)</f>
        <v>0</v>
      </c>
      <c r="I1732" s="23">
        <f>IF(F1732=1, SUMIFS(E$2:E1732, A$2:A1732, A1732, B$2:B1732, "Med A"), 0)</f>
        <v>0</v>
      </c>
      <c r="J1732" s="23">
        <f t="shared" si="233"/>
        <v>0</v>
      </c>
      <c r="K1732" s="23">
        <f t="shared" si="234"/>
        <v>2500</v>
      </c>
      <c r="L1732" s="23">
        <f t="shared" si="235"/>
        <v>0</v>
      </c>
      <c r="M1732" s="1">
        <f>IF(AND(B1732="Med B", COUNTIFS(A$2:A1732, A1732, B$2:B1732, "Med B")=1), 1, 0)</f>
        <v>0</v>
      </c>
      <c r="N1732" s="1">
        <f t="shared" si="236"/>
        <v>0</v>
      </c>
      <c r="O1732" s="1">
        <f>IF(B1732="Med B", COUNTIFS(A$2:A1732, A1732, B$2:B1732, "Med B"), 0)</f>
        <v>0</v>
      </c>
      <c r="P1732" s="1">
        <f>IF(AND(B1732="Med B", COUNTIFS(A$2:A1732, A1732, B$2:B1732, "Med B")=2), E1732, 0)</f>
        <v>0</v>
      </c>
    </row>
    <row r="1733" spans="1:17" ht="10" x14ac:dyDescent="0.25">
      <c r="A1733" s="1">
        <v>112</v>
      </c>
      <c r="B1733" s="24" t="s">
        <v>9</v>
      </c>
      <c r="C1733" s="2">
        <v>41150</v>
      </c>
      <c r="D1733" s="2" t="str">
        <f t="shared" si="231"/>
        <v>2012-08</v>
      </c>
      <c r="E1733" s="23">
        <v>2500</v>
      </c>
      <c r="F1733" s="23">
        <f t="shared" si="232"/>
        <v>0</v>
      </c>
      <c r="G1733" s="23">
        <f>IF(AND(B1733="Med B", COUNTIFS(A$2:A1733, A1733, B$2:B1733, "Med A")=0), 1, 0)</f>
        <v>0</v>
      </c>
      <c r="H1733" s="23" cm="1">
        <f t="array" ref="H1733">IF(AND(A1733=A1732, E1733=1), (C1733-MIN(IF(A$2:A1733=A1733, IF(B$2:B1733="Med A", C$2:C1733), C1733)))/7, 0)</f>
        <v>0</v>
      </c>
      <c r="I1733" s="23">
        <f>IF(F1733=1, SUMIFS(E$2:E1733, A$2:A1733, A1733, B$2:B1733, "Med A"), 0)</f>
        <v>0</v>
      </c>
      <c r="J1733" s="23">
        <f t="shared" si="233"/>
        <v>0</v>
      </c>
      <c r="K1733" s="23">
        <f t="shared" si="234"/>
        <v>2500</v>
      </c>
      <c r="L1733" s="23">
        <f t="shared" si="235"/>
        <v>0</v>
      </c>
      <c r="M1733" s="1">
        <f>IF(AND(B1733="Med B", COUNTIFS(A$2:A1733, A1733, B$2:B1733, "Med B")=1), 1, 0)</f>
        <v>0</v>
      </c>
      <c r="N1733" s="1">
        <f t="shared" si="236"/>
        <v>0</v>
      </c>
      <c r="O1733" s="1">
        <f>IF(B1733="Med B", COUNTIFS(A$2:A1733, A1733, B$2:B1733, "Med B"), 0)</f>
        <v>0</v>
      </c>
      <c r="P1733" s="1">
        <f>IF(AND(B1733="Med B", COUNTIFS(A$2:A1733, A1733, B$2:B1733, "Med B")=2), E1733, 0)</f>
        <v>0</v>
      </c>
    </row>
    <row r="1734" spans="1:17" ht="10" x14ac:dyDescent="0.25">
      <c r="A1734" s="1">
        <v>112</v>
      </c>
      <c r="B1734" s="24" t="s">
        <v>9</v>
      </c>
      <c r="C1734" s="2">
        <v>41152</v>
      </c>
      <c r="D1734" s="2" t="str">
        <f t="shared" si="231"/>
        <v>2012-08</v>
      </c>
      <c r="E1734" s="23">
        <v>2500</v>
      </c>
      <c r="F1734" s="23">
        <f t="shared" si="232"/>
        <v>0</v>
      </c>
      <c r="G1734" s="23">
        <f>IF(AND(B1734="Med B", COUNTIFS(A$2:A1734, A1734, B$2:B1734, "Med A")=0), 1, 0)</f>
        <v>0</v>
      </c>
      <c r="H1734" s="23" cm="1">
        <f t="array" ref="H1734">IF(AND(A1734=A1733, E1734=1), (C1734-MIN(IF(A$2:A1734=A1734, IF(B$2:B1734="Med A", C$2:C1734), C1734)))/7, 0)</f>
        <v>0</v>
      </c>
      <c r="I1734" s="23">
        <f>IF(F1734=1, SUMIFS(E$2:E1734, A$2:A1734, A1734, B$2:B1734, "Med A"), 0)</f>
        <v>0</v>
      </c>
      <c r="J1734" s="23">
        <f t="shared" si="233"/>
        <v>0</v>
      </c>
      <c r="K1734" s="23">
        <f t="shared" si="234"/>
        <v>2500</v>
      </c>
      <c r="L1734" s="23">
        <f t="shared" si="235"/>
        <v>0</v>
      </c>
      <c r="M1734" s="1">
        <f>IF(AND(B1734="Med B", COUNTIFS(A$2:A1734, A1734, B$2:B1734, "Med B")=1), 1, 0)</f>
        <v>0</v>
      </c>
      <c r="N1734" s="1">
        <f t="shared" si="236"/>
        <v>0</v>
      </c>
      <c r="O1734" s="1">
        <f>IF(B1734="Med B", COUNTIFS(A$2:A1734, A1734, B$2:B1734, "Med B"), 0)</f>
        <v>0</v>
      </c>
      <c r="P1734" s="1">
        <f>IF(AND(B1734="Med B", COUNTIFS(A$2:A1734, A1734, B$2:B1734, "Med B")=2), E1734, 0)</f>
        <v>0</v>
      </c>
    </row>
    <row r="1735" spans="1:17" ht="12.5" x14ac:dyDescent="0.25">
      <c r="A1735" s="1">
        <v>112</v>
      </c>
      <c r="B1735" s="24" t="s">
        <v>9</v>
      </c>
      <c r="C1735" s="2">
        <v>41155</v>
      </c>
      <c r="D1735" s="2" t="str">
        <f t="shared" si="231"/>
        <v>2012-09</v>
      </c>
      <c r="E1735" s="23">
        <v>2500</v>
      </c>
      <c r="F1735" s="23">
        <f t="shared" si="232"/>
        <v>0</v>
      </c>
      <c r="G1735" s="23">
        <f>IF(AND(B1735="Med B", COUNTIFS(A$2:A1735, A1735, B$2:B1735, "Med A")=0), 1, 0)</f>
        <v>0</v>
      </c>
      <c r="H1735" s="23" cm="1">
        <f t="array" ref="H1735">IF(AND(A1735=A1734, E1735=1), (C1735-MIN(IF(A$2:A1735=A1735, IF(B$2:B1735="Med A", C$2:C1735), C1735)))/7, 0)</f>
        <v>0</v>
      </c>
      <c r="I1735" s="23">
        <f>IF(F1735=1, SUMIFS(E$2:E1735, A$2:A1735, A1735, B$2:B1735, "Med A"), 0)</f>
        <v>0</v>
      </c>
      <c r="J1735" s="23">
        <f t="shared" si="233"/>
        <v>0</v>
      </c>
      <c r="K1735" s="23">
        <f t="shared" si="234"/>
        <v>2500</v>
      </c>
      <c r="L1735" s="23">
        <f t="shared" si="235"/>
        <v>0</v>
      </c>
      <c r="M1735" s="1">
        <f>IF(AND(B1735="Med B", COUNTIFS(A$2:A1735, A1735, B$2:B1735, "Med B")=1), 1, 0)</f>
        <v>0</v>
      </c>
      <c r="N1735" s="1">
        <f t="shared" si="236"/>
        <v>0</v>
      </c>
      <c r="O1735" s="1">
        <f>IF(B1735="Med B", COUNTIFS(A$2:A1735, A1735, B$2:B1735, "Med B"), 0)</f>
        <v>0</v>
      </c>
      <c r="P1735" s="1">
        <f>IF(AND(B1735="Med B", COUNTIFS(A$2:A1735, A1735, B$2:B1735, "Med B")=2), E1735, 0)</f>
        <v>0</v>
      </c>
      <c r="Q1735" t="str">
        <f t="shared" ref="Q1735:Q1737" si="237">IF(AND(F1711=1, OR(MONTH(C1711)=9, MONTH(C1711)=10)), TEXT(C1711, "yyyy-mm"), "")</f>
        <v/>
      </c>
    </row>
    <row r="1736" spans="1:17" ht="12.5" x14ac:dyDescent="0.25">
      <c r="A1736" s="1">
        <v>112</v>
      </c>
      <c r="B1736" s="24" t="s">
        <v>9</v>
      </c>
      <c r="C1736" s="2">
        <v>41157</v>
      </c>
      <c r="D1736" s="2" t="str">
        <f t="shared" si="231"/>
        <v>2012-09</v>
      </c>
      <c r="E1736" s="23">
        <v>2500</v>
      </c>
      <c r="F1736" s="23">
        <f t="shared" si="232"/>
        <v>0</v>
      </c>
      <c r="G1736" s="23">
        <f>IF(AND(B1736="Med B", COUNTIFS(A$2:A1736, A1736, B$2:B1736, "Med A")=0), 1, 0)</f>
        <v>0</v>
      </c>
      <c r="H1736" s="23" cm="1">
        <f t="array" ref="H1736">IF(AND(A1736=A1735, E1736=1), (C1736-MIN(IF(A$2:A1736=A1736, IF(B$2:B1736="Med A", C$2:C1736), C1736)))/7, 0)</f>
        <v>0</v>
      </c>
      <c r="I1736" s="23">
        <f>IF(F1736=1, SUMIFS(E$2:E1736, A$2:A1736, A1736, B$2:B1736, "Med A"), 0)</f>
        <v>0</v>
      </c>
      <c r="J1736" s="23">
        <f t="shared" si="233"/>
        <v>0</v>
      </c>
      <c r="K1736" s="23">
        <f t="shared" si="234"/>
        <v>2500</v>
      </c>
      <c r="L1736" s="23">
        <f t="shared" si="235"/>
        <v>0</v>
      </c>
      <c r="M1736" s="1">
        <f>IF(AND(B1736="Med B", COUNTIFS(A$2:A1736, A1736, B$2:B1736, "Med B")=1), 1, 0)</f>
        <v>0</v>
      </c>
      <c r="N1736" s="1">
        <f t="shared" si="236"/>
        <v>0</v>
      </c>
      <c r="O1736" s="1">
        <f>IF(B1736="Med B", COUNTIFS(A$2:A1736, A1736, B$2:B1736, "Med B"), 0)</f>
        <v>0</v>
      </c>
      <c r="P1736" s="1">
        <f>IF(AND(B1736="Med B", COUNTIFS(A$2:A1736, A1736, B$2:B1736, "Med B")=2), E1736, 0)</f>
        <v>0</v>
      </c>
      <c r="Q1736" t="str">
        <f t="shared" si="237"/>
        <v/>
      </c>
    </row>
    <row r="1737" spans="1:17" ht="12.5" x14ac:dyDescent="0.25">
      <c r="A1737" s="1">
        <v>112</v>
      </c>
      <c r="B1737" s="24" t="s">
        <v>10</v>
      </c>
      <c r="C1737" s="2">
        <v>41164</v>
      </c>
      <c r="D1737" s="2" t="str">
        <f t="shared" si="231"/>
        <v>2012-09</v>
      </c>
      <c r="E1737" s="23">
        <v>5</v>
      </c>
      <c r="F1737" s="23">
        <f t="shared" si="232"/>
        <v>1</v>
      </c>
      <c r="G1737" s="23">
        <f>IF(AND(B1737="Med B", COUNTIFS(A$2:A1737, A1737, B$2:B1737, "Med A")=0), 1, 0)</f>
        <v>0</v>
      </c>
      <c r="H1737" s="23" cm="1">
        <f t="array" ref="H1737">IF(AND(A1737=A1736, E1737=1), (C1737-MIN(IF(A$2:A1737=A1737, IF(B$2:B1737="Med A", C$2:C1737), C1737)))/7, 0)</f>
        <v>0</v>
      </c>
      <c r="I1737" s="23">
        <f>IF(F1737=1, SUMIFS(E$2:E1737, A$2:A1737, A1737, B$2:B1737, "Med A"), 0)</f>
        <v>69000</v>
      </c>
      <c r="J1737" s="23">
        <f t="shared" si="233"/>
        <v>0</v>
      </c>
      <c r="K1737" s="23">
        <f t="shared" si="234"/>
        <v>0</v>
      </c>
      <c r="L1737" s="23">
        <f t="shared" si="235"/>
        <v>5</v>
      </c>
      <c r="M1737" s="1">
        <f>IF(AND(B1737="Med B", COUNTIFS(A$2:A1737, A1737, B$2:B1737, "Med B")=1), 1, 0)</f>
        <v>1</v>
      </c>
      <c r="N1737" s="1">
        <f t="shared" si="236"/>
        <v>5</v>
      </c>
      <c r="O1737" s="1">
        <f>IF(B1737="Med B", COUNTIFS(A$2:A1737, A1737, B$2:B1737, "Med B"), 0)</f>
        <v>1</v>
      </c>
      <c r="P1737" s="1">
        <f>IF(AND(B1737="Med B", COUNTIFS(A$2:A1737, A1737, B$2:B1737, "Med B")=2), E1737, 0)</f>
        <v>0</v>
      </c>
      <c r="Q1737" t="str">
        <f t="shared" si="237"/>
        <v>2012-10</v>
      </c>
    </row>
    <row r="1738" spans="1:17" ht="10" x14ac:dyDescent="0.25">
      <c r="A1738" s="1">
        <v>112</v>
      </c>
      <c r="B1738" s="24" t="s">
        <v>10</v>
      </c>
      <c r="C1738" s="2">
        <v>41227</v>
      </c>
      <c r="D1738" s="2" t="str">
        <f t="shared" si="231"/>
        <v>2012-11</v>
      </c>
      <c r="E1738" s="23">
        <v>2</v>
      </c>
      <c r="F1738" s="23">
        <f t="shared" si="232"/>
        <v>0</v>
      </c>
      <c r="G1738" s="23">
        <f>IF(AND(B1738="Med B", COUNTIFS(A$2:A1738, A1738, B$2:B1738, "Med A")=0), 1, 0)</f>
        <v>0</v>
      </c>
      <c r="H1738" s="23" cm="1">
        <f t="array" ref="H1738">IF(AND(A1738=A1737, E1738=1), (C1738-MIN(IF(A$2:A1738=A1738, IF(B$2:B1738="Med A", C$2:C1738), C1738)))/7, 0)</f>
        <v>0</v>
      </c>
      <c r="I1738" s="23">
        <f>IF(F1738=1, SUMIFS(E$2:E1738, A$2:A1738, A1738, B$2:B1738, "Med A"), 0)</f>
        <v>0</v>
      </c>
      <c r="J1738" s="23">
        <f t="shared" si="233"/>
        <v>7</v>
      </c>
      <c r="K1738" s="23">
        <f t="shared" si="234"/>
        <v>0</v>
      </c>
      <c r="L1738" s="23">
        <f t="shared" si="235"/>
        <v>2</v>
      </c>
      <c r="M1738" s="1">
        <f>IF(AND(B1738="Med B", COUNTIFS(A$2:A1738, A1738, B$2:B1738, "Med B")=1), 1, 0)</f>
        <v>0</v>
      </c>
      <c r="N1738" s="1">
        <f t="shared" si="236"/>
        <v>0</v>
      </c>
      <c r="O1738" s="1">
        <f>IF(B1738="Med B", COUNTIFS(A$2:A1738, A1738, B$2:B1738, "Med B"), 0)</f>
        <v>2</v>
      </c>
      <c r="P1738" s="1">
        <f>IF(AND(B1738="Med B", COUNTIFS(A$2:A1738, A1738, B$2:B1738, "Med B")=2), E1738, 0)</f>
        <v>2</v>
      </c>
    </row>
    <row r="1739" spans="1:17" ht="10" x14ac:dyDescent="0.25">
      <c r="A1739" s="1">
        <v>113</v>
      </c>
      <c r="B1739" s="24" t="s">
        <v>9</v>
      </c>
      <c r="C1739" s="2">
        <v>41097</v>
      </c>
      <c r="D1739" s="2" t="str">
        <f t="shared" si="231"/>
        <v>2012-07</v>
      </c>
      <c r="E1739" s="23">
        <v>8000</v>
      </c>
      <c r="F1739" s="23">
        <f t="shared" si="232"/>
        <v>0</v>
      </c>
      <c r="G1739" s="23">
        <f>IF(AND(B1739="Med B", COUNTIFS(A$2:A1739, A1739, B$2:B1739, "Med A")=0), 1, 0)</f>
        <v>0</v>
      </c>
      <c r="H1739" s="23" cm="1">
        <f t="array" ref="H1739">IF(AND(A1739=A1738, E1739=1), (C1739-MIN(IF(A$2:A1739=A1739, IF(B$2:B1739="Med A", C$2:C1739), C1739)))/7, 0)</f>
        <v>0</v>
      </c>
      <c r="I1739" s="23">
        <f>IF(F1739=1, SUMIFS(E$2:E1739, A$2:A1739, A1739, B$2:B1739, "Med A"), 0)</f>
        <v>0</v>
      </c>
      <c r="J1739" s="23">
        <f t="shared" si="233"/>
        <v>0</v>
      </c>
      <c r="K1739" s="23">
        <f t="shared" si="234"/>
        <v>8000</v>
      </c>
      <c r="L1739" s="23">
        <f t="shared" si="235"/>
        <v>0</v>
      </c>
      <c r="M1739" s="1">
        <f>IF(AND(B1739="Med B", COUNTIFS(A$2:A1739, A1739, B$2:B1739, "Med B")=1), 1, 0)</f>
        <v>0</v>
      </c>
      <c r="N1739" s="1">
        <f t="shared" si="236"/>
        <v>0</v>
      </c>
      <c r="O1739" s="1">
        <f>IF(B1739="Med B", COUNTIFS(A$2:A1739, A1739, B$2:B1739, "Med B"), 0)</f>
        <v>0</v>
      </c>
      <c r="P1739" s="1">
        <f>IF(AND(B1739="Med B", COUNTIFS(A$2:A1739, A1739, B$2:B1739, "Med B")=2), E1739, 0)</f>
        <v>0</v>
      </c>
    </row>
    <row r="1740" spans="1:17" ht="10" x14ac:dyDescent="0.25">
      <c r="A1740" s="1">
        <v>113</v>
      </c>
      <c r="B1740" s="24" t="s">
        <v>9</v>
      </c>
      <c r="C1740" s="2">
        <v>41100</v>
      </c>
      <c r="D1740" s="2" t="str">
        <f t="shared" si="231"/>
        <v>2012-07</v>
      </c>
      <c r="E1740" s="23">
        <v>8000</v>
      </c>
      <c r="F1740" s="23">
        <f t="shared" si="232"/>
        <v>0</v>
      </c>
      <c r="G1740" s="23">
        <f>IF(AND(B1740="Med B", COUNTIFS(A$2:A1740, A1740, B$2:B1740, "Med A")=0), 1, 0)</f>
        <v>0</v>
      </c>
      <c r="H1740" s="23" cm="1">
        <f t="array" ref="H1740">IF(AND(A1740=A1739, E1740=1), (C1740-MIN(IF(A$2:A1740=A1740, IF(B$2:B1740="Med A", C$2:C1740), C1740)))/7, 0)</f>
        <v>0</v>
      </c>
      <c r="I1740" s="23">
        <f>IF(F1740=1, SUMIFS(E$2:E1740, A$2:A1740, A1740, B$2:B1740, "Med A"), 0)</f>
        <v>0</v>
      </c>
      <c r="J1740" s="23">
        <f t="shared" si="233"/>
        <v>0</v>
      </c>
      <c r="K1740" s="23">
        <f t="shared" si="234"/>
        <v>8000</v>
      </c>
      <c r="L1740" s="23">
        <f t="shared" si="235"/>
        <v>0</v>
      </c>
      <c r="M1740" s="1">
        <f>IF(AND(B1740="Med B", COUNTIFS(A$2:A1740, A1740, B$2:B1740, "Med B")=1), 1, 0)</f>
        <v>0</v>
      </c>
      <c r="N1740" s="1">
        <f t="shared" si="236"/>
        <v>0</v>
      </c>
      <c r="O1740" s="1">
        <f>IF(B1740="Med B", COUNTIFS(A$2:A1740, A1740, B$2:B1740, "Med B"), 0)</f>
        <v>0</v>
      </c>
      <c r="P1740" s="1">
        <f>IF(AND(B1740="Med B", COUNTIFS(A$2:A1740, A1740, B$2:B1740, "Med B")=2), E1740, 0)</f>
        <v>0</v>
      </c>
    </row>
    <row r="1741" spans="1:17" ht="10" x14ac:dyDescent="0.25">
      <c r="A1741" s="1">
        <v>113</v>
      </c>
      <c r="B1741" s="24" t="s">
        <v>9</v>
      </c>
      <c r="C1741" s="2">
        <v>41102</v>
      </c>
      <c r="D1741" s="2" t="str">
        <f t="shared" si="231"/>
        <v>2012-07</v>
      </c>
      <c r="E1741" s="23">
        <v>8000</v>
      </c>
      <c r="F1741" s="23">
        <f t="shared" si="232"/>
        <v>0</v>
      </c>
      <c r="G1741" s="23">
        <f>IF(AND(B1741="Med B", COUNTIFS(A$2:A1741, A1741, B$2:B1741, "Med A")=0), 1, 0)</f>
        <v>0</v>
      </c>
      <c r="H1741" s="23" cm="1">
        <f t="array" ref="H1741">IF(AND(A1741=A1740, E1741=1), (C1741-MIN(IF(A$2:A1741=A1741, IF(B$2:B1741="Med A", C$2:C1741), C1741)))/7, 0)</f>
        <v>0</v>
      </c>
      <c r="I1741" s="23">
        <f>IF(F1741=1, SUMIFS(E$2:E1741, A$2:A1741, A1741, B$2:B1741, "Med A"), 0)</f>
        <v>0</v>
      </c>
      <c r="J1741" s="23">
        <f t="shared" si="233"/>
        <v>0</v>
      </c>
      <c r="K1741" s="23">
        <f t="shared" si="234"/>
        <v>8000</v>
      </c>
      <c r="L1741" s="23">
        <f t="shared" si="235"/>
        <v>0</v>
      </c>
      <c r="M1741" s="1">
        <f>IF(AND(B1741="Med B", COUNTIFS(A$2:A1741, A1741, B$2:B1741, "Med B")=1), 1, 0)</f>
        <v>0</v>
      </c>
      <c r="N1741" s="1">
        <f t="shared" si="236"/>
        <v>0</v>
      </c>
      <c r="O1741" s="1">
        <f>IF(B1741="Med B", COUNTIFS(A$2:A1741, A1741, B$2:B1741, "Med B"), 0)</f>
        <v>0</v>
      </c>
      <c r="P1741" s="1">
        <f>IF(AND(B1741="Med B", COUNTIFS(A$2:A1741, A1741, B$2:B1741, "Med B")=2), E1741, 0)</f>
        <v>0</v>
      </c>
    </row>
    <row r="1742" spans="1:17" ht="10" x14ac:dyDescent="0.25">
      <c r="A1742" s="1">
        <v>113</v>
      </c>
      <c r="B1742" s="24" t="s">
        <v>9</v>
      </c>
      <c r="C1742" s="2">
        <v>41104</v>
      </c>
      <c r="D1742" s="2" t="str">
        <f t="shared" si="231"/>
        <v>2012-07</v>
      </c>
      <c r="E1742" s="23">
        <v>8000</v>
      </c>
      <c r="F1742" s="23">
        <f t="shared" si="232"/>
        <v>0</v>
      </c>
      <c r="G1742" s="23">
        <f>IF(AND(B1742="Med B", COUNTIFS(A$2:A1742, A1742, B$2:B1742, "Med A")=0), 1, 0)</f>
        <v>0</v>
      </c>
      <c r="H1742" s="23" cm="1">
        <f t="array" ref="H1742">IF(AND(A1742=A1741, E1742=1), (C1742-MIN(IF(A$2:A1742=A1742, IF(B$2:B1742="Med A", C$2:C1742), C1742)))/7, 0)</f>
        <v>0</v>
      </c>
      <c r="I1742" s="23">
        <f>IF(F1742=1, SUMIFS(E$2:E1742, A$2:A1742, A1742, B$2:B1742, "Med A"), 0)</f>
        <v>0</v>
      </c>
      <c r="J1742" s="23">
        <f t="shared" si="233"/>
        <v>0</v>
      </c>
      <c r="K1742" s="23">
        <f t="shared" si="234"/>
        <v>8000</v>
      </c>
      <c r="L1742" s="23">
        <f t="shared" si="235"/>
        <v>0</v>
      </c>
      <c r="M1742" s="1">
        <f>IF(AND(B1742="Med B", COUNTIFS(A$2:A1742, A1742, B$2:B1742, "Med B")=1), 1, 0)</f>
        <v>0</v>
      </c>
      <c r="N1742" s="1">
        <f t="shared" si="236"/>
        <v>0</v>
      </c>
      <c r="O1742" s="1">
        <f>IF(B1742="Med B", COUNTIFS(A$2:A1742, A1742, B$2:B1742, "Med B"), 0)</f>
        <v>0</v>
      </c>
      <c r="P1742" s="1">
        <f>IF(AND(B1742="Med B", COUNTIFS(A$2:A1742, A1742, B$2:B1742, "Med B")=2), E1742, 0)</f>
        <v>0</v>
      </c>
    </row>
    <row r="1743" spans="1:17" ht="10" x14ac:dyDescent="0.25">
      <c r="A1743" s="1">
        <v>113</v>
      </c>
      <c r="B1743" s="24" t="s">
        <v>9</v>
      </c>
      <c r="C1743" s="2">
        <v>41107</v>
      </c>
      <c r="D1743" s="2" t="str">
        <f t="shared" si="231"/>
        <v>2012-07</v>
      </c>
      <c r="E1743" s="23">
        <v>8000</v>
      </c>
      <c r="F1743" s="23">
        <f t="shared" si="232"/>
        <v>0</v>
      </c>
      <c r="G1743" s="23">
        <f>IF(AND(B1743="Med B", COUNTIFS(A$2:A1743, A1743, B$2:B1743, "Med A")=0), 1, 0)</f>
        <v>0</v>
      </c>
      <c r="H1743" s="23" cm="1">
        <f t="array" ref="H1743">IF(AND(A1743=A1742, E1743=1), (C1743-MIN(IF(A$2:A1743=A1743, IF(B$2:B1743="Med A", C$2:C1743), C1743)))/7, 0)</f>
        <v>0</v>
      </c>
      <c r="I1743" s="23">
        <f>IF(F1743=1, SUMIFS(E$2:E1743, A$2:A1743, A1743, B$2:B1743, "Med A"), 0)</f>
        <v>0</v>
      </c>
      <c r="J1743" s="23">
        <f t="shared" si="233"/>
        <v>0</v>
      </c>
      <c r="K1743" s="23">
        <f t="shared" si="234"/>
        <v>8000</v>
      </c>
      <c r="L1743" s="23">
        <f t="shared" si="235"/>
        <v>0</v>
      </c>
      <c r="M1743" s="1">
        <f>IF(AND(B1743="Med B", COUNTIFS(A$2:A1743, A1743, B$2:B1743, "Med B")=1), 1, 0)</f>
        <v>0</v>
      </c>
      <c r="N1743" s="1">
        <f t="shared" si="236"/>
        <v>0</v>
      </c>
      <c r="O1743" s="1">
        <f>IF(B1743="Med B", COUNTIFS(A$2:A1743, A1743, B$2:B1743, "Med B"), 0)</f>
        <v>0</v>
      </c>
      <c r="P1743" s="1">
        <f>IF(AND(B1743="Med B", COUNTIFS(A$2:A1743, A1743, B$2:B1743, "Med B")=2), E1743, 0)</f>
        <v>0</v>
      </c>
    </row>
    <row r="1744" spans="1:17" ht="10" x14ac:dyDescent="0.25">
      <c r="A1744" s="1">
        <v>113</v>
      </c>
      <c r="B1744" s="24" t="s">
        <v>9</v>
      </c>
      <c r="C1744" s="2">
        <v>41109</v>
      </c>
      <c r="D1744" s="2" t="str">
        <f t="shared" si="231"/>
        <v>2012-07</v>
      </c>
      <c r="E1744" s="23">
        <v>8000</v>
      </c>
      <c r="F1744" s="23">
        <f t="shared" si="232"/>
        <v>0</v>
      </c>
      <c r="G1744" s="23">
        <f>IF(AND(B1744="Med B", COUNTIFS(A$2:A1744, A1744, B$2:B1744, "Med A")=0), 1, 0)</f>
        <v>0</v>
      </c>
      <c r="H1744" s="23" cm="1">
        <f t="array" ref="H1744">IF(AND(A1744=A1743, E1744=1), (C1744-MIN(IF(A$2:A1744=A1744, IF(B$2:B1744="Med A", C$2:C1744), C1744)))/7, 0)</f>
        <v>0</v>
      </c>
      <c r="I1744" s="23">
        <f>IF(F1744=1, SUMIFS(E$2:E1744, A$2:A1744, A1744, B$2:B1744, "Med A"), 0)</f>
        <v>0</v>
      </c>
      <c r="J1744" s="23">
        <f t="shared" si="233"/>
        <v>0</v>
      </c>
      <c r="K1744" s="23">
        <f t="shared" si="234"/>
        <v>8000</v>
      </c>
      <c r="L1744" s="23">
        <f t="shared" si="235"/>
        <v>0</v>
      </c>
      <c r="M1744" s="1">
        <f>IF(AND(B1744="Med B", COUNTIFS(A$2:A1744, A1744, B$2:B1744, "Med B")=1), 1, 0)</f>
        <v>0</v>
      </c>
      <c r="N1744" s="1">
        <f t="shared" si="236"/>
        <v>0</v>
      </c>
      <c r="O1744" s="1">
        <f>IF(B1744="Med B", COUNTIFS(A$2:A1744, A1744, B$2:B1744, "Med B"), 0)</f>
        <v>0</v>
      </c>
      <c r="P1744" s="1">
        <f>IF(AND(B1744="Med B", COUNTIFS(A$2:A1744, A1744, B$2:B1744, "Med B")=2), E1744, 0)</f>
        <v>0</v>
      </c>
    </row>
    <row r="1745" spans="1:16" ht="10" x14ac:dyDescent="0.25">
      <c r="A1745" s="1">
        <v>113</v>
      </c>
      <c r="B1745" s="24" t="s">
        <v>9</v>
      </c>
      <c r="C1745" s="2">
        <v>41111</v>
      </c>
      <c r="D1745" s="2" t="str">
        <f t="shared" si="231"/>
        <v>2012-07</v>
      </c>
      <c r="E1745" s="23">
        <v>8000</v>
      </c>
      <c r="F1745" s="23">
        <f t="shared" si="232"/>
        <v>0</v>
      </c>
      <c r="G1745" s="23">
        <f>IF(AND(B1745="Med B", COUNTIFS(A$2:A1745, A1745, B$2:B1745, "Med A")=0), 1, 0)</f>
        <v>0</v>
      </c>
      <c r="H1745" s="23" cm="1">
        <f t="array" ref="H1745">IF(AND(A1745=A1744, E1745=1), (C1745-MIN(IF(A$2:A1745=A1745, IF(B$2:B1745="Med A", C$2:C1745), C1745)))/7, 0)</f>
        <v>0</v>
      </c>
      <c r="I1745" s="23">
        <f>IF(F1745=1, SUMIFS(E$2:E1745, A$2:A1745, A1745, B$2:B1745, "Med A"), 0)</f>
        <v>0</v>
      </c>
      <c r="J1745" s="23">
        <f t="shared" si="233"/>
        <v>0</v>
      </c>
      <c r="K1745" s="23">
        <f t="shared" si="234"/>
        <v>8000</v>
      </c>
      <c r="L1745" s="23">
        <f t="shared" si="235"/>
        <v>0</v>
      </c>
      <c r="M1745" s="1">
        <f>IF(AND(B1745="Med B", COUNTIFS(A$2:A1745, A1745, B$2:B1745, "Med B")=1), 1, 0)</f>
        <v>0</v>
      </c>
      <c r="N1745" s="1">
        <f t="shared" si="236"/>
        <v>0</v>
      </c>
      <c r="O1745" s="1">
        <f>IF(B1745="Med B", COUNTIFS(A$2:A1745, A1745, B$2:B1745, "Med B"), 0)</f>
        <v>0</v>
      </c>
      <c r="P1745" s="1">
        <f>IF(AND(B1745="Med B", COUNTIFS(A$2:A1745, A1745, B$2:B1745, "Med B")=2), E1745, 0)</f>
        <v>0</v>
      </c>
    </row>
    <row r="1746" spans="1:16" ht="10" x14ac:dyDescent="0.25">
      <c r="A1746" s="1">
        <v>113</v>
      </c>
      <c r="B1746" s="24" t="s">
        <v>9</v>
      </c>
      <c r="C1746" s="2">
        <v>41114</v>
      </c>
      <c r="D1746" s="2" t="str">
        <f t="shared" si="231"/>
        <v>2012-07</v>
      </c>
      <c r="E1746" s="23">
        <v>8000</v>
      </c>
      <c r="F1746" s="23">
        <f t="shared" si="232"/>
        <v>0</v>
      </c>
      <c r="G1746" s="23">
        <f>IF(AND(B1746="Med B", COUNTIFS(A$2:A1746, A1746, B$2:B1746, "Med A")=0), 1, 0)</f>
        <v>0</v>
      </c>
      <c r="H1746" s="23" cm="1">
        <f t="array" ref="H1746">IF(AND(A1746=A1745, E1746=1), (C1746-MIN(IF(A$2:A1746=A1746, IF(B$2:B1746="Med A", C$2:C1746), C1746)))/7, 0)</f>
        <v>0</v>
      </c>
      <c r="I1746" s="23">
        <f>IF(F1746=1, SUMIFS(E$2:E1746, A$2:A1746, A1746, B$2:B1746, "Med A"), 0)</f>
        <v>0</v>
      </c>
      <c r="J1746" s="23">
        <f t="shared" si="233"/>
        <v>0</v>
      </c>
      <c r="K1746" s="23">
        <f t="shared" si="234"/>
        <v>8000</v>
      </c>
      <c r="L1746" s="23">
        <f t="shared" si="235"/>
        <v>0</v>
      </c>
      <c r="M1746" s="1">
        <f>IF(AND(B1746="Med B", COUNTIFS(A$2:A1746, A1746, B$2:B1746, "Med B")=1), 1, 0)</f>
        <v>0</v>
      </c>
      <c r="N1746" s="1">
        <f t="shared" si="236"/>
        <v>0</v>
      </c>
      <c r="O1746" s="1">
        <f>IF(B1746="Med B", COUNTIFS(A$2:A1746, A1746, B$2:B1746, "Med B"), 0)</f>
        <v>0</v>
      </c>
      <c r="P1746" s="1">
        <f>IF(AND(B1746="Med B", COUNTIFS(A$2:A1746, A1746, B$2:B1746, "Med B")=2), E1746, 0)</f>
        <v>0</v>
      </c>
    </row>
    <row r="1747" spans="1:16" ht="10" x14ac:dyDescent="0.25">
      <c r="A1747" s="1">
        <v>113</v>
      </c>
      <c r="B1747" s="24" t="s">
        <v>9</v>
      </c>
      <c r="C1747" s="2">
        <v>41116</v>
      </c>
      <c r="D1747" s="2" t="str">
        <f t="shared" si="231"/>
        <v>2012-07</v>
      </c>
      <c r="E1747" s="23">
        <v>8000</v>
      </c>
      <c r="F1747" s="23">
        <f t="shared" si="232"/>
        <v>0</v>
      </c>
      <c r="G1747" s="23">
        <f>IF(AND(B1747="Med B", COUNTIFS(A$2:A1747, A1747, B$2:B1747, "Med A")=0), 1, 0)</f>
        <v>0</v>
      </c>
      <c r="H1747" s="23" cm="1">
        <f t="array" ref="H1747">IF(AND(A1747=A1746, E1747=1), (C1747-MIN(IF(A$2:A1747=A1747, IF(B$2:B1747="Med A", C$2:C1747), C1747)))/7, 0)</f>
        <v>0</v>
      </c>
      <c r="I1747" s="23">
        <f>IF(F1747=1, SUMIFS(E$2:E1747, A$2:A1747, A1747, B$2:B1747, "Med A"), 0)</f>
        <v>0</v>
      </c>
      <c r="J1747" s="23">
        <f t="shared" si="233"/>
        <v>0</v>
      </c>
      <c r="K1747" s="23">
        <f t="shared" si="234"/>
        <v>8000</v>
      </c>
      <c r="L1747" s="23">
        <f t="shared" si="235"/>
        <v>0</v>
      </c>
      <c r="M1747" s="1">
        <f>IF(AND(B1747="Med B", COUNTIFS(A$2:A1747, A1747, B$2:B1747, "Med B")=1), 1, 0)</f>
        <v>0</v>
      </c>
      <c r="N1747" s="1">
        <f t="shared" si="236"/>
        <v>0</v>
      </c>
      <c r="O1747" s="1">
        <f>IF(B1747="Med B", COUNTIFS(A$2:A1747, A1747, B$2:B1747, "Med B"), 0)</f>
        <v>0</v>
      </c>
      <c r="P1747" s="1">
        <f>IF(AND(B1747="Med B", COUNTIFS(A$2:A1747, A1747, B$2:B1747, "Med B")=2), E1747, 0)</f>
        <v>0</v>
      </c>
    </row>
    <row r="1748" spans="1:16" ht="10" x14ac:dyDescent="0.25">
      <c r="A1748" s="1">
        <v>113</v>
      </c>
      <c r="B1748" s="24" t="s">
        <v>9</v>
      </c>
      <c r="C1748" s="2">
        <v>41118</v>
      </c>
      <c r="D1748" s="2" t="str">
        <f t="shared" si="231"/>
        <v>2012-07</v>
      </c>
      <c r="E1748" s="23">
        <v>8000</v>
      </c>
      <c r="F1748" s="23">
        <f t="shared" si="232"/>
        <v>0</v>
      </c>
      <c r="G1748" s="23">
        <f>IF(AND(B1748="Med B", COUNTIFS(A$2:A1748, A1748, B$2:B1748, "Med A")=0), 1, 0)</f>
        <v>0</v>
      </c>
      <c r="H1748" s="23" cm="1">
        <f t="array" ref="H1748">IF(AND(A1748=A1747, E1748=1), (C1748-MIN(IF(A$2:A1748=A1748, IF(B$2:B1748="Med A", C$2:C1748), C1748)))/7, 0)</f>
        <v>0</v>
      </c>
      <c r="I1748" s="23">
        <f>IF(F1748=1, SUMIFS(E$2:E1748, A$2:A1748, A1748, B$2:B1748, "Med A"), 0)</f>
        <v>0</v>
      </c>
      <c r="J1748" s="23">
        <f t="shared" si="233"/>
        <v>0</v>
      </c>
      <c r="K1748" s="23">
        <f t="shared" si="234"/>
        <v>8000</v>
      </c>
      <c r="L1748" s="23">
        <f t="shared" si="235"/>
        <v>0</v>
      </c>
      <c r="M1748" s="1">
        <f>IF(AND(B1748="Med B", COUNTIFS(A$2:A1748, A1748, B$2:B1748, "Med B")=1), 1, 0)</f>
        <v>0</v>
      </c>
      <c r="N1748" s="1">
        <f t="shared" si="236"/>
        <v>0</v>
      </c>
      <c r="O1748" s="1">
        <f>IF(B1748="Med B", COUNTIFS(A$2:A1748, A1748, B$2:B1748, "Med B"), 0)</f>
        <v>0</v>
      </c>
      <c r="P1748" s="1">
        <f>IF(AND(B1748="Med B", COUNTIFS(A$2:A1748, A1748, B$2:B1748, "Med B")=2), E1748, 0)</f>
        <v>0</v>
      </c>
    </row>
    <row r="1749" spans="1:16" ht="10" x14ac:dyDescent="0.25">
      <c r="A1749" s="1">
        <v>113</v>
      </c>
      <c r="B1749" s="24" t="s">
        <v>9</v>
      </c>
      <c r="C1749" s="2">
        <v>41121</v>
      </c>
      <c r="D1749" s="2" t="str">
        <f t="shared" si="231"/>
        <v>2012-07</v>
      </c>
      <c r="E1749" s="23">
        <v>8000</v>
      </c>
      <c r="F1749" s="23">
        <f t="shared" si="232"/>
        <v>0</v>
      </c>
      <c r="G1749" s="23">
        <f>IF(AND(B1749="Med B", COUNTIFS(A$2:A1749, A1749, B$2:B1749, "Med A")=0), 1, 0)</f>
        <v>0</v>
      </c>
      <c r="H1749" s="23" cm="1">
        <f t="array" ref="H1749">IF(AND(A1749=A1748, E1749=1), (C1749-MIN(IF(A$2:A1749=A1749, IF(B$2:B1749="Med A", C$2:C1749), C1749)))/7, 0)</f>
        <v>0</v>
      </c>
      <c r="I1749" s="23">
        <f>IF(F1749=1, SUMIFS(E$2:E1749, A$2:A1749, A1749, B$2:B1749, "Med A"), 0)</f>
        <v>0</v>
      </c>
      <c r="J1749" s="23">
        <f t="shared" si="233"/>
        <v>0</v>
      </c>
      <c r="K1749" s="23">
        <f t="shared" si="234"/>
        <v>8000</v>
      </c>
      <c r="L1749" s="23">
        <f t="shared" si="235"/>
        <v>0</v>
      </c>
      <c r="M1749" s="1">
        <f>IF(AND(B1749="Med B", COUNTIFS(A$2:A1749, A1749, B$2:B1749, "Med B")=1), 1, 0)</f>
        <v>0</v>
      </c>
      <c r="N1749" s="1">
        <f t="shared" si="236"/>
        <v>0</v>
      </c>
      <c r="O1749" s="1">
        <f>IF(B1749="Med B", COUNTIFS(A$2:A1749, A1749, B$2:B1749, "Med B"), 0)</f>
        <v>0</v>
      </c>
      <c r="P1749" s="1">
        <f>IF(AND(B1749="Med B", COUNTIFS(A$2:A1749, A1749, B$2:B1749, "Med B")=2), E1749, 0)</f>
        <v>0</v>
      </c>
    </row>
    <row r="1750" spans="1:16" ht="10" x14ac:dyDescent="0.25">
      <c r="A1750" s="1">
        <v>113</v>
      </c>
      <c r="B1750" s="24" t="s">
        <v>9</v>
      </c>
      <c r="C1750" s="2">
        <v>41123</v>
      </c>
      <c r="D1750" s="2" t="str">
        <f t="shared" si="231"/>
        <v>2012-08</v>
      </c>
      <c r="E1750" s="23">
        <v>8000</v>
      </c>
      <c r="F1750" s="23">
        <f t="shared" si="232"/>
        <v>0</v>
      </c>
      <c r="G1750" s="23">
        <f>IF(AND(B1750="Med B", COUNTIFS(A$2:A1750, A1750, B$2:B1750, "Med A")=0), 1, 0)</f>
        <v>0</v>
      </c>
      <c r="H1750" s="23" cm="1">
        <f t="array" ref="H1750">IF(AND(A1750=A1749, E1750=1), (C1750-MIN(IF(A$2:A1750=A1750, IF(B$2:B1750="Med A", C$2:C1750), C1750)))/7, 0)</f>
        <v>0</v>
      </c>
      <c r="I1750" s="23">
        <f>IF(F1750=1, SUMIFS(E$2:E1750, A$2:A1750, A1750, B$2:B1750, "Med A"), 0)</f>
        <v>0</v>
      </c>
      <c r="J1750" s="23">
        <f t="shared" si="233"/>
        <v>0</v>
      </c>
      <c r="K1750" s="23">
        <f t="shared" si="234"/>
        <v>8000</v>
      </c>
      <c r="L1750" s="23">
        <f t="shared" si="235"/>
        <v>0</v>
      </c>
      <c r="M1750" s="1">
        <f>IF(AND(B1750="Med B", COUNTIFS(A$2:A1750, A1750, B$2:B1750, "Med B")=1), 1, 0)</f>
        <v>0</v>
      </c>
      <c r="N1750" s="1">
        <f t="shared" si="236"/>
        <v>0</v>
      </c>
      <c r="O1750" s="1">
        <f>IF(B1750="Med B", COUNTIFS(A$2:A1750, A1750, B$2:B1750, "Med B"), 0)</f>
        <v>0</v>
      </c>
      <c r="P1750" s="1">
        <f>IF(AND(B1750="Med B", COUNTIFS(A$2:A1750, A1750, B$2:B1750, "Med B")=2), E1750, 0)</f>
        <v>0</v>
      </c>
    </row>
    <row r="1751" spans="1:16" ht="10" x14ac:dyDescent="0.25">
      <c r="A1751" s="1">
        <v>113</v>
      </c>
      <c r="B1751" s="24" t="s">
        <v>9</v>
      </c>
      <c r="C1751" s="2">
        <v>41125</v>
      </c>
      <c r="D1751" s="2" t="str">
        <f t="shared" si="231"/>
        <v>2012-08</v>
      </c>
      <c r="E1751" s="23">
        <v>8000</v>
      </c>
      <c r="F1751" s="23">
        <f t="shared" si="232"/>
        <v>0</v>
      </c>
      <c r="G1751" s="23">
        <f>IF(AND(B1751="Med B", COUNTIFS(A$2:A1751, A1751, B$2:B1751, "Med A")=0), 1, 0)</f>
        <v>0</v>
      </c>
      <c r="H1751" s="23" cm="1">
        <f t="array" ref="H1751">IF(AND(A1751=A1750, E1751=1), (C1751-MIN(IF(A$2:A1751=A1751, IF(B$2:B1751="Med A", C$2:C1751), C1751)))/7, 0)</f>
        <v>0</v>
      </c>
      <c r="I1751" s="23">
        <f>IF(F1751=1, SUMIFS(E$2:E1751, A$2:A1751, A1751, B$2:B1751, "Med A"), 0)</f>
        <v>0</v>
      </c>
      <c r="J1751" s="23">
        <f t="shared" si="233"/>
        <v>0</v>
      </c>
      <c r="K1751" s="23">
        <f t="shared" si="234"/>
        <v>8000</v>
      </c>
      <c r="L1751" s="23">
        <f t="shared" si="235"/>
        <v>0</v>
      </c>
      <c r="M1751" s="1">
        <f>IF(AND(B1751="Med B", COUNTIFS(A$2:A1751, A1751, B$2:B1751, "Med B")=1), 1, 0)</f>
        <v>0</v>
      </c>
      <c r="N1751" s="1">
        <f t="shared" si="236"/>
        <v>0</v>
      </c>
      <c r="O1751" s="1">
        <f>IF(B1751="Med B", COUNTIFS(A$2:A1751, A1751, B$2:B1751, "Med B"), 0)</f>
        <v>0</v>
      </c>
      <c r="P1751" s="1">
        <f>IF(AND(B1751="Med B", COUNTIFS(A$2:A1751, A1751, B$2:B1751, "Med B")=2), E1751, 0)</f>
        <v>0</v>
      </c>
    </row>
    <row r="1752" spans="1:16" ht="10" x14ac:dyDescent="0.25">
      <c r="A1752" s="1">
        <v>113</v>
      </c>
      <c r="B1752" s="24" t="s">
        <v>9</v>
      </c>
      <c r="C1752" s="2">
        <v>41128</v>
      </c>
      <c r="D1752" s="2" t="str">
        <f t="shared" si="231"/>
        <v>2012-08</v>
      </c>
      <c r="E1752" s="23">
        <v>8000</v>
      </c>
      <c r="F1752" s="23">
        <f t="shared" si="232"/>
        <v>0</v>
      </c>
      <c r="G1752" s="23">
        <f>IF(AND(B1752="Med B", COUNTIFS(A$2:A1752, A1752, B$2:B1752, "Med A")=0), 1, 0)</f>
        <v>0</v>
      </c>
      <c r="H1752" s="23" cm="1">
        <f t="array" ref="H1752">IF(AND(A1752=A1751, E1752=1), (C1752-MIN(IF(A$2:A1752=A1752, IF(B$2:B1752="Med A", C$2:C1752), C1752)))/7, 0)</f>
        <v>0</v>
      </c>
      <c r="I1752" s="23">
        <f>IF(F1752=1, SUMIFS(E$2:E1752, A$2:A1752, A1752, B$2:B1752, "Med A"), 0)</f>
        <v>0</v>
      </c>
      <c r="J1752" s="23">
        <f t="shared" si="233"/>
        <v>0</v>
      </c>
      <c r="K1752" s="23">
        <f t="shared" si="234"/>
        <v>8000</v>
      </c>
      <c r="L1752" s="23">
        <f t="shared" si="235"/>
        <v>0</v>
      </c>
      <c r="M1752" s="1">
        <f>IF(AND(B1752="Med B", COUNTIFS(A$2:A1752, A1752, B$2:B1752, "Med B")=1), 1, 0)</f>
        <v>0</v>
      </c>
      <c r="N1752" s="1">
        <f t="shared" si="236"/>
        <v>0</v>
      </c>
      <c r="O1752" s="1">
        <f>IF(B1752="Med B", COUNTIFS(A$2:A1752, A1752, B$2:B1752, "Med B"), 0)</f>
        <v>0</v>
      </c>
      <c r="P1752" s="1">
        <f>IF(AND(B1752="Med B", COUNTIFS(A$2:A1752, A1752, B$2:B1752, "Med B")=2), E1752, 0)</f>
        <v>0</v>
      </c>
    </row>
    <row r="1753" spans="1:16" ht="10" x14ac:dyDescent="0.25">
      <c r="A1753" s="1">
        <v>113</v>
      </c>
      <c r="B1753" s="24" t="s">
        <v>9</v>
      </c>
      <c r="C1753" s="2">
        <v>41130</v>
      </c>
      <c r="D1753" s="2" t="str">
        <f t="shared" si="231"/>
        <v>2012-08</v>
      </c>
      <c r="E1753" s="23">
        <v>8000</v>
      </c>
      <c r="F1753" s="23">
        <f t="shared" si="232"/>
        <v>0</v>
      </c>
      <c r="G1753" s="23">
        <f>IF(AND(B1753="Med B", COUNTIFS(A$2:A1753, A1753, B$2:B1753, "Med A")=0), 1, 0)</f>
        <v>0</v>
      </c>
      <c r="H1753" s="23" cm="1">
        <f t="array" ref="H1753">IF(AND(A1753=A1752, E1753=1), (C1753-MIN(IF(A$2:A1753=A1753, IF(B$2:B1753="Med A", C$2:C1753), C1753)))/7, 0)</f>
        <v>0</v>
      </c>
      <c r="I1753" s="23">
        <f>IF(F1753=1, SUMIFS(E$2:E1753, A$2:A1753, A1753, B$2:B1753, "Med A"), 0)</f>
        <v>0</v>
      </c>
      <c r="J1753" s="23">
        <f t="shared" si="233"/>
        <v>0</v>
      </c>
      <c r="K1753" s="23">
        <f t="shared" si="234"/>
        <v>8000</v>
      </c>
      <c r="L1753" s="23">
        <f t="shared" si="235"/>
        <v>0</v>
      </c>
      <c r="M1753" s="1">
        <f>IF(AND(B1753="Med B", COUNTIFS(A$2:A1753, A1753, B$2:B1753, "Med B")=1), 1, 0)</f>
        <v>0</v>
      </c>
      <c r="N1753" s="1">
        <f t="shared" si="236"/>
        <v>0</v>
      </c>
      <c r="O1753" s="1">
        <f>IF(B1753="Med B", COUNTIFS(A$2:A1753, A1753, B$2:B1753, "Med B"), 0)</f>
        <v>0</v>
      </c>
      <c r="P1753" s="1">
        <f>IF(AND(B1753="Med B", COUNTIFS(A$2:A1753, A1753, B$2:B1753, "Med B")=2), E1753, 0)</f>
        <v>0</v>
      </c>
    </row>
    <row r="1754" spans="1:16" ht="10" x14ac:dyDescent="0.25">
      <c r="A1754" s="1">
        <v>113</v>
      </c>
      <c r="B1754" s="24" t="s">
        <v>9</v>
      </c>
      <c r="C1754" s="2">
        <v>41132</v>
      </c>
      <c r="D1754" s="2" t="str">
        <f t="shared" si="231"/>
        <v>2012-08</v>
      </c>
      <c r="E1754" s="23">
        <v>8000</v>
      </c>
      <c r="F1754" s="23">
        <f t="shared" si="232"/>
        <v>0</v>
      </c>
      <c r="G1754" s="23">
        <f>IF(AND(B1754="Med B", COUNTIFS(A$2:A1754, A1754, B$2:B1754, "Med A")=0), 1, 0)</f>
        <v>0</v>
      </c>
      <c r="H1754" s="23" cm="1">
        <f t="array" ref="H1754">IF(AND(A1754=A1753, E1754=1), (C1754-MIN(IF(A$2:A1754=A1754, IF(B$2:B1754="Med A", C$2:C1754), C1754)))/7, 0)</f>
        <v>0</v>
      </c>
      <c r="I1754" s="23">
        <f>IF(F1754=1, SUMIFS(E$2:E1754, A$2:A1754, A1754, B$2:B1754, "Med A"), 0)</f>
        <v>0</v>
      </c>
      <c r="J1754" s="23">
        <f t="shared" si="233"/>
        <v>0</v>
      </c>
      <c r="K1754" s="23">
        <f t="shared" si="234"/>
        <v>8000</v>
      </c>
      <c r="L1754" s="23">
        <f t="shared" si="235"/>
        <v>0</v>
      </c>
      <c r="M1754" s="1">
        <f>IF(AND(B1754="Med B", COUNTIFS(A$2:A1754, A1754, B$2:B1754, "Med B")=1), 1, 0)</f>
        <v>0</v>
      </c>
      <c r="N1754" s="1">
        <f t="shared" si="236"/>
        <v>0</v>
      </c>
      <c r="O1754" s="1">
        <f>IF(B1754="Med B", COUNTIFS(A$2:A1754, A1754, B$2:B1754, "Med B"), 0)</f>
        <v>0</v>
      </c>
      <c r="P1754" s="1">
        <f>IF(AND(B1754="Med B", COUNTIFS(A$2:A1754, A1754, B$2:B1754, "Med B")=2), E1754, 0)</f>
        <v>0</v>
      </c>
    </row>
    <row r="1755" spans="1:16" ht="10" x14ac:dyDescent="0.25">
      <c r="A1755" s="1">
        <v>113</v>
      </c>
      <c r="B1755" s="24" t="s">
        <v>9</v>
      </c>
      <c r="C1755" s="2">
        <v>41135</v>
      </c>
      <c r="D1755" s="2" t="str">
        <f t="shared" si="231"/>
        <v>2012-08</v>
      </c>
      <c r="E1755" s="23">
        <v>8000</v>
      </c>
      <c r="F1755" s="23">
        <f t="shared" si="232"/>
        <v>0</v>
      </c>
      <c r="G1755" s="23">
        <f>IF(AND(B1755="Med B", COUNTIFS(A$2:A1755, A1755, B$2:B1755, "Med A")=0), 1, 0)</f>
        <v>0</v>
      </c>
      <c r="H1755" s="23" cm="1">
        <f t="array" ref="H1755">IF(AND(A1755=A1754, E1755=1), (C1755-MIN(IF(A$2:A1755=A1755, IF(B$2:B1755="Med A", C$2:C1755), C1755)))/7, 0)</f>
        <v>0</v>
      </c>
      <c r="I1755" s="23">
        <f>IF(F1755=1, SUMIFS(E$2:E1755, A$2:A1755, A1755, B$2:B1755, "Med A"), 0)</f>
        <v>0</v>
      </c>
      <c r="J1755" s="23">
        <f t="shared" si="233"/>
        <v>0</v>
      </c>
      <c r="K1755" s="23">
        <f t="shared" si="234"/>
        <v>8000</v>
      </c>
      <c r="L1755" s="23">
        <f t="shared" si="235"/>
        <v>0</v>
      </c>
      <c r="M1755" s="1">
        <f>IF(AND(B1755="Med B", COUNTIFS(A$2:A1755, A1755, B$2:B1755, "Med B")=1), 1, 0)</f>
        <v>0</v>
      </c>
      <c r="N1755" s="1">
        <f t="shared" si="236"/>
        <v>0</v>
      </c>
      <c r="O1755" s="1">
        <f>IF(B1755="Med B", COUNTIFS(A$2:A1755, A1755, B$2:B1755, "Med B"), 0)</f>
        <v>0</v>
      </c>
      <c r="P1755" s="1">
        <f>IF(AND(B1755="Med B", COUNTIFS(A$2:A1755, A1755, B$2:B1755, "Med B")=2), E1755, 0)</f>
        <v>0</v>
      </c>
    </row>
    <row r="1756" spans="1:16" ht="10" x14ac:dyDescent="0.25">
      <c r="A1756" s="1">
        <v>113</v>
      </c>
      <c r="B1756" s="24" t="s">
        <v>9</v>
      </c>
      <c r="C1756" s="2">
        <v>41137</v>
      </c>
      <c r="D1756" s="2" t="str">
        <f t="shared" si="231"/>
        <v>2012-08</v>
      </c>
      <c r="E1756" s="23">
        <v>8000</v>
      </c>
      <c r="F1756" s="23">
        <f t="shared" si="232"/>
        <v>0</v>
      </c>
      <c r="G1756" s="23">
        <f>IF(AND(B1756="Med B", COUNTIFS(A$2:A1756, A1756, B$2:B1756, "Med A")=0), 1, 0)</f>
        <v>0</v>
      </c>
      <c r="H1756" s="23" cm="1">
        <f t="array" ref="H1756">IF(AND(A1756=A1755, E1756=1), (C1756-MIN(IF(A$2:A1756=A1756, IF(B$2:B1756="Med A", C$2:C1756), C1756)))/7, 0)</f>
        <v>0</v>
      </c>
      <c r="I1756" s="23">
        <f>IF(F1756=1, SUMIFS(E$2:E1756, A$2:A1756, A1756, B$2:B1756, "Med A"), 0)</f>
        <v>0</v>
      </c>
      <c r="J1756" s="23">
        <f t="shared" si="233"/>
        <v>0</v>
      </c>
      <c r="K1756" s="23">
        <f t="shared" si="234"/>
        <v>8000</v>
      </c>
      <c r="L1756" s="23">
        <f t="shared" si="235"/>
        <v>0</v>
      </c>
      <c r="M1756" s="1">
        <f>IF(AND(B1756="Med B", COUNTIFS(A$2:A1756, A1756, B$2:B1756, "Med B")=1), 1, 0)</f>
        <v>0</v>
      </c>
      <c r="N1756" s="1">
        <f t="shared" si="236"/>
        <v>0</v>
      </c>
      <c r="O1756" s="1">
        <f>IF(B1756="Med B", COUNTIFS(A$2:A1756, A1756, B$2:B1756, "Med B"), 0)</f>
        <v>0</v>
      </c>
      <c r="P1756" s="1">
        <f>IF(AND(B1756="Med B", COUNTIFS(A$2:A1756, A1756, B$2:B1756, "Med B")=2), E1756, 0)</f>
        <v>0</v>
      </c>
    </row>
    <row r="1757" spans="1:16" ht="10" x14ac:dyDescent="0.25">
      <c r="A1757" s="1">
        <v>113</v>
      </c>
      <c r="B1757" s="24" t="s">
        <v>9</v>
      </c>
      <c r="C1757" s="2">
        <v>41139</v>
      </c>
      <c r="D1757" s="2" t="str">
        <f t="shared" si="231"/>
        <v>2012-08</v>
      </c>
      <c r="E1757" s="23">
        <v>9600</v>
      </c>
      <c r="F1757" s="23">
        <f t="shared" si="232"/>
        <v>0</v>
      </c>
      <c r="G1757" s="23">
        <f>IF(AND(B1757="Med B", COUNTIFS(A$2:A1757, A1757, B$2:B1757, "Med A")=0), 1, 0)</f>
        <v>0</v>
      </c>
      <c r="H1757" s="23" cm="1">
        <f t="array" ref="H1757">IF(AND(A1757=A1756, E1757=1), (C1757-MIN(IF(A$2:A1757=A1757, IF(B$2:B1757="Med A", C$2:C1757), C1757)))/7, 0)</f>
        <v>0</v>
      </c>
      <c r="I1757" s="23">
        <f>IF(F1757=1, SUMIFS(E$2:E1757, A$2:A1757, A1757, B$2:B1757, "Med A"), 0)</f>
        <v>0</v>
      </c>
      <c r="J1757" s="23">
        <f t="shared" si="233"/>
        <v>0</v>
      </c>
      <c r="K1757" s="23">
        <f t="shared" si="234"/>
        <v>9600</v>
      </c>
      <c r="L1757" s="23">
        <f t="shared" si="235"/>
        <v>0</v>
      </c>
      <c r="M1757" s="1">
        <f>IF(AND(B1757="Med B", COUNTIFS(A$2:A1757, A1757, B$2:B1757, "Med B")=1), 1, 0)</f>
        <v>0</v>
      </c>
      <c r="N1757" s="1">
        <f t="shared" si="236"/>
        <v>0</v>
      </c>
      <c r="O1757" s="1">
        <f>IF(B1757="Med B", COUNTIFS(A$2:A1757, A1757, B$2:B1757, "Med B"), 0)</f>
        <v>0</v>
      </c>
      <c r="P1757" s="1">
        <f>IF(AND(B1757="Med B", COUNTIFS(A$2:A1757, A1757, B$2:B1757, "Med B")=2), E1757, 0)</f>
        <v>0</v>
      </c>
    </row>
    <row r="1758" spans="1:16" ht="10" x14ac:dyDescent="0.25">
      <c r="A1758" s="1">
        <v>113</v>
      </c>
      <c r="B1758" s="24" t="s">
        <v>9</v>
      </c>
      <c r="C1758" s="2">
        <v>41142</v>
      </c>
      <c r="D1758" s="2" t="str">
        <f t="shared" si="231"/>
        <v>2012-08</v>
      </c>
      <c r="E1758" s="23">
        <v>9600</v>
      </c>
      <c r="F1758" s="23">
        <f t="shared" si="232"/>
        <v>0</v>
      </c>
      <c r="G1758" s="23">
        <f>IF(AND(B1758="Med B", COUNTIFS(A$2:A1758, A1758, B$2:B1758, "Med A")=0), 1, 0)</f>
        <v>0</v>
      </c>
      <c r="H1758" s="23" cm="1">
        <f t="array" ref="H1758">IF(AND(A1758=A1757, E1758=1), (C1758-MIN(IF(A$2:A1758=A1758, IF(B$2:B1758="Med A", C$2:C1758), C1758)))/7, 0)</f>
        <v>0</v>
      </c>
      <c r="I1758" s="23">
        <f>IF(F1758=1, SUMIFS(E$2:E1758, A$2:A1758, A1758, B$2:B1758, "Med A"), 0)</f>
        <v>0</v>
      </c>
      <c r="J1758" s="23">
        <f t="shared" si="233"/>
        <v>0</v>
      </c>
      <c r="K1758" s="23">
        <f t="shared" si="234"/>
        <v>9600</v>
      </c>
      <c r="L1758" s="23">
        <f t="shared" si="235"/>
        <v>0</v>
      </c>
      <c r="M1758" s="1">
        <f>IF(AND(B1758="Med B", COUNTIFS(A$2:A1758, A1758, B$2:B1758, "Med B")=1), 1, 0)</f>
        <v>0</v>
      </c>
      <c r="N1758" s="1">
        <f t="shared" si="236"/>
        <v>0</v>
      </c>
      <c r="O1758" s="1">
        <f>IF(B1758="Med B", COUNTIFS(A$2:A1758, A1758, B$2:B1758, "Med B"), 0)</f>
        <v>0</v>
      </c>
      <c r="P1758" s="1">
        <f>IF(AND(B1758="Med B", COUNTIFS(A$2:A1758, A1758, B$2:B1758, "Med B")=2), E1758, 0)</f>
        <v>0</v>
      </c>
    </row>
    <row r="1759" spans="1:16" ht="10" x14ac:dyDescent="0.25">
      <c r="A1759" s="1">
        <v>113</v>
      </c>
      <c r="B1759" s="24" t="s">
        <v>9</v>
      </c>
      <c r="C1759" s="2">
        <v>41144</v>
      </c>
      <c r="D1759" s="2" t="str">
        <f t="shared" si="231"/>
        <v>2012-08</v>
      </c>
      <c r="E1759" s="23">
        <v>9600</v>
      </c>
      <c r="F1759" s="23">
        <f t="shared" si="232"/>
        <v>0</v>
      </c>
      <c r="G1759" s="23">
        <f>IF(AND(B1759="Med B", COUNTIFS(A$2:A1759, A1759, B$2:B1759, "Med A")=0), 1, 0)</f>
        <v>0</v>
      </c>
      <c r="H1759" s="23" cm="1">
        <f t="array" ref="H1759">IF(AND(A1759=A1758, E1759=1), (C1759-MIN(IF(A$2:A1759=A1759, IF(B$2:B1759="Med A", C$2:C1759), C1759)))/7, 0)</f>
        <v>0</v>
      </c>
      <c r="I1759" s="23">
        <f>IF(F1759=1, SUMIFS(E$2:E1759, A$2:A1759, A1759, B$2:B1759, "Med A"), 0)</f>
        <v>0</v>
      </c>
      <c r="J1759" s="23">
        <f t="shared" si="233"/>
        <v>0</v>
      </c>
      <c r="K1759" s="23">
        <f t="shared" si="234"/>
        <v>9600</v>
      </c>
      <c r="L1759" s="23">
        <f t="shared" si="235"/>
        <v>0</v>
      </c>
      <c r="M1759" s="1">
        <f>IF(AND(B1759="Med B", COUNTIFS(A$2:A1759, A1759, B$2:B1759, "Med B")=1), 1, 0)</f>
        <v>0</v>
      </c>
      <c r="N1759" s="1">
        <f t="shared" si="236"/>
        <v>0</v>
      </c>
      <c r="O1759" s="1">
        <f>IF(B1759="Med B", COUNTIFS(A$2:A1759, A1759, B$2:B1759, "Med B"), 0)</f>
        <v>0</v>
      </c>
      <c r="P1759" s="1">
        <f>IF(AND(B1759="Med B", COUNTIFS(A$2:A1759, A1759, B$2:B1759, "Med B")=2), E1759, 0)</f>
        <v>0</v>
      </c>
    </row>
    <row r="1760" spans="1:16" ht="10" x14ac:dyDescent="0.25">
      <c r="A1760" s="1">
        <v>113</v>
      </c>
      <c r="B1760" s="24" t="s">
        <v>9</v>
      </c>
      <c r="C1760" s="2">
        <v>41146</v>
      </c>
      <c r="D1760" s="2" t="str">
        <f t="shared" si="231"/>
        <v>2012-08</v>
      </c>
      <c r="E1760" s="23">
        <v>9600</v>
      </c>
      <c r="F1760" s="23">
        <f t="shared" si="232"/>
        <v>0</v>
      </c>
      <c r="G1760" s="23">
        <f>IF(AND(B1760="Med B", COUNTIFS(A$2:A1760, A1760, B$2:B1760, "Med A")=0), 1, 0)</f>
        <v>0</v>
      </c>
      <c r="H1760" s="23" cm="1">
        <f t="array" ref="H1760">IF(AND(A1760=A1759, E1760=1), (C1760-MIN(IF(A$2:A1760=A1760, IF(B$2:B1760="Med A", C$2:C1760), C1760)))/7, 0)</f>
        <v>0</v>
      </c>
      <c r="I1760" s="23">
        <f>IF(F1760=1, SUMIFS(E$2:E1760, A$2:A1760, A1760, B$2:B1760, "Med A"), 0)</f>
        <v>0</v>
      </c>
      <c r="J1760" s="23">
        <f t="shared" si="233"/>
        <v>0</v>
      </c>
      <c r="K1760" s="23">
        <f t="shared" si="234"/>
        <v>9600</v>
      </c>
      <c r="L1760" s="23">
        <f t="shared" si="235"/>
        <v>0</v>
      </c>
      <c r="M1760" s="1">
        <f>IF(AND(B1760="Med B", COUNTIFS(A$2:A1760, A1760, B$2:B1760, "Med B")=1), 1, 0)</f>
        <v>0</v>
      </c>
      <c r="N1760" s="1">
        <f t="shared" si="236"/>
        <v>0</v>
      </c>
      <c r="O1760" s="1">
        <f>IF(B1760="Med B", COUNTIFS(A$2:A1760, A1760, B$2:B1760, "Med B"), 0)</f>
        <v>0</v>
      </c>
      <c r="P1760" s="1">
        <f>IF(AND(B1760="Med B", COUNTIFS(A$2:A1760, A1760, B$2:B1760, "Med B")=2), E1760, 0)</f>
        <v>0</v>
      </c>
    </row>
    <row r="1761" spans="1:17" ht="10" x14ac:dyDescent="0.25">
      <c r="A1761" s="1">
        <v>113</v>
      </c>
      <c r="B1761" s="24" t="s">
        <v>9</v>
      </c>
      <c r="C1761" s="2">
        <v>41149</v>
      </c>
      <c r="D1761" s="2" t="str">
        <f t="shared" si="231"/>
        <v>2012-08</v>
      </c>
      <c r="E1761" s="23">
        <v>9600</v>
      </c>
      <c r="F1761" s="23">
        <f t="shared" si="232"/>
        <v>0</v>
      </c>
      <c r="G1761" s="23">
        <f>IF(AND(B1761="Med B", COUNTIFS(A$2:A1761, A1761, B$2:B1761, "Med A")=0), 1, 0)</f>
        <v>0</v>
      </c>
      <c r="H1761" s="23" cm="1">
        <f t="array" ref="H1761">IF(AND(A1761=A1760, E1761=1), (C1761-MIN(IF(A$2:A1761=A1761, IF(B$2:B1761="Med A", C$2:C1761), C1761)))/7, 0)</f>
        <v>0</v>
      </c>
      <c r="I1761" s="23">
        <f>IF(F1761=1, SUMIFS(E$2:E1761, A$2:A1761, A1761, B$2:B1761, "Med A"), 0)</f>
        <v>0</v>
      </c>
      <c r="J1761" s="23">
        <f t="shared" si="233"/>
        <v>0</v>
      </c>
      <c r="K1761" s="23">
        <f t="shared" si="234"/>
        <v>9600</v>
      </c>
      <c r="L1761" s="23">
        <f t="shared" si="235"/>
        <v>0</v>
      </c>
      <c r="M1761" s="1">
        <f>IF(AND(B1761="Med B", COUNTIFS(A$2:A1761, A1761, B$2:B1761, "Med B")=1), 1, 0)</f>
        <v>0</v>
      </c>
      <c r="N1761" s="1">
        <f t="shared" si="236"/>
        <v>0</v>
      </c>
      <c r="O1761" s="1">
        <f>IF(B1761="Med B", COUNTIFS(A$2:A1761, A1761, B$2:B1761, "Med B"), 0)</f>
        <v>0</v>
      </c>
      <c r="P1761" s="1">
        <f>IF(AND(B1761="Med B", COUNTIFS(A$2:A1761, A1761, B$2:B1761, "Med B")=2), E1761, 0)</f>
        <v>0</v>
      </c>
    </row>
    <row r="1762" spans="1:17" ht="10" x14ac:dyDescent="0.25">
      <c r="A1762" s="1">
        <v>113</v>
      </c>
      <c r="B1762" s="24" t="s">
        <v>9</v>
      </c>
      <c r="C1762" s="2">
        <v>41151</v>
      </c>
      <c r="D1762" s="2" t="str">
        <f t="shared" si="231"/>
        <v>2012-08</v>
      </c>
      <c r="E1762" s="23">
        <v>9600</v>
      </c>
      <c r="F1762" s="23">
        <f t="shared" si="232"/>
        <v>0</v>
      </c>
      <c r="G1762" s="23">
        <f>IF(AND(B1762="Med B", COUNTIFS(A$2:A1762, A1762, B$2:B1762, "Med A")=0), 1, 0)</f>
        <v>0</v>
      </c>
      <c r="H1762" s="23" cm="1">
        <f t="array" ref="H1762">IF(AND(A1762=A1761, E1762=1), (C1762-MIN(IF(A$2:A1762=A1762, IF(B$2:B1762="Med A", C$2:C1762), C1762)))/7, 0)</f>
        <v>0</v>
      </c>
      <c r="I1762" s="23">
        <f>IF(F1762=1, SUMIFS(E$2:E1762, A$2:A1762, A1762, B$2:B1762, "Med A"), 0)</f>
        <v>0</v>
      </c>
      <c r="J1762" s="23">
        <f t="shared" si="233"/>
        <v>0</v>
      </c>
      <c r="K1762" s="23">
        <f t="shared" si="234"/>
        <v>9600</v>
      </c>
      <c r="L1762" s="23">
        <f t="shared" si="235"/>
        <v>0</v>
      </c>
      <c r="M1762" s="1">
        <f>IF(AND(B1762="Med B", COUNTIFS(A$2:A1762, A1762, B$2:B1762, "Med B")=1), 1, 0)</f>
        <v>0</v>
      </c>
      <c r="N1762" s="1">
        <f t="shared" si="236"/>
        <v>0</v>
      </c>
      <c r="O1762" s="1">
        <f>IF(B1762="Med B", COUNTIFS(A$2:A1762, A1762, B$2:B1762, "Med B"), 0)</f>
        <v>0</v>
      </c>
      <c r="P1762" s="1">
        <f>IF(AND(B1762="Med B", COUNTIFS(A$2:A1762, A1762, B$2:B1762, "Med B")=2), E1762, 0)</f>
        <v>0</v>
      </c>
    </row>
    <row r="1763" spans="1:17" ht="12.5" x14ac:dyDescent="0.25">
      <c r="A1763" s="1">
        <v>113</v>
      </c>
      <c r="B1763" s="24" t="s">
        <v>9</v>
      </c>
      <c r="C1763" s="2">
        <v>41153</v>
      </c>
      <c r="D1763" s="2" t="str">
        <f t="shared" si="231"/>
        <v>2012-09</v>
      </c>
      <c r="E1763" s="23">
        <v>9600</v>
      </c>
      <c r="F1763" s="23">
        <f t="shared" si="232"/>
        <v>0</v>
      </c>
      <c r="G1763" s="23">
        <f>IF(AND(B1763="Med B", COUNTIFS(A$2:A1763, A1763, B$2:B1763, "Med A")=0), 1, 0)</f>
        <v>0</v>
      </c>
      <c r="H1763" s="23" cm="1">
        <f t="array" ref="H1763">IF(AND(A1763=A1762, E1763=1), (C1763-MIN(IF(A$2:A1763=A1763, IF(B$2:B1763="Med A", C$2:C1763), C1763)))/7, 0)</f>
        <v>0</v>
      </c>
      <c r="I1763" s="23">
        <f>IF(F1763=1, SUMIFS(E$2:E1763, A$2:A1763, A1763, B$2:B1763, "Med A"), 0)</f>
        <v>0</v>
      </c>
      <c r="J1763" s="23">
        <f t="shared" si="233"/>
        <v>0</v>
      </c>
      <c r="K1763" s="23">
        <f t="shared" si="234"/>
        <v>9600</v>
      </c>
      <c r="L1763" s="23">
        <f t="shared" si="235"/>
        <v>0</v>
      </c>
      <c r="M1763" s="1">
        <f>IF(AND(B1763="Med B", COUNTIFS(A$2:A1763, A1763, B$2:B1763, "Med B")=1), 1, 0)</f>
        <v>0</v>
      </c>
      <c r="N1763" s="1">
        <f t="shared" si="236"/>
        <v>0</v>
      </c>
      <c r="O1763" s="1">
        <f>IF(B1763="Med B", COUNTIFS(A$2:A1763, A1763, B$2:B1763, "Med B"), 0)</f>
        <v>0</v>
      </c>
      <c r="P1763" s="1">
        <f>IF(AND(B1763="Med B", COUNTIFS(A$2:A1763, A1763, B$2:B1763, "Med B")=2), E1763, 0)</f>
        <v>0</v>
      </c>
      <c r="Q1763" t="str">
        <f t="shared" ref="Q1763:Q1767" si="238">IF(AND(F1739=1, OR(MONTH(C1739)=9, MONTH(C1739)=10)), TEXT(C1739, "yyyy-mm"), "")</f>
        <v/>
      </c>
    </row>
    <row r="1764" spans="1:17" ht="12.5" x14ac:dyDescent="0.25">
      <c r="A1764" s="1">
        <v>113</v>
      </c>
      <c r="B1764" s="24" t="s">
        <v>9</v>
      </c>
      <c r="C1764" s="2">
        <v>41156</v>
      </c>
      <c r="D1764" s="2" t="str">
        <f t="shared" si="231"/>
        <v>2012-09</v>
      </c>
      <c r="E1764" s="23">
        <v>9600</v>
      </c>
      <c r="F1764" s="23">
        <f t="shared" si="232"/>
        <v>0</v>
      </c>
      <c r="G1764" s="23">
        <f>IF(AND(B1764="Med B", COUNTIFS(A$2:A1764, A1764, B$2:B1764, "Med A")=0), 1, 0)</f>
        <v>0</v>
      </c>
      <c r="H1764" s="23" cm="1">
        <f t="array" ref="H1764">IF(AND(A1764=A1763, E1764=1), (C1764-MIN(IF(A$2:A1764=A1764, IF(B$2:B1764="Med A", C$2:C1764), C1764)))/7, 0)</f>
        <v>0</v>
      </c>
      <c r="I1764" s="23">
        <f>IF(F1764=1, SUMIFS(E$2:E1764, A$2:A1764, A1764, B$2:B1764, "Med A"), 0)</f>
        <v>0</v>
      </c>
      <c r="J1764" s="23">
        <f t="shared" si="233"/>
        <v>0</v>
      </c>
      <c r="K1764" s="23">
        <f t="shared" si="234"/>
        <v>9600</v>
      </c>
      <c r="L1764" s="23">
        <f t="shared" si="235"/>
        <v>0</v>
      </c>
      <c r="M1764" s="1">
        <f>IF(AND(B1764="Med B", COUNTIFS(A$2:A1764, A1764, B$2:B1764, "Med B")=1), 1, 0)</f>
        <v>0</v>
      </c>
      <c r="N1764" s="1">
        <f t="shared" si="236"/>
        <v>0</v>
      </c>
      <c r="O1764" s="1">
        <f>IF(B1764="Med B", COUNTIFS(A$2:A1764, A1764, B$2:B1764, "Med B"), 0)</f>
        <v>0</v>
      </c>
      <c r="P1764" s="1">
        <f>IF(AND(B1764="Med B", COUNTIFS(A$2:A1764, A1764, B$2:B1764, "Med B")=2), E1764, 0)</f>
        <v>0</v>
      </c>
      <c r="Q1764" t="str">
        <f t="shared" si="238"/>
        <v/>
      </c>
    </row>
    <row r="1765" spans="1:17" ht="12.5" x14ac:dyDescent="0.25">
      <c r="A1765" s="1">
        <v>113</v>
      </c>
      <c r="B1765" s="24" t="s">
        <v>9</v>
      </c>
      <c r="C1765" s="2">
        <v>41158</v>
      </c>
      <c r="D1765" s="2" t="str">
        <f t="shared" si="231"/>
        <v>2012-09</v>
      </c>
      <c r="E1765" s="23">
        <v>9600</v>
      </c>
      <c r="F1765" s="23">
        <f t="shared" si="232"/>
        <v>0</v>
      </c>
      <c r="G1765" s="23">
        <f>IF(AND(B1765="Med B", COUNTIFS(A$2:A1765, A1765, B$2:B1765, "Med A")=0), 1, 0)</f>
        <v>0</v>
      </c>
      <c r="H1765" s="23" cm="1">
        <f t="array" ref="H1765">IF(AND(A1765=A1764, E1765=1), (C1765-MIN(IF(A$2:A1765=A1765, IF(B$2:B1765="Med A", C$2:C1765), C1765)))/7, 0)</f>
        <v>0</v>
      </c>
      <c r="I1765" s="23">
        <f>IF(F1765=1, SUMIFS(E$2:E1765, A$2:A1765, A1765, B$2:B1765, "Med A"), 0)</f>
        <v>0</v>
      </c>
      <c r="J1765" s="23">
        <f t="shared" si="233"/>
        <v>0</v>
      </c>
      <c r="K1765" s="23">
        <f t="shared" si="234"/>
        <v>9600</v>
      </c>
      <c r="L1765" s="23">
        <f t="shared" si="235"/>
        <v>0</v>
      </c>
      <c r="M1765" s="1">
        <f>IF(AND(B1765="Med B", COUNTIFS(A$2:A1765, A1765, B$2:B1765, "Med B")=1), 1, 0)</f>
        <v>0</v>
      </c>
      <c r="N1765" s="1">
        <f t="shared" si="236"/>
        <v>0</v>
      </c>
      <c r="O1765" s="1">
        <f>IF(B1765="Med B", COUNTIFS(A$2:A1765, A1765, B$2:B1765, "Med B"), 0)</f>
        <v>0</v>
      </c>
      <c r="P1765" s="1">
        <f>IF(AND(B1765="Med B", COUNTIFS(A$2:A1765, A1765, B$2:B1765, "Med B")=2), E1765, 0)</f>
        <v>0</v>
      </c>
      <c r="Q1765" t="str">
        <f t="shared" si="238"/>
        <v/>
      </c>
    </row>
    <row r="1766" spans="1:17" ht="12.5" x14ac:dyDescent="0.25">
      <c r="A1766" s="1">
        <v>113</v>
      </c>
      <c r="B1766" s="24" t="s">
        <v>10</v>
      </c>
      <c r="C1766" s="2">
        <v>41165</v>
      </c>
      <c r="D1766" s="2" t="str">
        <f t="shared" si="231"/>
        <v>2012-09</v>
      </c>
      <c r="E1766" s="23">
        <v>10</v>
      </c>
      <c r="F1766" s="23">
        <f t="shared" si="232"/>
        <v>1</v>
      </c>
      <c r="G1766" s="23">
        <f>IF(AND(B1766="Med B", COUNTIFS(A$2:A1766, A1766, B$2:B1766, "Med A")=0), 1, 0)</f>
        <v>0</v>
      </c>
      <c r="H1766" s="23" cm="1">
        <f t="array" ref="H1766">IF(AND(A1766=A1765, E1766=1), (C1766-MIN(IF(A$2:A1766=A1766, IF(B$2:B1766="Med A", C$2:C1766), C1766)))/7, 0)</f>
        <v>0</v>
      </c>
      <c r="I1766" s="23">
        <f>IF(F1766=1, SUMIFS(E$2:E1766, A$2:A1766, A1766, B$2:B1766, "Med A"), 0)</f>
        <v>230400</v>
      </c>
      <c r="J1766" s="23">
        <f t="shared" si="233"/>
        <v>0</v>
      </c>
      <c r="K1766" s="23">
        <f t="shared" si="234"/>
        <v>0</v>
      </c>
      <c r="L1766" s="23">
        <f t="shared" si="235"/>
        <v>10</v>
      </c>
      <c r="M1766" s="1">
        <f>IF(AND(B1766="Med B", COUNTIFS(A$2:A1766, A1766, B$2:B1766, "Med B")=1), 1, 0)</f>
        <v>1</v>
      </c>
      <c r="N1766" s="1">
        <f t="shared" si="236"/>
        <v>10</v>
      </c>
      <c r="O1766" s="1">
        <f>IF(B1766="Med B", COUNTIFS(A$2:A1766, A1766, B$2:B1766, "Med B"), 0)</f>
        <v>1</v>
      </c>
      <c r="P1766" s="1">
        <f>IF(AND(B1766="Med B", COUNTIFS(A$2:A1766, A1766, B$2:B1766, "Med B")=2), E1766, 0)</f>
        <v>0</v>
      </c>
      <c r="Q1766" t="str">
        <f t="shared" si="238"/>
        <v/>
      </c>
    </row>
    <row r="1767" spans="1:17" ht="12.5" x14ac:dyDescent="0.25">
      <c r="A1767" s="1">
        <v>113</v>
      </c>
      <c r="B1767" s="24" t="s">
        <v>10</v>
      </c>
      <c r="C1767" s="2">
        <v>41193</v>
      </c>
      <c r="D1767" s="2" t="str">
        <f t="shared" si="231"/>
        <v>2012-10</v>
      </c>
      <c r="E1767" s="23">
        <v>10</v>
      </c>
      <c r="F1767" s="23">
        <f t="shared" si="232"/>
        <v>0</v>
      </c>
      <c r="G1767" s="23">
        <f>IF(AND(B1767="Med B", COUNTIFS(A$2:A1767, A1767, B$2:B1767, "Med A")=0), 1, 0)</f>
        <v>0</v>
      </c>
      <c r="H1767" s="23" cm="1">
        <f t="array" ref="H1767">IF(AND(A1767=A1766, E1767=1), (C1767-MIN(IF(A$2:A1767=A1767, IF(B$2:B1767="Med A", C$2:C1767), C1767)))/7, 0)</f>
        <v>0</v>
      </c>
      <c r="I1767" s="23">
        <f>IF(F1767=1, SUMIFS(E$2:E1767, A$2:A1767, A1767, B$2:B1767, "Med A"), 0)</f>
        <v>0</v>
      </c>
      <c r="J1767" s="23">
        <f t="shared" si="233"/>
        <v>0</v>
      </c>
      <c r="K1767" s="23">
        <f t="shared" si="234"/>
        <v>0</v>
      </c>
      <c r="L1767" s="23">
        <f t="shared" si="235"/>
        <v>10</v>
      </c>
      <c r="M1767" s="1">
        <f>IF(AND(B1767="Med B", COUNTIFS(A$2:A1767, A1767, B$2:B1767, "Med B")=1), 1, 0)</f>
        <v>0</v>
      </c>
      <c r="N1767" s="1">
        <f t="shared" si="236"/>
        <v>0</v>
      </c>
      <c r="O1767" s="1">
        <f>IF(B1767="Med B", COUNTIFS(A$2:A1767, A1767, B$2:B1767, "Med B"), 0)</f>
        <v>2</v>
      </c>
      <c r="P1767" s="1">
        <f>IF(AND(B1767="Med B", COUNTIFS(A$2:A1767, A1767, B$2:B1767, "Med B")=2), E1767, 0)</f>
        <v>10</v>
      </c>
      <c r="Q1767" t="str">
        <f t="shared" si="238"/>
        <v/>
      </c>
    </row>
    <row r="1768" spans="1:17" ht="10" x14ac:dyDescent="0.25">
      <c r="A1768" s="1">
        <v>113</v>
      </c>
      <c r="B1768" s="24" t="s">
        <v>10</v>
      </c>
      <c r="C1768" s="2">
        <v>41228</v>
      </c>
      <c r="D1768" s="2" t="str">
        <f t="shared" si="231"/>
        <v>2012-11</v>
      </c>
      <c r="E1768" s="23">
        <v>10</v>
      </c>
      <c r="F1768" s="23">
        <f t="shared" si="232"/>
        <v>0</v>
      </c>
      <c r="G1768" s="23">
        <f>IF(AND(B1768="Med B", COUNTIFS(A$2:A1768, A1768, B$2:B1768, "Med A")=0), 1, 0)</f>
        <v>0</v>
      </c>
      <c r="H1768" s="23" cm="1">
        <f t="array" ref="H1768">IF(AND(A1768=A1767, E1768=1), (C1768-MIN(IF(A$2:A1768=A1768, IF(B$2:B1768="Med A", C$2:C1768), C1768)))/7, 0)</f>
        <v>0</v>
      </c>
      <c r="I1768" s="23">
        <f>IF(F1768=1, SUMIFS(E$2:E1768, A$2:A1768, A1768, B$2:B1768, "Med A"), 0)</f>
        <v>0</v>
      </c>
      <c r="J1768" s="23">
        <f t="shared" si="233"/>
        <v>30</v>
      </c>
      <c r="K1768" s="23">
        <f t="shared" si="234"/>
        <v>0</v>
      </c>
      <c r="L1768" s="23">
        <f t="shared" si="235"/>
        <v>10</v>
      </c>
      <c r="M1768" s="1">
        <f>IF(AND(B1768="Med B", COUNTIFS(A$2:A1768, A1768, B$2:B1768, "Med B")=1), 1, 0)</f>
        <v>0</v>
      </c>
      <c r="N1768" s="1">
        <f t="shared" si="236"/>
        <v>0</v>
      </c>
      <c r="O1768" s="1">
        <f>IF(B1768="Med B", COUNTIFS(A$2:A1768, A1768, B$2:B1768, "Med B"), 0)</f>
        <v>3</v>
      </c>
      <c r="P1768" s="1">
        <f>IF(AND(B1768="Med B", COUNTIFS(A$2:A1768, A1768, B$2:B1768, "Med B")=2), E1768, 0)</f>
        <v>0</v>
      </c>
    </row>
    <row r="1769" spans="1:17" ht="10" x14ac:dyDescent="0.25">
      <c r="A1769" s="1">
        <v>114</v>
      </c>
      <c r="B1769" s="24" t="s">
        <v>9</v>
      </c>
      <c r="C1769" s="2">
        <v>41093</v>
      </c>
      <c r="D1769" s="2" t="str">
        <f t="shared" si="231"/>
        <v>2012-07</v>
      </c>
      <c r="E1769" s="23">
        <v>3700</v>
      </c>
      <c r="F1769" s="23">
        <f t="shared" si="232"/>
        <v>0</v>
      </c>
      <c r="G1769" s="23">
        <f>IF(AND(B1769="Med B", COUNTIFS(A$2:A1769, A1769, B$2:B1769, "Med A")=0), 1, 0)</f>
        <v>0</v>
      </c>
      <c r="H1769" s="23" cm="1">
        <f t="array" ref="H1769">IF(AND(A1769=A1768, E1769=1), (C1769-MIN(IF(A$2:A1769=A1769, IF(B$2:B1769="Med A", C$2:C1769), C1769)))/7, 0)</f>
        <v>0</v>
      </c>
      <c r="I1769" s="23">
        <f>IF(F1769=1, SUMIFS(E$2:E1769, A$2:A1769, A1769, B$2:B1769, "Med A"), 0)</f>
        <v>0</v>
      </c>
      <c r="J1769" s="23">
        <f t="shared" si="233"/>
        <v>0</v>
      </c>
      <c r="K1769" s="23">
        <f t="shared" si="234"/>
        <v>3700</v>
      </c>
      <c r="L1769" s="23">
        <f t="shared" si="235"/>
        <v>0</v>
      </c>
      <c r="M1769" s="1">
        <f>IF(AND(B1769="Med B", COUNTIFS(A$2:A1769, A1769, B$2:B1769, "Med B")=1), 1, 0)</f>
        <v>0</v>
      </c>
      <c r="N1769" s="1">
        <f t="shared" si="236"/>
        <v>0</v>
      </c>
      <c r="O1769" s="1">
        <f>IF(B1769="Med B", COUNTIFS(A$2:A1769, A1769, B$2:B1769, "Med B"), 0)</f>
        <v>0</v>
      </c>
      <c r="P1769" s="1">
        <f>IF(AND(B1769="Med B", COUNTIFS(A$2:A1769, A1769, B$2:B1769, "Med B")=2), E1769, 0)</f>
        <v>0</v>
      </c>
    </row>
    <row r="1770" spans="1:17" ht="10" x14ac:dyDescent="0.25">
      <c r="A1770" s="1">
        <v>114</v>
      </c>
      <c r="B1770" s="24" t="s">
        <v>9</v>
      </c>
      <c r="C1770" s="2">
        <v>41095</v>
      </c>
      <c r="D1770" s="2" t="str">
        <f t="shared" si="231"/>
        <v>2012-07</v>
      </c>
      <c r="E1770" s="23">
        <v>3700</v>
      </c>
      <c r="F1770" s="23">
        <f t="shared" si="232"/>
        <v>0</v>
      </c>
      <c r="G1770" s="23">
        <f>IF(AND(B1770="Med B", COUNTIFS(A$2:A1770, A1770, B$2:B1770, "Med A")=0), 1, 0)</f>
        <v>0</v>
      </c>
      <c r="H1770" s="23" cm="1">
        <f t="array" ref="H1770">IF(AND(A1770=A1769, E1770=1), (C1770-MIN(IF(A$2:A1770=A1770, IF(B$2:B1770="Med A", C$2:C1770), C1770)))/7, 0)</f>
        <v>0</v>
      </c>
      <c r="I1770" s="23">
        <f>IF(F1770=1, SUMIFS(E$2:E1770, A$2:A1770, A1770, B$2:B1770, "Med A"), 0)</f>
        <v>0</v>
      </c>
      <c r="J1770" s="23">
        <f t="shared" si="233"/>
        <v>0</v>
      </c>
      <c r="K1770" s="23">
        <f t="shared" si="234"/>
        <v>3700</v>
      </c>
      <c r="L1770" s="23">
        <f t="shared" si="235"/>
        <v>0</v>
      </c>
      <c r="M1770" s="1">
        <f>IF(AND(B1770="Med B", COUNTIFS(A$2:A1770, A1770, B$2:B1770, "Med B")=1), 1, 0)</f>
        <v>0</v>
      </c>
      <c r="N1770" s="1">
        <f t="shared" si="236"/>
        <v>0</v>
      </c>
      <c r="O1770" s="1">
        <f>IF(B1770="Med B", COUNTIFS(A$2:A1770, A1770, B$2:B1770, "Med B"), 0)</f>
        <v>0</v>
      </c>
      <c r="P1770" s="1">
        <f>IF(AND(B1770="Med B", COUNTIFS(A$2:A1770, A1770, B$2:B1770, "Med B")=2), E1770, 0)</f>
        <v>0</v>
      </c>
    </row>
    <row r="1771" spans="1:17" ht="10" x14ac:dyDescent="0.25">
      <c r="A1771" s="1">
        <v>114</v>
      </c>
      <c r="B1771" s="24" t="s">
        <v>9</v>
      </c>
      <c r="C1771" s="2">
        <v>41097</v>
      </c>
      <c r="D1771" s="2" t="str">
        <f t="shared" si="231"/>
        <v>2012-07</v>
      </c>
      <c r="E1771" s="23">
        <v>3700</v>
      </c>
      <c r="F1771" s="23">
        <f t="shared" si="232"/>
        <v>0</v>
      </c>
      <c r="G1771" s="23">
        <f>IF(AND(B1771="Med B", COUNTIFS(A$2:A1771, A1771, B$2:B1771, "Med A")=0), 1, 0)</f>
        <v>0</v>
      </c>
      <c r="H1771" s="23" cm="1">
        <f t="array" ref="H1771">IF(AND(A1771=A1770, E1771=1), (C1771-MIN(IF(A$2:A1771=A1771, IF(B$2:B1771="Med A", C$2:C1771), C1771)))/7, 0)</f>
        <v>0</v>
      </c>
      <c r="I1771" s="23">
        <f>IF(F1771=1, SUMIFS(E$2:E1771, A$2:A1771, A1771, B$2:B1771, "Med A"), 0)</f>
        <v>0</v>
      </c>
      <c r="J1771" s="23">
        <f t="shared" si="233"/>
        <v>0</v>
      </c>
      <c r="K1771" s="23">
        <f t="shared" si="234"/>
        <v>3700</v>
      </c>
      <c r="L1771" s="23">
        <f t="shared" si="235"/>
        <v>0</v>
      </c>
      <c r="M1771" s="1">
        <f>IF(AND(B1771="Med B", COUNTIFS(A$2:A1771, A1771, B$2:B1771, "Med B")=1), 1, 0)</f>
        <v>0</v>
      </c>
      <c r="N1771" s="1">
        <f t="shared" si="236"/>
        <v>0</v>
      </c>
      <c r="O1771" s="1">
        <f>IF(B1771="Med B", COUNTIFS(A$2:A1771, A1771, B$2:B1771, "Med B"), 0)</f>
        <v>0</v>
      </c>
      <c r="P1771" s="1">
        <f>IF(AND(B1771="Med B", COUNTIFS(A$2:A1771, A1771, B$2:B1771, "Med B")=2), E1771, 0)</f>
        <v>0</v>
      </c>
    </row>
    <row r="1772" spans="1:17" ht="10" x14ac:dyDescent="0.25">
      <c r="A1772" s="1">
        <v>114</v>
      </c>
      <c r="B1772" s="24" t="s">
        <v>9</v>
      </c>
      <c r="C1772" s="2">
        <v>41100</v>
      </c>
      <c r="D1772" s="2" t="str">
        <f t="shared" si="231"/>
        <v>2012-07</v>
      </c>
      <c r="E1772" s="23">
        <v>3700</v>
      </c>
      <c r="F1772" s="23">
        <f t="shared" si="232"/>
        <v>0</v>
      </c>
      <c r="G1772" s="23">
        <f>IF(AND(B1772="Med B", COUNTIFS(A$2:A1772, A1772, B$2:B1772, "Med A")=0), 1, 0)</f>
        <v>0</v>
      </c>
      <c r="H1772" s="23" cm="1">
        <f t="array" ref="H1772">IF(AND(A1772=A1771, E1772=1), (C1772-MIN(IF(A$2:A1772=A1772, IF(B$2:B1772="Med A", C$2:C1772), C1772)))/7, 0)</f>
        <v>0</v>
      </c>
      <c r="I1772" s="23">
        <f>IF(F1772=1, SUMIFS(E$2:E1772, A$2:A1772, A1772, B$2:B1772, "Med A"), 0)</f>
        <v>0</v>
      </c>
      <c r="J1772" s="23">
        <f t="shared" si="233"/>
        <v>0</v>
      </c>
      <c r="K1772" s="23">
        <f t="shared" si="234"/>
        <v>3700</v>
      </c>
      <c r="L1772" s="23">
        <f t="shared" si="235"/>
        <v>0</v>
      </c>
      <c r="M1772" s="1">
        <f>IF(AND(B1772="Med B", COUNTIFS(A$2:A1772, A1772, B$2:B1772, "Med B")=1), 1, 0)</f>
        <v>0</v>
      </c>
      <c r="N1772" s="1">
        <f t="shared" si="236"/>
        <v>0</v>
      </c>
      <c r="O1772" s="1">
        <f>IF(B1772="Med B", COUNTIFS(A$2:A1772, A1772, B$2:B1772, "Med B"), 0)</f>
        <v>0</v>
      </c>
      <c r="P1772" s="1">
        <f>IF(AND(B1772="Med B", COUNTIFS(A$2:A1772, A1772, B$2:B1772, "Med B")=2), E1772, 0)</f>
        <v>0</v>
      </c>
    </row>
    <row r="1773" spans="1:17" ht="10" x14ac:dyDescent="0.25">
      <c r="A1773" s="1">
        <v>114</v>
      </c>
      <c r="B1773" s="24" t="s">
        <v>9</v>
      </c>
      <c r="C1773" s="2">
        <v>41102</v>
      </c>
      <c r="D1773" s="2" t="str">
        <f t="shared" si="231"/>
        <v>2012-07</v>
      </c>
      <c r="E1773" s="23">
        <v>3700</v>
      </c>
      <c r="F1773" s="23">
        <f t="shared" si="232"/>
        <v>0</v>
      </c>
      <c r="G1773" s="23">
        <f>IF(AND(B1773="Med B", COUNTIFS(A$2:A1773, A1773, B$2:B1773, "Med A")=0), 1, 0)</f>
        <v>0</v>
      </c>
      <c r="H1773" s="23" cm="1">
        <f t="array" ref="H1773">IF(AND(A1773=A1772, E1773=1), (C1773-MIN(IF(A$2:A1773=A1773, IF(B$2:B1773="Med A", C$2:C1773), C1773)))/7, 0)</f>
        <v>0</v>
      </c>
      <c r="I1773" s="23">
        <f>IF(F1773=1, SUMIFS(E$2:E1773, A$2:A1773, A1773, B$2:B1773, "Med A"), 0)</f>
        <v>0</v>
      </c>
      <c r="J1773" s="23">
        <f t="shared" si="233"/>
        <v>0</v>
      </c>
      <c r="K1773" s="23">
        <f t="shared" si="234"/>
        <v>3700</v>
      </c>
      <c r="L1773" s="23">
        <f t="shared" si="235"/>
        <v>0</v>
      </c>
      <c r="M1773" s="1">
        <f>IF(AND(B1773="Med B", COUNTIFS(A$2:A1773, A1773, B$2:B1773, "Med B")=1), 1, 0)</f>
        <v>0</v>
      </c>
      <c r="N1773" s="1">
        <f t="shared" si="236"/>
        <v>0</v>
      </c>
      <c r="O1773" s="1">
        <f>IF(B1773="Med B", COUNTIFS(A$2:A1773, A1773, B$2:B1773, "Med B"), 0)</f>
        <v>0</v>
      </c>
      <c r="P1773" s="1">
        <f>IF(AND(B1773="Med B", COUNTIFS(A$2:A1773, A1773, B$2:B1773, "Med B")=2), E1773, 0)</f>
        <v>0</v>
      </c>
    </row>
    <row r="1774" spans="1:17" ht="10" x14ac:dyDescent="0.25">
      <c r="A1774" s="1">
        <v>114</v>
      </c>
      <c r="B1774" s="24" t="s">
        <v>9</v>
      </c>
      <c r="C1774" s="2">
        <v>41104</v>
      </c>
      <c r="D1774" s="2" t="str">
        <f t="shared" si="231"/>
        <v>2012-07</v>
      </c>
      <c r="E1774" s="23">
        <v>3700</v>
      </c>
      <c r="F1774" s="23">
        <f t="shared" si="232"/>
        <v>0</v>
      </c>
      <c r="G1774" s="23">
        <f>IF(AND(B1774="Med B", COUNTIFS(A$2:A1774, A1774, B$2:B1774, "Med A")=0), 1, 0)</f>
        <v>0</v>
      </c>
      <c r="H1774" s="23" cm="1">
        <f t="array" ref="H1774">IF(AND(A1774=A1773, E1774=1), (C1774-MIN(IF(A$2:A1774=A1774, IF(B$2:B1774="Med A", C$2:C1774), C1774)))/7, 0)</f>
        <v>0</v>
      </c>
      <c r="I1774" s="23">
        <f>IF(F1774=1, SUMIFS(E$2:E1774, A$2:A1774, A1774, B$2:B1774, "Med A"), 0)</f>
        <v>0</v>
      </c>
      <c r="J1774" s="23">
        <f t="shared" si="233"/>
        <v>0</v>
      </c>
      <c r="K1774" s="23">
        <f t="shared" si="234"/>
        <v>3700</v>
      </c>
      <c r="L1774" s="23">
        <f t="shared" si="235"/>
        <v>0</v>
      </c>
      <c r="M1774" s="1">
        <f>IF(AND(B1774="Med B", COUNTIFS(A$2:A1774, A1774, B$2:B1774, "Med B")=1), 1, 0)</f>
        <v>0</v>
      </c>
      <c r="N1774" s="1">
        <f t="shared" si="236"/>
        <v>0</v>
      </c>
      <c r="O1774" s="1">
        <f>IF(B1774="Med B", COUNTIFS(A$2:A1774, A1774, B$2:B1774, "Med B"), 0)</f>
        <v>0</v>
      </c>
      <c r="P1774" s="1">
        <f>IF(AND(B1774="Med B", COUNTIFS(A$2:A1774, A1774, B$2:B1774, "Med B")=2), E1774, 0)</f>
        <v>0</v>
      </c>
    </row>
    <row r="1775" spans="1:17" ht="10" x14ac:dyDescent="0.25">
      <c r="A1775" s="1">
        <v>114</v>
      </c>
      <c r="B1775" s="24" t="s">
        <v>9</v>
      </c>
      <c r="C1775" s="2">
        <v>41107</v>
      </c>
      <c r="D1775" s="2" t="str">
        <f t="shared" si="231"/>
        <v>2012-07</v>
      </c>
      <c r="E1775" s="23">
        <v>3700</v>
      </c>
      <c r="F1775" s="23">
        <f t="shared" si="232"/>
        <v>0</v>
      </c>
      <c r="G1775" s="23">
        <f>IF(AND(B1775="Med B", COUNTIFS(A$2:A1775, A1775, B$2:B1775, "Med A")=0), 1, 0)</f>
        <v>0</v>
      </c>
      <c r="H1775" s="23" cm="1">
        <f t="array" ref="H1775">IF(AND(A1775=A1774, E1775=1), (C1775-MIN(IF(A$2:A1775=A1775, IF(B$2:B1775="Med A", C$2:C1775), C1775)))/7, 0)</f>
        <v>0</v>
      </c>
      <c r="I1775" s="23">
        <f>IF(F1775=1, SUMIFS(E$2:E1775, A$2:A1775, A1775, B$2:B1775, "Med A"), 0)</f>
        <v>0</v>
      </c>
      <c r="J1775" s="23">
        <f t="shared" si="233"/>
        <v>0</v>
      </c>
      <c r="K1775" s="23">
        <f t="shared" si="234"/>
        <v>3700</v>
      </c>
      <c r="L1775" s="23">
        <f t="shared" si="235"/>
        <v>0</v>
      </c>
      <c r="M1775" s="1">
        <f>IF(AND(B1775="Med B", COUNTIFS(A$2:A1775, A1775, B$2:B1775, "Med B")=1), 1, 0)</f>
        <v>0</v>
      </c>
      <c r="N1775" s="1">
        <f t="shared" si="236"/>
        <v>0</v>
      </c>
      <c r="O1775" s="1">
        <f>IF(B1775="Med B", COUNTIFS(A$2:A1775, A1775, B$2:B1775, "Med B"), 0)</f>
        <v>0</v>
      </c>
      <c r="P1775" s="1">
        <f>IF(AND(B1775="Med B", COUNTIFS(A$2:A1775, A1775, B$2:B1775, "Med B")=2), E1775, 0)</f>
        <v>0</v>
      </c>
    </row>
    <row r="1776" spans="1:17" ht="10" x14ac:dyDescent="0.25">
      <c r="A1776" s="1">
        <v>114</v>
      </c>
      <c r="B1776" s="24" t="s">
        <v>9</v>
      </c>
      <c r="C1776" s="2">
        <v>41109</v>
      </c>
      <c r="D1776" s="2" t="str">
        <f t="shared" si="231"/>
        <v>2012-07</v>
      </c>
      <c r="E1776" s="23">
        <v>3700</v>
      </c>
      <c r="F1776" s="23">
        <f t="shared" si="232"/>
        <v>0</v>
      </c>
      <c r="G1776" s="23">
        <f>IF(AND(B1776="Med B", COUNTIFS(A$2:A1776, A1776, B$2:B1776, "Med A")=0), 1, 0)</f>
        <v>0</v>
      </c>
      <c r="H1776" s="23" cm="1">
        <f t="array" ref="H1776">IF(AND(A1776=A1775, E1776=1), (C1776-MIN(IF(A$2:A1776=A1776, IF(B$2:B1776="Med A", C$2:C1776), C1776)))/7, 0)</f>
        <v>0</v>
      </c>
      <c r="I1776" s="23">
        <f>IF(F1776=1, SUMIFS(E$2:E1776, A$2:A1776, A1776, B$2:B1776, "Med A"), 0)</f>
        <v>0</v>
      </c>
      <c r="J1776" s="23">
        <f t="shared" si="233"/>
        <v>0</v>
      </c>
      <c r="K1776" s="23">
        <f t="shared" si="234"/>
        <v>3700</v>
      </c>
      <c r="L1776" s="23">
        <f t="shared" si="235"/>
        <v>0</v>
      </c>
      <c r="M1776" s="1">
        <f>IF(AND(B1776="Med B", COUNTIFS(A$2:A1776, A1776, B$2:B1776, "Med B")=1), 1, 0)</f>
        <v>0</v>
      </c>
      <c r="N1776" s="1">
        <f t="shared" si="236"/>
        <v>0</v>
      </c>
      <c r="O1776" s="1">
        <f>IF(B1776="Med B", COUNTIFS(A$2:A1776, A1776, B$2:B1776, "Med B"), 0)</f>
        <v>0</v>
      </c>
      <c r="P1776" s="1">
        <f>IF(AND(B1776="Med B", COUNTIFS(A$2:A1776, A1776, B$2:B1776, "Med B")=2), E1776, 0)</f>
        <v>0</v>
      </c>
    </row>
    <row r="1777" spans="1:16" ht="10" x14ac:dyDescent="0.25">
      <c r="A1777" s="1">
        <v>114</v>
      </c>
      <c r="B1777" s="24" t="s">
        <v>9</v>
      </c>
      <c r="C1777" s="2">
        <v>41111</v>
      </c>
      <c r="D1777" s="2" t="str">
        <f t="shared" si="231"/>
        <v>2012-07</v>
      </c>
      <c r="E1777" s="23">
        <v>3700</v>
      </c>
      <c r="F1777" s="23">
        <f t="shared" si="232"/>
        <v>0</v>
      </c>
      <c r="G1777" s="23">
        <f>IF(AND(B1777="Med B", COUNTIFS(A$2:A1777, A1777, B$2:B1777, "Med A")=0), 1, 0)</f>
        <v>0</v>
      </c>
      <c r="H1777" s="23" cm="1">
        <f t="array" ref="H1777">IF(AND(A1777=A1776, E1777=1), (C1777-MIN(IF(A$2:A1777=A1777, IF(B$2:B1777="Med A", C$2:C1777), C1777)))/7, 0)</f>
        <v>0</v>
      </c>
      <c r="I1777" s="23">
        <f>IF(F1777=1, SUMIFS(E$2:E1777, A$2:A1777, A1777, B$2:B1777, "Med A"), 0)</f>
        <v>0</v>
      </c>
      <c r="J1777" s="23">
        <f t="shared" si="233"/>
        <v>0</v>
      </c>
      <c r="K1777" s="23">
        <f t="shared" si="234"/>
        <v>3700</v>
      </c>
      <c r="L1777" s="23">
        <f t="shared" si="235"/>
        <v>0</v>
      </c>
      <c r="M1777" s="1">
        <f>IF(AND(B1777="Med B", COUNTIFS(A$2:A1777, A1777, B$2:B1777, "Med B")=1), 1, 0)</f>
        <v>0</v>
      </c>
      <c r="N1777" s="1">
        <f t="shared" si="236"/>
        <v>0</v>
      </c>
      <c r="O1777" s="1">
        <f>IF(B1777="Med B", COUNTIFS(A$2:A1777, A1777, B$2:B1777, "Med B"), 0)</f>
        <v>0</v>
      </c>
      <c r="P1777" s="1">
        <f>IF(AND(B1777="Med B", COUNTIFS(A$2:A1777, A1777, B$2:B1777, "Med B")=2), E1777, 0)</f>
        <v>0</v>
      </c>
    </row>
    <row r="1778" spans="1:16" ht="10" x14ac:dyDescent="0.25">
      <c r="A1778" s="1">
        <v>114</v>
      </c>
      <c r="B1778" s="24" t="s">
        <v>9</v>
      </c>
      <c r="C1778" s="2">
        <v>41114</v>
      </c>
      <c r="D1778" s="2" t="str">
        <f t="shared" si="231"/>
        <v>2012-07</v>
      </c>
      <c r="E1778" s="23">
        <v>3700</v>
      </c>
      <c r="F1778" s="23">
        <f t="shared" si="232"/>
        <v>0</v>
      </c>
      <c r="G1778" s="23">
        <f>IF(AND(B1778="Med B", COUNTIFS(A$2:A1778, A1778, B$2:B1778, "Med A")=0), 1, 0)</f>
        <v>0</v>
      </c>
      <c r="H1778" s="23" cm="1">
        <f t="array" ref="H1778">IF(AND(A1778=A1777, E1778=1), (C1778-MIN(IF(A$2:A1778=A1778, IF(B$2:B1778="Med A", C$2:C1778), C1778)))/7, 0)</f>
        <v>0</v>
      </c>
      <c r="I1778" s="23">
        <f>IF(F1778=1, SUMIFS(E$2:E1778, A$2:A1778, A1778, B$2:B1778, "Med A"), 0)</f>
        <v>0</v>
      </c>
      <c r="J1778" s="23">
        <f t="shared" si="233"/>
        <v>0</v>
      </c>
      <c r="K1778" s="23">
        <f t="shared" si="234"/>
        <v>3700</v>
      </c>
      <c r="L1778" s="23">
        <f t="shared" si="235"/>
        <v>0</v>
      </c>
      <c r="M1778" s="1">
        <f>IF(AND(B1778="Med B", COUNTIFS(A$2:A1778, A1778, B$2:B1778, "Med B")=1), 1, 0)</f>
        <v>0</v>
      </c>
      <c r="N1778" s="1">
        <f t="shared" si="236"/>
        <v>0</v>
      </c>
      <c r="O1778" s="1">
        <f>IF(B1778="Med B", COUNTIFS(A$2:A1778, A1778, B$2:B1778, "Med B"), 0)</f>
        <v>0</v>
      </c>
      <c r="P1778" s="1">
        <f>IF(AND(B1778="Med B", COUNTIFS(A$2:A1778, A1778, B$2:B1778, "Med B")=2), E1778, 0)</f>
        <v>0</v>
      </c>
    </row>
    <row r="1779" spans="1:16" ht="10" x14ac:dyDescent="0.25">
      <c r="A1779" s="1">
        <v>114</v>
      </c>
      <c r="B1779" s="24" t="s">
        <v>9</v>
      </c>
      <c r="C1779" s="2">
        <v>41116</v>
      </c>
      <c r="D1779" s="2" t="str">
        <f t="shared" si="231"/>
        <v>2012-07</v>
      </c>
      <c r="E1779" s="23">
        <v>3700</v>
      </c>
      <c r="F1779" s="23">
        <f t="shared" si="232"/>
        <v>0</v>
      </c>
      <c r="G1779" s="23">
        <f>IF(AND(B1779="Med B", COUNTIFS(A$2:A1779, A1779, B$2:B1779, "Med A")=0), 1, 0)</f>
        <v>0</v>
      </c>
      <c r="H1779" s="23" cm="1">
        <f t="array" ref="H1779">IF(AND(A1779=A1778, E1779=1), (C1779-MIN(IF(A$2:A1779=A1779, IF(B$2:B1779="Med A", C$2:C1779), C1779)))/7, 0)</f>
        <v>0</v>
      </c>
      <c r="I1779" s="23">
        <f>IF(F1779=1, SUMIFS(E$2:E1779, A$2:A1779, A1779, B$2:B1779, "Med A"), 0)</f>
        <v>0</v>
      </c>
      <c r="J1779" s="23">
        <f t="shared" si="233"/>
        <v>0</v>
      </c>
      <c r="K1779" s="23">
        <f t="shared" si="234"/>
        <v>3700</v>
      </c>
      <c r="L1779" s="23">
        <f t="shared" si="235"/>
        <v>0</v>
      </c>
      <c r="M1779" s="1">
        <f>IF(AND(B1779="Med B", COUNTIFS(A$2:A1779, A1779, B$2:B1779, "Med B")=1), 1, 0)</f>
        <v>0</v>
      </c>
      <c r="N1779" s="1">
        <f t="shared" si="236"/>
        <v>0</v>
      </c>
      <c r="O1779" s="1">
        <f>IF(B1779="Med B", COUNTIFS(A$2:A1779, A1779, B$2:B1779, "Med B"), 0)</f>
        <v>0</v>
      </c>
      <c r="P1779" s="1">
        <f>IF(AND(B1779="Med B", COUNTIFS(A$2:A1779, A1779, B$2:B1779, "Med B")=2), E1779, 0)</f>
        <v>0</v>
      </c>
    </row>
    <row r="1780" spans="1:16" ht="10" x14ac:dyDescent="0.25">
      <c r="A1780" s="1">
        <v>114</v>
      </c>
      <c r="B1780" s="24" t="s">
        <v>9</v>
      </c>
      <c r="C1780" s="2">
        <v>41118</v>
      </c>
      <c r="D1780" s="2" t="str">
        <f t="shared" si="231"/>
        <v>2012-07</v>
      </c>
      <c r="E1780" s="23">
        <v>3700</v>
      </c>
      <c r="F1780" s="23">
        <f t="shared" si="232"/>
        <v>0</v>
      </c>
      <c r="G1780" s="23">
        <f>IF(AND(B1780="Med B", COUNTIFS(A$2:A1780, A1780, B$2:B1780, "Med A")=0), 1, 0)</f>
        <v>0</v>
      </c>
      <c r="H1780" s="23" cm="1">
        <f t="array" ref="H1780">IF(AND(A1780=A1779, E1780=1), (C1780-MIN(IF(A$2:A1780=A1780, IF(B$2:B1780="Med A", C$2:C1780), C1780)))/7, 0)</f>
        <v>0</v>
      </c>
      <c r="I1780" s="23">
        <f>IF(F1780=1, SUMIFS(E$2:E1780, A$2:A1780, A1780, B$2:B1780, "Med A"), 0)</f>
        <v>0</v>
      </c>
      <c r="J1780" s="23">
        <f t="shared" si="233"/>
        <v>0</v>
      </c>
      <c r="K1780" s="23">
        <f t="shared" si="234"/>
        <v>3700</v>
      </c>
      <c r="L1780" s="23">
        <f t="shared" si="235"/>
        <v>0</v>
      </c>
      <c r="M1780" s="1">
        <f>IF(AND(B1780="Med B", COUNTIFS(A$2:A1780, A1780, B$2:B1780, "Med B")=1), 1, 0)</f>
        <v>0</v>
      </c>
      <c r="N1780" s="1">
        <f t="shared" si="236"/>
        <v>0</v>
      </c>
      <c r="O1780" s="1">
        <f>IF(B1780="Med B", COUNTIFS(A$2:A1780, A1780, B$2:B1780, "Med B"), 0)</f>
        <v>0</v>
      </c>
      <c r="P1780" s="1">
        <f>IF(AND(B1780="Med B", COUNTIFS(A$2:A1780, A1780, B$2:B1780, "Med B")=2), E1780, 0)</f>
        <v>0</v>
      </c>
    </row>
    <row r="1781" spans="1:16" ht="10" x14ac:dyDescent="0.25">
      <c r="A1781" s="1">
        <v>114</v>
      </c>
      <c r="B1781" s="24" t="s">
        <v>9</v>
      </c>
      <c r="C1781" s="2">
        <v>41121</v>
      </c>
      <c r="D1781" s="2" t="str">
        <f t="shared" si="231"/>
        <v>2012-07</v>
      </c>
      <c r="E1781" s="23">
        <v>3700</v>
      </c>
      <c r="F1781" s="23">
        <f t="shared" si="232"/>
        <v>0</v>
      </c>
      <c r="G1781" s="23">
        <f>IF(AND(B1781="Med B", COUNTIFS(A$2:A1781, A1781, B$2:B1781, "Med A")=0), 1, 0)</f>
        <v>0</v>
      </c>
      <c r="H1781" s="23" cm="1">
        <f t="array" ref="H1781">IF(AND(A1781=A1780, E1781=1), (C1781-MIN(IF(A$2:A1781=A1781, IF(B$2:B1781="Med A", C$2:C1781), C1781)))/7, 0)</f>
        <v>0</v>
      </c>
      <c r="I1781" s="23">
        <f>IF(F1781=1, SUMIFS(E$2:E1781, A$2:A1781, A1781, B$2:B1781, "Med A"), 0)</f>
        <v>0</v>
      </c>
      <c r="J1781" s="23">
        <f t="shared" si="233"/>
        <v>0</v>
      </c>
      <c r="K1781" s="23">
        <f t="shared" si="234"/>
        <v>3700</v>
      </c>
      <c r="L1781" s="23">
        <f t="shared" si="235"/>
        <v>0</v>
      </c>
      <c r="M1781" s="1">
        <f>IF(AND(B1781="Med B", COUNTIFS(A$2:A1781, A1781, B$2:B1781, "Med B")=1), 1, 0)</f>
        <v>0</v>
      </c>
      <c r="N1781" s="1">
        <f t="shared" si="236"/>
        <v>0</v>
      </c>
      <c r="O1781" s="1">
        <f>IF(B1781="Med B", COUNTIFS(A$2:A1781, A1781, B$2:B1781, "Med B"), 0)</f>
        <v>0</v>
      </c>
      <c r="P1781" s="1">
        <f>IF(AND(B1781="Med B", COUNTIFS(A$2:A1781, A1781, B$2:B1781, "Med B")=2), E1781, 0)</f>
        <v>0</v>
      </c>
    </row>
    <row r="1782" spans="1:16" ht="10" x14ac:dyDescent="0.25">
      <c r="A1782" s="1">
        <v>114</v>
      </c>
      <c r="B1782" s="24" t="s">
        <v>9</v>
      </c>
      <c r="C1782" s="2">
        <v>41123</v>
      </c>
      <c r="D1782" s="2" t="str">
        <f t="shared" si="231"/>
        <v>2012-08</v>
      </c>
      <c r="E1782" s="23">
        <v>3700</v>
      </c>
      <c r="F1782" s="23">
        <f t="shared" si="232"/>
        <v>0</v>
      </c>
      <c r="G1782" s="23">
        <f>IF(AND(B1782="Med B", COUNTIFS(A$2:A1782, A1782, B$2:B1782, "Med A")=0), 1, 0)</f>
        <v>0</v>
      </c>
      <c r="H1782" s="23" cm="1">
        <f t="array" ref="H1782">IF(AND(A1782=A1781, E1782=1), (C1782-MIN(IF(A$2:A1782=A1782, IF(B$2:B1782="Med A", C$2:C1782), C1782)))/7, 0)</f>
        <v>0</v>
      </c>
      <c r="I1782" s="23">
        <f>IF(F1782=1, SUMIFS(E$2:E1782, A$2:A1782, A1782, B$2:B1782, "Med A"), 0)</f>
        <v>0</v>
      </c>
      <c r="J1782" s="23">
        <f t="shared" si="233"/>
        <v>0</v>
      </c>
      <c r="K1782" s="23">
        <f t="shared" si="234"/>
        <v>3700</v>
      </c>
      <c r="L1782" s="23">
        <f t="shared" si="235"/>
        <v>0</v>
      </c>
      <c r="M1782" s="1">
        <f>IF(AND(B1782="Med B", COUNTIFS(A$2:A1782, A1782, B$2:B1782, "Med B")=1), 1, 0)</f>
        <v>0</v>
      </c>
      <c r="N1782" s="1">
        <f t="shared" si="236"/>
        <v>0</v>
      </c>
      <c r="O1782" s="1">
        <f>IF(B1782="Med B", COUNTIFS(A$2:A1782, A1782, B$2:B1782, "Med B"), 0)</f>
        <v>0</v>
      </c>
      <c r="P1782" s="1">
        <f>IF(AND(B1782="Med B", COUNTIFS(A$2:A1782, A1782, B$2:B1782, "Med B")=2), E1782, 0)</f>
        <v>0</v>
      </c>
    </row>
    <row r="1783" spans="1:16" ht="10" x14ac:dyDescent="0.25">
      <c r="A1783" s="1">
        <v>114</v>
      </c>
      <c r="B1783" s="24" t="s">
        <v>9</v>
      </c>
      <c r="C1783" s="2">
        <v>41125</v>
      </c>
      <c r="D1783" s="2" t="str">
        <f t="shared" si="231"/>
        <v>2012-08</v>
      </c>
      <c r="E1783" s="23">
        <v>3700</v>
      </c>
      <c r="F1783" s="23">
        <f t="shared" si="232"/>
        <v>0</v>
      </c>
      <c r="G1783" s="23">
        <f>IF(AND(B1783="Med B", COUNTIFS(A$2:A1783, A1783, B$2:B1783, "Med A")=0), 1, 0)</f>
        <v>0</v>
      </c>
      <c r="H1783" s="23" cm="1">
        <f t="array" ref="H1783">IF(AND(A1783=A1782, E1783=1), (C1783-MIN(IF(A$2:A1783=A1783, IF(B$2:B1783="Med A", C$2:C1783), C1783)))/7, 0)</f>
        <v>0</v>
      </c>
      <c r="I1783" s="23">
        <f>IF(F1783=1, SUMIFS(E$2:E1783, A$2:A1783, A1783, B$2:B1783, "Med A"), 0)</f>
        <v>0</v>
      </c>
      <c r="J1783" s="23">
        <f t="shared" si="233"/>
        <v>0</v>
      </c>
      <c r="K1783" s="23">
        <f t="shared" si="234"/>
        <v>3700</v>
      </c>
      <c r="L1783" s="23">
        <f t="shared" si="235"/>
        <v>0</v>
      </c>
      <c r="M1783" s="1">
        <f>IF(AND(B1783="Med B", COUNTIFS(A$2:A1783, A1783, B$2:B1783, "Med B")=1), 1, 0)</f>
        <v>0</v>
      </c>
      <c r="N1783" s="1">
        <f t="shared" si="236"/>
        <v>0</v>
      </c>
      <c r="O1783" s="1">
        <f>IF(B1783="Med B", COUNTIFS(A$2:A1783, A1783, B$2:B1783, "Med B"), 0)</f>
        <v>0</v>
      </c>
      <c r="P1783" s="1">
        <f>IF(AND(B1783="Med B", COUNTIFS(A$2:A1783, A1783, B$2:B1783, "Med B")=2), E1783, 0)</f>
        <v>0</v>
      </c>
    </row>
    <row r="1784" spans="1:16" ht="10" x14ac:dyDescent="0.25">
      <c r="A1784" s="1">
        <v>114</v>
      </c>
      <c r="B1784" s="24" t="s">
        <v>9</v>
      </c>
      <c r="C1784" s="2">
        <v>41128</v>
      </c>
      <c r="D1784" s="2" t="str">
        <f t="shared" si="231"/>
        <v>2012-08</v>
      </c>
      <c r="E1784" s="23">
        <v>3700</v>
      </c>
      <c r="F1784" s="23">
        <f t="shared" si="232"/>
        <v>0</v>
      </c>
      <c r="G1784" s="23">
        <f>IF(AND(B1784="Med B", COUNTIFS(A$2:A1784, A1784, B$2:B1784, "Med A")=0), 1, 0)</f>
        <v>0</v>
      </c>
      <c r="H1784" s="23" cm="1">
        <f t="array" ref="H1784">IF(AND(A1784=A1783, E1784=1), (C1784-MIN(IF(A$2:A1784=A1784, IF(B$2:B1784="Med A", C$2:C1784), C1784)))/7, 0)</f>
        <v>0</v>
      </c>
      <c r="I1784" s="23">
        <f>IF(F1784=1, SUMIFS(E$2:E1784, A$2:A1784, A1784, B$2:B1784, "Med A"), 0)</f>
        <v>0</v>
      </c>
      <c r="J1784" s="23">
        <f t="shared" si="233"/>
        <v>0</v>
      </c>
      <c r="K1784" s="23">
        <f t="shared" si="234"/>
        <v>3700</v>
      </c>
      <c r="L1784" s="23">
        <f t="shared" si="235"/>
        <v>0</v>
      </c>
      <c r="M1784" s="1">
        <f>IF(AND(B1784="Med B", COUNTIFS(A$2:A1784, A1784, B$2:B1784, "Med B")=1), 1, 0)</f>
        <v>0</v>
      </c>
      <c r="N1784" s="1">
        <f t="shared" si="236"/>
        <v>0</v>
      </c>
      <c r="O1784" s="1">
        <f>IF(B1784="Med B", COUNTIFS(A$2:A1784, A1784, B$2:B1784, "Med B"), 0)</f>
        <v>0</v>
      </c>
      <c r="P1784" s="1">
        <f>IF(AND(B1784="Med B", COUNTIFS(A$2:A1784, A1784, B$2:B1784, "Med B")=2), E1784, 0)</f>
        <v>0</v>
      </c>
    </row>
    <row r="1785" spans="1:16" ht="10" x14ac:dyDescent="0.25">
      <c r="A1785" s="1">
        <v>114</v>
      </c>
      <c r="B1785" s="24" t="s">
        <v>9</v>
      </c>
      <c r="C1785" s="2">
        <v>41130</v>
      </c>
      <c r="D1785" s="2" t="str">
        <f t="shared" si="231"/>
        <v>2012-08</v>
      </c>
      <c r="E1785" s="23">
        <v>3700</v>
      </c>
      <c r="F1785" s="23">
        <f t="shared" si="232"/>
        <v>0</v>
      </c>
      <c r="G1785" s="23">
        <f>IF(AND(B1785="Med B", COUNTIFS(A$2:A1785, A1785, B$2:B1785, "Med A")=0), 1, 0)</f>
        <v>0</v>
      </c>
      <c r="H1785" s="23" cm="1">
        <f t="array" ref="H1785">IF(AND(A1785=A1784, E1785=1), (C1785-MIN(IF(A$2:A1785=A1785, IF(B$2:B1785="Med A", C$2:C1785), C1785)))/7, 0)</f>
        <v>0</v>
      </c>
      <c r="I1785" s="23">
        <f>IF(F1785=1, SUMIFS(E$2:E1785, A$2:A1785, A1785, B$2:B1785, "Med A"), 0)</f>
        <v>0</v>
      </c>
      <c r="J1785" s="23">
        <f t="shared" si="233"/>
        <v>0</v>
      </c>
      <c r="K1785" s="23">
        <f t="shared" si="234"/>
        <v>3700</v>
      </c>
      <c r="L1785" s="23">
        <f t="shared" si="235"/>
        <v>0</v>
      </c>
      <c r="M1785" s="1">
        <f>IF(AND(B1785="Med B", COUNTIFS(A$2:A1785, A1785, B$2:B1785, "Med B")=1), 1, 0)</f>
        <v>0</v>
      </c>
      <c r="N1785" s="1">
        <f t="shared" si="236"/>
        <v>0</v>
      </c>
      <c r="O1785" s="1">
        <f>IF(B1785="Med B", COUNTIFS(A$2:A1785, A1785, B$2:B1785, "Med B"), 0)</f>
        <v>0</v>
      </c>
      <c r="P1785" s="1">
        <f>IF(AND(B1785="Med B", COUNTIFS(A$2:A1785, A1785, B$2:B1785, "Med B")=2), E1785, 0)</f>
        <v>0</v>
      </c>
    </row>
    <row r="1786" spans="1:16" ht="10" x14ac:dyDescent="0.25">
      <c r="A1786" s="1">
        <v>114</v>
      </c>
      <c r="B1786" s="24" t="s">
        <v>9</v>
      </c>
      <c r="C1786" s="2">
        <v>41132</v>
      </c>
      <c r="D1786" s="2" t="str">
        <f t="shared" si="231"/>
        <v>2012-08</v>
      </c>
      <c r="E1786" s="23">
        <v>3700</v>
      </c>
      <c r="F1786" s="23">
        <f t="shared" si="232"/>
        <v>0</v>
      </c>
      <c r="G1786" s="23">
        <f>IF(AND(B1786="Med B", COUNTIFS(A$2:A1786, A1786, B$2:B1786, "Med A")=0), 1, 0)</f>
        <v>0</v>
      </c>
      <c r="H1786" s="23" cm="1">
        <f t="array" ref="H1786">IF(AND(A1786=A1785, E1786=1), (C1786-MIN(IF(A$2:A1786=A1786, IF(B$2:B1786="Med A", C$2:C1786), C1786)))/7, 0)</f>
        <v>0</v>
      </c>
      <c r="I1786" s="23">
        <f>IF(F1786=1, SUMIFS(E$2:E1786, A$2:A1786, A1786, B$2:B1786, "Med A"), 0)</f>
        <v>0</v>
      </c>
      <c r="J1786" s="23">
        <f t="shared" si="233"/>
        <v>0</v>
      </c>
      <c r="K1786" s="23">
        <f t="shared" si="234"/>
        <v>3700</v>
      </c>
      <c r="L1786" s="23">
        <f t="shared" si="235"/>
        <v>0</v>
      </c>
      <c r="M1786" s="1">
        <f>IF(AND(B1786="Med B", COUNTIFS(A$2:A1786, A1786, B$2:B1786, "Med B")=1), 1, 0)</f>
        <v>0</v>
      </c>
      <c r="N1786" s="1">
        <f t="shared" si="236"/>
        <v>0</v>
      </c>
      <c r="O1786" s="1">
        <f>IF(B1786="Med B", COUNTIFS(A$2:A1786, A1786, B$2:B1786, "Med B"), 0)</f>
        <v>0</v>
      </c>
      <c r="P1786" s="1">
        <f>IF(AND(B1786="Med B", COUNTIFS(A$2:A1786, A1786, B$2:B1786, "Med B")=2), E1786, 0)</f>
        <v>0</v>
      </c>
    </row>
    <row r="1787" spans="1:16" ht="10" x14ac:dyDescent="0.25">
      <c r="A1787" s="1">
        <v>114</v>
      </c>
      <c r="B1787" s="24" t="s">
        <v>9</v>
      </c>
      <c r="C1787" s="2">
        <v>41135</v>
      </c>
      <c r="D1787" s="2" t="str">
        <f t="shared" si="231"/>
        <v>2012-08</v>
      </c>
      <c r="E1787" s="23">
        <v>3700</v>
      </c>
      <c r="F1787" s="23">
        <f t="shared" si="232"/>
        <v>0</v>
      </c>
      <c r="G1787" s="23">
        <f>IF(AND(B1787="Med B", COUNTIFS(A$2:A1787, A1787, B$2:B1787, "Med A")=0), 1, 0)</f>
        <v>0</v>
      </c>
      <c r="H1787" s="23" cm="1">
        <f t="array" ref="H1787">IF(AND(A1787=A1786, E1787=1), (C1787-MIN(IF(A$2:A1787=A1787, IF(B$2:B1787="Med A", C$2:C1787), C1787)))/7, 0)</f>
        <v>0</v>
      </c>
      <c r="I1787" s="23">
        <f>IF(F1787=1, SUMIFS(E$2:E1787, A$2:A1787, A1787, B$2:B1787, "Med A"), 0)</f>
        <v>0</v>
      </c>
      <c r="J1787" s="23">
        <f t="shared" si="233"/>
        <v>0</v>
      </c>
      <c r="K1787" s="23">
        <f t="shared" si="234"/>
        <v>3700</v>
      </c>
      <c r="L1787" s="23">
        <f t="shared" si="235"/>
        <v>0</v>
      </c>
      <c r="M1787" s="1">
        <f>IF(AND(B1787="Med B", COUNTIFS(A$2:A1787, A1787, B$2:B1787, "Med B")=1), 1, 0)</f>
        <v>0</v>
      </c>
      <c r="N1787" s="1">
        <f t="shared" si="236"/>
        <v>0</v>
      </c>
      <c r="O1787" s="1">
        <f>IF(B1787="Med B", COUNTIFS(A$2:A1787, A1787, B$2:B1787, "Med B"), 0)</f>
        <v>0</v>
      </c>
      <c r="P1787" s="1">
        <f>IF(AND(B1787="Med B", COUNTIFS(A$2:A1787, A1787, B$2:B1787, "Med B")=2), E1787, 0)</f>
        <v>0</v>
      </c>
    </row>
    <row r="1788" spans="1:16" ht="10" x14ac:dyDescent="0.25">
      <c r="A1788" s="1">
        <v>114</v>
      </c>
      <c r="B1788" s="24" t="s">
        <v>9</v>
      </c>
      <c r="C1788" s="2">
        <v>41139</v>
      </c>
      <c r="D1788" s="2" t="str">
        <f t="shared" si="231"/>
        <v>2012-08</v>
      </c>
      <c r="E1788" s="23">
        <v>3700</v>
      </c>
      <c r="F1788" s="23">
        <f t="shared" si="232"/>
        <v>0</v>
      </c>
      <c r="G1788" s="23">
        <f>IF(AND(B1788="Med B", COUNTIFS(A$2:A1788, A1788, B$2:B1788, "Med A")=0), 1, 0)</f>
        <v>0</v>
      </c>
      <c r="H1788" s="23" cm="1">
        <f t="array" ref="H1788">IF(AND(A1788=A1787, E1788=1), (C1788-MIN(IF(A$2:A1788=A1788, IF(B$2:B1788="Med A", C$2:C1788), C1788)))/7, 0)</f>
        <v>0</v>
      </c>
      <c r="I1788" s="23">
        <f>IF(F1788=1, SUMIFS(E$2:E1788, A$2:A1788, A1788, B$2:B1788, "Med A"), 0)</f>
        <v>0</v>
      </c>
      <c r="J1788" s="23">
        <f t="shared" si="233"/>
        <v>0</v>
      </c>
      <c r="K1788" s="23">
        <f t="shared" si="234"/>
        <v>3700</v>
      </c>
      <c r="L1788" s="23">
        <f t="shared" si="235"/>
        <v>0</v>
      </c>
      <c r="M1788" s="1">
        <f>IF(AND(B1788="Med B", COUNTIFS(A$2:A1788, A1788, B$2:B1788, "Med B")=1), 1, 0)</f>
        <v>0</v>
      </c>
      <c r="N1788" s="1">
        <f t="shared" si="236"/>
        <v>0</v>
      </c>
      <c r="O1788" s="1">
        <f>IF(B1788="Med B", COUNTIFS(A$2:A1788, A1788, B$2:B1788, "Med B"), 0)</f>
        <v>0</v>
      </c>
      <c r="P1788" s="1">
        <f>IF(AND(B1788="Med B", COUNTIFS(A$2:A1788, A1788, B$2:B1788, "Med B")=2), E1788, 0)</f>
        <v>0</v>
      </c>
    </row>
    <row r="1789" spans="1:16" ht="10" x14ac:dyDescent="0.25">
      <c r="A1789" s="1">
        <v>114</v>
      </c>
      <c r="B1789" s="24" t="s">
        <v>9</v>
      </c>
      <c r="C1789" s="2">
        <v>41142</v>
      </c>
      <c r="D1789" s="2" t="str">
        <f t="shared" si="231"/>
        <v>2012-08</v>
      </c>
      <c r="E1789" s="23">
        <v>3700</v>
      </c>
      <c r="F1789" s="23">
        <f t="shared" si="232"/>
        <v>0</v>
      </c>
      <c r="G1789" s="23">
        <f>IF(AND(B1789="Med B", COUNTIFS(A$2:A1789, A1789, B$2:B1789, "Med A")=0), 1, 0)</f>
        <v>0</v>
      </c>
      <c r="H1789" s="23" cm="1">
        <f t="array" ref="H1789">IF(AND(A1789=A1788, E1789=1), (C1789-MIN(IF(A$2:A1789=A1789, IF(B$2:B1789="Med A", C$2:C1789), C1789)))/7, 0)</f>
        <v>0</v>
      </c>
      <c r="I1789" s="23">
        <f>IF(F1789=1, SUMIFS(E$2:E1789, A$2:A1789, A1789, B$2:B1789, "Med A"), 0)</f>
        <v>0</v>
      </c>
      <c r="J1789" s="23">
        <f t="shared" si="233"/>
        <v>0</v>
      </c>
      <c r="K1789" s="23">
        <f t="shared" si="234"/>
        <v>3700</v>
      </c>
      <c r="L1789" s="23">
        <f t="shared" si="235"/>
        <v>0</v>
      </c>
      <c r="M1789" s="1">
        <f>IF(AND(B1789="Med B", COUNTIFS(A$2:A1789, A1789, B$2:B1789, "Med B")=1), 1, 0)</f>
        <v>0</v>
      </c>
      <c r="N1789" s="1">
        <f t="shared" si="236"/>
        <v>0</v>
      </c>
      <c r="O1789" s="1">
        <f>IF(B1789="Med B", COUNTIFS(A$2:A1789, A1789, B$2:B1789, "Med B"), 0)</f>
        <v>0</v>
      </c>
      <c r="P1789" s="1">
        <f>IF(AND(B1789="Med B", COUNTIFS(A$2:A1789, A1789, B$2:B1789, "Med B")=2), E1789, 0)</f>
        <v>0</v>
      </c>
    </row>
    <row r="1790" spans="1:16" ht="10" x14ac:dyDescent="0.25">
      <c r="A1790" s="1">
        <v>114</v>
      </c>
      <c r="B1790" s="24" t="s">
        <v>9</v>
      </c>
      <c r="C1790" s="2">
        <v>41144</v>
      </c>
      <c r="D1790" s="2" t="str">
        <f t="shared" si="231"/>
        <v>2012-08</v>
      </c>
      <c r="E1790" s="23">
        <v>5600</v>
      </c>
      <c r="F1790" s="23">
        <f t="shared" si="232"/>
        <v>0</v>
      </c>
      <c r="G1790" s="23">
        <f>IF(AND(B1790="Med B", COUNTIFS(A$2:A1790, A1790, B$2:B1790, "Med A")=0), 1, 0)</f>
        <v>0</v>
      </c>
      <c r="H1790" s="23" cm="1">
        <f t="array" ref="H1790">IF(AND(A1790=A1789, E1790=1), (C1790-MIN(IF(A$2:A1790=A1790, IF(B$2:B1790="Med A", C$2:C1790), C1790)))/7, 0)</f>
        <v>0</v>
      </c>
      <c r="I1790" s="23">
        <f>IF(F1790=1, SUMIFS(E$2:E1790, A$2:A1790, A1790, B$2:B1790, "Med A"), 0)</f>
        <v>0</v>
      </c>
      <c r="J1790" s="23">
        <f t="shared" si="233"/>
        <v>0</v>
      </c>
      <c r="K1790" s="23">
        <f t="shared" si="234"/>
        <v>5600</v>
      </c>
      <c r="L1790" s="23">
        <f t="shared" si="235"/>
        <v>0</v>
      </c>
      <c r="M1790" s="1">
        <f>IF(AND(B1790="Med B", COUNTIFS(A$2:A1790, A1790, B$2:B1790, "Med B")=1), 1, 0)</f>
        <v>0</v>
      </c>
      <c r="N1790" s="1">
        <f t="shared" si="236"/>
        <v>0</v>
      </c>
      <c r="O1790" s="1">
        <f>IF(B1790="Med B", COUNTIFS(A$2:A1790, A1790, B$2:B1790, "Med B"), 0)</f>
        <v>0</v>
      </c>
      <c r="P1790" s="1">
        <f>IF(AND(B1790="Med B", COUNTIFS(A$2:A1790, A1790, B$2:B1790, "Med B")=2), E1790, 0)</f>
        <v>0</v>
      </c>
    </row>
    <row r="1791" spans="1:16" ht="10" x14ac:dyDescent="0.25">
      <c r="A1791" s="1">
        <v>114</v>
      </c>
      <c r="B1791" s="24" t="s">
        <v>9</v>
      </c>
      <c r="C1791" s="2">
        <v>41146</v>
      </c>
      <c r="D1791" s="2" t="str">
        <f t="shared" si="231"/>
        <v>2012-08</v>
      </c>
      <c r="E1791" s="23">
        <v>5600</v>
      </c>
      <c r="F1791" s="23">
        <f t="shared" si="232"/>
        <v>0</v>
      </c>
      <c r="G1791" s="23">
        <f>IF(AND(B1791="Med B", COUNTIFS(A$2:A1791, A1791, B$2:B1791, "Med A")=0), 1, 0)</f>
        <v>0</v>
      </c>
      <c r="H1791" s="23" cm="1">
        <f t="array" ref="H1791">IF(AND(A1791=A1790, E1791=1), (C1791-MIN(IF(A$2:A1791=A1791, IF(B$2:B1791="Med A", C$2:C1791), C1791)))/7, 0)</f>
        <v>0</v>
      </c>
      <c r="I1791" s="23">
        <f>IF(F1791=1, SUMIFS(E$2:E1791, A$2:A1791, A1791, B$2:B1791, "Med A"), 0)</f>
        <v>0</v>
      </c>
      <c r="J1791" s="23">
        <f t="shared" si="233"/>
        <v>0</v>
      </c>
      <c r="K1791" s="23">
        <f t="shared" si="234"/>
        <v>5600</v>
      </c>
      <c r="L1791" s="23">
        <f t="shared" si="235"/>
        <v>0</v>
      </c>
      <c r="M1791" s="1">
        <f>IF(AND(B1791="Med B", COUNTIFS(A$2:A1791, A1791, B$2:B1791, "Med B")=1), 1, 0)</f>
        <v>0</v>
      </c>
      <c r="N1791" s="1">
        <f t="shared" si="236"/>
        <v>0</v>
      </c>
      <c r="O1791" s="1">
        <f>IF(B1791="Med B", COUNTIFS(A$2:A1791, A1791, B$2:B1791, "Med B"), 0)</f>
        <v>0</v>
      </c>
      <c r="P1791" s="1">
        <f>IF(AND(B1791="Med B", COUNTIFS(A$2:A1791, A1791, B$2:B1791, "Med B")=2), E1791, 0)</f>
        <v>0</v>
      </c>
    </row>
    <row r="1792" spans="1:16" ht="10" x14ac:dyDescent="0.25">
      <c r="A1792" s="1">
        <v>114</v>
      </c>
      <c r="B1792" s="24" t="s">
        <v>9</v>
      </c>
      <c r="C1792" s="2">
        <v>41151</v>
      </c>
      <c r="D1792" s="2" t="str">
        <f t="shared" si="231"/>
        <v>2012-08</v>
      </c>
      <c r="E1792" s="23">
        <v>5600</v>
      </c>
      <c r="F1792" s="23">
        <f t="shared" si="232"/>
        <v>0</v>
      </c>
      <c r="G1792" s="23">
        <f>IF(AND(B1792="Med B", COUNTIFS(A$2:A1792, A1792, B$2:B1792, "Med A")=0), 1, 0)</f>
        <v>0</v>
      </c>
      <c r="H1792" s="23" cm="1">
        <f t="array" ref="H1792">IF(AND(A1792=A1791, E1792=1), (C1792-MIN(IF(A$2:A1792=A1792, IF(B$2:B1792="Med A", C$2:C1792), C1792)))/7, 0)</f>
        <v>0</v>
      </c>
      <c r="I1792" s="23">
        <f>IF(F1792=1, SUMIFS(E$2:E1792, A$2:A1792, A1792, B$2:B1792, "Med A"), 0)</f>
        <v>0</v>
      </c>
      <c r="J1792" s="23">
        <f t="shared" si="233"/>
        <v>0</v>
      </c>
      <c r="K1792" s="23">
        <f t="shared" si="234"/>
        <v>5600</v>
      </c>
      <c r="L1792" s="23">
        <f t="shared" si="235"/>
        <v>0</v>
      </c>
      <c r="M1792" s="1">
        <f>IF(AND(B1792="Med B", COUNTIFS(A$2:A1792, A1792, B$2:B1792, "Med B")=1), 1, 0)</f>
        <v>0</v>
      </c>
      <c r="N1792" s="1">
        <f t="shared" si="236"/>
        <v>0</v>
      </c>
      <c r="O1792" s="1">
        <f>IF(B1792="Med B", COUNTIFS(A$2:A1792, A1792, B$2:B1792, "Med B"), 0)</f>
        <v>0</v>
      </c>
      <c r="P1792" s="1">
        <f>IF(AND(B1792="Med B", COUNTIFS(A$2:A1792, A1792, B$2:B1792, "Med B")=2), E1792, 0)</f>
        <v>0</v>
      </c>
    </row>
    <row r="1793" spans="1:17" ht="12.5" x14ac:dyDescent="0.25">
      <c r="A1793" s="1">
        <v>114</v>
      </c>
      <c r="B1793" s="24" t="s">
        <v>9</v>
      </c>
      <c r="C1793" s="2">
        <v>41153</v>
      </c>
      <c r="D1793" s="2" t="str">
        <f t="shared" si="231"/>
        <v>2012-09</v>
      </c>
      <c r="E1793" s="23">
        <v>5600</v>
      </c>
      <c r="F1793" s="23">
        <f t="shared" si="232"/>
        <v>0</v>
      </c>
      <c r="G1793" s="23">
        <f>IF(AND(B1793="Med B", COUNTIFS(A$2:A1793, A1793, B$2:B1793, "Med A")=0), 1, 0)</f>
        <v>0</v>
      </c>
      <c r="H1793" s="23" cm="1">
        <f t="array" ref="H1793">IF(AND(A1793=A1792, E1793=1), (C1793-MIN(IF(A$2:A1793=A1793, IF(B$2:B1793="Med A", C$2:C1793), C1793)))/7, 0)</f>
        <v>0</v>
      </c>
      <c r="I1793" s="23">
        <f>IF(F1793=1, SUMIFS(E$2:E1793, A$2:A1793, A1793, B$2:B1793, "Med A"), 0)</f>
        <v>0</v>
      </c>
      <c r="J1793" s="23">
        <f t="shared" si="233"/>
        <v>0</v>
      </c>
      <c r="K1793" s="23">
        <f t="shared" si="234"/>
        <v>5600</v>
      </c>
      <c r="L1793" s="23">
        <f t="shared" si="235"/>
        <v>0</v>
      </c>
      <c r="M1793" s="1">
        <f>IF(AND(B1793="Med B", COUNTIFS(A$2:A1793, A1793, B$2:B1793, "Med B")=1), 1, 0)</f>
        <v>0</v>
      </c>
      <c r="N1793" s="1">
        <f t="shared" si="236"/>
        <v>0</v>
      </c>
      <c r="O1793" s="1">
        <f>IF(B1793="Med B", COUNTIFS(A$2:A1793, A1793, B$2:B1793, "Med B"), 0)</f>
        <v>0</v>
      </c>
      <c r="P1793" s="1">
        <f>IF(AND(B1793="Med B", COUNTIFS(A$2:A1793, A1793, B$2:B1793, "Med B")=2), E1793, 0)</f>
        <v>0</v>
      </c>
      <c r="Q1793" t="str">
        <f t="shared" ref="Q1793:Q1797" si="239">IF(AND(F1769=1, OR(MONTH(C1769)=9, MONTH(C1769)=10)), TEXT(C1769, "yyyy-mm"), "")</f>
        <v/>
      </c>
    </row>
    <row r="1794" spans="1:17" ht="12.5" x14ac:dyDescent="0.25">
      <c r="A1794" s="1">
        <v>114</v>
      </c>
      <c r="B1794" s="24" t="s">
        <v>9</v>
      </c>
      <c r="C1794" s="2">
        <v>41156</v>
      </c>
      <c r="D1794" s="2" t="str">
        <f t="shared" si="231"/>
        <v>2012-09</v>
      </c>
      <c r="E1794" s="23">
        <v>5600</v>
      </c>
      <c r="F1794" s="23">
        <f t="shared" si="232"/>
        <v>0</v>
      </c>
      <c r="G1794" s="23">
        <f>IF(AND(B1794="Med B", COUNTIFS(A$2:A1794, A1794, B$2:B1794, "Med A")=0), 1, 0)</f>
        <v>0</v>
      </c>
      <c r="H1794" s="23" cm="1">
        <f t="array" ref="H1794">IF(AND(A1794=A1793, E1794=1), (C1794-MIN(IF(A$2:A1794=A1794, IF(B$2:B1794="Med A", C$2:C1794), C1794)))/7, 0)</f>
        <v>0</v>
      </c>
      <c r="I1794" s="23">
        <f>IF(F1794=1, SUMIFS(E$2:E1794, A$2:A1794, A1794, B$2:B1794, "Med A"), 0)</f>
        <v>0</v>
      </c>
      <c r="J1794" s="23">
        <f t="shared" si="233"/>
        <v>0</v>
      </c>
      <c r="K1794" s="23">
        <f t="shared" si="234"/>
        <v>5600</v>
      </c>
      <c r="L1794" s="23">
        <f t="shared" si="235"/>
        <v>0</v>
      </c>
      <c r="M1794" s="1">
        <f>IF(AND(B1794="Med B", COUNTIFS(A$2:A1794, A1794, B$2:B1794, "Med B")=1), 1, 0)</f>
        <v>0</v>
      </c>
      <c r="N1794" s="1">
        <f t="shared" si="236"/>
        <v>0</v>
      </c>
      <c r="O1794" s="1">
        <f>IF(B1794="Med B", COUNTIFS(A$2:A1794, A1794, B$2:B1794, "Med B"), 0)</f>
        <v>0</v>
      </c>
      <c r="P1794" s="1">
        <f>IF(AND(B1794="Med B", COUNTIFS(A$2:A1794, A1794, B$2:B1794, "Med B")=2), E1794, 0)</f>
        <v>0</v>
      </c>
      <c r="Q1794" t="str">
        <f t="shared" si="239"/>
        <v/>
      </c>
    </row>
    <row r="1795" spans="1:17" ht="12.5" x14ac:dyDescent="0.25">
      <c r="A1795" s="1">
        <v>114</v>
      </c>
      <c r="B1795" s="24" t="s">
        <v>9</v>
      </c>
      <c r="C1795" s="2">
        <v>41158</v>
      </c>
      <c r="D1795" s="2" t="str">
        <f t="shared" ref="D1795:D1858" si="240">TEXT(C1795,"yyyy-mm")</f>
        <v>2012-09</v>
      </c>
      <c r="E1795" s="23">
        <v>5600</v>
      </c>
      <c r="F1795" s="23">
        <f t="shared" ref="F1795:F1858" si="241">IF(AND(A1795=A1794, B1794="Med A", B1795="Med B"), 1, 0)</f>
        <v>0</v>
      </c>
      <c r="G1795" s="23">
        <f>IF(AND(B1795="Med B", COUNTIFS(A$2:A1795, A1795, B$2:B1795, "Med A")=0), 1, 0)</f>
        <v>0</v>
      </c>
      <c r="H1795" s="23" cm="1">
        <f t="array" ref="H1795">IF(AND(A1795=A1794, E1795=1), (C1795-MIN(IF(A$2:A1795=A1795, IF(B$2:B1795="Med A", C$2:C1795), C1795)))/7, 0)</f>
        <v>0</v>
      </c>
      <c r="I1795" s="23">
        <f>IF(F1795=1, SUMIFS(E$2:E1795, A$2:A1795, A1795, B$2:B1795, "Med A"), 0)</f>
        <v>0</v>
      </c>
      <c r="J1795" s="23">
        <f t="shared" ref="J1795:J1858" si="242">IF(AND(B1795="Med B", OR(A1796&lt;&gt;A1795, ISBLANK(A1796))), SUMIFS(E:E, A:A, A1795, B:B, "Med B"), 0)</f>
        <v>0</v>
      </c>
      <c r="K1795" s="23">
        <f t="shared" ref="K1795:K1858" si="243">IF(B1795="Med A", E1795, 0)</f>
        <v>5600</v>
      </c>
      <c r="L1795" s="23">
        <f t="shared" ref="L1795:L1858" si="244">IF(B1795="Med B", E1795, 0)</f>
        <v>0</v>
      </c>
      <c r="M1795" s="1">
        <f>IF(AND(B1795="Med B", COUNTIFS(A$2:A1795, A1795, B$2:B1795, "Med B")=1), 1, 0)</f>
        <v>0</v>
      </c>
      <c r="N1795" s="1">
        <f t="shared" ref="N1795:N1858" si="245">IF(M1795=1, E1795, 0)</f>
        <v>0</v>
      </c>
      <c r="O1795" s="1">
        <f>IF(B1795="Med B", COUNTIFS(A$2:A1795, A1795, B$2:B1795, "Med B"), 0)</f>
        <v>0</v>
      </c>
      <c r="P1795" s="1">
        <f>IF(AND(B1795="Med B", COUNTIFS(A$2:A1795, A1795, B$2:B1795, "Med B")=2), E1795, 0)</f>
        <v>0</v>
      </c>
      <c r="Q1795" t="str">
        <f t="shared" si="239"/>
        <v/>
      </c>
    </row>
    <row r="1796" spans="1:17" ht="12.5" x14ac:dyDescent="0.25">
      <c r="A1796" s="1">
        <v>114</v>
      </c>
      <c r="B1796" s="24" t="s">
        <v>10</v>
      </c>
      <c r="C1796" s="2">
        <v>41166</v>
      </c>
      <c r="D1796" s="2" t="str">
        <f t="shared" si="240"/>
        <v>2012-09</v>
      </c>
      <c r="E1796" s="23">
        <v>8</v>
      </c>
      <c r="F1796" s="23">
        <f t="shared" si="241"/>
        <v>1</v>
      </c>
      <c r="G1796" s="23">
        <f>IF(AND(B1796="Med B", COUNTIFS(A$2:A1796, A1796, B$2:B1796, "Med A")=0), 1, 0)</f>
        <v>0</v>
      </c>
      <c r="H1796" s="23" cm="1">
        <f t="array" ref="H1796">IF(AND(A1796=A1795, E1796=1), (C1796-MIN(IF(A$2:A1796=A1796, IF(B$2:B1796="Med A", C$2:C1796), C1796)))/7, 0)</f>
        <v>0</v>
      </c>
      <c r="I1796" s="23">
        <f>IF(F1796=1, SUMIFS(E$2:E1796, A$2:A1796, A1796, B$2:B1796, "Med A"), 0)</f>
        <v>111300</v>
      </c>
      <c r="J1796" s="23">
        <f t="shared" si="242"/>
        <v>0</v>
      </c>
      <c r="K1796" s="23">
        <f t="shared" si="243"/>
        <v>0</v>
      </c>
      <c r="L1796" s="23">
        <f t="shared" si="244"/>
        <v>8</v>
      </c>
      <c r="M1796" s="1">
        <f>IF(AND(B1796="Med B", COUNTIFS(A$2:A1796, A1796, B$2:B1796, "Med B")=1), 1, 0)</f>
        <v>1</v>
      </c>
      <c r="N1796" s="1">
        <f t="shared" si="245"/>
        <v>8</v>
      </c>
      <c r="O1796" s="1">
        <f>IF(B1796="Med B", COUNTIFS(A$2:A1796, A1796, B$2:B1796, "Med B"), 0)</f>
        <v>1</v>
      </c>
      <c r="P1796" s="1">
        <f>IF(AND(B1796="Med B", COUNTIFS(A$2:A1796, A1796, B$2:B1796, "Med B")=2), E1796, 0)</f>
        <v>0</v>
      </c>
      <c r="Q1796" t="str">
        <f t="shared" si="239"/>
        <v/>
      </c>
    </row>
    <row r="1797" spans="1:17" ht="12.5" x14ac:dyDescent="0.25">
      <c r="A1797" s="1">
        <v>114</v>
      </c>
      <c r="B1797" s="24" t="s">
        <v>10</v>
      </c>
      <c r="C1797" s="2">
        <v>41193</v>
      </c>
      <c r="D1797" s="2" t="str">
        <f t="shared" si="240"/>
        <v>2012-10</v>
      </c>
      <c r="E1797" s="23">
        <v>8</v>
      </c>
      <c r="F1797" s="23">
        <f t="shared" si="241"/>
        <v>0</v>
      </c>
      <c r="G1797" s="23">
        <f>IF(AND(B1797="Med B", COUNTIFS(A$2:A1797, A1797, B$2:B1797, "Med A")=0), 1, 0)</f>
        <v>0</v>
      </c>
      <c r="H1797" s="23" cm="1">
        <f t="array" ref="H1797">IF(AND(A1797=A1796, E1797=1), (C1797-MIN(IF(A$2:A1797=A1797, IF(B$2:B1797="Med A", C$2:C1797), C1797)))/7, 0)</f>
        <v>0</v>
      </c>
      <c r="I1797" s="23">
        <f>IF(F1797=1, SUMIFS(E$2:E1797, A$2:A1797, A1797, B$2:B1797, "Med A"), 0)</f>
        <v>0</v>
      </c>
      <c r="J1797" s="23">
        <f t="shared" si="242"/>
        <v>0</v>
      </c>
      <c r="K1797" s="23">
        <f t="shared" si="243"/>
        <v>0</v>
      </c>
      <c r="L1797" s="23">
        <f t="shared" si="244"/>
        <v>8</v>
      </c>
      <c r="M1797" s="1">
        <f>IF(AND(B1797="Med B", COUNTIFS(A$2:A1797, A1797, B$2:B1797, "Med B")=1), 1, 0)</f>
        <v>0</v>
      </c>
      <c r="N1797" s="1">
        <f t="shared" si="245"/>
        <v>0</v>
      </c>
      <c r="O1797" s="1">
        <f>IF(B1797="Med B", COUNTIFS(A$2:A1797, A1797, B$2:B1797, "Med B"), 0)</f>
        <v>2</v>
      </c>
      <c r="P1797" s="1">
        <f>IF(AND(B1797="Med B", COUNTIFS(A$2:A1797, A1797, B$2:B1797, "Med B")=2), E1797, 0)</f>
        <v>8</v>
      </c>
      <c r="Q1797" t="str">
        <f t="shared" si="239"/>
        <v/>
      </c>
    </row>
    <row r="1798" spans="1:17" ht="10" x14ac:dyDescent="0.25">
      <c r="A1798" s="1">
        <v>114</v>
      </c>
      <c r="B1798" s="24" t="s">
        <v>10</v>
      </c>
      <c r="C1798" s="2">
        <v>41228</v>
      </c>
      <c r="D1798" s="2" t="str">
        <f t="shared" si="240"/>
        <v>2012-11</v>
      </c>
      <c r="E1798" s="23">
        <v>8</v>
      </c>
      <c r="F1798" s="23">
        <f t="shared" si="241"/>
        <v>0</v>
      </c>
      <c r="G1798" s="23">
        <f>IF(AND(B1798="Med B", COUNTIFS(A$2:A1798, A1798, B$2:B1798, "Med A")=0), 1, 0)</f>
        <v>0</v>
      </c>
      <c r="H1798" s="23" cm="1">
        <f t="array" ref="H1798">IF(AND(A1798=A1797, E1798=1), (C1798-MIN(IF(A$2:A1798=A1798, IF(B$2:B1798="Med A", C$2:C1798), C1798)))/7, 0)</f>
        <v>0</v>
      </c>
      <c r="I1798" s="23">
        <f>IF(F1798=1, SUMIFS(E$2:E1798, A$2:A1798, A1798, B$2:B1798, "Med A"), 0)</f>
        <v>0</v>
      </c>
      <c r="J1798" s="23">
        <f t="shared" si="242"/>
        <v>24</v>
      </c>
      <c r="K1798" s="23">
        <f t="shared" si="243"/>
        <v>0</v>
      </c>
      <c r="L1798" s="23">
        <f t="shared" si="244"/>
        <v>8</v>
      </c>
      <c r="M1798" s="1">
        <f>IF(AND(B1798="Med B", COUNTIFS(A$2:A1798, A1798, B$2:B1798, "Med B")=1), 1, 0)</f>
        <v>0</v>
      </c>
      <c r="N1798" s="1">
        <f t="shared" si="245"/>
        <v>0</v>
      </c>
      <c r="O1798" s="1">
        <f>IF(B1798="Med B", COUNTIFS(A$2:A1798, A1798, B$2:B1798, "Med B"), 0)</f>
        <v>3</v>
      </c>
      <c r="P1798" s="1">
        <f>IF(AND(B1798="Med B", COUNTIFS(A$2:A1798, A1798, B$2:B1798, "Med B")=2), E1798, 0)</f>
        <v>0</v>
      </c>
    </row>
    <row r="1799" spans="1:17" ht="10" x14ac:dyDescent="0.25">
      <c r="A1799" s="1">
        <v>115</v>
      </c>
      <c r="B1799" s="24" t="s">
        <v>9</v>
      </c>
      <c r="C1799" s="2">
        <v>41092</v>
      </c>
      <c r="D1799" s="2" t="str">
        <f t="shared" si="240"/>
        <v>2012-07</v>
      </c>
      <c r="E1799" s="23">
        <v>5800</v>
      </c>
      <c r="F1799" s="23">
        <f t="shared" si="241"/>
        <v>0</v>
      </c>
      <c r="G1799" s="23">
        <f>IF(AND(B1799="Med B", COUNTIFS(A$2:A1799, A1799, B$2:B1799, "Med A")=0), 1, 0)</f>
        <v>0</v>
      </c>
      <c r="H1799" s="23" cm="1">
        <f t="array" ref="H1799">IF(AND(A1799=A1798, E1799=1), (C1799-MIN(IF(A$2:A1799=A1799, IF(B$2:B1799="Med A", C$2:C1799), C1799)))/7, 0)</f>
        <v>0</v>
      </c>
      <c r="I1799" s="23">
        <f>IF(F1799=1, SUMIFS(E$2:E1799, A$2:A1799, A1799, B$2:B1799, "Med A"), 0)</f>
        <v>0</v>
      </c>
      <c r="J1799" s="23">
        <f t="shared" si="242"/>
        <v>0</v>
      </c>
      <c r="K1799" s="23">
        <f t="shared" si="243"/>
        <v>5800</v>
      </c>
      <c r="L1799" s="23">
        <f t="shared" si="244"/>
        <v>0</v>
      </c>
      <c r="M1799" s="1">
        <f>IF(AND(B1799="Med B", COUNTIFS(A$2:A1799, A1799, B$2:B1799, "Med B")=1), 1, 0)</f>
        <v>0</v>
      </c>
      <c r="N1799" s="1">
        <f t="shared" si="245"/>
        <v>0</v>
      </c>
      <c r="O1799" s="1">
        <f>IF(B1799="Med B", COUNTIFS(A$2:A1799, A1799, B$2:B1799, "Med B"), 0)</f>
        <v>0</v>
      </c>
      <c r="P1799" s="1">
        <f>IF(AND(B1799="Med B", COUNTIFS(A$2:A1799, A1799, B$2:B1799, "Med B")=2), E1799, 0)</f>
        <v>0</v>
      </c>
    </row>
    <row r="1800" spans="1:17" ht="10" x14ac:dyDescent="0.25">
      <c r="A1800" s="1">
        <v>115</v>
      </c>
      <c r="B1800" s="24" t="s">
        <v>9</v>
      </c>
      <c r="C1800" s="2">
        <v>41094</v>
      </c>
      <c r="D1800" s="2" t="str">
        <f t="shared" si="240"/>
        <v>2012-07</v>
      </c>
      <c r="E1800" s="23">
        <v>5800</v>
      </c>
      <c r="F1800" s="23">
        <f t="shared" si="241"/>
        <v>0</v>
      </c>
      <c r="G1800" s="23">
        <f>IF(AND(B1800="Med B", COUNTIFS(A$2:A1800, A1800, B$2:B1800, "Med A")=0), 1, 0)</f>
        <v>0</v>
      </c>
      <c r="H1800" s="23" cm="1">
        <f t="array" ref="H1800">IF(AND(A1800=A1799, E1800=1), (C1800-MIN(IF(A$2:A1800=A1800, IF(B$2:B1800="Med A", C$2:C1800), C1800)))/7, 0)</f>
        <v>0</v>
      </c>
      <c r="I1800" s="23">
        <f>IF(F1800=1, SUMIFS(E$2:E1800, A$2:A1800, A1800, B$2:B1800, "Med A"), 0)</f>
        <v>0</v>
      </c>
      <c r="J1800" s="23">
        <f t="shared" si="242"/>
        <v>0</v>
      </c>
      <c r="K1800" s="23">
        <f t="shared" si="243"/>
        <v>5800</v>
      </c>
      <c r="L1800" s="23">
        <f t="shared" si="244"/>
        <v>0</v>
      </c>
      <c r="M1800" s="1">
        <f>IF(AND(B1800="Med B", COUNTIFS(A$2:A1800, A1800, B$2:B1800, "Med B")=1), 1, 0)</f>
        <v>0</v>
      </c>
      <c r="N1800" s="1">
        <f t="shared" si="245"/>
        <v>0</v>
      </c>
      <c r="O1800" s="1">
        <f>IF(B1800="Med B", COUNTIFS(A$2:A1800, A1800, B$2:B1800, "Med B"), 0)</f>
        <v>0</v>
      </c>
      <c r="P1800" s="1">
        <f>IF(AND(B1800="Med B", COUNTIFS(A$2:A1800, A1800, B$2:B1800, "Med B")=2), E1800, 0)</f>
        <v>0</v>
      </c>
    </row>
    <row r="1801" spans="1:17" ht="10" x14ac:dyDescent="0.25">
      <c r="A1801" s="1">
        <v>115</v>
      </c>
      <c r="B1801" s="24" t="s">
        <v>9</v>
      </c>
      <c r="C1801" s="2">
        <v>41096</v>
      </c>
      <c r="D1801" s="2" t="str">
        <f t="shared" si="240"/>
        <v>2012-07</v>
      </c>
      <c r="E1801" s="23">
        <v>5800</v>
      </c>
      <c r="F1801" s="23">
        <f t="shared" si="241"/>
        <v>0</v>
      </c>
      <c r="G1801" s="23">
        <f>IF(AND(B1801="Med B", COUNTIFS(A$2:A1801, A1801, B$2:B1801, "Med A")=0), 1, 0)</f>
        <v>0</v>
      </c>
      <c r="H1801" s="23" cm="1">
        <f t="array" ref="H1801">IF(AND(A1801=A1800, E1801=1), (C1801-MIN(IF(A$2:A1801=A1801, IF(B$2:B1801="Med A", C$2:C1801), C1801)))/7, 0)</f>
        <v>0</v>
      </c>
      <c r="I1801" s="23">
        <f>IF(F1801=1, SUMIFS(E$2:E1801, A$2:A1801, A1801, B$2:B1801, "Med A"), 0)</f>
        <v>0</v>
      </c>
      <c r="J1801" s="23">
        <f t="shared" si="242"/>
        <v>0</v>
      </c>
      <c r="K1801" s="23">
        <f t="shared" si="243"/>
        <v>5800</v>
      </c>
      <c r="L1801" s="23">
        <f t="shared" si="244"/>
        <v>0</v>
      </c>
      <c r="M1801" s="1">
        <f>IF(AND(B1801="Med B", COUNTIFS(A$2:A1801, A1801, B$2:B1801, "Med B")=1), 1, 0)</f>
        <v>0</v>
      </c>
      <c r="N1801" s="1">
        <f t="shared" si="245"/>
        <v>0</v>
      </c>
      <c r="O1801" s="1">
        <f>IF(B1801="Med B", COUNTIFS(A$2:A1801, A1801, B$2:B1801, "Med B"), 0)</f>
        <v>0</v>
      </c>
      <c r="P1801" s="1">
        <f>IF(AND(B1801="Med B", COUNTIFS(A$2:A1801, A1801, B$2:B1801, "Med B")=2), E1801, 0)</f>
        <v>0</v>
      </c>
    </row>
    <row r="1802" spans="1:17" ht="10" x14ac:dyDescent="0.25">
      <c r="A1802" s="1">
        <v>115</v>
      </c>
      <c r="B1802" s="24" t="s">
        <v>9</v>
      </c>
      <c r="C1802" s="2">
        <v>41099</v>
      </c>
      <c r="D1802" s="2" t="str">
        <f t="shared" si="240"/>
        <v>2012-07</v>
      </c>
      <c r="E1802" s="23">
        <v>5800</v>
      </c>
      <c r="F1802" s="23">
        <f t="shared" si="241"/>
        <v>0</v>
      </c>
      <c r="G1802" s="23">
        <f>IF(AND(B1802="Med B", COUNTIFS(A$2:A1802, A1802, B$2:B1802, "Med A")=0), 1, 0)</f>
        <v>0</v>
      </c>
      <c r="H1802" s="23" cm="1">
        <f t="array" ref="H1802">IF(AND(A1802=A1801, E1802=1), (C1802-MIN(IF(A$2:A1802=A1802, IF(B$2:B1802="Med A", C$2:C1802), C1802)))/7, 0)</f>
        <v>0</v>
      </c>
      <c r="I1802" s="23">
        <f>IF(F1802=1, SUMIFS(E$2:E1802, A$2:A1802, A1802, B$2:B1802, "Med A"), 0)</f>
        <v>0</v>
      </c>
      <c r="J1802" s="23">
        <f t="shared" si="242"/>
        <v>0</v>
      </c>
      <c r="K1802" s="23">
        <f t="shared" si="243"/>
        <v>5800</v>
      </c>
      <c r="L1802" s="23">
        <f t="shared" si="244"/>
        <v>0</v>
      </c>
      <c r="M1802" s="1">
        <f>IF(AND(B1802="Med B", COUNTIFS(A$2:A1802, A1802, B$2:B1802, "Med B")=1), 1, 0)</f>
        <v>0</v>
      </c>
      <c r="N1802" s="1">
        <f t="shared" si="245"/>
        <v>0</v>
      </c>
      <c r="O1802" s="1">
        <f>IF(B1802="Med B", COUNTIFS(A$2:A1802, A1802, B$2:B1802, "Med B"), 0)</f>
        <v>0</v>
      </c>
      <c r="P1802" s="1">
        <f>IF(AND(B1802="Med B", COUNTIFS(A$2:A1802, A1802, B$2:B1802, "Med B")=2), E1802, 0)</f>
        <v>0</v>
      </c>
    </row>
    <row r="1803" spans="1:17" ht="10" x14ac:dyDescent="0.25">
      <c r="A1803" s="1">
        <v>115</v>
      </c>
      <c r="B1803" s="24" t="s">
        <v>9</v>
      </c>
      <c r="C1803" s="2">
        <v>41101</v>
      </c>
      <c r="D1803" s="2" t="str">
        <f t="shared" si="240"/>
        <v>2012-07</v>
      </c>
      <c r="E1803" s="23">
        <v>5800</v>
      </c>
      <c r="F1803" s="23">
        <f t="shared" si="241"/>
        <v>0</v>
      </c>
      <c r="G1803" s="23">
        <f>IF(AND(B1803="Med B", COUNTIFS(A$2:A1803, A1803, B$2:B1803, "Med A")=0), 1, 0)</f>
        <v>0</v>
      </c>
      <c r="H1803" s="23" cm="1">
        <f t="array" ref="H1803">IF(AND(A1803=A1802, E1803=1), (C1803-MIN(IF(A$2:A1803=A1803, IF(B$2:B1803="Med A", C$2:C1803), C1803)))/7, 0)</f>
        <v>0</v>
      </c>
      <c r="I1803" s="23">
        <f>IF(F1803=1, SUMIFS(E$2:E1803, A$2:A1803, A1803, B$2:B1803, "Med A"), 0)</f>
        <v>0</v>
      </c>
      <c r="J1803" s="23">
        <f t="shared" si="242"/>
        <v>0</v>
      </c>
      <c r="K1803" s="23">
        <f t="shared" si="243"/>
        <v>5800</v>
      </c>
      <c r="L1803" s="23">
        <f t="shared" si="244"/>
        <v>0</v>
      </c>
      <c r="M1803" s="1">
        <f>IF(AND(B1803="Med B", COUNTIFS(A$2:A1803, A1803, B$2:B1803, "Med B")=1), 1, 0)</f>
        <v>0</v>
      </c>
      <c r="N1803" s="1">
        <f t="shared" si="245"/>
        <v>0</v>
      </c>
      <c r="O1803" s="1">
        <f>IF(B1803="Med B", COUNTIFS(A$2:A1803, A1803, B$2:B1803, "Med B"), 0)</f>
        <v>0</v>
      </c>
      <c r="P1803" s="1">
        <f>IF(AND(B1803="Med B", COUNTIFS(A$2:A1803, A1803, B$2:B1803, "Med B")=2), E1803, 0)</f>
        <v>0</v>
      </c>
    </row>
    <row r="1804" spans="1:17" ht="10" x14ac:dyDescent="0.25">
      <c r="A1804" s="1">
        <v>115</v>
      </c>
      <c r="B1804" s="24" t="s">
        <v>9</v>
      </c>
      <c r="C1804" s="2">
        <v>41103</v>
      </c>
      <c r="D1804" s="2" t="str">
        <f t="shared" si="240"/>
        <v>2012-07</v>
      </c>
      <c r="E1804" s="23">
        <v>5800</v>
      </c>
      <c r="F1804" s="23">
        <f t="shared" si="241"/>
        <v>0</v>
      </c>
      <c r="G1804" s="23">
        <f>IF(AND(B1804="Med B", COUNTIFS(A$2:A1804, A1804, B$2:B1804, "Med A")=0), 1, 0)</f>
        <v>0</v>
      </c>
      <c r="H1804" s="23" cm="1">
        <f t="array" ref="H1804">IF(AND(A1804=A1803, E1804=1), (C1804-MIN(IF(A$2:A1804=A1804, IF(B$2:B1804="Med A", C$2:C1804), C1804)))/7, 0)</f>
        <v>0</v>
      </c>
      <c r="I1804" s="23">
        <f>IF(F1804=1, SUMIFS(E$2:E1804, A$2:A1804, A1804, B$2:B1804, "Med A"), 0)</f>
        <v>0</v>
      </c>
      <c r="J1804" s="23">
        <f t="shared" si="242"/>
        <v>0</v>
      </c>
      <c r="K1804" s="23">
        <f t="shared" si="243"/>
        <v>5800</v>
      </c>
      <c r="L1804" s="23">
        <f t="shared" si="244"/>
        <v>0</v>
      </c>
      <c r="M1804" s="1">
        <f>IF(AND(B1804="Med B", COUNTIFS(A$2:A1804, A1804, B$2:B1804, "Med B")=1), 1, 0)</f>
        <v>0</v>
      </c>
      <c r="N1804" s="1">
        <f t="shared" si="245"/>
        <v>0</v>
      </c>
      <c r="O1804" s="1">
        <f>IF(B1804="Med B", COUNTIFS(A$2:A1804, A1804, B$2:B1804, "Med B"), 0)</f>
        <v>0</v>
      </c>
      <c r="P1804" s="1">
        <f>IF(AND(B1804="Med B", COUNTIFS(A$2:A1804, A1804, B$2:B1804, "Med B")=2), E1804, 0)</f>
        <v>0</v>
      </c>
    </row>
    <row r="1805" spans="1:17" ht="10" x14ac:dyDescent="0.25">
      <c r="A1805" s="1">
        <v>116</v>
      </c>
      <c r="B1805" s="24" t="s">
        <v>9</v>
      </c>
      <c r="C1805" s="2">
        <v>41092</v>
      </c>
      <c r="D1805" s="2" t="str">
        <f t="shared" si="240"/>
        <v>2012-07</v>
      </c>
      <c r="E1805" s="23">
        <v>2900</v>
      </c>
      <c r="F1805" s="23">
        <f t="shared" si="241"/>
        <v>0</v>
      </c>
      <c r="G1805" s="23">
        <f>IF(AND(B1805="Med B", COUNTIFS(A$2:A1805, A1805, B$2:B1805, "Med A")=0), 1, 0)</f>
        <v>0</v>
      </c>
      <c r="H1805" s="23" cm="1">
        <f t="array" ref="H1805">IF(AND(A1805=A1804, E1805=1), (C1805-MIN(IF(A$2:A1805=A1805, IF(B$2:B1805="Med A", C$2:C1805), C1805)))/7, 0)</f>
        <v>0</v>
      </c>
      <c r="I1805" s="23">
        <f>IF(F1805=1, SUMIFS(E$2:E1805, A$2:A1805, A1805, B$2:B1805, "Med A"), 0)</f>
        <v>0</v>
      </c>
      <c r="J1805" s="23">
        <f t="shared" si="242"/>
        <v>0</v>
      </c>
      <c r="K1805" s="23">
        <f t="shared" si="243"/>
        <v>2900</v>
      </c>
      <c r="L1805" s="23">
        <f t="shared" si="244"/>
        <v>0</v>
      </c>
      <c r="M1805" s="1">
        <f>IF(AND(B1805="Med B", COUNTIFS(A$2:A1805, A1805, B$2:B1805, "Med B")=1), 1, 0)</f>
        <v>0</v>
      </c>
      <c r="N1805" s="1">
        <f t="shared" si="245"/>
        <v>0</v>
      </c>
      <c r="O1805" s="1">
        <f>IF(B1805="Med B", COUNTIFS(A$2:A1805, A1805, B$2:B1805, "Med B"), 0)</f>
        <v>0</v>
      </c>
      <c r="P1805" s="1">
        <f>IF(AND(B1805="Med B", COUNTIFS(A$2:A1805, A1805, B$2:B1805, "Med B")=2), E1805, 0)</f>
        <v>0</v>
      </c>
    </row>
    <row r="1806" spans="1:17" ht="10" x14ac:dyDescent="0.25">
      <c r="A1806" s="1">
        <v>116</v>
      </c>
      <c r="B1806" s="24" t="s">
        <v>9</v>
      </c>
      <c r="C1806" s="2">
        <v>41094</v>
      </c>
      <c r="D1806" s="2" t="str">
        <f t="shared" si="240"/>
        <v>2012-07</v>
      </c>
      <c r="E1806" s="23">
        <v>2900</v>
      </c>
      <c r="F1806" s="23">
        <f t="shared" si="241"/>
        <v>0</v>
      </c>
      <c r="G1806" s="23">
        <f>IF(AND(B1806="Med B", COUNTIFS(A$2:A1806, A1806, B$2:B1806, "Med A")=0), 1, 0)</f>
        <v>0</v>
      </c>
      <c r="H1806" s="23" cm="1">
        <f t="array" ref="H1806">IF(AND(A1806=A1805, E1806=1), (C1806-MIN(IF(A$2:A1806=A1806, IF(B$2:B1806="Med A", C$2:C1806), C1806)))/7, 0)</f>
        <v>0</v>
      </c>
      <c r="I1806" s="23">
        <f>IF(F1806=1, SUMIFS(E$2:E1806, A$2:A1806, A1806, B$2:B1806, "Med A"), 0)</f>
        <v>0</v>
      </c>
      <c r="J1806" s="23">
        <f t="shared" si="242"/>
        <v>0</v>
      </c>
      <c r="K1806" s="23">
        <f t="shared" si="243"/>
        <v>2900</v>
      </c>
      <c r="L1806" s="23">
        <f t="shared" si="244"/>
        <v>0</v>
      </c>
      <c r="M1806" s="1">
        <f>IF(AND(B1806="Med B", COUNTIFS(A$2:A1806, A1806, B$2:B1806, "Med B")=1), 1, 0)</f>
        <v>0</v>
      </c>
      <c r="N1806" s="1">
        <f t="shared" si="245"/>
        <v>0</v>
      </c>
      <c r="O1806" s="1">
        <f>IF(B1806="Med B", COUNTIFS(A$2:A1806, A1806, B$2:B1806, "Med B"), 0)</f>
        <v>0</v>
      </c>
      <c r="P1806" s="1">
        <f>IF(AND(B1806="Med B", COUNTIFS(A$2:A1806, A1806, B$2:B1806, "Med B")=2), E1806, 0)</f>
        <v>0</v>
      </c>
    </row>
    <row r="1807" spans="1:17" ht="10" x14ac:dyDescent="0.25">
      <c r="A1807" s="1">
        <v>116</v>
      </c>
      <c r="B1807" s="24" t="s">
        <v>9</v>
      </c>
      <c r="C1807" s="2">
        <v>41096</v>
      </c>
      <c r="D1807" s="2" t="str">
        <f t="shared" si="240"/>
        <v>2012-07</v>
      </c>
      <c r="E1807" s="23">
        <v>2900</v>
      </c>
      <c r="F1807" s="23">
        <f t="shared" si="241"/>
        <v>0</v>
      </c>
      <c r="G1807" s="23">
        <f>IF(AND(B1807="Med B", COUNTIFS(A$2:A1807, A1807, B$2:B1807, "Med A")=0), 1, 0)</f>
        <v>0</v>
      </c>
      <c r="H1807" s="23" cm="1">
        <f t="array" ref="H1807">IF(AND(A1807=A1806, E1807=1), (C1807-MIN(IF(A$2:A1807=A1807, IF(B$2:B1807="Med A", C$2:C1807), C1807)))/7, 0)</f>
        <v>0</v>
      </c>
      <c r="I1807" s="23">
        <f>IF(F1807=1, SUMIFS(E$2:E1807, A$2:A1807, A1807, B$2:B1807, "Med A"), 0)</f>
        <v>0</v>
      </c>
      <c r="J1807" s="23">
        <f t="shared" si="242"/>
        <v>0</v>
      </c>
      <c r="K1807" s="23">
        <f t="shared" si="243"/>
        <v>2900</v>
      </c>
      <c r="L1807" s="23">
        <f t="shared" si="244"/>
        <v>0</v>
      </c>
      <c r="M1807" s="1">
        <f>IF(AND(B1807="Med B", COUNTIFS(A$2:A1807, A1807, B$2:B1807, "Med B")=1), 1, 0)</f>
        <v>0</v>
      </c>
      <c r="N1807" s="1">
        <f t="shared" si="245"/>
        <v>0</v>
      </c>
      <c r="O1807" s="1">
        <f>IF(B1807="Med B", COUNTIFS(A$2:A1807, A1807, B$2:B1807, "Med B"), 0)</f>
        <v>0</v>
      </c>
      <c r="P1807" s="1">
        <f>IF(AND(B1807="Med B", COUNTIFS(A$2:A1807, A1807, B$2:B1807, "Med B")=2), E1807, 0)</f>
        <v>0</v>
      </c>
    </row>
    <row r="1808" spans="1:17" ht="10" x14ac:dyDescent="0.25">
      <c r="A1808" s="1">
        <v>116</v>
      </c>
      <c r="B1808" s="24" t="s">
        <v>9</v>
      </c>
      <c r="C1808" s="2">
        <v>41099</v>
      </c>
      <c r="D1808" s="2" t="str">
        <f t="shared" si="240"/>
        <v>2012-07</v>
      </c>
      <c r="E1808" s="23">
        <v>2900</v>
      </c>
      <c r="F1808" s="23">
        <f t="shared" si="241"/>
        <v>0</v>
      </c>
      <c r="G1808" s="23">
        <f>IF(AND(B1808="Med B", COUNTIFS(A$2:A1808, A1808, B$2:B1808, "Med A")=0), 1, 0)</f>
        <v>0</v>
      </c>
      <c r="H1808" s="23" cm="1">
        <f t="array" ref="H1808">IF(AND(A1808=A1807, E1808=1), (C1808-MIN(IF(A$2:A1808=A1808, IF(B$2:B1808="Med A", C$2:C1808), C1808)))/7, 0)</f>
        <v>0</v>
      </c>
      <c r="I1808" s="23">
        <f>IF(F1808=1, SUMIFS(E$2:E1808, A$2:A1808, A1808, B$2:B1808, "Med A"), 0)</f>
        <v>0</v>
      </c>
      <c r="J1808" s="23">
        <f t="shared" si="242"/>
        <v>0</v>
      </c>
      <c r="K1808" s="23">
        <f t="shared" si="243"/>
        <v>2900</v>
      </c>
      <c r="L1808" s="23">
        <f t="shared" si="244"/>
        <v>0</v>
      </c>
      <c r="M1808" s="1">
        <f>IF(AND(B1808="Med B", COUNTIFS(A$2:A1808, A1808, B$2:B1808, "Med B")=1), 1, 0)</f>
        <v>0</v>
      </c>
      <c r="N1808" s="1">
        <f t="shared" si="245"/>
        <v>0</v>
      </c>
      <c r="O1808" s="1">
        <f>IF(B1808="Med B", COUNTIFS(A$2:A1808, A1808, B$2:B1808, "Med B"), 0)</f>
        <v>0</v>
      </c>
      <c r="P1808" s="1">
        <f>IF(AND(B1808="Med B", COUNTIFS(A$2:A1808, A1808, B$2:B1808, "Med B")=2), E1808, 0)</f>
        <v>0</v>
      </c>
    </row>
    <row r="1809" spans="1:17" ht="10" x14ac:dyDescent="0.25">
      <c r="A1809" s="1">
        <v>116</v>
      </c>
      <c r="B1809" s="24" t="s">
        <v>9</v>
      </c>
      <c r="C1809" s="2">
        <v>41101</v>
      </c>
      <c r="D1809" s="2" t="str">
        <f t="shared" si="240"/>
        <v>2012-07</v>
      </c>
      <c r="E1809" s="23">
        <v>2900</v>
      </c>
      <c r="F1809" s="23">
        <f t="shared" si="241"/>
        <v>0</v>
      </c>
      <c r="G1809" s="23">
        <f>IF(AND(B1809="Med B", COUNTIFS(A$2:A1809, A1809, B$2:B1809, "Med A")=0), 1, 0)</f>
        <v>0</v>
      </c>
      <c r="H1809" s="23" cm="1">
        <f t="array" ref="H1809">IF(AND(A1809=A1808, E1809=1), (C1809-MIN(IF(A$2:A1809=A1809, IF(B$2:B1809="Med A", C$2:C1809), C1809)))/7, 0)</f>
        <v>0</v>
      </c>
      <c r="I1809" s="23">
        <f>IF(F1809=1, SUMIFS(E$2:E1809, A$2:A1809, A1809, B$2:B1809, "Med A"), 0)</f>
        <v>0</v>
      </c>
      <c r="J1809" s="23">
        <f t="shared" si="242"/>
        <v>0</v>
      </c>
      <c r="K1809" s="23">
        <f t="shared" si="243"/>
        <v>2900</v>
      </c>
      <c r="L1809" s="23">
        <f t="shared" si="244"/>
        <v>0</v>
      </c>
      <c r="M1809" s="1">
        <f>IF(AND(B1809="Med B", COUNTIFS(A$2:A1809, A1809, B$2:B1809, "Med B")=1), 1, 0)</f>
        <v>0</v>
      </c>
      <c r="N1809" s="1">
        <f t="shared" si="245"/>
        <v>0</v>
      </c>
      <c r="O1809" s="1">
        <f>IF(B1809="Med B", COUNTIFS(A$2:A1809, A1809, B$2:B1809, "Med B"), 0)</f>
        <v>0</v>
      </c>
      <c r="P1809" s="1">
        <f>IF(AND(B1809="Med B", COUNTIFS(A$2:A1809, A1809, B$2:B1809, "Med B")=2), E1809, 0)</f>
        <v>0</v>
      </c>
    </row>
    <row r="1810" spans="1:17" ht="10" x14ac:dyDescent="0.25">
      <c r="A1810" s="1">
        <v>116</v>
      </c>
      <c r="B1810" s="24" t="s">
        <v>9</v>
      </c>
      <c r="C1810" s="2">
        <v>41106</v>
      </c>
      <c r="D1810" s="2" t="str">
        <f t="shared" si="240"/>
        <v>2012-07</v>
      </c>
      <c r="E1810" s="23">
        <v>2900</v>
      </c>
      <c r="F1810" s="23">
        <f t="shared" si="241"/>
        <v>0</v>
      </c>
      <c r="G1810" s="23">
        <f>IF(AND(B1810="Med B", COUNTIFS(A$2:A1810, A1810, B$2:B1810, "Med A")=0), 1, 0)</f>
        <v>0</v>
      </c>
      <c r="H1810" s="23" cm="1">
        <f t="array" ref="H1810">IF(AND(A1810=A1809, E1810=1), (C1810-MIN(IF(A$2:A1810=A1810, IF(B$2:B1810="Med A", C$2:C1810), C1810)))/7, 0)</f>
        <v>0</v>
      </c>
      <c r="I1810" s="23">
        <f>IF(F1810=1, SUMIFS(E$2:E1810, A$2:A1810, A1810, B$2:B1810, "Med A"), 0)</f>
        <v>0</v>
      </c>
      <c r="J1810" s="23">
        <f t="shared" si="242"/>
        <v>0</v>
      </c>
      <c r="K1810" s="23">
        <f t="shared" si="243"/>
        <v>2900</v>
      </c>
      <c r="L1810" s="23">
        <f t="shared" si="244"/>
        <v>0</v>
      </c>
      <c r="M1810" s="1">
        <f>IF(AND(B1810="Med B", COUNTIFS(A$2:A1810, A1810, B$2:B1810, "Med B")=1), 1, 0)</f>
        <v>0</v>
      </c>
      <c r="N1810" s="1">
        <f t="shared" si="245"/>
        <v>0</v>
      </c>
      <c r="O1810" s="1">
        <f>IF(B1810="Med B", COUNTIFS(A$2:A1810, A1810, B$2:B1810, "Med B"), 0)</f>
        <v>0</v>
      </c>
      <c r="P1810" s="1">
        <f>IF(AND(B1810="Med B", COUNTIFS(A$2:A1810, A1810, B$2:B1810, "Med B")=2), E1810, 0)</f>
        <v>0</v>
      </c>
    </row>
    <row r="1811" spans="1:17" ht="10" x14ac:dyDescent="0.25">
      <c r="A1811" s="1">
        <v>116</v>
      </c>
      <c r="B1811" s="24" t="s">
        <v>9</v>
      </c>
      <c r="C1811" s="2">
        <v>41108</v>
      </c>
      <c r="D1811" s="2" t="str">
        <f t="shared" si="240"/>
        <v>2012-07</v>
      </c>
      <c r="E1811" s="23">
        <v>2900</v>
      </c>
      <c r="F1811" s="23">
        <f t="shared" si="241"/>
        <v>0</v>
      </c>
      <c r="G1811" s="23">
        <f>IF(AND(B1811="Med B", COUNTIFS(A$2:A1811, A1811, B$2:B1811, "Med A")=0), 1, 0)</f>
        <v>0</v>
      </c>
      <c r="H1811" s="23" cm="1">
        <f t="array" ref="H1811">IF(AND(A1811=A1810, E1811=1), (C1811-MIN(IF(A$2:A1811=A1811, IF(B$2:B1811="Med A", C$2:C1811), C1811)))/7, 0)</f>
        <v>0</v>
      </c>
      <c r="I1811" s="23">
        <f>IF(F1811=1, SUMIFS(E$2:E1811, A$2:A1811, A1811, B$2:B1811, "Med A"), 0)</f>
        <v>0</v>
      </c>
      <c r="J1811" s="23">
        <f t="shared" si="242"/>
        <v>0</v>
      </c>
      <c r="K1811" s="23">
        <f t="shared" si="243"/>
        <v>2900</v>
      </c>
      <c r="L1811" s="23">
        <f t="shared" si="244"/>
        <v>0</v>
      </c>
      <c r="M1811" s="1">
        <f>IF(AND(B1811="Med B", COUNTIFS(A$2:A1811, A1811, B$2:B1811, "Med B")=1), 1, 0)</f>
        <v>0</v>
      </c>
      <c r="N1811" s="1">
        <f t="shared" si="245"/>
        <v>0</v>
      </c>
      <c r="O1811" s="1">
        <f>IF(B1811="Med B", COUNTIFS(A$2:A1811, A1811, B$2:B1811, "Med B"), 0)</f>
        <v>0</v>
      </c>
      <c r="P1811" s="1">
        <f>IF(AND(B1811="Med B", COUNTIFS(A$2:A1811, A1811, B$2:B1811, "Med B")=2), E1811, 0)</f>
        <v>0</v>
      </c>
    </row>
    <row r="1812" spans="1:17" ht="10" x14ac:dyDescent="0.25">
      <c r="A1812" s="1">
        <v>116</v>
      </c>
      <c r="B1812" s="24" t="s">
        <v>9</v>
      </c>
      <c r="C1812" s="2">
        <v>41110</v>
      </c>
      <c r="D1812" s="2" t="str">
        <f t="shared" si="240"/>
        <v>2012-07</v>
      </c>
      <c r="E1812" s="23">
        <v>3200</v>
      </c>
      <c r="F1812" s="23">
        <f t="shared" si="241"/>
        <v>0</v>
      </c>
      <c r="G1812" s="23">
        <f>IF(AND(B1812="Med B", COUNTIFS(A$2:A1812, A1812, B$2:B1812, "Med A")=0), 1, 0)</f>
        <v>0</v>
      </c>
      <c r="H1812" s="23" cm="1">
        <f t="array" ref="H1812">IF(AND(A1812=A1811, E1812=1), (C1812-MIN(IF(A$2:A1812=A1812, IF(B$2:B1812="Med A", C$2:C1812), C1812)))/7, 0)</f>
        <v>0</v>
      </c>
      <c r="I1812" s="23">
        <f>IF(F1812=1, SUMIFS(E$2:E1812, A$2:A1812, A1812, B$2:B1812, "Med A"), 0)</f>
        <v>0</v>
      </c>
      <c r="J1812" s="23">
        <f t="shared" si="242"/>
        <v>0</v>
      </c>
      <c r="K1812" s="23">
        <f t="shared" si="243"/>
        <v>3200</v>
      </c>
      <c r="L1812" s="23">
        <f t="shared" si="244"/>
        <v>0</v>
      </c>
      <c r="M1812" s="1">
        <f>IF(AND(B1812="Med B", COUNTIFS(A$2:A1812, A1812, B$2:B1812, "Med B")=1), 1, 0)</f>
        <v>0</v>
      </c>
      <c r="N1812" s="1">
        <f t="shared" si="245"/>
        <v>0</v>
      </c>
      <c r="O1812" s="1">
        <f>IF(B1812="Med B", COUNTIFS(A$2:A1812, A1812, B$2:B1812, "Med B"), 0)</f>
        <v>0</v>
      </c>
      <c r="P1812" s="1">
        <f>IF(AND(B1812="Med B", COUNTIFS(A$2:A1812, A1812, B$2:B1812, "Med B")=2), E1812, 0)</f>
        <v>0</v>
      </c>
    </row>
    <row r="1813" spans="1:17" ht="10" x14ac:dyDescent="0.25">
      <c r="A1813" s="1">
        <v>116</v>
      </c>
      <c r="B1813" s="24" t="s">
        <v>9</v>
      </c>
      <c r="C1813" s="2">
        <v>41115</v>
      </c>
      <c r="D1813" s="2" t="str">
        <f t="shared" si="240"/>
        <v>2012-07</v>
      </c>
      <c r="E1813" s="23">
        <v>3200</v>
      </c>
      <c r="F1813" s="23">
        <f t="shared" si="241"/>
        <v>0</v>
      </c>
      <c r="G1813" s="23">
        <f>IF(AND(B1813="Med B", COUNTIFS(A$2:A1813, A1813, B$2:B1813, "Med A")=0), 1, 0)</f>
        <v>0</v>
      </c>
      <c r="H1813" s="23" cm="1">
        <f t="array" ref="H1813">IF(AND(A1813=A1812, E1813=1), (C1813-MIN(IF(A$2:A1813=A1813, IF(B$2:B1813="Med A", C$2:C1813), C1813)))/7, 0)</f>
        <v>0</v>
      </c>
      <c r="I1813" s="23">
        <f>IF(F1813=1, SUMIFS(E$2:E1813, A$2:A1813, A1813, B$2:B1813, "Med A"), 0)</f>
        <v>0</v>
      </c>
      <c r="J1813" s="23">
        <f t="shared" si="242"/>
        <v>0</v>
      </c>
      <c r="K1813" s="23">
        <f t="shared" si="243"/>
        <v>3200</v>
      </c>
      <c r="L1813" s="23">
        <f t="shared" si="244"/>
        <v>0</v>
      </c>
      <c r="M1813" s="1">
        <f>IF(AND(B1813="Med B", COUNTIFS(A$2:A1813, A1813, B$2:B1813, "Med B")=1), 1, 0)</f>
        <v>0</v>
      </c>
      <c r="N1813" s="1">
        <f t="shared" si="245"/>
        <v>0</v>
      </c>
      <c r="O1813" s="1">
        <f>IF(B1813="Med B", COUNTIFS(A$2:A1813, A1813, B$2:B1813, "Med B"), 0)</f>
        <v>0</v>
      </c>
      <c r="P1813" s="1">
        <f>IF(AND(B1813="Med B", COUNTIFS(A$2:A1813, A1813, B$2:B1813, "Med B")=2), E1813, 0)</f>
        <v>0</v>
      </c>
    </row>
    <row r="1814" spans="1:17" ht="10" x14ac:dyDescent="0.25">
      <c r="A1814" s="1">
        <v>116</v>
      </c>
      <c r="B1814" s="24" t="s">
        <v>9</v>
      </c>
      <c r="C1814" s="2">
        <v>41117</v>
      </c>
      <c r="D1814" s="2" t="str">
        <f t="shared" si="240"/>
        <v>2012-07</v>
      </c>
      <c r="E1814" s="23">
        <v>3200</v>
      </c>
      <c r="F1814" s="23">
        <f t="shared" si="241"/>
        <v>0</v>
      </c>
      <c r="G1814" s="23">
        <f>IF(AND(B1814="Med B", COUNTIFS(A$2:A1814, A1814, B$2:B1814, "Med A")=0), 1, 0)</f>
        <v>0</v>
      </c>
      <c r="H1814" s="23" cm="1">
        <f t="array" ref="H1814">IF(AND(A1814=A1813, E1814=1), (C1814-MIN(IF(A$2:A1814=A1814, IF(B$2:B1814="Med A", C$2:C1814), C1814)))/7, 0)</f>
        <v>0</v>
      </c>
      <c r="I1814" s="23">
        <f>IF(F1814=1, SUMIFS(E$2:E1814, A$2:A1814, A1814, B$2:B1814, "Med A"), 0)</f>
        <v>0</v>
      </c>
      <c r="J1814" s="23">
        <f t="shared" si="242"/>
        <v>0</v>
      </c>
      <c r="K1814" s="23">
        <f t="shared" si="243"/>
        <v>3200</v>
      </c>
      <c r="L1814" s="23">
        <f t="shared" si="244"/>
        <v>0</v>
      </c>
      <c r="M1814" s="1">
        <f>IF(AND(B1814="Med B", COUNTIFS(A$2:A1814, A1814, B$2:B1814, "Med B")=1), 1, 0)</f>
        <v>0</v>
      </c>
      <c r="N1814" s="1">
        <f t="shared" si="245"/>
        <v>0</v>
      </c>
      <c r="O1814" s="1">
        <f>IF(B1814="Med B", COUNTIFS(A$2:A1814, A1814, B$2:B1814, "Med B"), 0)</f>
        <v>0</v>
      </c>
      <c r="P1814" s="1">
        <f>IF(AND(B1814="Med B", COUNTIFS(A$2:A1814, A1814, B$2:B1814, "Med B")=2), E1814, 0)</f>
        <v>0</v>
      </c>
    </row>
    <row r="1815" spans="1:17" ht="10" x14ac:dyDescent="0.25">
      <c r="A1815" s="1">
        <v>116</v>
      </c>
      <c r="B1815" s="24" t="s">
        <v>9</v>
      </c>
      <c r="C1815" s="2">
        <v>41120</v>
      </c>
      <c r="D1815" s="2" t="str">
        <f t="shared" si="240"/>
        <v>2012-07</v>
      </c>
      <c r="E1815" s="23">
        <v>3200</v>
      </c>
      <c r="F1815" s="23">
        <f t="shared" si="241"/>
        <v>0</v>
      </c>
      <c r="G1815" s="23">
        <f>IF(AND(B1815="Med B", COUNTIFS(A$2:A1815, A1815, B$2:B1815, "Med A")=0), 1, 0)</f>
        <v>0</v>
      </c>
      <c r="H1815" s="23" cm="1">
        <f t="array" ref="H1815">IF(AND(A1815=A1814, E1815=1), (C1815-MIN(IF(A$2:A1815=A1815, IF(B$2:B1815="Med A", C$2:C1815), C1815)))/7, 0)</f>
        <v>0</v>
      </c>
      <c r="I1815" s="23">
        <f>IF(F1815=1, SUMIFS(E$2:E1815, A$2:A1815, A1815, B$2:B1815, "Med A"), 0)</f>
        <v>0</v>
      </c>
      <c r="J1815" s="23">
        <f t="shared" si="242"/>
        <v>0</v>
      </c>
      <c r="K1815" s="23">
        <f t="shared" si="243"/>
        <v>3200</v>
      </c>
      <c r="L1815" s="23">
        <f t="shared" si="244"/>
        <v>0</v>
      </c>
      <c r="M1815" s="1">
        <f>IF(AND(B1815="Med B", COUNTIFS(A$2:A1815, A1815, B$2:B1815, "Med B")=1), 1, 0)</f>
        <v>0</v>
      </c>
      <c r="N1815" s="1">
        <f t="shared" si="245"/>
        <v>0</v>
      </c>
      <c r="O1815" s="1">
        <f>IF(B1815="Med B", COUNTIFS(A$2:A1815, A1815, B$2:B1815, "Med B"), 0)</f>
        <v>0</v>
      </c>
      <c r="P1815" s="1">
        <f>IF(AND(B1815="Med B", COUNTIFS(A$2:A1815, A1815, B$2:B1815, "Med B")=2), E1815, 0)</f>
        <v>0</v>
      </c>
    </row>
    <row r="1816" spans="1:17" ht="10" x14ac:dyDescent="0.25">
      <c r="A1816" s="1">
        <v>116</v>
      </c>
      <c r="B1816" s="24" t="s">
        <v>9</v>
      </c>
      <c r="C1816" s="2">
        <v>41122</v>
      </c>
      <c r="D1816" s="2" t="str">
        <f t="shared" si="240"/>
        <v>2012-08</v>
      </c>
      <c r="E1816" s="23">
        <v>3200</v>
      </c>
      <c r="F1816" s="23">
        <f t="shared" si="241"/>
        <v>0</v>
      </c>
      <c r="G1816" s="23">
        <f>IF(AND(B1816="Med B", COUNTIFS(A$2:A1816, A1816, B$2:B1816, "Med A")=0), 1, 0)</f>
        <v>0</v>
      </c>
      <c r="H1816" s="23" cm="1">
        <f t="array" ref="H1816">IF(AND(A1816=A1815, E1816=1), (C1816-MIN(IF(A$2:A1816=A1816, IF(B$2:B1816="Med A", C$2:C1816), C1816)))/7, 0)</f>
        <v>0</v>
      </c>
      <c r="I1816" s="23">
        <f>IF(F1816=1, SUMIFS(E$2:E1816, A$2:A1816, A1816, B$2:B1816, "Med A"), 0)</f>
        <v>0</v>
      </c>
      <c r="J1816" s="23">
        <f t="shared" si="242"/>
        <v>0</v>
      </c>
      <c r="K1816" s="23">
        <f t="shared" si="243"/>
        <v>3200</v>
      </c>
      <c r="L1816" s="23">
        <f t="shared" si="244"/>
        <v>0</v>
      </c>
      <c r="M1816" s="1">
        <f>IF(AND(B1816="Med B", COUNTIFS(A$2:A1816, A1816, B$2:B1816, "Med B")=1), 1, 0)</f>
        <v>0</v>
      </c>
      <c r="N1816" s="1">
        <f t="shared" si="245"/>
        <v>0</v>
      </c>
      <c r="O1816" s="1">
        <f>IF(B1816="Med B", COUNTIFS(A$2:A1816, A1816, B$2:B1816, "Med B"), 0)</f>
        <v>0</v>
      </c>
      <c r="P1816" s="1">
        <f>IF(AND(B1816="Med B", COUNTIFS(A$2:A1816, A1816, B$2:B1816, "Med B")=2), E1816, 0)</f>
        <v>0</v>
      </c>
    </row>
    <row r="1817" spans="1:17" ht="10" x14ac:dyDescent="0.25">
      <c r="A1817" s="1">
        <v>116</v>
      </c>
      <c r="B1817" s="24" t="s">
        <v>9</v>
      </c>
      <c r="C1817" s="2">
        <v>41124</v>
      </c>
      <c r="D1817" s="2" t="str">
        <f t="shared" si="240"/>
        <v>2012-08</v>
      </c>
      <c r="E1817" s="23">
        <v>3200</v>
      </c>
      <c r="F1817" s="23">
        <f t="shared" si="241"/>
        <v>0</v>
      </c>
      <c r="G1817" s="23">
        <f>IF(AND(B1817="Med B", COUNTIFS(A$2:A1817, A1817, B$2:B1817, "Med A")=0), 1, 0)</f>
        <v>0</v>
      </c>
      <c r="H1817" s="23" cm="1">
        <f t="array" ref="H1817">IF(AND(A1817=A1816, E1817=1), (C1817-MIN(IF(A$2:A1817=A1817, IF(B$2:B1817="Med A", C$2:C1817), C1817)))/7, 0)</f>
        <v>0</v>
      </c>
      <c r="I1817" s="23">
        <f>IF(F1817=1, SUMIFS(E$2:E1817, A$2:A1817, A1817, B$2:B1817, "Med A"), 0)</f>
        <v>0</v>
      </c>
      <c r="J1817" s="23">
        <f t="shared" si="242"/>
        <v>0</v>
      </c>
      <c r="K1817" s="23">
        <f t="shared" si="243"/>
        <v>3200</v>
      </c>
      <c r="L1817" s="23">
        <f t="shared" si="244"/>
        <v>0</v>
      </c>
      <c r="M1817" s="1">
        <f>IF(AND(B1817="Med B", COUNTIFS(A$2:A1817, A1817, B$2:B1817, "Med B")=1), 1, 0)</f>
        <v>0</v>
      </c>
      <c r="N1817" s="1">
        <f t="shared" si="245"/>
        <v>0</v>
      </c>
      <c r="O1817" s="1">
        <f>IF(B1817="Med B", COUNTIFS(A$2:A1817, A1817, B$2:B1817, "Med B"), 0)</f>
        <v>0</v>
      </c>
      <c r="P1817" s="1">
        <f>IF(AND(B1817="Med B", COUNTIFS(A$2:A1817, A1817, B$2:B1817, "Med B")=2), E1817, 0)</f>
        <v>0</v>
      </c>
    </row>
    <row r="1818" spans="1:17" ht="10" x14ac:dyDescent="0.25">
      <c r="A1818" s="1">
        <v>116</v>
      </c>
      <c r="B1818" s="24" t="s">
        <v>9</v>
      </c>
      <c r="C1818" s="2">
        <v>41127</v>
      </c>
      <c r="D1818" s="2" t="str">
        <f t="shared" si="240"/>
        <v>2012-08</v>
      </c>
      <c r="E1818" s="23">
        <v>3200</v>
      </c>
      <c r="F1818" s="23">
        <f t="shared" si="241"/>
        <v>0</v>
      </c>
      <c r="G1818" s="23">
        <f>IF(AND(B1818="Med B", COUNTIFS(A$2:A1818, A1818, B$2:B1818, "Med A")=0), 1, 0)</f>
        <v>0</v>
      </c>
      <c r="H1818" s="23" cm="1">
        <f t="array" ref="H1818">IF(AND(A1818=A1817, E1818=1), (C1818-MIN(IF(A$2:A1818=A1818, IF(B$2:B1818="Med A", C$2:C1818), C1818)))/7, 0)</f>
        <v>0</v>
      </c>
      <c r="I1818" s="23">
        <f>IF(F1818=1, SUMIFS(E$2:E1818, A$2:A1818, A1818, B$2:B1818, "Med A"), 0)</f>
        <v>0</v>
      </c>
      <c r="J1818" s="23">
        <f t="shared" si="242"/>
        <v>0</v>
      </c>
      <c r="K1818" s="23">
        <f t="shared" si="243"/>
        <v>3200</v>
      </c>
      <c r="L1818" s="23">
        <f t="shared" si="244"/>
        <v>0</v>
      </c>
      <c r="M1818" s="1">
        <f>IF(AND(B1818="Med B", COUNTIFS(A$2:A1818, A1818, B$2:B1818, "Med B")=1), 1, 0)</f>
        <v>0</v>
      </c>
      <c r="N1818" s="1">
        <f t="shared" si="245"/>
        <v>0</v>
      </c>
      <c r="O1818" s="1">
        <f>IF(B1818="Med B", COUNTIFS(A$2:A1818, A1818, B$2:B1818, "Med B"), 0)</f>
        <v>0</v>
      </c>
      <c r="P1818" s="1">
        <f>IF(AND(B1818="Med B", COUNTIFS(A$2:A1818, A1818, B$2:B1818, "Med B")=2), E1818, 0)</f>
        <v>0</v>
      </c>
    </row>
    <row r="1819" spans="1:17" ht="10" x14ac:dyDescent="0.25">
      <c r="A1819" s="1">
        <v>116</v>
      </c>
      <c r="B1819" s="24" t="s">
        <v>9</v>
      </c>
      <c r="C1819" s="2">
        <v>41129</v>
      </c>
      <c r="D1819" s="2" t="str">
        <f t="shared" si="240"/>
        <v>2012-08</v>
      </c>
      <c r="E1819" s="23">
        <v>3200</v>
      </c>
      <c r="F1819" s="23">
        <f t="shared" si="241"/>
        <v>0</v>
      </c>
      <c r="G1819" s="23">
        <f>IF(AND(B1819="Med B", COUNTIFS(A$2:A1819, A1819, B$2:B1819, "Med A")=0), 1, 0)</f>
        <v>0</v>
      </c>
      <c r="H1819" s="23" cm="1">
        <f t="array" ref="H1819">IF(AND(A1819=A1818, E1819=1), (C1819-MIN(IF(A$2:A1819=A1819, IF(B$2:B1819="Med A", C$2:C1819), C1819)))/7, 0)</f>
        <v>0</v>
      </c>
      <c r="I1819" s="23">
        <f>IF(F1819=1, SUMIFS(E$2:E1819, A$2:A1819, A1819, B$2:B1819, "Med A"), 0)</f>
        <v>0</v>
      </c>
      <c r="J1819" s="23">
        <f t="shared" si="242"/>
        <v>0</v>
      </c>
      <c r="K1819" s="23">
        <f t="shared" si="243"/>
        <v>3200</v>
      </c>
      <c r="L1819" s="23">
        <f t="shared" si="244"/>
        <v>0</v>
      </c>
      <c r="M1819" s="1">
        <f>IF(AND(B1819="Med B", COUNTIFS(A$2:A1819, A1819, B$2:B1819, "Med B")=1), 1, 0)</f>
        <v>0</v>
      </c>
      <c r="N1819" s="1">
        <f t="shared" si="245"/>
        <v>0</v>
      </c>
      <c r="O1819" s="1">
        <f>IF(B1819="Med B", COUNTIFS(A$2:A1819, A1819, B$2:B1819, "Med B"), 0)</f>
        <v>0</v>
      </c>
      <c r="P1819" s="1">
        <f>IF(AND(B1819="Med B", COUNTIFS(A$2:A1819, A1819, B$2:B1819, "Med B")=2), E1819, 0)</f>
        <v>0</v>
      </c>
    </row>
    <row r="1820" spans="1:17" ht="10" x14ac:dyDescent="0.25">
      <c r="A1820" s="1">
        <v>116</v>
      </c>
      <c r="B1820" s="24" t="s">
        <v>9</v>
      </c>
      <c r="C1820" s="2">
        <v>41131</v>
      </c>
      <c r="D1820" s="2" t="str">
        <f t="shared" si="240"/>
        <v>2012-08</v>
      </c>
      <c r="E1820" s="23">
        <v>3200</v>
      </c>
      <c r="F1820" s="23">
        <f t="shared" si="241"/>
        <v>0</v>
      </c>
      <c r="G1820" s="23">
        <f>IF(AND(B1820="Med B", COUNTIFS(A$2:A1820, A1820, B$2:B1820, "Med A")=0), 1, 0)</f>
        <v>0</v>
      </c>
      <c r="H1820" s="23" cm="1">
        <f t="array" ref="H1820">IF(AND(A1820=A1819, E1820=1), (C1820-MIN(IF(A$2:A1820=A1820, IF(B$2:B1820="Med A", C$2:C1820), C1820)))/7, 0)</f>
        <v>0</v>
      </c>
      <c r="I1820" s="23">
        <f>IF(F1820=1, SUMIFS(E$2:E1820, A$2:A1820, A1820, B$2:B1820, "Med A"), 0)</f>
        <v>0</v>
      </c>
      <c r="J1820" s="23">
        <f t="shared" si="242"/>
        <v>0</v>
      </c>
      <c r="K1820" s="23">
        <f t="shared" si="243"/>
        <v>3200</v>
      </c>
      <c r="L1820" s="23">
        <f t="shared" si="244"/>
        <v>0</v>
      </c>
      <c r="M1820" s="1">
        <f>IF(AND(B1820="Med B", COUNTIFS(A$2:A1820, A1820, B$2:B1820, "Med B")=1), 1, 0)</f>
        <v>0</v>
      </c>
      <c r="N1820" s="1">
        <f t="shared" si="245"/>
        <v>0</v>
      </c>
      <c r="O1820" s="1">
        <f>IF(B1820="Med B", COUNTIFS(A$2:A1820, A1820, B$2:B1820, "Med B"), 0)</f>
        <v>0</v>
      </c>
      <c r="P1820" s="1">
        <f>IF(AND(B1820="Med B", COUNTIFS(A$2:A1820, A1820, B$2:B1820, "Med B")=2), E1820, 0)</f>
        <v>0</v>
      </c>
    </row>
    <row r="1821" spans="1:17" ht="10" x14ac:dyDescent="0.25">
      <c r="A1821" s="1">
        <v>116</v>
      </c>
      <c r="B1821" s="24" t="s">
        <v>9</v>
      </c>
      <c r="C1821" s="2">
        <v>41134</v>
      </c>
      <c r="D1821" s="2" t="str">
        <f t="shared" si="240"/>
        <v>2012-08</v>
      </c>
      <c r="E1821" s="23">
        <v>3200</v>
      </c>
      <c r="F1821" s="23">
        <f t="shared" si="241"/>
        <v>0</v>
      </c>
      <c r="G1821" s="23">
        <f>IF(AND(B1821="Med B", COUNTIFS(A$2:A1821, A1821, B$2:B1821, "Med A")=0), 1, 0)</f>
        <v>0</v>
      </c>
      <c r="H1821" s="23" cm="1">
        <f t="array" ref="H1821">IF(AND(A1821=A1820, E1821=1), (C1821-MIN(IF(A$2:A1821=A1821, IF(B$2:B1821="Med A", C$2:C1821), C1821)))/7, 0)</f>
        <v>0</v>
      </c>
      <c r="I1821" s="23">
        <f>IF(F1821=1, SUMIFS(E$2:E1821, A$2:A1821, A1821, B$2:B1821, "Med A"), 0)</f>
        <v>0</v>
      </c>
      <c r="J1821" s="23">
        <f t="shared" si="242"/>
        <v>0</v>
      </c>
      <c r="K1821" s="23">
        <f t="shared" si="243"/>
        <v>3200</v>
      </c>
      <c r="L1821" s="23">
        <f t="shared" si="244"/>
        <v>0</v>
      </c>
      <c r="M1821" s="1">
        <f>IF(AND(B1821="Med B", COUNTIFS(A$2:A1821, A1821, B$2:B1821, "Med B")=1), 1, 0)</f>
        <v>0</v>
      </c>
      <c r="N1821" s="1">
        <f t="shared" si="245"/>
        <v>0</v>
      </c>
      <c r="O1821" s="1">
        <f>IF(B1821="Med B", COUNTIFS(A$2:A1821, A1821, B$2:B1821, "Med B"), 0)</f>
        <v>0</v>
      </c>
      <c r="P1821" s="1">
        <f>IF(AND(B1821="Med B", COUNTIFS(A$2:A1821, A1821, B$2:B1821, "Med B")=2), E1821, 0)</f>
        <v>0</v>
      </c>
    </row>
    <row r="1822" spans="1:17" ht="10" x14ac:dyDescent="0.25">
      <c r="A1822" s="1">
        <v>116</v>
      </c>
      <c r="B1822" s="24" t="s">
        <v>9</v>
      </c>
      <c r="C1822" s="2">
        <v>41136</v>
      </c>
      <c r="D1822" s="2" t="str">
        <f t="shared" si="240"/>
        <v>2012-08</v>
      </c>
      <c r="E1822" s="23">
        <v>3200</v>
      </c>
      <c r="F1822" s="23">
        <f t="shared" si="241"/>
        <v>0</v>
      </c>
      <c r="G1822" s="23">
        <f>IF(AND(B1822="Med B", COUNTIFS(A$2:A1822, A1822, B$2:B1822, "Med A")=0), 1, 0)</f>
        <v>0</v>
      </c>
      <c r="H1822" s="23" cm="1">
        <f t="array" ref="H1822">IF(AND(A1822=A1821, E1822=1), (C1822-MIN(IF(A$2:A1822=A1822, IF(B$2:B1822="Med A", C$2:C1822), C1822)))/7, 0)</f>
        <v>0</v>
      </c>
      <c r="I1822" s="23">
        <f>IF(F1822=1, SUMIFS(E$2:E1822, A$2:A1822, A1822, B$2:B1822, "Med A"), 0)</f>
        <v>0</v>
      </c>
      <c r="J1822" s="23">
        <f t="shared" si="242"/>
        <v>0</v>
      </c>
      <c r="K1822" s="23">
        <f t="shared" si="243"/>
        <v>3200</v>
      </c>
      <c r="L1822" s="23">
        <f t="shared" si="244"/>
        <v>0</v>
      </c>
      <c r="M1822" s="1">
        <f>IF(AND(B1822="Med B", COUNTIFS(A$2:A1822, A1822, B$2:B1822, "Med B")=1), 1, 0)</f>
        <v>0</v>
      </c>
      <c r="N1822" s="1">
        <f t="shared" si="245"/>
        <v>0</v>
      </c>
      <c r="O1822" s="1">
        <f>IF(B1822="Med B", COUNTIFS(A$2:A1822, A1822, B$2:B1822, "Med B"), 0)</f>
        <v>0</v>
      </c>
      <c r="P1822" s="1">
        <f>IF(AND(B1822="Med B", COUNTIFS(A$2:A1822, A1822, B$2:B1822, "Med B")=2), E1822, 0)</f>
        <v>0</v>
      </c>
    </row>
    <row r="1823" spans="1:17" ht="12.5" x14ac:dyDescent="0.25">
      <c r="A1823" s="1">
        <v>116</v>
      </c>
      <c r="B1823" s="24" t="s">
        <v>9</v>
      </c>
      <c r="C1823" s="2">
        <v>41155</v>
      </c>
      <c r="D1823" s="2" t="str">
        <f t="shared" si="240"/>
        <v>2012-09</v>
      </c>
      <c r="E1823" s="23">
        <v>2600</v>
      </c>
      <c r="F1823" s="23">
        <f t="shared" si="241"/>
        <v>0</v>
      </c>
      <c r="G1823" s="23">
        <f>IF(AND(B1823="Med B", COUNTIFS(A$2:A1823, A1823, B$2:B1823, "Med A")=0), 1, 0)</f>
        <v>0</v>
      </c>
      <c r="H1823" s="23" cm="1">
        <f t="array" ref="H1823">IF(AND(A1823=A1822, E1823=1), (C1823-MIN(IF(A$2:A1823=A1823, IF(B$2:B1823="Med A", C$2:C1823), C1823)))/7, 0)</f>
        <v>0</v>
      </c>
      <c r="I1823" s="23">
        <f>IF(F1823=1, SUMIFS(E$2:E1823, A$2:A1823, A1823, B$2:B1823, "Med A"), 0)</f>
        <v>0</v>
      </c>
      <c r="J1823" s="23">
        <f t="shared" si="242"/>
        <v>0</v>
      </c>
      <c r="K1823" s="23">
        <f t="shared" si="243"/>
        <v>2600</v>
      </c>
      <c r="L1823" s="23">
        <f t="shared" si="244"/>
        <v>0</v>
      </c>
      <c r="M1823" s="1">
        <f>IF(AND(B1823="Med B", COUNTIFS(A$2:A1823, A1823, B$2:B1823, "Med B")=1), 1, 0)</f>
        <v>0</v>
      </c>
      <c r="N1823" s="1">
        <f t="shared" si="245"/>
        <v>0</v>
      </c>
      <c r="O1823" s="1">
        <f>IF(B1823="Med B", COUNTIFS(A$2:A1823, A1823, B$2:B1823, "Med B"), 0)</f>
        <v>0</v>
      </c>
      <c r="P1823" s="1">
        <f>IF(AND(B1823="Med B", COUNTIFS(A$2:A1823, A1823, B$2:B1823, "Med B")=2), E1823, 0)</f>
        <v>0</v>
      </c>
      <c r="Q1823" t="str">
        <f t="shared" ref="Q1823:Q1824" si="246">IF(AND(F1799=1, OR(MONTH(C1799)=9, MONTH(C1799)=10)), TEXT(C1799, "yyyy-mm"), "")</f>
        <v/>
      </c>
    </row>
    <row r="1824" spans="1:17" ht="12.5" x14ac:dyDescent="0.25">
      <c r="A1824" s="1">
        <v>116</v>
      </c>
      <c r="B1824" s="24" t="s">
        <v>10</v>
      </c>
      <c r="C1824" s="2">
        <v>41164</v>
      </c>
      <c r="D1824" s="2" t="str">
        <f t="shared" si="240"/>
        <v>2012-09</v>
      </c>
      <c r="E1824" s="23">
        <v>5</v>
      </c>
      <c r="F1824" s="23">
        <f t="shared" si="241"/>
        <v>1</v>
      </c>
      <c r="G1824" s="23">
        <f>IF(AND(B1824="Med B", COUNTIFS(A$2:A1824, A1824, B$2:B1824, "Med A")=0), 1, 0)</f>
        <v>0</v>
      </c>
      <c r="H1824" s="23" cm="1">
        <f t="array" ref="H1824">IF(AND(A1824=A1823, E1824=1), (C1824-MIN(IF(A$2:A1824=A1824, IF(B$2:B1824="Med A", C$2:C1824), C1824)))/7, 0)</f>
        <v>0</v>
      </c>
      <c r="I1824" s="23">
        <f>IF(F1824=1, SUMIFS(E$2:E1824, A$2:A1824, A1824, B$2:B1824, "Med A"), 0)</f>
        <v>58100</v>
      </c>
      <c r="J1824" s="23">
        <f t="shared" si="242"/>
        <v>0</v>
      </c>
      <c r="K1824" s="23">
        <f t="shared" si="243"/>
        <v>0</v>
      </c>
      <c r="L1824" s="23">
        <f t="shared" si="244"/>
        <v>5</v>
      </c>
      <c r="M1824" s="1">
        <f>IF(AND(B1824="Med B", COUNTIFS(A$2:A1824, A1824, B$2:B1824, "Med B")=1), 1, 0)</f>
        <v>1</v>
      </c>
      <c r="N1824" s="1">
        <f t="shared" si="245"/>
        <v>5</v>
      </c>
      <c r="O1824" s="1">
        <f>IF(B1824="Med B", COUNTIFS(A$2:A1824, A1824, B$2:B1824, "Med B"), 0)</f>
        <v>1</v>
      </c>
      <c r="P1824" s="1">
        <f>IF(AND(B1824="Med B", COUNTIFS(A$2:A1824, A1824, B$2:B1824, "Med B")=2), E1824, 0)</f>
        <v>0</v>
      </c>
      <c r="Q1824" t="str">
        <f t="shared" si="246"/>
        <v/>
      </c>
    </row>
    <row r="1825" spans="1:16" ht="10" x14ac:dyDescent="0.25">
      <c r="A1825" s="1">
        <v>116</v>
      </c>
      <c r="B1825" s="24" t="s">
        <v>10</v>
      </c>
      <c r="C1825" s="2">
        <v>41227</v>
      </c>
      <c r="D1825" s="2" t="str">
        <f t="shared" si="240"/>
        <v>2012-11</v>
      </c>
      <c r="E1825" s="23">
        <v>8</v>
      </c>
      <c r="F1825" s="23">
        <f t="shared" si="241"/>
        <v>0</v>
      </c>
      <c r="G1825" s="23">
        <f>IF(AND(B1825="Med B", COUNTIFS(A$2:A1825, A1825, B$2:B1825, "Med A")=0), 1, 0)</f>
        <v>0</v>
      </c>
      <c r="H1825" s="23" cm="1">
        <f t="array" ref="H1825">IF(AND(A1825=A1824, E1825=1), (C1825-MIN(IF(A$2:A1825=A1825, IF(B$2:B1825="Med A", C$2:C1825), C1825)))/7, 0)</f>
        <v>0</v>
      </c>
      <c r="I1825" s="23">
        <f>IF(F1825=1, SUMIFS(E$2:E1825, A$2:A1825, A1825, B$2:B1825, "Med A"), 0)</f>
        <v>0</v>
      </c>
      <c r="J1825" s="23">
        <f t="shared" si="242"/>
        <v>13</v>
      </c>
      <c r="K1825" s="23">
        <f t="shared" si="243"/>
        <v>0</v>
      </c>
      <c r="L1825" s="23">
        <f t="shared" si="244"/>
        <v>8</v>
      </c>
      <c r="M1825" s="1">
        <f>IF(AND(B1825="Med B", COUNTIFS(A$2:A1825, A1825, B$2:B1825, "Med B")=1), 1, 0)</f>
        <v>0</v>
      </c>
      <c r="N1825" s="1">
        <f t="shared" si="245"/>
        <v>0</v>
      </c>
      <c r="O1825" s="1">
        <f>IF(B1825="Med B", COUNTIFS(A$2:A1825, A1825, B$2:B1825, "Med B"), 0)</f>
        <v>2</v>
      </c>
      <c r="P1825" s="1">
        <f>IF(AND(B1825="Med B", COUNTIFS(A$2:A1825, A1825, B$2:B1825, "Med B")=2), E1825, 0)</f>
        <v>8</v>
      </c>
    </row>
    <row r="1826" spans="1:16" ht="10" x14ac:dyDescent="0.25">
      <c r="A1826" s="1">
        <v>117</v>
      </c>
      <c r="B1826" s="24" t="s">
        <v>9</v>
      </c>
      <c r="C1826" s="2">
        <v>41092</v>
      </c>
      <c r="D1826" s="2" t="str">
        <f t="shared" si="240"/>
        <v>2012-07</v>
      </c>
      <c r="E1826" s="23">
        <v>8800</v>
      </c>
      <c r="F1826" s="23">
        <f t="shared" si="241"/>
        <v>0</v>
      </c>
      <c r="G1826" s="23">
        <f>IF(AND(B1826="Med B", COUNTIFS(A$2:A1826, A1826, B$2:B1826, "Med A")=0), 1, 0)</f>
        <v>0</v>
      </c>
      <c r="H1826" s="23" cm="1">
        <f t="array" ref="H1826">IF(AND(A1826=A1825, E1826=1), (C1826-MIN(IF(A$2:A1826=A1826, IF(B$2:B1826="Med A", C$2:C1826), C1826)))/7, 0)</f>
        <v>0</v>
      </c>
      <c r="I1826" s="23">
        <f>IF(F1826=1, SUMIFS(E$2:E1826, A$2:A1826, A1826, B$2:B1826, "Med A"), 0)</f>
        <v>0</v>
      </c>
      <c r="J1826" s="23">
        <f t="shared" si="242"/>
        <v>0</v>
      </c>
      <c r="K1826" s="23">
        <f t="shared" si="243"/>
        <v>8800</v>
      </c>
      <c r="L1826" s="23">
        <f t="shared" si="244"/>
        <v>0</v>
      </c>
      <c r="M1826" s="1">
        <f>IF(AND(B1826="Med B", COUNTIFS(A$2:A1826, A1826, B$2:B1826, "Med B")=1), 1, 0)</f>
        <v>0</v>
      </c>
      <c r="N1826" s="1">
        <f t="shared" si="245"/>
        <v>0</v>
      </c>
      <c r="O1826" s="1">
        <f>IF(B1826="Med B", COUNTIFS(A$2:A1826, A1826, B$2:B1826, "Med B"), 0)</f>
        <v>0</v>
      </c>
      <c r="P1826" s="1">
        <f>IF(AND(B1826="Med B", COUNTIFS(A$2:A1826, A1826, B$2:B1826, "Med B")=2), E1826, 0)</f>
        <v>0</v>
      </c>
    </row>
    <row r="1827" spans="1:16" ht="10" x14ac:dyDescent="0.25">
      <c r="A1827" s="1">
        <v>117</v>
      </c>
      <c r="B1827" s="24" t="s">
        <v>9</v>
      </c>
      <c r="C1827" s="2">
        <v>41094</v>
      </c>
      <c r="D1827" s="2" t="str">
        <f t="shared" si="240"/>
        <v>2012-07</v>
      </c>
      <c r="E1827" s="23">
        <v>8800</v>
      </c>
      <c r="F1827" s="23">
        <f t="shared" si="241"/>
        <v>0</v>
      </c>
      <c r="G1827" s="23">
        <f>IF(AND(B1827="Med B", COUNTIFS(A$2:A1827, A1827, B$2:B1827, "Med A")=0), 1, 0)</f>
        <v>0</v>
      </c>
      <c r="H1827" s="23" cm="1">
        <f t="array" ref="H1827">IF(AND(A1827=A1826, E1827=1), (C1827-MIN(IF(A$2:A1827=A1827, IF(B$2:B1827="Med A", C$2:C1827), C1827)))/7, 0)</f>
        <v>0</v>
      </c>
      <c r="I1827" s="23">
        <f>IF(F1827=1, SUMIFS(E$2:E1827, A$2:A1827, A1827, B$2:B1827, "Med A"), 0)</f>
        <v>0</v>
      </c>
      <c r="J1827" s="23">
        <f t="shared" si="242"/>
        <v>0</v>
      </c>
      <c r="K1827" s="23">
        <f t="shared" si="243"/>
        <v>8800</v>
      </c>
      <c r="L1827" s="23">
        <f t="shared" si="244"/>
        <v>0</v>
      </c>
      <c r="M1827" s="1">
        <f>IF(AND(B1827="Med B", COUNTIFS(A$2:A1827, A1827, B$2:B1827, "Med B")=1), 1, 0)</f>
        <v>0</v>
      </c>
      <c r="N1827" s="1">
        <f t="shared" si="245"/>
        <v>0</v>
      </c>
      <c r="O1827" s="1">
        <f>IF(B1827="Med B", COUNTIFS(A$2:A1827, A1827, B$2:B1827, "Med B"), 0)</f>
        <v>0</v>
      </c>
      <c r="P1827" s="1">
        <f>IF(AND(B1827="Med B", COUNTIFS(A$2:A1827, A1827, B$2:B1827, "Med B")=2), E1827, 0)</f>
        <v>0</v>
      </c>
    </row>
    <row r="1828" spans="1:16" ht="10" x14ac:dyDescent="0.25">
      <c r="A1828" s="1">
        <v>117</v>
      </c>
      <c r="B1828" s="24" t="s">
        <v>9</v>
      </c>
      <c r="C1828" s="2">
        <v>41096</v>
      </c>
      <c r="D1828" s="2" t="str">
        <f t="shared" si="240"/>
        <v>2012-07</v>
      </c>
      <c r="E1828" s="23">
        <v>9700</v>
      </c>
      <c r="F1828" s="23">
        <f t="shared" si="241"/>
        <v>0</v>
      </c>
      <c r="G1828" s="23">
        <f>IF(AND(B1828="Med B", COUNTIFS(A$2:A1828, A1828, B$2:B1828, "Med A")=0), 1, 0)</f>
        <v>0</v>
      </c>
      <c r="H1828" s="23" cm="1">
        <f t="array" ref="H1828">IF(AND(A1828=A1827, E1828=1), (C1828-MIN(IF(A$2:A1828=A1828, IF(B$2:B1828="Med A", C$2:C1828), C1828)))/7, 0)</f>
        <v>0</v>
      </c>
      <c r="I1828" s="23">
        <f>IF(F1828=1, SUMIFS(E$2:E1828, A$2:A1828, A1828, B$2:B1828, "Med A"), 0)</f>
        <v>0</v>
      </c>
      <c r="J1828" s="23">
        <f t="shared" si="242"/>
        <v>0</v>
      </c>
      <c r="K1828" s="23">
        <f t="shared" si="243"/>
        <v>9700</v>
      </c>
      <c r="L1828" s="23">
        <f t="shared" si="244"/>
        <v>0</v>
      </c>
      <c r="M1828" s="1">
        <f>IF(AND(B1828="Med B", COUNTIFS(A$2:A1828, A1828, B$2:B1828, "Med B")=1), 1, 0)</f>
        <v>0</v>
      </c>
      <c r="N1828" s="1">
        <f t="shared" si="245"/>
        <v>0</v>
      </c>
      <c r="O1828" s="1">
        <f>IF(B1828="Med B", COUNTIFS(A$2:A1828, A1828, B$2:B1828, "Med B"), 0)</f>
        <v>0</v>
      </c>
      <c r="P1828" s="1">
        <f>IF(AND(B1828="Med B", COUNTIFS(A$2:A1828, A1828, B$2:B1828, "Med B")=2), E1828, 0)</f>
        <v>0</v>
      </c>
    </row>
    <row r="1829" spans="1:16" ht="10" x14ac:dyDescent="0.25">
      <c r="A1829" s="1">
        <v>117</v>
      </c>
      <c r="B1829" s="24" t="s">
        <v>9</v>
      </c>
      <c r="C1829" s="2">
        <v>41099</v>
      </c>
      <c r="D1829" s="2" t="str">
        <f t="shared" si="240"/>
        <v>2012-07</v>
      </c>
      <c r="E1829" s="23">
        <v>9700</v>
      </c>
      <c r="F1829" s="23">
        <f t="shared" si="241"/>
        <v>0</v>
      </c>
      <c r="G1829" s="23">
        <f>IF(AND(B1829="Med B", COUNTIFS(A$2:A1829, A1829, B$2:B1829, "Med A")=0), 1, 0)</f>
        <v>0</v>
      </c>
      <c r="H1829" s="23" cm="1">
        <f t="array" ref="H1829">IF(AND(A1829=A1828, E1829=1), (C1829-MIN(IF(A$2:A1829=A1829, IF(B$2:B1829="Med A", C$2:C1829), C1829)))/7, 0)</f>
        <v>0</v>
      </c>
      <c r="I1829" s="23">
        <f>IF(F1829=1, SUMIFS(E$2:E1829, A$2:A1829, A1829, B$2:B1829, "Med A"), 0)</f>
        <v>0</v>
      </c>
      <c r="J1829" s="23">
        <f t="shared" si="242"/>
        <v>0</v>
      </c>
      <c r="K1829" s="23">
        <f t="shared" si="243"/>
        <v>9700</v>
      </c>
      <c r="L1829" s="23">
        <f t="shared" si="244"/>
        <v>0</v>
      </c>
      <c r="M1829" s="1">
        <f>IF(AND(B1829="Med B", COUNTIFS(A$2:A1829, A1829, B$2:B1829, "Med B")=1), 1, 0)</f>
        <v>0</v>
      </c>
      <c r="N1829" s="1">
        <f t="shared" si="245"/>
        <v>0</v>
      </c>
      <c r="O1829" s="1">
        <f>IF(B1829="Med B", COUNTIFS(A$2:A1829, A1829, B$2:B1829, "Med B"), 0)</f>
        <v>0</v>
      </c>
      <c r="P1829" s="1">
        <f>IF(AND(B1829="Med B", COUNTIFS(A$2:A1829, A1829, B$2:B1829, "Med B")=2), E1829, 0)</f>
        <v>0</v>
      </c>
    </row>
    <row r="1830" spans="1:16" ht="10" x14ac:dyDescent="0.25">
      <c r="A1830" s="1">
        <v>117</v>
      </c>
      <c r="B1830" s="24" t="s">
        <v>9</v>
      </c>
      <c r="C1830" s="2">
        <v>41101</v>
      </c>
      <c r="D1830" s="2" t="str">
        <f t="shared" si="240"/>
        <v>2012-07</v>
      </c>
      <c r="E1830" s="23">
        <v>9700</v>
      </c>
      <c r="F1830" s="23">
        <f t="shared" si="241"/>
        <v>0</v>
      </c>
      <c r="G1830" s="23">
        <f>IF(AND(B1830="Med B", COUNTIFS(A$2:A1830, A1830, B$2:B1830, "Med A")=0), 1, 0)</f>
        <v>0</v>
      </c>
      <c r="H1830" s="23" cm="1">
        <f t="array" ref="H1830">IF(AND(A1830=A1829, E1830=1), (C1830-MIN(IF(A$2:A1830=A1830, IF(B$2:B1830="Med A", C$2:C1830), C1830)))/7, 0)</f>
        <v>0</v>
      </c>
      <c r="I1830" s="23">
        <f>IF(F1830=1, SUMIFS(E$2:E1830, A$2:A1830, A1830, B$2:B1830, "Med A"), 0)</f>
        <v>0</v>
      </c>
      <c r="J1830" s="23">
        <f t="shared" si="242"/>
        <v>0</v>
      </c>
      <c r="K1830" s="23">
        <f t="shared" si="243"/>
        <v>9700</v>
      </c>
      <c r="L1830" s="23">
        <f t="shared" si="244"/>
        <v>0</v>
      </c>
      <c r="M1830" s="1">
        <f>IF(AND(B1830="Med B", COUNTIFS(A$2:A1830, A1830, B$2:B1830, "Med B")=1), 1, 0)</f>
        <v>0</v>
      </c>
      <c r="N1830" s="1">
        <f t="shared" si="245"/>
        <v>0</v>
      </c>
      <c r="O1830" s="1">
        <f>IF(B1830="Med B", COUNTIFS(A$2:A1830, A1830, B$2:B1830, "Med B"), 0)</f>
        <v>0</v>
      </c>
      <c r="P1830" s="1">
        <f>IF(AND(B1830="Med B", COUNTIFS(A$2:A1830, A1830, B$2:B1830, "Med B")=2), E1830, 0)</f>
        <v>0</v>
      </c>
    </row>
    <row r="1831" spans="1:16" ht="10" x14ac:dyDescent="0.25">
      <c r="A1831" s="1">
        <v>117</v>
      </c>
      <c r="B1831" s="24" t="s">
        <v>9</v>
      </c>
      <c r="C1831" s="2">
        <v>41103</v>
      </c>
      <c r="D1831" s="2" t="str">
        <f t="shared" si="240"/>
        <v>2012-07</v>
      </c>
      <c r="E1831" s="23">
        <v>9700</v>
      </c>
      <c r="F1831" s="23">
        <f t="shared" si="241"/>
        <v>0</v>
      </c>
      <c r="G1831" s="23">
        <f>IF(AND(B1831="Med B", COUNTIFS(A$2:A1831, A1831, B$2:B1831, "Med A")=0), 1, 0)</f>
        <v>0</v>
      </c>
      <c r="H1831" s="23" cm="1">
        <f t="array" ref="H1831">IF(AND(A1831=A1830, E1831=1), (C1831-MIN(IF(A$2:A1831=A1831, IF(B$2:B1831="Med A", C$2:C1831), C1831)))/7, 0)</f>
        <v>0</v>
      </c>
      <c r="I1831" s="23">
        <f>IF(F1831=1, SUMIFS(E$2:E1831, A$2:A1831, A1831, B$2:B1831, "Med A"), 0)</f>
        <v>0</v>
      </c>
      <c r="J1831" s="23">
        <f t="shared" si="242"/>
        <v>0</v>
      </c>
      <c r="K1831" s="23">
        <f t="shared" si="243"/>
        <v>9700</v>
      </c>
      <c r="L1831" s="23">
        <f t="shared" si="244"/>
        <v>0</v>
      </c>
      <c r="M1831" s="1">
        <f>IF(AND(B1831="Med B", COUNTIFS(A$2:A1831, A1831, B$2:B1831, "Med B")=1), 1, 0)</f>
        <v>0</v>
      </c>
      <c r="N1831" s="1">
        <f t="shared" si="245"/>
        <v>0</v>
      </c>
      <c r="O1831" s="1">
        <f>IF(B1831="Med B", COUNTIFS(A$2:A1831, A1831, B$2:B1831, "Med B"), 0)</f>
        <v>0</v>
      </c>
      <c r="P1831" s="1">
        <f>IF(AND(B1831="Med B", COUNTIFS(A$2:A1831, A1831, B$2:B1831, "Med B")=2), E1831, 0)</f>
        <v>0</v>
      </c>
    </row>
    <row r="1832" spans="1:16" ht="10" x14ac:dyDescent="0.25">
      <c r="A1832" s="1">
        <v>117</v>
      </c>
      <c r="B1832" s="24" t="s">
        <v>9</v>
      </c>
      <c r="C1832" s="2">
        <v>41106</v>
      </c>
      <c r="D1832" s="2" t="str">
        <f t="shared" si="240"/>
        <v>2012-07</v>
      </c>
      <c r="E1832" s="23">
        <v>9700</v>
      </c>
      <c r="F1832" s="23">
        <f t="shared" si="241"/>
        <v>0</v>
      </c>
      <c r="G1832" s="23">
        <f>IF(AND(B1832="Med B", COUNTIFS(A$2:A1832, A1832, B$2:B1832, "Med A")=0), 1, 0)</f>
        <v>0</v>
      </c>
      <c r="H1832" s="23" cm="1">
        <f t="array" ref="H1832">IF(AND(A1832=A1831, E1832=1), (C1832-MIN(IF(A$2:A1832=A1832, IF(B$2:B1832="Med A", C$2:C1832), C1832)))/7, 0)</f>
        <v>0</v>
      </c>
      <c r="I1832" s="23">
        <f>IF(F1832=1, SUMIFS(E$2:E1832, A$2:A1832, A1832, B$2:B1832, "Med A"), 0)</f>
        <v>0</v>
      </c>
      <c r="J1832" s="23">
        <f t="shared" si="242"/>
        <v>0</v>
      </c>
      <c r="K1832" s="23">
        <f t="shared" si="243"/>
        <v>9700</v>
      </c>
      <c r="L1832" s="23">
        <f t="shared" si="244"/>
        <v>0</v>
      </c>
      <c r="M1832" s="1">
        <f>IF(AND(B1832="Med B", COUNTIFS(A$2:A1832, A1832, B$2:B1832, "Med B")=1), 1, 0)</f>
        <v>0</v>
      </c>
      <c r="N1832" s="1">
        <f t="shared" si="245"/>
        <v>0</v>
      </c>
      <c r="O1832" s="1">
        <f>IF(B1832="Med B", COUNTIFS(A$2:A1832, A1832, B$2:B1832, "Med B"), 0)</f>
        <v>0</v>
      </c>
      <c r="P1832" s="1">
        <f>IF(AND(B1832="Med B", COUNTIFS(A$2:A1832, A1832, B$2:B1832, "Med B")=2), E1832, 0)</f>
        <v>0</v>
      </c>
    </row>
    <row r="1833" spans="1:16" ht="10" x14ac:dyDescent="0.25">
      <c r="A1833" s="1">
        <v>117</v>
      </c>
      <c r="B1833" s="24" t="s">
        <v>9</v>
      </c>
      <c r="C1833" s="2">
        <v>41108</v>
      </c>
      <c r="D1833" s="2" t="str">
        <f t="shared" si="240"/>
        <v>2012-07</v>
      </c>
      <c r="E1833" s="23">
        <v>9700</v>
      </c>
      <c r="F1833" s="23">
        <f t="shared" si="241"/>
        <v>0</v>
      </c>
      <c r="G1833" s="23">
        <f>IF(AND(B1833="Med B", COUNTIFS(A$2:A1833, A1833, B$2:B1833, "Med A")=0), 1, 0)</f>
        <v>0</v>
      </c>
      <c r="H1833" s="23" cm="1">
        <f t="array" ref="H1833">IF(AND(A1833=A1832, E1833=1), (C1833-MIN(IF(A$2:A1833=A1833, IF(B$2:B1833="Med A", C$2:C1833), C1833)))/7, 0)</f>
        <v>0</v>
      </c>
      <c r="I1833" s="23">
        <f>IF(F1833=1, SUMIFS(E$2:E1833, A$2:A1833, A1833, B$2:B1833, "Med A"), 0)</f>
        <v>0</v>
      </c>
      <c r="J1833" s="23">
        <f t="shared" si="242"/>
        <v>0</v>
      </c>
      <c r="K1833" s="23">
        <f t="shared" si="243"/>
        <v>9700</v>
      </c>
      <c r="L1833" s="23">
        <f t="shared" si="244"/>
        <v>0</v>
      </c>
      <c r="M1833" s="1">
        <f>IF(AND(B1833="Med B", COUNTIFS(A$2:A1833, A1833, B$2:B1833, "Med B")=1), 1, 0)</f>
        <v>0</v>
      </c>
      <c r="N1833" s="1">
        <f t="shared" si="245"/>
        <v>0</v>
      </c>
      <c r="O1833" s="1">
        <f>IF(B1833="Med B", COUNTIFS(A$2:A1833, A1833, B$2:B1833, "Med B"), 0)</f>
        <v>0</v>
      </c>
      <c r="P1833" s="1">
        <f>IF(AND(B1833="Med B", COUNTIFS(A$2:A1833, A1833, B$2:B1833, "Med B")=2), E1833, 0)</f>
        <v>0</v>
      </c>
    </row>
    <row r="1834" spans="1:16" ht="10" x14ac:dyDescent="0.25">
      <c r="A1834" s="1">
        <v>117</v>
      </c>
      <c r="B1834" s="24" t="s">
        <v>9</v>
      </c>
      <c r="C1834" s="2">
        <v>41110</v>
      </c>
      <c r="D1834" s="2" t="str">
        <f t="shared" si="240"/>
        <v>2012-07</v>
      </c>
      <c r="E1834" s="23">
        <v>10700</v>
      </c>
      <c r="F1834" s="23">
        <f t="shared" si="241"/>
        <v>0</v>
      </c>
      <c r="G1834" s="23">
        <f>IF(AND(B1834="Med B", COUNTIFS(A$2:A1834, A1834, B$2:B1834, "Med A")=0), 1, 0)</f>
        <v>0</v>
      </c>
      <c r="H1834" s="23" cm="1">
        <f t="array" ref="H1834">IF(AND(A1834=A1833, E1834=1), (C1834-MIN(IF(A$2:A1834=A1834, IF(B$2:B1834="Med A", C$2:C1834), C1834)))/7, 0)</f>
        <v>0</v>
      </c>
      <c r="I1834" s="23">
        <f>IF(F1834=1, SUMIFS(E$2:E1834, A$2:A1834, A1834, B$2:B1834, "Med A"), 0)</f>
        <v>0</v>
      </c>
      <c r="J1834" s="23">
        <f t="shared" si="242"/>
        <v>0</v>
      </c>
      <c r="K1834" s="23">
        <f t="shared" si="243"/>
        <v>10700</v>
      </c>
      <c r="L1834" s="23">
        <f t="shared" si="244"/>
        <v>0</v>
      </c>
      <c r="M1834" s="1">
        <f>IF(AND(B1834="Med B", COUNTIFS(A$2:A1834, A1834, B$2:B1834, "Med B")=1), 1, 0)</f>
        <v>0</v>
      </c>
      <c r="N1834" s="1">
        <f t="shared" si="245"/>
        <v>0</v>
      </c>
      <c r="O1834" s="1">
        <f>IF(B1834="Med B", COUNTIFS(A$2:A1834, A1834, B$2:B1834, "Med B"), 0)</f>
        <v>0</v>
      </c>
      <c r="P1834" s="1">
        <f>IF(AND(B1834="Med B", COUNTIFS(A$2:A1834, A1834, B$2:B1834, "Med B")=2), E1834, 0)</f>
        <v>0</v>
      </c>
    </row>
    <row r="1835" spans="1:16" ht="10" x14ac:dyDescent="0.25">
      <c r="A1835" s="1">
        <v>117</v>
      </c>
      <c r="B1835" s="24" t="s">
        <v>9</v>
      </c>
      <c r="C1835" s="2">
        <v>41113</v>
      </c>
      <c r="D1835" s="2" t="str">
        <f t="shared" si="240"/>
        <v>2012-07</v>
      </c>
      <c r="E1835" s="23">
        <v>10700</v>
      </c>
      <c r="F1835" s="23">
        <f t="shared" si="241"/>
        <v>0</v>
      </c>
      <c r="G1835" s="23">
        <f>IF(AND(B1835="Med B", COUNTIFS(A$2:A1835, A1835, B$2:B1835, "Med A")=0), 1, 0)</f>
        <v>0</v>
      </c>
      <c r="H1835" s="23" cm="1">
        <f t="array" ref="H1835">IF(AND(A1835=A1834, E1835=1), (C1835-MIN(IF(A$2:A1835=A1835, IF(B$2:B1835="Med A", C$2:C1835), C1835)))/7, 0)</f>
        <v>0</v>
      </c>
      <c r="I1835" s="23">
        <f>IF(F1835=1, SUMIFS(E$2:E1835, A$2:A1835, A1835, B$2:B1835, "Med A"), 0)</f>
        <v>0</v>
      </c>
      <c r="J1835" s="23">
        <f t="shared" si="242"/>
        <v>0</v>
      </c>
      <c r="K1835" s="23">
        <f t="shared" si="243"/>
        <v>10700</v>
      </c>
      <c r="L1835" s="23">
        <f t="shared" si="244"/>
        <v>0</v>
      </c>
      <c r="M1835" s="1">
        <f>IF(AND(B1835="Med B", COUNTIFS(A$2:A1835, A1835, B$2:B1835, "Med B")=1), 1, 0)</f>
        <v>0</v>
      </c>
      <c r="N1835" s="1">
        <f t="shared" si="245"/>
        <v>0</v>
      </c>
      <c r="O1835" s="1">
        <f>IF(B1835="Med B", COUNTIFS(A$2:A1835, A1835, B$2:B1835, "Med B"), 0)</f>
        <v>0</v>
      </c>
      <c r="P1835" s="1">
        <f>IF(AND(B1835="Med B", COUNTIFS(A$2:A1835, A1835, B$2:B1835, "Med B")=2), E1835, 0)</f>
        <v>0</v>
      </c>
    </row>
    <row r="1836" spans="1:16" ht="10" x14ac:dyDescent="0.25">
      <c r="A1836" s="1">
        <v>117</v>
      </c>
      <c r="B1836" s="24" t="s">
        <v>9</v>
      </c>
      <c r="C1836" s="2">
        <v>41117</v>
      </c>
      <c r="D1836" s="2" t="str">
        <f t="shared" si="240"/>
        <v>2012-07</v>
      </c>
      <c r="E1836" s="23">
        <v>10700</v>
      </c>
      <c r="F1836" s="23">
        <f t="shared" si="241"/>
        <v>0</v>
      </c>
      <c r="G1836" s="23">
        <f>IF(AND(B1836="Med B", COUNTIFS(A$2:A1836, A1836, B$2:B1836, "Med A")=0), 1, 0)</f>
        <v>0</v>
      </c>
      <c r="H1836" s="23" cm="1">
        <f t="array" ref="H1836">IF(AND(A1836=A1835, E1836=1), (C1836-MIN(IF(A$2:A1836=A1836, IF(B$2:B1836="Med A", C$2:C1836), C1836)))/7, 0)</f>
        <v>0</v>
      </c>
      <c r="I1836" s="23">
        <f>IF(F1836=1, SUMIFS(E$2:E1836, A$2:A1836, A1836, B$2:B1836, "Med A"), 0)</f>
        <v>0</v>
      </c>
      <c r="J1836" s="23">
        <f t="shared" si="242"/>
        <v>0</v>
      </c>
      <c r="K1836" s="23">
        <f t="shared" si="243"/>
        <v>10700</v>
      </c>
      <c r="L1836" s="23">
        <f t="shared" si="244"/>
        <v>0</v>
      </c>
      <c r="M1836" s="1">
        <f>IF(AND(B1836="Med B", COUNTIFS(A$2:A1836, A1836, B$2:B1836, "Med B")=1), 1, 0)</f>
        <v>0</v>
      </c>
      <c r="N1836" s="1">
        <f t="shared" si="245"/>
        <v>0</v>
      </c>
      <c r="O1836" s="1">
        <f>IF(B1836="Med B", COUNTIFS(A$2:A1836, A1836, B$2:B1836, "Med B"), 0)</f>
        <v>0</v>
      </c>
      <c r="P1836" s="1">
        <f>IF(AND(B1836="Med B", COUNTIFS(A$2:A1836, A1836, B$2:B1836, "Med B")=2), E1836, 0)</f>
        <v>0</v>
      </c>
    </row>
    <row r="1837" spans="1:16" ht="10" x14ac:dyDescent="0.25">
      <c r="A1837" s="1">
        <v>117</v>
      </c>
      <c r="B1837" s="24" t="s">
        <v>9</v>
      </c>
      <c r="C1837" s="2">
        <v>41120</v>
      </c>
      <c r="D1837" s="2" t="str">
        <f t="shared" si="240"/>
        <v>2012-07</v>
      </c>
      <c r="E1837" s="23">
        <v>10700</v>
      </c>
      <c r="F1837" s="23">
        <f t="shared" si="241"/>
        <v>0</v>
      </c>
      <c r="G1837" s="23">
        <f>IF(AND(B1837="Med B", COUNTIFS(A$2:A1837, A1837, B$2:B1837, "Med A")=0), 1, 0)</f>
        <v>0</v>
      </c>
      <c r="H1837" s="23" cm="1">
        <f t="array" ref="H1837">IF(AND(A1837=A1836, E1837=1), (C1837-MIN(IF(A$2:A1837=A1837, IF(B$2:B1837="Med A", C$2:C1837), C1837)))/7, 0)</f>
        <v>0</v>
      </c>
      <c r="I1837" s="23">
        <f>IF(F1837=1, SUMIFS(E$2:E1837, A$2:A1837, A1837, B$2:B1837, "Med A"), 0)</f>
        <v>0</v>
      </c>
      <c r="J1837" s="23">
        <f t="shared" si="242"/>
        <v>0</v>
      </c>
      <c r="K1837" s="23">
        <f t="shared" si="243"/>
        <v>10700</v>
      </c>
      <c r="L1837" s="23">
        <f t="shared" si="244"/>
        <v>0</v>
      </c>
      <c r="M1837" s="1">
        <f>IF(AND(B1837="Med B", COUNTIFS(A$2:A1837, A1837, B$2:B1837, "Med B")=1), 1, 0)</f>
        <v>0</v>
      </c>
      <c r="N1837" s="1">
        <f t="shared" si="245"/>
        <v>0</v>
      </c>
      <c r="O1837" s="1">
        <f>IF(B1837="Med B", COUNTIFS(A$2:A1837, A1837, B$2:B1837, "Med B"), 0)</f>
        <v>0</v>
      </c>
      <c r="P1837" s="1">
        <f>IF(AND(B1837="Med B", COUNTIFS(A$2:A1837, A1837, B$2:B1837, "Med B")=2), E1837, 0)</f>
        <v>0</v>
      </c>
    </row>
    <row r="1838" spans="1:16" ht="10" x14ac:dyDescent="0.25">
      <c r="A1838" s="1">
        <v>117</v>
      </c>
      <c r="B1838" s="24" t="s">
        <v>9</v>
      </c>
      <c r="C1838" s="2">
        <v>41122</v>
      </c>
      <c r="D1838" s="2" t="str">
        <f t="shared" si="240"/>
        <v>2012-08</v>
      </c>
      <c r="E1838" s="23">
        <v>10700</v>
      </c>
      <c r="F1838" s="23">
        <f t="shared" si="241"/>
        <v>0</v>
      </c>
      <c r="G1838" s="23">
        <f>IF(AND(B1838="Med B", COUNTIFS(A$2:A1838, A1838, B$2:B1838, "Med A")=0), 1, 0)</f>
        <v>0</v>
      </c>
      <c r="H1838" s="23" cm="1">
        <f t="array" ref="H1838">IF(AND(A1838=A1837, E1838=1), (C1838-MIN(IF(A$2:A1838=A1838, IF(B$2:B1838="Med A", C$2:C1838), C1838)))/7, 0)</f>
        <v>0</v>
      </c>
      <c r="I1838" s="23">
        <f>IF(F1838=1, SUMIFS(E$2:E1838, A$2:A1838, A1838, B$2:B1838, "Med A"), 0)</f>
        <v>0</v>
      </c>
      <c r="J1838" s="23">
        <f t="shared" si="242"/>
        <v>0</v>
      </c>
      <c r="K1838" s="23">
        <f t="shared" si="243"/>
        <v>10700</v>
      </c>
      <c r="L1838" s="23">
        <f t="shared" si="244"/>
        <v>0</v>
      </c>
      <c r="M1838" s="1">
        <f>IF(AND(B1838="Med B", COUNTIFS(A$2:A1838, A1838, B$2:B1838, "Med B")=1), 1, 0)</f>
        <v>0</v>
      </c>
      <c r="N1838" s="1">
        <f t="shared" si="245"/>
        <v>0</v>
      </c>
      <c r="O1838" s="1">
        <f>IF(B1838="Med B", COUNTIFS(A$2:A1838, A1838, B$2:B1838, "Med B"), 0)</f>
        <v>0</v>
      </c>
      <c r="P1838" s="1">
        <f>IF(AND(B1838="Med B", COUNTIFS(A$2:A1838, A1838, B$2:B1838, "Med B")=2), E1838, 0)</f>
        <v>0</v>
      </c>
    </row>
    <row r="1839" spans="1:16" ht="10" x14ac:dyDescent="0.25">
      <c r="A1839" s="1">
        <v>117</v>
      </c>
      <c r="B1839" s="24" t="s">
        <v>9</v>
      </c>
      <c r="C1839" s="2">
        <v>41124</v>
      </c>
      <c r="D1839" s="2" t="str">
        <f t="shared" si="240"/>
        <v>2012-08</v>
      </c>
      <c r="E1839" s="23">
        <v>20000</v>
      </c>
      <c r="F1839" s="23">
        <f t="shared" si="241"/>
        <v>0</v>
      </c>
      <c r="G1839" s="23">
        <f>IF(AND(B1839="Med B", COUNTIFS(A$2:A1839, A1839, B$2:B1839, "Med A")=0), 1, 0)</f>
        <v>0</v>
      </c>
      <c r="H1839" s="23" cm="1">
        <f t="array" ref="H1839">IF(AND(A1839=A1838, E1839=1), (C1839-MIN(IF(A$2:A1839=A1839, IF(B$2:B1839="Med A", C$2:C1839), C1839)))/7, 0)</f>
        <v>0</v>
      </c>
      <c r="I1839" s="23">
        <f>IF(F1839=1, SUMIFS(E$2:E1839, A$2:A1839, A1839, B$2:B1839, "Med A"), 0)</f>
        <v>0</v>
      </c>
      <c r="J1839" s="23">
        <f t="shared" si="242"/>
        <v>0</v>
      </c>
      <c r="K1839" s="23">
        <f t="shared" si="243"/>
        <v>20000</v>
      </c>
      <c r="L1839" s="23">
        <f t="shared" si="244"/>
        <v>0</v>
      </c>
      <c r="M1839" s="1">
        <f>IF(AND(B1839="Med B", COUNTIFS(A$2:A1839, A1839, B$2:B1839, "Med B")=1), 1, 0)</f>
        <v>0</v>
      </c>
      <c r="N1839" s="1">
        <f t="shared" si="245"/>
        <v>0</v>
      </c>
      <c r="O1839" s="1">
        <f>IF(B1839="Med B", COUNTIFS(A$2:A1839, A1839, B$2:B1839, "Med B"), 0)</f>
        <v>0</v>
      </c>
      <c r="P1839" s="1">
        <f>IF(AND(B1839="Med B", COUNTIFS(A$2:A1839, A1839, B$2:B1839, "Med B")=2), E1839, 0)</f>
        <v>0</v>
      </c>
    </row>
    <row r="1840" spans="1:16" ht="10" x14ac:dyDescent="0.25">
      <c r="A1840" s="1">
        <v>117</v>
      </c>
      <c r="B1840" s="24" t="s">
        <v>9</v>
      </c>
      <c r="C1840" s="2">
        <v>41127</v>
      </c>
      <c r="D1840" s="2" t="str">
        <f t="shared" si="240"/>
        <v>2012-08</v>
      </c>
      <c r="E1840" s="23">
        <v>20000</v>
      </c>
      <c r="F1840" s="23">
        <f t="shared" si="241"/>
        <v>0</v>
      </c>
      <c r="G1840" s="23">
        <f>IF(AND(B1840="Med B", COUNTIFS(A$2:A1840, A1840, B$2:B1840, "Med A")=0), 1, 0)</f>
        <v>0</v>
      </c>
      <c r="H1840" s="23" cm="1">
        <f t="array" ref="H1840">IF(AND(A1840=A1839, E1840=1), (C1840-MIN(IF(A$2:A1840=A1840, IF(B$2:B1840="Med A", C$2:C1840), C1840)))/7, 0)</f>
        <v>0</v>
      </c>
      <c r="I1840" s="23">
        <f>IF(F1840=1, SUMIFS(E$2:E1840, A$2:A1840, A1840, B$2:B1840, "Med A"), 0)</f>
        <v>0</v>
      </c>
      <c r="J1840" s="23">
        <f t="shared" si="242"/>
        <v>0</v>
      </c>
      <c r="K1840" s="23">
        <f t="shared" si="243"/>
        <v>20000</v>
      </c>
      <c r="L1840" s="23">
        <f t="shared" si="244"/>
        <v>0</v>
      </c>
      <c r="M1840" s="1">
        <f>IF(AND(B1840="Med B", COUNTIFS(A$2:A1840, A1840, B$2:B1840, "Med B")=1), 1, 0)</f>
        <v>0</v>
      </c>
      <c r="N1840" s="1">
        <f t="shared" si="245"/>
        <v>0</v>
      </c>
      <c r="O1840" s="1">
        <f>IF(B1840="Med B", COUNTIFS(A$2:A1840, A1840, B$2:B1840, "Med B"), 0)</f>
        <v>0</v>
      </c>
      <c r="P1840" s="1">
        <f>IF(AND(B1840="Med B", COUNTIFS(A$2:A1840, A1840, B$2:B1840, "Med B")=2), E1840, 0)</f>
        <v>0</v>
      </c>
    </row>
    <row r="1841" spans="1:17" ht="10" x14ac:dyDescent="0.25">
      <c r="A1841" s="1">
        <v>117</v>
      </c>
      <c r="B1841" s="24" t="s">
        <v>9</v>
      </c>
      <c r="C1841" s="2">
        <v>41129</v>
      </c>
      <c r="D1841" s="2" t="str">
        <f t="shared" si="240"/>
        <v>2012-08</v>
      </c>
      <c r="E1841" s="23">
        <v>20000</v>
      </c>
      <c r="F1841" s="23">
        <f t="shared" si="241"/>
        <v>0</v>
      </c>
      <c r="G1841" s="23">
        <f>IF(AND(B1841="Med B", COUNTIFS(A$2:A1841, A1841, B$2:B1841, "Med A")=0), 1, 0)</f>
        <v>0</v>
      </c>
      <c r="H1841" s="23" cm="1">
        <f t="array" ref="H1841">IF(AND(A1841=A1840, E1841=1), (C1841-MIN(IF(A$2:A1841=A1841, IF(B$2:B1841="Med A", C$2:C1841), C1841)))/7, 0)</f>
        <v>0</v>
      </c>
      <c r="I1841" s="23">
        <f>IF(F1841=1, SUMIFS(E$2:E1841, A$2:A1841, A1841, B$2:B1841, "Med A"), 0)</f>
        <v>0</v>
      </c>
      <c r="J1841" s="23">
        <f t="shared" si="242"/>
        <v>0</v>
      </c>
      <c r="K1841" s="23">
        <f t="shared" si="243"/>
        <v>20000</v>
      </c>
      <c r="L1841" s="23">
        <f t="shared" si="244"/>
        <v>0</v>
      </c>
      <c r="M1841" s="1">
        <f>IF(AND(B1841="Med B", COUNTIFS(A$2:A1841, A1841, B$2:B1841, "Med B")=1), 1, 0)</f>
        <v>0</v>
      </c>
      <c r="N1841" s="1">
        <f t="shared" si="245"/>
        <v>0</v>
      </c>
      <c r="O1841" s="1">
        <f>IF(B1841="Med B", COUNTIFS(A$2:A1841, A1841, B$2:B1841, "Med B"), 0)</f>
        <v>0</v>
      </c>
      <c r="P1841" s="1">
        <f>IF(AND(B1841="Med B", COUNTIFS(A$2:A1841, A1841, B$2:B1841, "Med B")=2), E1841, 0)</f>
        <v>0</v>
      </c>
    </row>
    <row r="1842" spans="1:17" ht="10" x14ac:dyDescent="0.25">
      <c r="A1842" s="1">
        <v>117</v>
      </c>
      <c r="B1842" s="24" t="s">
        <v>9</v>
      </c>
      <c r="C1842" s="2">
        <v>41131</v>
      </c>
      <c r="D1842" s="2" t="str">
        <f t="shared" si="240"/>
        <v>2012-08</v>
      </c>
      <c r="E1842" s="23">
        <v>20000</v>
      </c>
      <c r="F1842" s="23">
        <f t="shared" si="241"/>
        <v>0</v>
      </c>
      <c r="G1842" s="23">
        <f>IF(AND(B1842="Med B", COUNTIFS(A$2:A1842, A1842, B$2:B1842, "Med A")=0), 1, 0)</f>
        <v>0</v>
      </c>
      <c r="H1842" s="23" cm="1">
        <f t="array" ref="H1842">IF(AND(A1842=A1841, E1842=1), (C1842-MIN(IF(A$2:A1842=A1842, IF(B$2:B1842="Med A", C$2:C1842), C1842)))/7, 0)</f>
        <v>0</v>
      </c>
      <c r="I1842" s="23">
        <f>IF(F1842=1, SUMIFS(E$2:E1842, A$2:A1842, A1842, B$2:B1842, "Med A"), 0)</f>
        <v>0</v>
      </c>
      <c r="J1842" s="23">
        <f t="shared" si="242"/>
        <v>0</v>
      </c>
      <c r="K1842" s="23">
        <f t="shared" si="243"/>
        <v>20000</v>
      </c>
      <c r="L1842" s="23">
        <f t="shared" si="244"/>
        <v>0</v>
      </c>
      <c r="M1842" s="1">
        <f>IF(AND(B1842="Med B", COUNTIFS(A$2:A1842, A1842, B$2:B1842, "Med B")=1), 1, 0)</f>
        <v>0</v>
      </c>
      <c r="N1842" s="1">
        <f t="shared" si="245"/>
        <v>0</v>
      </c>
      <c r="O1842" s="1">
        <f>IF(B1842="Med B", COUNTIFS(A$2:A1842, A1842, B$2:B1842, "Med B"), 0)</f>
        <v>0</v>
      </c>
      <c r="P1842" s="1">
        <f>IF(AND(B1842="Med B", COUNTIFS(A$2:A1842, A1842, B$2:B1842, "Med B")=2), E1842, 0)</f>
        <v>0</v>
      </c>
    </row>
    <row r="1843" spans="1:17" ht="10" x14ac:dyDescent="0.25">
      <c r="A1843" s="1">
        <v>117</v>
      </c>
      <c r="B1843" s="24" t="s">
        <v>9</v>
      </c>
      <c r="C1843" s="2">
        <v>41134</v>
      </c>
      <c r="D1843" s="2" t="str">
        <f t="shared" si="240"/>
        <v>2012-08</v>
      </c>
      <c r="E1843" s="23">
        <v>20000</v>
      </c>
      <c r="F1843" s="23">
        <f t="shared" si="241"/>
        <v>0</v>
      </c>
      <c r="G1843" s="23">
        <f>IF(AND(B1843="Med B", COUNTIFS(A$2:A1843, A1843, B$2:B1843, "Med A")=0), 1, 0)</f>
        <v>0</v>
      </c>
      <c r="H1843" s="23" cm="1">
        <f t="array" ref="H1843">IF(AND(A1843=A1842, E1843=1), (C1843-MIN(IF(A$2:A1843=A1843, IF(B$2:B1843="Med A", C$2:C1843), C1843)))/7, 0)</f>
        <v>0</v>
      </c>
      <c r="I1843" s="23">
        <f>IF(F1843=1, SUMIFS(E$2:E1843, A$2:A1843, A1843, B$2:B1843, "Med A"), 0)</f>
        <v>0</v>
      </c>
      <c r="J1843" s="23">
        <f t="shared" si="242"/>
        <v>0</v>
      </c>
      <c r="K1843" s="23">
        <f t="shared" si="243"/>
        <v>20000</v>
      </c>
      <c r="L1843" s="23">
        <f t="shared" si="244"/>
        <v>0</v>
      </c>
      <c r="M1843" s="1">
        <f>IF(AND(B1843="Med B", COUNTIFS(A$2:A1843, A1843, B$2:B1843, "Med B")=1), 1, 0)</f>
        <v>0</v>
      </c>
      <c r="N1843" s="1">
        <f t="shared" si="245"/>
        <v>0</v>
      </c>
      <c r="O1843" s="1">
        <f>IF(B1843="Med B", COUNTIFS(A$2:A1843, A1843, B$2:B1843, "Med B"), 0)</f>
        <v>0</v>
      </c>
      <c r="P1843" s="1">
        <f>IF(AND(B1843="Med B", COUNTIFS(A$2:A1843, A1843, B$2:B1843, "Med B")=2), E1843, 0)</f>
        <v>0</v>
      </c>
    </row>
    <row r="1844" spans="1:17" ht="10" x14ac:dyDescent="0.25">
      <c r="A1844" s="1">
        <v>117</v>
      </c>
      <c r="B1844" s="24" t="s">
        <v>9</v>
      </c>
      <c r="C1844" s="2">
        <v>41136</v>
      </c>
      <c r="D1844" s="2" t="str">
        <f t="shared" si="240"/>
        <v>2012-08</v>
      </c>
      <c r="E1844" s="23">
        <v>20000</v>
      </c>
      <c r="F1844" s="23">
        <f t="shared" si="241"/>
        <v>0</v>
      </c>
      <c r="G1844" s="23">
        <f>IF(AND(B1844="Med B", COUNTIFS(A$2:A1844, A1844, B$2:B1844, "Med A")=0), 1, 0)</f>
        <v>0</v>
      </c>
      <c r="H1844" s="23" cm="1">
        <f t="array" ref="H1844">IF(AND(A1844=A1843, E1844=1), (C1844-MIN(IF(A$2:A1844=A1844, IF(B$2:B1844="Med A", C$2:C1844), C1844)))/7, 0)</f>
        <v>0</v>
      </c>
      <c r="I1844" s="23">
        <f>IF(F1844=1, SUMIFS(E$2:E1844, A$2:A1844, A1844, B$2:B1844, "Med A"), 0)</f>
        <v>0</v>
      </c>
      <c r="J1844" s="23">
        <f t="shared" si="242"/>
        <v>0</v>
      </c>
      <c r="K1844" s="23">
        <f t="shared" si="243"/>
        <v>20000</v>
      </c>
      <c r="L1844" s="23">
        <f t="shared" si="244"/>
        <v>0</v>
      </c>
      <c r="M1844" s="1">
        <f>IF(AND(B1844="Med B", COUNTIFS(A$2:A1844, A1844, B$2:B1844, "Med B")=1), 1, 0)</f>
        <v>0</v>
      </c>
      <c r="N1844" s="1">
        <f t="shared" si="245"/>
        <v>0</v>
      </c>
      <c r="O1844" s="1">
        <f>IF(B1844="Med B", COUNTIFS(A$2:A1844, A1844, B$2:B1844, "Med B"), 0)</f>
        <v>0</v>
      </c>
      <c r="P1844" s="1">
        <f>IF(AND(B1844="Med B", COUNTIFS(A$2:A1844, A1844, B$2:B1844, "Med B")=2), E1844, 0)</f>
        <v>0</v>
      </c>
    </row>
    <row r="1845" spans="1:17" ht="10" x14ac:dyDescent="0.25">
      <c r="A1845" s="1">
        <v>117</v>
      </c>
      <c r="B1845" s="24" t="s">
        <v>9</v>
      </c>
      <c r="C1845" s="2">
        <v>41138</v>
      </c>
      <c r="D1845" s="2" t="str">
        <f t="shared" si="240"/>
        <v>2012-08</v>
      </c>
      <c r="E1845" s="23">
        <v>20000</v>
      </c>
      <c r="F1845" s="23">
        <f t="shared" si="241"/>
        <v>0</v>
      </c>
      <c r="G1845" s="23">
        <f>IF(AND(B1845="Med B", COUNTIFS(A$2:A1845, A1845, B$2:B1845, "Med A")=0), 1, 0)</f>
        <v>0</v>
      </c>
      <c r="H1845" s="23" cm="1">
        <f t="array" ref="H1845">IF(AND(A1845=A1844, E1845=1), (C1845-MIN(IF(A$2:A1845=A1845, IF(B$2:B1845="Med A", C$2:C1845), C1845)))/7, 0)</f>
        <v>0</v>
      </c>
      <c r="I1845" s="23">
        <f>IF(F1845=1, SUMIFS(E$2:E1845, A$2:A1845, A1845, B$2:B1845, "Med A"), 0)</f>
        <v>0</v>
      </c>
      <c r="J1845" s="23">
        <f t="shared" si="242"/>
        <v>0</v>
      </c>
      <c r="K1845" s="23">
        <f t="shared" si="243"/>
        <v>20000</v>
      </c>
      <c r="L1845" s="23">
        <f t="shared" si="244"/>
        <v>0</v>
      </c>
      <c r="M1845" s="1">
        <f>IF(AND(B1845="Med B", COUNTIFS(A$2:A1845, A1845, B$2:B1845, "Med B")=1), 1, 0)</f>
        <v>0</v>
      </c>
      <c r="N1845" s="1">
        <f t="shared" si="245"/>
        <v>0</v>
      </c>
      <c r="O1845" s="1">
        <f>IF(B1845="Med B", COUNTIFS(A$2:A1845, A1845, B$2:B1845, "Med B"), 0)</f>
        <v>0</v>
      </c>
      <c r="P1845" s="1">
        <f>IF(AND(B1845="Med B", COUNTIFS(A$2:A1845, A1845, B$2:B1845, "Med B")=2), E1845, 0)</f>
        <v>0</v>
      </c>
    </row>
    <row r="1846" spans="1:17" ht="10" x14ac:dyDescent="0.25">
      <c r="A1846" s="1">
        <v>117</v>
      </c>
      <c r="B1846" s="24" t="s">
        <v>9</v>
      </c>
      <c r="C1846" s="2">
        <v>41141</v>
      </c>
      <c r="D1846" s="2" t="str">
        <f t="shared" si="240"/>
        <v>2012-08</v>
      </c>
      <c r="E1846" s="23">
        <v>20000</v>
      </c>
      <c r="F1846" s="23">
        <f t="shared" si="241"/>
        <v>0</v>
      </c>
      <c r="G1846" s="23">
        <f>IF(AND(B1846="Med B", COUNTIFS(A$2:A1846, A1846, B$2:B1846, "Med A")=0), 1, 0)</f>
        <v>0</v>
      </c>
      <c r="H1846" s="23" cm="1">
        <f t="array" ref="H1846">IF(AND(A1846=A1845, E1846=1), (C1846-MIN(IF(A$2:A1846=A1846, IF(B$2:B1846="Med A", C$2:C1846), C1846)))/7, 0)</f>
        <v>0</v>
      </c>
      <c r="I1846" s="23">
        <f>IF(F1846=1, SUMIFS(E$2:E1846, A$2:A1846, A1846, B$2:B1846, "Med A"), 0)</f>
        <v>0</v>
      </c>
      <c r="J1846" s="23">
        <f t="shared" si="242"/>
        <v>0</v>
      </c>
      <c r="K1846" s="23">
        <f t="shared" si="243"/>
        <v>20000</v>
      </c>
      <c r="L1846" s="23">
        <f t="shared" si="244"/>
        <v>0</v>
      </c>
      <c r="M1846" s="1">
        <f>IF(AND(B1846="Med B", COUNTIFS(A$2:A1846, A1846, B$2:B1846, "Med B")=1), 1, 0)</f>
        <v>0</v>
      </c>
      <c r="N1846" s="1">
        <f t="shared" si="245"/>
        <v>0</v>
      </c>
      <c r="O1846" s="1">
        <f>IF(B1846="Med B", COUNTIFS(A$2:A1846, A1846, B$2:B1846, "Med B"), 0)</f>
        <v>0</v>
      </c>
      <c r="P1846" s="1">
        <f>IF(AND(B1846="Med B", COUNTIFS(A$2:A1846, A1846, B$2:B1846, "Med B")=2), E1846, 0)</f>
        <v>0</v>
      </c>
    </row>
    <row r="1847" spans="1:17" ht="10" x14ac:dyDescent="0.25">
      <c r="A1847" s="1">
        <v>117</v>
      </c>
      <c r="B1847" s="24" t="s">
        <v>9</v>
      </c>
      <c r="C1847" s="2">
        <v>41143</v>
      </c>
      <c r="D1847" s="2" t="str">
        <f t="shared" si="240"/>
        <v>2012-08</v>
      </c>
      <c r="E1847" s="23">
        <v>20000</v>
      </c>
      <c r="F1847" s="23">
        <f t="shared" si="241"/>
        <v>0</v>
      </c>
      <c r="G1847" s="23">
        <f>IF(AND(B1847="Med B", COUNTIFS(A$2:A1847, A1847, B$2:B1847, "Med A")=0), 1, 0)</f>
        <v>0</v>
      </c>
      <c r="H1847" s="23" cm="1">
        <f t="array" ref="H1847">IF(AND(A1847=A1846, E1847=1), (C1847-MIN(IF(A$2:A1847=A1847, IF(B$2:B1847="Med A", C$2:C1847), C1847)))/7, 0)</f>
        <v>0</v>
      </c>
      <c r="I1847" s="23">
        <f>IF(F1847=1, SUMIFS(E$2:E1847, A$2:A1847, A1847, B$2:B1847, "Med A"), 0)</f>
        <v>0</v>
      </c>
      <c r="J1847" s="23">
        <f t="shared" si="242"/>
        <v>0</v>
      </c>
      <c r="K1847" s="23">
        <f t="shared" si="243"/>
        <v>20000</v>
      </c>
      <c r="L1847" s="23">
        <f t="shared" si="244"/>
        <v>0</v>
      </c>
      <c r="M1847" s="1">
        <f>IF(AND(B1847="Med B", COUNTIFS(A$2:A1847, A1847, B$2:B1847, "Med B")=1), 1, 0)</f>
        <v>0</v>
      </c>
      <c r="N1847" s="1">
        <f t="shared" si="245"/>
        <v>0</v>
      </c>
      <c r="O1847" s="1">
        <f>IF(B1847="Med B", COUNTIFS(A$2:A1847, A1847, B$2:B1847, "Med B"), 0)</f>
        <v>0</v>
      </c>
      <c r="P1847" s="1">
        <f>IF(AND(B1847="Med B", COUNTIFS(A$2:A1847, A1847, B$2:B1847, "Med B")=2), E1847, 0)</f>
        <v>0</v>
      </c>
    </row>
    <row r="1848" spans="1:17" ht="10" x14ac:dyDescent="0.25">
      <c r="A1848" s="1">
        <v>117</v>
      </c>
      <c r="B1848" s="24" t="s">
        <v>9</v>
      </c>
      <c r="C1848" s="2">
        <v>41145</v>
      </c>
      <c r="D1848" s="2" t="str">
        <f t="shared" si="240"/>
        <v>2012-08</v>
      </c>
      <c r="E1848" s="23">
        <v>20000</v>
      </c>
      <c r="F1848" s="23">
        <f t="shared" si="241"/>
        <v>0</v>
      </c>
      <c r="G1848" s="23">
        <f>IF(AND(B1848="Med B", COUNTIFS(A$2:A1848, A1848, B$2:B1848, "Med A")=0), 1, 0)</f>
        <v>0</v>
      </c>
      <c r="H1848" s="23" cm="1">
        <f t="array" ref="H1848">IF(AND(A1848=A1847, E1848=1), (C1848-MIN(IF(A$2:A1848=A1848, IF(B$2:B1848="Med A", C$2:C1848), C1848)))/7, 0)</f>
        <v>0</v>
      </c>
      <c r="I1848" s="23">
        <f>IF(F1848=1, SUMIFS(E$2:E1848, A$2:A1848, A1848, B$2:B1848, "Med A"), 0)</f>
        <v>0</v>
      </c>
      <c r="J1848" s="23">
        <f t="shared" si="242"/>
        <v>0</v>
      </c>
      <c r="K1848" s="23">
        <f t="shared" si="243"/>
        <v>20000</v>
      </c>
      <c r="L1848" s="23">
        <f t="shared" si="244"/>
        <v>0</v>
      </c>
      <c r="M1848" s="1">
        <f>IF(AND(B1848="Med B", COUNTIFS(A$2:A1848, A1848, B$2:B1848, "Med B")=1), 1, 0)</f>
        <v>0</v>
      </c>
      <c r="N1848" s="1">
        <f t="shared" si="245"/>
        <v>0</v>
      </c>
      <c r="O1848" s="1">
        <f>IF(B1848="Med B", COUNTIFS(A$2:A1848, A1848, B$2:B1848, "Med B"), 0)</f>
        <v>0</v>
      </c>
      <c r="P1848" s="1">
        <f>IF(AND(B1848="Med B", COUNTIFS(A$2:A1848, A1848, B$2:B1848, "Med B")=2), E1848, 0)</f>
        <v>0</v>
      </c>
    </row>
    <row r="1849" spans="1:17" ht="10" x14ac:dyDescent="0.25">
      <c r="A1849" s="1">
        <v>117</v>
      </c>
      <c r="B1849" s="24" t="s">
        <v>9</v>
      </c>
      <c r="C1849" s="2">
        <v>41148</v>
      </c>
      <c r="D1849" s="2" t="str">
        <f t="shared" si="240"/>
        <v>2012-08</v>
      </c>
      <c r="E1849" s="23">
        <v>20000</v>
      </c>
      <c r="F1849" s="23">
        <f t="shared" si="241"/>
        <v>0</v>
      </c>
      <c r="G1849" s="23">
        <f>IF(AND(B1849="Med B", COUNTIFS(A$2:A1849, A1849, B$2:B1849, "Med A")=0), 1, 0)</f>
        <v>0</v>
      </c>
      <c r="H1849" s="23" cm="1">
        <f t="array" ref="H1849">IF(AND(A1849=A1848, E1849=1), (C1849-MIN(IF(A$2:A1849=A1849, IF(B$2:B1849="Med A", C$2:C1849), C1849)))/7, 0)</f>
        <v>0</v>
      </c>
      <c r="I1849" s="23">
        <f>IF(F1849=1, SUMIFS(E$2:E1849, A$2:A1849, A1849, B$2:B1849, "Med A"), 0)</f>
        <v>0</v>
      </c>
      <c r="J1849" s="23">
        <f t="shared" si="242"/>
        <v>0</v>
      </c>
      <c r="K1849" s="23">
        <f t="shared" si="243"/>
        <v>20000</v>
      </c>
      <c r="L1849" s="23">
        <f t="shared" si="244"/>
        <v>0</v>
      </c>
      <c r="M1849" s="1">
        <f>IF(AND(B1849="Med B", COUNTIFS(A$2:A1849, A1849, B$2:B1849, "Med B")=1), 1, 0)</f>
        <v>0</v>
      </c>
      <c r="N1849" s="1">
        <f t="shared" si="245"/>
        <v>0</v>
      </c>
      <c r="O1849" s="1">
        <f>IF(B1849="Med B", COUNTIFS(A$2:A1849, A1849, B$2:B1849, "Med B"), 0)</f>
        <v>0</v>
      </c>
      <c r="P1849" s="1">
        <f>IF(AND(B1849="Med B", COUNTIFS(A$2:A1849, A1849, B$2:B1849, "Med B")=2), E1849, 0)</f>
        <v>0</v>
      </c>
    </row>
    <row r="1850" spans="1:17" ht="10" x14ac:dyDescent="0.25">
      <c r="A1850" s="1">
        <v>117</v>
      </c>
      <c r="B1850" s="24" t="s">
        <v>9</v>
      </c>
      <c r="C1850" s="2">
        <v>41150</v>
      </c>
      <c r="D1850" s="2" t="str">
        <f t="shared" si="240"/>
        <v>2012-08</v>
      </c>
      <c r="E1850" s="23">
        <v>20000</v>
      </c>
      <c r="F1850" s="23">
        <f t="shared" si="241"/>
        <v>0</v>
      </c>
      <c r="G1850" s="23">
        <f>IF(AND(B1850="Med B", COUNTIFS(A$2:A1850, A1850, B$2:B1850, "Med A")=0), 1, 0)</f>
        <v>0</v>
      </c>
      <c r="H1850" s="23" cm="1">
        <f t="array" ref="H1850">IF(AND(A1850=A1849, E1850=1), (C1850-MIN(IF(A$2:A1850=A1850, IF(B$2:B1850="Med A", C$2:C1850), C1850)))/7, 0)</f>
        <v>0</v>
      </c>
      <c r="I1850" s="23">
        <f>IF(F1850=1, SUMIFS(E$2:E1850, A$2:A1850, A1850, B$2:B1850, "Med A"), 0)</f>
        <v>0</v>
      </c>
      <c r="J1850" s="23">
        <f t="shared" si="242"/>
        <v>0</v>
      </c>
      <c r="K1850" s="23">
        <f t="shared" si="243"/>
        <v>20000</v>
      </c>
      <c r="L1850" s="23">
        <f t="shared" si="244"/>
        <v>0</v>
      </c>
      <c r="M1850" s="1">
        <f>IF(AND(B1850="Med B", COUNTIFS(A$2:A1850, A1850, B$2:B1850, "Med B")=1), 1, 0)</f>
        <v>0</v>
      </c>
      <c r="N1850" s="1">
        <f t="shared" si="245"/>
        <v>0</v>
      </c>
      <c r="O1850" s="1">
        <f>IF(B1850="Med B", COUNTIFS(A$2:A1850, A1850, B$2:B1850, "Med B"), 0)</f>
        <v>0</v>
      </c>
      <c r="P1850" s="1">
        <f>IF(AND(B1850="Med B", COUNTIFS(A$2:A1850, A1850, B$2:B1850, "Med B")=2), E1850, 0)</f>
        <v>0</v>
      </c>
    </row>
    <row r="1851" spans="1:17" ht="10" x14ac:dyDescent="0.25">
      <c r="A1851" s="1">
        <v>117</v>
      </c>
      <c r="B1851" s="24" t="s">
        <v>9</v>
      </c>
      <c r="C1851" s="2">
        <v>41152</v>
      </c>
      <c r="D1851" s="2" t="str">
        <f t="shared" si="240"/>
        <v>2012-08</v>
      </c>
      <c r="E1851" s="23">
        <v>20000</v>
      </c>
      <c r="F1851" s="23">
        <f t="shared" si="241"/>
        <v>0</v>
      </c>
      <c r="G1851" s="23">
        <f>IF(AND(B1851="Med B", COUNTIFS(A$2:A1851, A1851, B$2:B1851, "Med A")=0), 1, 0)</f>
        <v>0</v>
      </c>
      <c r="H1851" s="23" cm="1">
        <f t="array" ref="H1851">IF(AND(A1851=A1850, E1851=1), (C1851-MIN(IF(A$2:A1851=A1851, IF(B$2:B1851="Med A", C$2:C1851), C1851)))/7, 0)</f>
        <v>0</v>
      </c>
      <c r="I1851" s="23">
        <f>IF(F1851=1, SUMIFS(E$2:E1851, A$2:A1851, A1851, B$2:B1851, "Med A"), 0)</f>
        <v>0</v>
      </c>
      <c r="J1851" s="23">
        <f t="shared" si="242"/>
        <v>0</v>
      </c>
      <c r="K1851" s="23">
        <f t="shared" si="243"/>
        <v>20000</v>
      </c>
      <c r="L1851" s="23">
        <f t="shared" si="244"/>
        <v>0</v>
      </c>
      <c r="M1851" s="1">
        <f>IF(AND(B1851="Med B", COUNTIFS(A$2:A1851, A1851, B$2:B1851, "Med B")=1), 1, 0)</f>
        <v>0</v>
      </c>
      <c r="N1851" s="1">
        <f t="shared" si="245"/>
        <v>0</v>
      </c>
      <c r="O1851" s="1">
        <f>IF(B1851="Med B", COUNTIFS(A$2:A1851, A1851, B$2:B1851, "Med B"), 0)</f>
        <v>0</v>
      </c>
      <c r="P1851" s="1">
        <f>IF(AND(B1851="Med B", COUNTIFS(A$2:A1851, A1851, B$2:B1851, "Med B")=2), E1851, 0)</f>
        <v>0</v>
      </c>
    </row>
    <row r="1852" spans="1:17" ht="12.5" x14ac:dyDescent="0.25">
      <c r="A1852" s="1">
        <v>117</v>
      </c>
      <c r="B1852" s="24" t="s">
        <v>9</v>
      </c>
      <c r="C1852" s="2">
        <v>41155</v>
      </c>
      <c r="D1852" s="2" t="str">
        <f t="shared" si="240"/>
        <v>2012-09</v>
      </c>
      <c r="E1852" s="23">
        <v>20000</v>
      </c>
      <c r="F1852" s="23">
        <f t="shared" si="241"/>
        <v>0</v>
      </c>
      <c r="G1852" s="23">
        <f>IF(AND(B1852="Med B", COUNTIFS(A$2:A1852, A1852, B$2:B1852, "Med A")=0), 1, 0)</f>
        <v>0</v>
      </c>
      <c r="H1852" s="23" cm="1">
        <f t="array" ref="H1852">IF(AND(A1852=A1851, E1852=1), (C1852-MIN(IF(A$2:A1852=A1852, IF(B$2:B1852="Med A", C$2:C1852), C1852)))/7, 0)</f>
        <v>0</v>
      </c>
      <c r="I1852" s="23">
        <f>IF(F1852=1, SUMIFS(E$2:E1852, A$2:A1852, A1852, B$2:B1852, "Med A"), 0)</f>
        <v>0</v>
      </c>
      <c r="J1852" s="23">
        <f t="shared" si="242"/>
        <v>0</v>
      </c>
      <c r="K1852" s="23">
        <f t="shared" si="243"/>
        <v>20000</v>
      </c>
      <c r="L1852" s="23">
        <f t="shared" si="244"/>
        <v>0</v>
      </c>
      <c r="M1852" s="1">
        <f>IF(AND(B1852="Med B", COUNTIFS(A$2:A1852, A1852, B$2:B1852, "Med B")=1), 1, 0)</f>
        <v>0</v>
      </c>
      <c r="N1852" s="1">
        <f t="shared" si="245"/>
        <v>0</v>
      </c>
      <c r="O1852" s="1">
        <f>IF(B1852="Med B", COUNTIFS(A$2:A1852, A1852, B$2:B1852, "Med B"), 0)</f>
        <v>0</v>
      </c>
      <c r="P1852" s="1">
        <f>IF(AND(B1852="Med B", COUNTIFS(A$2:A1852, A1852, B$2:B1852, "Med B")=2), E1852, 0)</f>
        <v>0</v>
      </c>
      <c r="Q1852" t="str">
        <f t="shared" ref="Q1852:Q1854" si="247">IF(AND(F1828=1, OR(MONTH(C1828)=9, MONTH(C1828)=10)), TEXT(C1828, "yyyy-mm"), "")</f>
        <v/>
      </c>
    </row>
    <row r="1853" spans="1:17" ht="12.5" x14ac:dyDescent="0.25">
      <c r="A1853" s="1">
        <v>117</v>
      </c>
      <c r="B1853" s="24" t="s">
        <v>9</v>
      </c>
      <c r="C1853" s="2">
        <v>41157</v>
      </c>
      <c r="D1853" s="2" t="str">
        <f t="shared" si="240"/>
        <v>2012-09</v>
      </c>
      <c r="E1853" s="23">
        <v>20000</v>
      </c>
      <c r="F1853" s="23">
        <f t="shared" si="241"/>
        <v>0</v>
      </c>
      <c r="G1853" s="23">
        <f>IF(AND(B1853="Med B", COUNTIFS(A$2:A1853, A1853, B$2:B1853, "Med A")=0), 1, 0)</f>
        <v>0</v>
      </c>
      <c r="H1853" s="23" cm="1">
        <f t="array" ref="H1853">IF(AND(A1853=A1852, E1853=1), (C1853-MIN(IF(A$2:A1853=A1853, IF(B$2:B1853="Med A", C$2:C1853), C1853)))/7, 0)</f>
        <v>0</v>
      </c>
      <c r="I1853" s="23">
        <f>IF(F1853=1, SUMIFS(E$2:E1853, A$2:A1853, A1853, B$2:B1853, "Med A"), 0)</f>
        <v>0</v>
      </c>
      <c r="J1853" s="23">
        <f t="shared" si="242"/>
        <v>0</v>
      </c>
      <c r="K1853" s="23">
        <f t="shared" si="243"/>
        <v>20000</v>
      </c>
      <c r="L1853" s="23">
        <f t="shared" si="244"/>
        <v>0</v>
      </c>
      <c r="M1853" s="1">
        <f>IF(AND(B1853="Med B", COUNTIFS(A$2:A1853, A1853, B$2:B1853, "Med B")=1), 1, 0)</f>
        <v>0</v>
      </c>
      <c r="N1853" s="1">
        <f t="shared" si="245"/>
        <v>0</v>
      </c>
      <c r="O1853" s="1">
        <f>IF(B1853="Med B", COUNTIFS(A$2:A1853, A1853, B$2:B1853, "Med B"), 0)</f>
        <v>0</v>
      </c>
      <c r="P1853" s="1">
        <f>IF(AND(B1853="Med B", COUNTIFS(A$2:A1853, A1853, B$2:B1853, "Med B")=2), E1853, 0)</f>
        <v>0</v>
      </c>
      <c r="Q1853" t="str">
        <f t="shared" si="247"/>
        <v/>
      </c>
    </row>
    <row r="1854" spans="1:17" ht="12.5" x14ac:dyDescent="0.25">
      <c r="A1854" s="1">
        <v>117</v>
      </c>
      <c r="B1854" s="24" t="s">
        <v>10</v>
      </c>
      <c r="C1854" s="2">
        <v>41164</v>
      </c>
      <c r="D1854" s="2" t="str">
        <f t="shared" si="240"/>
        <v>2012-09</v>
      </c>
      <c r="E1854" s="23">
        <v>20</v>
      </c>
      <c r="F1854" s="23">
        <f t="shared" si="241"/>
        <v>1</v>
      </c>
      <c r="G1854" s="23">
        <f>IF(AND(B1854="Med B", COUNTIFS(A$2:A1854, A1854, B$2:B1854, "Med A")=0), 1, 0)</f>
        <v>0</v>
      </c>
      <c r="H1854" s="23" cm="1">
        <f t="array" ref="H1854">IF(AND(A1854=A1853, E1854=1), (C1854-MIN(IF(A$2:A1854=A1854, IF(B$2:B1854="Med A", C$2:C1854), C1854)))/7, 0)</f>
        <v>0</v>
      </c>
      <c r="I1854" s="23">
        <f>IF(F1854=1, SUMIFS(E$2:E1854, A$2:A1854, A1854, B$2:B1854, "Med A"), 0)</f>
        <v>429300</v>
      </c>
      <c r="J1854" s="23">
        <f t="shared" si="242"/>
        <v>0</v>
      </c>
      <c r="K1854" s="23">
        <f t="shared" si="243"/>
        <v>0</v>
      </c>
      <c r="L1854" s="23">
        <f t="shared" si="244"/>
        <v>20</v>
      </c>
      <c r="M1854" s="1">
        <f>IF(AND(B1854="Med B", COUNTIFS(A$2:A1854, A1854, B$2:B1854, "Med B")=1), 1, 0)</f>
        <v>1</v>
      </c>
      <c r="N1854" s="1">
        <f t="shared" si="245"/>
        <v>20</v>
      </c>
      <c r="O1854" s="1">
        <f>IF(B1854="Med B", COUNTIFS(A$2:A1854, A1854, B$2:B1854, "Med B"), 0)</f>
        <v>1</v>
      </c>
      <c r="P1854" s="1">
        <f>IF(AND(B1854="Med B", COUNTIFS(A$2:A1854, A1854, B$2:B1854, "Med B")=2), E1854, 0)</f>
        <v>0</v>
      </c>
      <c r="Q1854" t="str">
        <f t="shared" si="247"/>
        <v/>
      </c>
    </row>
    <row r="1855" spans="1:17" ht="10" x14ac:dyDescent="0.25">
      <c r="A1855" s="1">
        <v>117</v>
      </c>
      <c r="B1855" s="24" t="s">
        <v>10</v>
      </c>
      <c r="C1855" s="2">
        <v>41241</v>
      </c>
      <c r="D1855" s="2" t="str">
        <f t="shared" si="240"/>
        <v>2012-11</v>
      </c>
      <c r="E1855" s="23">
        <v>3</v>
      </c>
      <c r="F1855" s="23">
        <f t="shared" si="241"/>
        <v>0</v>
      </c>
      <c r="G1855" s="23">
        <f>IF(AND(B1855="Med B", COUNTIFS(A$2:A1855, A1855, B$2:B1855, "Med A")=0), 1, 0)</f>
        <v>0</v>
      </c>
      <c r="H1855" s="23" cm="1">
        <f t="array" ref="H1855">IF(AND(A1855=A1854, E1855=1), (C1855-MIN(IF(A$2:A1855=A1855, IF(B$2:B1855="Med A", C$2:C1855), C1855)))/7, 0)</f>
        <v>0</v>
      </c>
      <c r="I1855" s="23">
        <f>IF(F1855=1, SUMIFS(E$2:E1855, A$2:A1855, A1855, B$2:B1855, "Med A"), 0)</f>
        <v>0</v>
      </c>
      <c r="J1855" s="23">
        <f t="shared" si="242"/>
        <v>23</v>
      </c>
      <c r="K1855" s="23">
        <f t="shared" si="243"/>
        <v>0</v>
      </c>
      <c r="L1855" s="23">
        <f t="shared" si="244"/>
        <v>3</v>
      </c>
      <c r="M1855" s="1">
        <f>IF(AND(B1855="Med B", COUNTIFS(A$2:A1855, A1855, B$2:B1855, "Med B")=1), 1, 0)</f>
        <v>0</v>
      </c>
      <c r="N1855" s="1">
        <f t="shared" si="245"/>
        <v>0</v>
      </c>
      <c r="O1855" s="1">
        <f>IF(B1855="Med B", COUNTIFS(A$2:A1855, A1855, B$2:B1855, "Med B"), 0)</f>
        <v>2</v>
      </c>
      <c r="P1855" s="1">
        <f>IF(AND(B1855="Med B", COUNTIFS(A$2:A1855, A1855, B$2:B1855, "Med B")=2), E1855, 0)</f>
        <v>3</v>
      </c>
    </row>
    <row r="1856" spans="1:17" ht="10" x14ac:dyDescent="0.25">
      <c r="A1856" s="1">
        <v>118</v>
      </c>
      <c r="B1856" s="24" t="s">
        <v>9</v>
      </c>
      <c r="C1856" s="2">
        <v>41093</v>
      </c>
      <c r="D1856" s="2" t="str">
        <f t="shared" si="240"/>
        <v>2012-07</v>
      </c>
      <c r="E1856" s="23">
        <v>1000</v>
      </c>
      <c r="F1856" s="23">
        <f t="shared" si="241"/>
        <v>0</v>
      </c>
      <c r="G1856" s="23">
        <f>IF(AND(B1856="Med B", COUNTIFS(A$2:A1856, A1856, B$2:B1856, "Med A")=0), 1, 0)</f>
        <v>0</v>
      </c>
      <c r="H1856" s="23" cm="1">
        <f t="array" ref="H1856">IF(AND(A1856=A1855, E1856=1), (C1856-MIN(IF(A$2:A1856=A1856, IF(B$2:B1856="Med A", C$2:C1856), C1856)))/7, 0)</f>
        <v>0</v>
      </c>
      <c r="I1856" s="23">
        <f>IF(F1856=1, SUMIFS(E$2:E1856, A$2:A1856, A1856, B$2:B1856, "Med A"), 0)</f>
        <v>0</v>
      </c>
      <c r="J1856" s="23">
        <f t="shared" si="242"/>
        <v>0</v>
      </c>
      <c r="K1856" s="23">
        <f t="shared" si="243"/>
        <v>1000</v>
      </c>
      <c r="L1856" s="23">
        <f t="shared" si="244"/>
        <v>0</v>
      </c>
      <c r="M1856" s="1">
        <f>IF(AND(B1856="Med B", COUNTIFS(A$2:A1856, A1856, B$2:B1856, "Med B")=1), 1, 0)</f>
        <v>0</v>
      </c>
      <c r="N1856" s="1">
        <f t="shared" si="245"/>
        <v>0</v>
      </c>
      <c r="O1856" s="1">
        <f>IF(B1856="Med B", COUNTIFS(A$2:A1856, A1856, B$2:B1856, "Med B"), 0)</f>
        <v>0</v>
      </c>
      <c r="P1856" s="1">
        <f>IF(AND(B1856="Med B", COUNTIFS(A$2:A1856, A1856, B$2:B1856, "Med B")=2), E1856, 0)</f>
        <v>0</v>
      </c>
    </row>
    <row r="1857" spans="1:17" ht="10" x14ac:dyDescent="0.25">
      <c r="A1857" s="1">
        <v>118</v>
      </c>
      <c r="B1857" s="24" t="s">
        <v>9</v>
      </c>
      <c r="C1857" s="2">
        <v>41095</v>
      </c>
      <c r="D1857" s="2" t="str">
        <f t="shared" si="240"/>
        <v>2012-07</v>
      </c>
      <c r="E1857" s="23">
        <v>1000</v>
      </c>
      <c r="F1857" s="23">
        <f t="shared" si="241"/>
        <v>0</v>
      </c>
      <c r="G1857" s="23">
        <f>IF(AND(B1857="Med B", COUNTIFS(A$2:A1857, A1857, B$2:B1857, "Med A")=0), 1, 0)</f>
        <v>0</v>
      </c>
      <c r="H1857" s="23" cm="1">
        <f t="array" ref="H1857">IF(AND(A1857=A1856, E1857=1), (C1857-MIN(IF(A$2:A1857=A1857, IF(B$2:B1857="Med A", C$2:C1857), C1857)))/7, 0)</f>
        <v>0</v>
      </c>
      <c r="I1857" s="23">
        <f>IF(F1857=1, SUMIFS(E$2:E1857, A$2:A1857, A1857, B$2:B1857, "Med A"), 0)</f>
        <v>0</v>
      </c>
      <c r="J1857" s="23">
        <f t="shared" si="242"/>
        <v>0</v>
      </c>
      <c r="K1857" s="23">
        <f t="shared" si="243"/>
        <v>1000</v>
      </c>
      <c r="L1857" s="23">
        <f t="shared" si="244"/>
        <v>0</v>
      </c>
      <c r="M1857" s="1">
        <f>IF(AND(B1857="Med B", COUNTIFS(A$2:A1857, A1857, B$2:B1857, "Med B")=1), 1, 0)</f>
        <v>0</v>
      </c>
      <c r="N1857" s="1">
        <f t="shared" si="245"/>
        <v>0</v>
      </c>
      <c r="O1857" s="1">
        <f>IF(B1857="Med B", COUNTIFS(A$2:A1857, A1857, B$2:B1857, "Med B"), 0)</f>
        <v>0</v>
      </c>
      <c r="P1857" s="1">
        <f>IF(AND(B1857="Med B", COUNTIFS(A$2:A1857, A1857, B$2:B1857, "Med B")=2), E1857, 0)</f>
        <v>0</v>
      </c>
    </row>
    <row r="1858" spans="1:17" ht="10" x14ac:dyDescent="0.25">
      <c r="A1858" s="1">
        <v>118</v>
      </c>
      <c r="B1858" s="24" t="s">
        <v>9</v>
      </c>
      <c r="C1858" s="2">
        <v>41100</v>
      </c>
      <c r="D1858" s="2" t="str">
        <f t="shared" si="240"/>
        <v>2012-07</v>
      </c>
      <c r="E1858" s="23">
        <v>1000</v>
      </c>
      <c r="F1858" s="23">
        <f t="shared" si="241"/>
        <v>0</v>
      </c>
      <c r="G1858" s="23">
        <f>IF(AND(B1858="Med B", COUNTIFS(A$2:A1858, A1858, B$2:B1858, "Med A")=0), 1, 0)</f>
        <v>0</v>
      </c>
      <c r="H1858" s="23" cm="1">
        <f t="array" ref="H1858">IF(AND(A1858=A1857, E1858=1), (C1858-MIN(IF(A$2:A1858=A1858, IF(B$2:B1858="Med A", C$2:C1858), C1858)))/7, 0)</f>
        <v>0</v>
      </c>
      <c r="I1858" s="23">
        <f>IF(F1858=1, SUMIFS(E$2:E1858, A$2:A1858, A1858, B$2:B1858, "Med A"), 0)</f>
        <v>0</v>
      </c>
      <c r="J1858" s="23">
        <f t="shared" si="242"/>
        <v>0</v>
      </c>
      <c r="K1858" s="23">
        <f t="shared" si="243"/>
        <v>1000</v>
      </c>
      <c r="L1858" s="23">
        <f t="shared" si="244"/>
        <v>0</v>
      </c>
      <c r="M1858" s="1">
        <f>IF(AND(B1858="Med B", COUNTIFS(A$2:A1858, A1858, B$2:B1858, "Med B")=1), 1, 0)</f>
        <v>0</v>
      </c>
      <c r="N1858" s="1">
        <f t="shared" si="245"/>
        <v>0</v>
      </c>
      <c r="O1858" s="1">
        <f>IF(B1858="Med B", COUNTIFS(A$2:A1858, A1858, B$2:B1858, "Med B"), 0)</f>
        <v>0</v>
      </c>
      <c r="P1858" s="1">
        <f>IF(AND(B1858="Med B", COUNTIFS(A$2:A1858, A1858, B$2:B1858, "Med B")=2), E1858, 0)</f>
        <v>0</v>
      </c>
    </row>
    <row r="1859" spans="1:17" ht="10" x14ac:dyDescent="0.25">
      <c r="A1859" s="1">
        <v>118</v>
      </c>
      <c r="B1859" s="24" t="s">
        <v>9</v>
      </c>
      <c r="C1859" s="2">
        <v>41102</v>
      </c>
      <c r="D1859" s="2" t="str">
        <f t="shared" ref="D1859:D1922" si="248">TEXT(C1859,"yyyy-mm")</f>
        <v>2012-07</v>
      </c>
      <c r="E1859" s="23">
        <v>1000</v>
      </c>
      <c r="F1859" s="23">
        <f t="shared" ref="F1859:F1922" si="249">IF(AND(A1859=A1858, B1858="Med A", B1859="Med B"), 1, 0)</f>
        <v>0</v>
      </c>
      <c r="G1859" s="23">
        <f>IF(AND(B1859="Med B", COUNTIFS(A$2:A1859, A1859, B$2:B1859, "Med A")=0), 1, 0)</f>
        <v>0</v>
      </c>
      <c r="H1859" s="23" cm="1">
        <f t="array" ref="H1859">IF(AND(A1859=A1858, E1859=1), (C1859-MIN(IF(A$2:A1859=A1859, IF(B$2:B1859="Med A", C$2:C1859), C1859)))/7, 0)</f>
        <v>0</v>
      </c>
      <c r="I1859" s="23">
        <f>IF(F1859=1, SUMIFS(E$2:E1859, A$2:A1859, A1859, B$2:B1859, "Med A"), 0)</f>
        <v>0</v>
      </c>
      <c r="J1859" s="23">
        <f t="shared" ref="J1859:J1922" si="250">IF(AND(B1859="Med B", OR(A1860&lt;&gt;A1859, ISBLANK(A1860))), SUMIFS(E:E, A:A, A1859, B:B, "Med B"), 0)</f>
        <v>0</v>
      </c>
      <c r="K1859" s="23">
        <f t="shared" ref="K1859:K1922" si="251">IF(B1859="Med A", E1859, 0)</f>
        <v>1000</v>
      </c>
      <c r="L1859" s="23">
        <f t="shared" ref="L1859:L1922" si="252">IF(B1859="Med B", E1859, 0)</f>
        <v>0</v>
      </c>
      <c r="M1859" s="1">
        <f>IF(AND(B1859="Med B", COUNTIFS(A$2:A1859, A1859, B$2:B1859, "Med B")=1), 1, 0)</f>
        <v>0</v>
      </c>
      <c r="N1859" s="1">
        <f t="shared" ref="N1859:N1922" si="253">IF(M1859=1, E1859, 0)</f>
        <v>0</v>
      </c>
      <c r="O1859" s="1">
        <f>IF(B1859="Med B", COUNTIFS(A$2:A1859, A1859, B$2:B1859, "Med B"), 0)</f>
        <v>0</v>
      </c>
      <c r="P1859" s="1">
        <f>IF(AND(B1859="Med B", COUNTIFS(A$2:A1859, A1859, B$2:B1859, "Med B")=2), E1859, 0)</f>
        <v>0</v>
      </c>
    </row>
    <row r="1860" spans="1:17" ht="10" x14ac:dyDescent="0.25">
      <c r="A1860" s="1">
        <v>118</v>
      </c>
      <c r="B1860" s="24" t="s">
        <v>9</v>
      </c>
      <c r="C1860" s="2">
        <v>41107</v>
      </c>
      <c r="D1860" s="2" t="str">
        <f t="shared" si="248"/>
        <v>2012-07</v>
      </c>
      <c r="E1860" s="23">
        <v>1000</v>
      </c>
      <c r="F1860" s="23">
        <f t="shared" si="249"/>
        <v>0</v>
      </c>
      <c r="G1860" s="23">
        <f>IF(AND(B1860="Med B", COUNTIFS(A$2:A1860, A1860, B$2:B1860, "Med A")=0), 1, 0)</f>
        <v>0</v>
      </c>
      <c r="H1860" s="23" cm="1">
        <f t="array" ref="H1860">IF(AND(A1860=A1859, E1860=1), (C1860-MIN(IF(A$2:A1860=A1860, IF(B$2:B1860="Med A", C$2:C1860), C1860)))/7, 0)</f>
        <v>0</v>
      </c>
      <c r="I1860" s="23">
        <f>IF(F1860=1, SUMIFS(E$2:E1860, A$2:A1860, A1860, B$2:B1860, "Med A"), 0)</f>
        <v>0</v>
      </c>
      <c r="J1860" s="23">
        <f t="shared" si="250"/>
        <v>0</v>
      </c>
      <c r="K1860" s="23">
        <f t="shared" si="251"/>
        <v>1000</v>
      </c>
      <c r="L1860" s="23">
        <f t="shared" si="252"/>
        <v>0</v>
      </c>
      <c r="M1860" s="1">
        <f>IF(AND(B1860="Med B", COUNTIFS(A$2:A1860, A1860, B$2:B1860, "Med B")=1), 1, 0)</f>
        <v>0</v>
      </c>
      <c r="N1860" s="1">
        <f t="shared" si="253"/>
        <v>0</v>
      </c>
      <c r="O1860" s="1">
        <f>IF(B1860="Med B", COUNTIFS(A$2:A1860, A1860, B$2:B1860, "Med B"), 0)</f>
        <v>0</v>
      </c>
      <c r="P1860" s="1">
        <f>IF(AND(B1860="Med B", COUNTIFS(A$2:A1860, A1860, B$2:B1860, "Med B")=2), E1860, 0)</f>
        <v>0</v>
      </c>
    </row>
    <row r="1861" spans="1:17" ht="10" x14ac:dyDescent="0.25">
      <c r="A1861" s="1">
        <v>118</v>
      </c>
      <c r="B1861" s="24" t="s">
        <v>9</v>
      </c>
      <c r="C1861" s="2">
        <v>41109</v>
      </c>
      <c r="D1861" s="2" t="str">
        <f t="shared" si="248"/>
        <v>2012-07</v>
      </c>
      <c r="E1861" s="23">
        <v>1000</v>
      </c>
      <c r="F1861" s="23">
        <f t="shared" si="249"/>
        <v>0</v>
      </c>
      <c r="G1861" s="23">
        <f>IF(AND(B1861="Med B", COUNTIFS(A$2:A1861, A1861, B$2:B1861, "Med A")=0), 1, 0)</f>
        <v>0</v>
      </c>
      <c r="H1861" s="23" cm="1">
        <f t="array" ref="H1861">IF(AND(A1861=A1860, E1861=1), (C1861-MIN(IF(A$2:A1861=A1861, IF(B$2:B1861="Med A", C$2:C1861), C1861)))/7, 0)</f>
        <v>0</v>
      </c>
      <c r="I1861" s="23">
        <f>IF(F1861=1, SUMIFS(E$2:E1861, A$2:A1861, A1861, B$2:B1861, "Med A"), 0)</f>
        <v>0</v>
      </c>
      <c r="J1861" s="23">
        <f t="shared" si="250"/>
        <v>0</v>
      </c>
      <c r="K1861" s="23">
        <f t="shared" si="251"/>
        <v>1000</v>
      </c>
      <c r="L1861" s="23">
        <f t="shared" si="252"/>
        <v>0</v>
      </c>
      <c r="M1861" s="1">
        <f>IF(AND(B1861="Med B", COUNTIFS(A$2:A1861, A1861, B$2:B1861, "Med B")=1), 1, 0)</f>
        <v>0</v>
      </c>
      <c r="N1861" s="1">
        <f t="shared" si="253"/>
        <v>0</v>
      </c>
      <c r="O1861" s="1">
        <f>IF(B1861="Med B", COUNTIFS(A$2:A1861, A1861, B$2:B1861, "Med B"), 0)</f>
        <v>0</v>
      </c>
      <c r="P1861" s="1">
        <f>IF(AND(B1861="Med B", COUNTIFS(A$2:A1861, A1861, B$2:B1861, "Med B")=2), E1861, 0)</f>
        <v>0</v>
      </c>
    </row>
    <row r="1862" spans="1:17" ht="10" x14ac:dyDescent="0.25">
      <c r="A1862" s="1">
        <v>118</v>
      </c>
      <c r="B1862" s="24" t="s">
        <v>9</v>
      </c>
      <c r="C1862" s="2">
        <v>41114</v>
      </c>
      <c r="D1862" s="2" t="str">
        <f t="shared" si="248"/>
        <v>2012-07</v>
      </c>
      <c r="E1862" s="23">
        <v>1000</v>
      </c>
      <c r="F1862" s="23">
        <f t="shared" si="249"/>
        <v>0</v>
      </c>
      <c r="G1862" s="23">
        <f>IF(AND(B1862="Med B", COUNTIFS(A$2:A1862, A1862, B$2:B1862, "Med A")=0), 1, 0)</f>
        <v>0</v>
      </c>
      <c r="H1862" s="23" cm="1">
        <f t="array" ref="H1862">IF(AND(A1862=A1861, E1862=1), (C1862-MIN(IF(A$2:A1862=A1862, IF(B$2:B1862="Med A", C$2:C1862), C1862)))/7, 0)</f>
        <v>0</v>
      </c>
      <c r="I1862" s="23">
        <f>IF(F1862=1, SUMIFS(E$2:E1862, A$2:A1862, A1862, B$2:B1862, "Med A"), 0)</f>
        <v>0</v>
      </c>
      <c r="J1862" s="23">
        <f t="shared" si="250"/>
        <v>0</v>
      </c>
      <c r="K1862" s="23">
        <f t="shared" si="251"/>
        <v>1000</v>
      </c>
      <c r="L1862" s="23">
        <f t="shared" si="252"/>
        <v>0</v>
      </c>
      <c r="M1862" s="1">
        <f>IF(AND(B1862="Med B", COUNTIFS(A$2:A1862, A1862, B$2:B1862, "Med B")=1), 1, 0)</f>
        <v>0</v>
      </c>
      <c r="N1862" s="1">
        <f t="shared" si="253"/>
        <v>0</v>
      </c>
      <c r="O1862" s="1">
        <f>IF(B1862="Med B", COUNTIFS(A$2:A1862, A1862, B$2:B1862, "Med B"), 0)</f>
        <v>0</v>
      </c>
      <c r="P1862" s="1">
        <f>IF(AND(B1862="Med B", COUNTIFS(A$2:A1862, A1862, B$2:B1862, "Med B")=2), E1862, 0)</f>
        <v>0</v>
      </c>
    </row>
    <row r="1863" spans="1:17" ht="10" x14ac:dyDescent="0.25">
      <c r="A1863" s="1">
        <v>118</v>
      </c>
      <c r="B1863" s="24" t="s">
        <v>9</v>
      </c>
      <c r="C1863" s="2">
        <v>41116</v>
      </c>
      <c r="D1863" s="2" t="str">
        <f t="shared" si="248"/>
        <v>2012-07</v>
      </c>
      <c r="E1863" s="23">
        <v>1000</v>
      </c>
      <c r="F1863" s="23">
        <f t="shared" si="249"/>
        <v>0</v>
      </c>
      <c r="G1863" s="23">
        <f>IF(AND(B1863="Med B", COUNTIFS(A$2:A1863, A1863, B$2:B1863, "Med A")=0), 1, 0)</f>
        <v>0</v>
      </c>
      <c r="H1863" s="23" cm="1">
        <f t="array" ref="H1863">IF(AND(A1863=A1862, E1863=1), (C1863-MIN(IF(A$2:A1863=A1863, IF(B$2:B1863="Med A", C$2:C1863), C1863)))/7, 0)</f>
        <v>0</v>
      </c>
      <c r="I1863" s="23">
        <f>IF(F1863=1, SUMIFS(E$2:E1863, A$2:A1863, A1863, B$2:B1863, "Med A"), 0)</f>
        <v>0</v>
      </c>
      <c r="J1863" s="23">
        <f t="shared" si="250"/>
        <v>0</v>
      </c>
      <c r="K1863" s="23">
        <f t="shared" si="251"/>
        <v>1000</v>
      </c>
      <c r="L1863" s="23">
        <f t="shared" si="252"/>
        <v>0</v>
      </c>
      <c r="M1863" s="1">
        <f>IF(AND(B1863="Med B", COUNTIFS(A$2:A1863, A1863, B$2:B1863, "Med B")=1), 1, 0)</f>
        <v>0</v>
      </c>
      <c r="N1863" s="1">
        <f t="shared" si="253"/>
        <v>0</v>
      </c>
      <c r="O1863" s="1">
        <f>IF(B1863="Med B", COUNTIFS(A$2:A1863, A1863, B$2:B1863, "Med B"), 0)</f>
        <v>0</v>
      </c>
      <c r="P1863" s="1">
        <f>IF(AND(B1863="Med B", COUNTIFS(A$2:A1863, A1863, B$2:B1863, "Med B")=2), E1863, 0)</f>
        <v>0</v>
      </c>
    </row>
    <row r="1864" spans="1:17" ht="10" x14ac:dyDescent="0.25">
      <c r="A1864" s="1">
        <v>118</v>
      </c>
      <c r="B1864" s="24" t="s">
        <v>9</v>
      </c>
      <c r="C1864" s="2">
        <v>41121</v>
      </c>
      <c r="D1864" s="2" t="str">
        <f t="shared" si="248"/>
        <v>2012-07</v>
      </c>
      <c r="E1864" s="23">
        <v>1000</v>
      </c>
      <c r="F1864" s="23">
        <f t="shared" si="249"/>
        <v>0</v>
      </c>
      <c r="G1864" s="23">
        <f>IF(AND(B1864="Med B", COUNTIFS(A$2:A1864, A1864, B$2:B1864, "Med A")=0), 1, 0)</f>
        <v>0</v>
      </c>
      <c r="H1864" s="23" cm="1">
        <f t="array" ref="H1864">IF(AND(A1864=A1863, E1864=1), (C1864-MIN(IF(A$2:A1864=A1864, IF(B$2:B1864="Med A", C$2:C1864), C1864)))/7, 0)</f>
        <v>0</v>
      </c>
      <c r="I1864" s="23">
        <f>IF(F1864=1, SUMIFS(E$2:E1864, A$2:A1864, A1864, B$2:B1864, "Med A"), 0)</f>
        <v>0</v>
      </c>
      <c r="J1864" s="23">
        <f t="shared" si="250"/>
        <v>0</v>
      </c>
      <c r="K1864" s="23">
        <f t="shared" si="251"/>
        <v>1000</v>
      </c>
      <c r="L1864" s="23">
        <f t="shared" si="252"/>
        <v>0</v>
      </c>
      <c r="M1864" s="1">
        <f>IF(AND(B1864="Med B", COUNTIFS(A$2:A1864, A1864, B$2:B1864, "Med B")=1), 1, 0)</f>
        <v>0</v>
      </c>
      <c r="N1864" s="1">
        <f t="shared" si="253"/>
        <v>0</v>
      </c>
      <c r="O1864" s="1">
        <f>IF(B1864="Med B", COUNTIFS(A$2:A1864, A1864, B$2:B1864, "Med B"), 0)</f>
        <v>0</v>
      </c>
      <c r="P1864" s="1">
        <f>IF(AND(B1864="Med B", COUNTIFS(A$2:A1864, A1864, B$2:B1864, "Med B")=2), E1864, 0)</f>
        <v>0</v>
      </c>
    </row>
    <row r="1865" spans="1:17" ht="10" x14ac:dyDescent="0.25">
      <c r="A1865" s="1">
        <v>118</v>
      </c>
      <c r="B1865" s="24" t="s">
        <v>9</v>
      </c>
      <c r="C1865" s="2">
        <v>41123</v>
      </c>
      <c r="D1865" s="2" t="str">
        <f t="shared" si="248"/>
        <v>2012-08</v>
      </c>
      <c r="E1865" s="23">
        <v>1000</v>
      </c>
      <c r="F1865" s="23">
        <f t="shared" si="249"/>
        <v>0</v>
      </c>
      <c r="G1865" s="23">
        <f>IF(AND(B1865="Med B", COUNTIFS(A$2:A1865, A1865, B$2:B1865, "Med A")=0), 1, 0)</f>
        <v>0</v>
      </c>
      <c r="H1865" s="23" cm="1">
        <f t="array" ref="H1865">IF(AND(A1865=A1864, E1865=1), (C1865-MIN(IF(A$2:A1865=A1865, IF(B$2:B1865="Med A", C$2:C1865), C1865)))/7, 0)</f>
        <v>0</v>
      </c>
      <c r="I1865" s="23">
        <f>IF(F1865=1, SUMIFS(E$2:E1865, A$2:A1865, A1865, B$2:B1865, "Med A"), 0)</f>
        <v>0</v>
      </c>
      <c r="J1865" s="23">
        <f t="shared" si="250"/>
        <v>0</v>
      </c>
      <c r="K1865" s="23">
        <f t="shared" si="251"/>
        <v>1000</v>
      </c>
      <c r="L1865" s="23">
        <f t="shared" si="252"/>
        <v>0</v>
      </c>
      <c r="M1865" s="1">
        <f>IF(AND(B1865="Med B", COUNTIFS(A$2:A1865, A1865, B$2:B1865, "Med B")=1), 1, 0)</f>
        <v>0</v>
      </c>
      <c r="N1865" s="1">
        <f t="shared" si="253"/>
        <v>0</v>
      </c>
      <c r="O1865" s="1">
        <f>IF(B1865="Med B", COUNTIFS(A$2:A1865, A1865, B$2:B1865, "Med B"), 0)</f>
        <v>0</v>
      </c>
      <c r="P1865" s="1">
        <f>IF(AND(B1865="Med B", COUNTIFS(A$2:A1865, A1865, B$2:B1865, "Med B")=2), E1865, 0)</f>
        <v>0</v>
      </c>
    </row>
    <row r="1866" spans="1:17" ht="10" x14ac:dyDescent="0.25">
      <c r="A1866" s="1">
        <v>118</v>
      </c>
      <c r="B1866" s="24" t="s">
        <v>9</v>
      </c>
      <c r="C1866" s="2">
        <v>41128</v>
      </c>
      <c r="D1866" s="2" t="str">
        <f t="shared" si="248"/>
        <v>2012-08</v>
      </c>
      <c r="E1866" s="23">
        <v>1000</v>
      </c>
      <c r="F1866" s="23">
        <f t="shared" si="249"/>
        <v>0</v>
      </c>
      <c r="G1866" s="23">
        <f>IF(AND(B1866="Med B", COUNTIFS(A$2:A1866, A1866, B$2:B1866, "Med A")=0), 1, 0)</f>
        <v>0</v>
      </c>
      <c r="H1866" s="23" cm="1">
        <f t="array" ref="H1866">IF(AND(A1866=A1865, E1866=1), (C1866-MIN(IF(A$2:A1866=A1866, IF(B$2:B1866="Med A", C$2:C1866), C1866)))/7, 0)</f>
        <v>0</v>
      </c>
      <c r="I1866" s="23">
        <f>IF(F1866=1, SUMIFS(E$2:E1866, A$2:A1866, A1866, B$2:B1866, "Med A"), 0)</f>
        <v>0</v>
      </c>
      <c r="J1866" s="23">
        <f t="shared" si="250"/>
        <v>0</v>
      </c>
      <c r="K1866" s="23">
        <f t="shared" si="251"/>
        <v>1000</v>
      </c>
      <c r="L1866" s="23">
        <f t="shared" si="252"/>
        <v>0</v>
      </c>
      <c r="M1866" s="1">
        <f>IF(AND(B1866="Med B", COUNTIFS(A$2:A1866, A1866, B$2:B1866, "Med B")=1), 1, 0)</f>
        <v>0</v>
      </c>
      <c r="N1866" s="1">
        <f t="shared" si="253"/>
        <v>0</v>
      </c>
      <c r="O1866" s="1">
        <f>IF(B1866="Med B", COUNTIFS(A$2:A1866, A1866, B$2:B1866, "Med B"), 0)</f>
        <v>0</v>
      </c>
      <c r="P1866" s="1">
        <f>IF(AND(B1866="Med B", COUNTIFS(A$2:A1866, A1866, B$2:B1866, "Med B")=2), E1866, 0)</f>
        <v>0</v>
      </c>
    </row>
    <row r="1867" spans="1:17" ht="10" x14ac:dyDescent="0.25">
      <c r="A1867" s="1">
        <v>118</v>
      </c>
      <c r="B1867" s="24" t="s">
        <v>9</v>
      </c>
      <c r="C1867" s="2">
        <v>41130</v>
      </c>
      <c r="D1867" s="2" t="str">
        <f t="shared" si="248"/>
        <v>2012-08</v>
      </c>
      <c r="E1867" s="23">
        <v>1000</v>
      </c>
      <c r="F1867" s="23">
        <f t="shared" si="249"/>
        <v>0</v>
      </c>
      <c r="G1867" s="23">
        <f>IF(AND(B1867="Med B", COUNTIFS(A$2:A1867, A1867, B$2:B1867, "Med A")=0), 1, 0)</f>
        <v>0</v>
      </c>
      <c r="H1867" s="23" cm="1">
        <f t="array" ref="H1867">IF(AND(A1867=A1866, E1867=1), (C1867-MIN(IF(A$2:A1867=A1867, IF(B$2:B1867="Med A", C$2:C1867), C1867)))/7, 0)</f>
        <v>0</v>
      </c>
      <c r="I1867" s="23">
        <f>IF(F1867=1, SUMIFS(E$2:E1867, A$2:A1867, A1867, B$2:B1867, "Med A"), 0)</f>
        <v>0</v>
      </c>
      <c r="J1867" s="23">
        <f t="shared" si="250"/>
        <v>0</v>
      </c>
      <c r="K1867" s="23">
        <f t="shared" si="251"/>
        <v>1000</v>
      </c>
      <c r="L1867" s="23">
        <f t="shared" si="252"/>
        <v>0</v>
      </c>
      <c r="M1867" s="1">
        <f>IF(AND(B1867="Med B", COUNTIFS(A$2:A1867, A1867, B$2:B1867, "Med B")=1), 1, 0)</f>
        <v>0</v>
      </c>
      <c r="N1867" s="1">
        <f t="shared" si="253"/>
        <v>0</v>
      </c>
      <c r="O1867" s="1">
        <f>IF(B1867="Med B", COUNTIFS(A$2:A1867, A1867, B$2:B1867, "Med B"), 0)</f>
        <v>0</v>
      </c>
      <c r="P1867" s="1">
        <f>IF(AND(B1867="Med B", COUNTIFS(A$2:A1867, A1867, B$2:B1867, "Med B")=2), E1867, 0)</f>
        <v>0</v>
      </c>
    </row>
    <row r="1868" spans="1:17" ht="10" x14ac:dyDescent="0.25">
      <c r="A1868" s="1">
        <v>118</v>
      </c>
      <c r="B1868" s="24" t="s">
        <v>9</v>
      </c>
      <c r="C1868" s="2">
        <v>41135</v>
      </c>
      <c r="D1868" s="2" t="str">
        <f t="shared" si="248"/>
        <v>2012-08</v>
      </c>
      <c r="E1868" s="23">
        <v>1000</v>
      </c>
      <c r="F1868" s="23">
        <f t="shared" si="249"/>
        <v>0</v>
      </c>
      <c r="G1868" s="23">
        <f>IF(AND(B1868="Med B", COUNTIFS(A$2:A1868, A1868, B$2:B1868, "Med A")=0), 1, 0)</f>
        <v>0</v>
      </c>
      <c r="H1868" s="23" cm="1">
        <f t="array" ref="H1868">IF(AND(A1868=A1867, E1868=1), (C1868-MIN(IF(A$2:A1868=A1868, IF(B$2:B1868="Med A", C$2:C1868), C1868)))/7, 0)</f>
        <v>0</v>
      </c>
      <c r="I1868" s="23">
        <f>IF(F1868=1, SUMIFS(E$2:E1868, A$2:A1868, A1868, B$2:B1868, "Med A"), 0)</f>
        <v>0</v>
      </c>
      <c r="J1868" s="23">
        <f t="shared" si="250"/>
        <v>0</v>
      </c>
      <c r="K1868" s="23">
        <f t="shared" si="251"/>
        <v>1000</v>
      </c>
      <c r="L1868" s="23">
        <f t="shared" si="252"/>
        <v>0</v>
      </c>
      <c r="M1868" s="1">
        <f>IF(AND(B1868="Med B", COUNTIFS(A$2:A1868, A1868, B$2:B1868, "Med B")=1), 1, 0)</f>
        <v>0</v>
      </c>
      <c r="N1868" s="1">
        <f t="shared" si="253"/>
        <v>0</v>
      </c>
      <c r="O1868" s="1">
        <f>IF(B1868="Med B", COUNTIFS(A$2:A1868, A1868, B$2:B1868, "Med B"), 0)</f>
        <v>0</v>
      </c>
      <c r="P1868" s="1">
        <f>IF(AND(B1868="Med B", COUNTIFS(A$2:A1868, A1868, B$2:B1868, "Med B")=2), E1868, 0)</f>
        <v>0</v>
      </c>
    </row>
    <row r="1869" spans="1:17" ht="10" x14ac:dyDescent="0.25">
      <c r="A1869" s="1">
        <v>118</v>
      </c>
      <c r="B1869" s="24" t="s">
        <v>9</v>
      </c>
      <c r="C1869" s="2">
        <v>41137</v>
      </c>
      <c r="D1869" s="2" t="str">
        <f t="shared" si="248"/>
        <v>2012-08</v>
      </c>
      <c r="E1869" s="23">
        <v>1000</v>
      </c>
      <c r="F1869" s="23">
        <f t="shared" si="249"/>
        <v>0</v>
      </c>
      <c r="G1869" s="23">
        <f>IF(AND(B1869="Med B", COUNTIFS(A$2:A1869, A1869, B$2:B1869, "Med A")=0), 1, 0)</f>
        <v>0</v>
      </c>
      <c r="H1869" s="23" cm="1">
        <f t="array" ref="H1869">IF(AND(A1869=A1868, E1869=1), (C1869-MIN(IF(A$2:A1869=A1869, IF(B$2:B1869="Med A", C$2:C1869), C1869)))/7, 0)</f>
        <v>0</v>
      </c>
      <c r="I1869" s="23">
        <f>IF(F1869=1, SUMIFS(E$2:E1869, A$2:A1869, A1869, B$2:B1869, "Med A"), 0)</f>
        <v>0</v>
      </c>
      <c r="J1869" s="23">
        <f t="shared" si="250"/>
        <v>0</v>
      </c>
      <c r="K1869" s="23">
        <f t="shared" si="251"/>
        <v>1000</v>
      </c>
      <c r="L1869" s="23">
        <f t="shared" si="252"/>
        <v>0</v>
      </c>
      <c r="M1869" s="1">
        <f>IF(AND(B1869="Med B", COUNTIFS(A$2:A1869, A1869, B$2:B1869, "Med B")=1), 1, 0)</f>
        <v>0</v>
      </c>
      <c r="N1869" s="1">
        <f t="shared" si="253"/>
        <v>0</v>
      </c>
      <c r="O1869" s="1">
        <f>IF(B1869="Med B", COUNTIFS(A$2:A1869, A1869, B$2:B1869, "Med B"), 0)</f>
        <v>0</v>
      </c>
      <c r="P1869" s="1">
        <f>IF(AND(B1869="Med B", COUNTIFS(A$2:A1869, A1869, B$2:B1869, "Med B")=2), E1869, 0)</f>
        <v>0</v>
      </c>
    </row>
    <row r="1870" spans="1:17" ht="12.5" x14ac:dyDescent="0.25">
      <c r="A1870" s="1">
        <v>118</v>
      </c>
      <c r="B1870" s="24" t="s">
        <v>9</v>
      </c>
      <c r="C1870" s="2">
        <v>41158</v>
      </c>
      <c r="D1870" s="2" t="str">
        <f t="shared" si="248"/>
        <v>2012-09</v>
      </c>
      <c r="E1870" s="23">
        <v>800</v>
      </c>
      <c r="F1870" s="23">
        <f t="shared" si="249"/>
        <v>0</v>
      </c>
      <c r="G1870" s="23">
        <f>IF(AND(B1870="Med B", COUNTIFS(A$2:A1870, A1870, B$2:B1870, "Med A")=0), 1, 0)</f>
        <v>0</v>
      </c>
      <c r="H1870" s="23" cm="1">
        <f t="array" ref="H1870">IF(AND(A1870=A1869, E1870=1), (C1870-MIN(IF(A$2:A1870=A1870, IF(B$2:B1870="Med A", C$2:C1870), C1870)))/7, 0)</f>
        <v>0</v>
      </c>
      <c r="I1870" s="23">
        <f>IF(F1870=1, SUMIFS(E$2:E1870, A$2:A1870, A1870, B$2:B1870, "Med A"), 0)</f>
        <v>0</v>
      </c>
      <c r="J1870" s="23">
        <f t="shared" si="250"/>
        <v>0</v>
      </c>
      <c r="K1870" s="23">
        <f t="shared" si="251"/>
        <v>800</v>
      </c>
      <c r="L1870" s="23">
        <f t="shared" si="252"/>
        <v>0</v>
      </c>
      <c r="M1870" s="1">
        <f>IF(AND(B1870="Med B", COUNTIFS(A$2:A1870, A1870, B$2:B1870, "Med B")=1), 1, 0)</f>
        <v>0</v>
      </c>
      <c r="N1870" s="1">
        <f t="shared" si="253"/>
        <v>0</v>
      </c>
      <c r="O1870" s="1">
        <f>IF(B1870="Med B", COUNTIFS(A$2:A1870, A1870, B$2:B1870, "Med B"), 0)</f>
        <v>0</v>
      </c>
      <c r="P1870" s="1">
        <f>IF(AND(B1870="Med B", COUNTIFS(A$2:A1870, A1870, B$2:B1870, "Med B")=2), E1870, 0)</f>
        <v>0</v>
      </c>
      <c r="Q1870" t="str">
        <f t="shared" ref="Q1870:Q1871" si="254">IF(AND(F1846=1, OR(MONTH(C1846)=9, MONTH(C1846)=10)), TEXT(C1846, "yyyy-mm"), "")</f>
        <v/>
      </c>
    </row>
    <row r="1871" spans="1:17" ht="12.5" x14ac:dyDescent="0.25">
      <c r="A1871" s="1">
        <v>118</v>
      </c>
      <c r="B1871" s="24" t="s">
        <v>10</v>
      </c>
      <c r="C1871" s="2">
        <v>41165</v>
      </c>
      <c r="D1871" s="2" t="str">
        <f t="shared" si="248"/>
        <v>2012-09</v>
      </c>
      <c r="E1871" s="23">
        <v>2</v>
      </c>
      <c r="F1871" s="23">
        <f t="shared" si="249"/>
        <v>1</v>
      </c>
      <c r="G1871" s="23">
        <f>IF(AND(B1871="Med B", COUNTIFS(A$2:A1871, A1871, B$2:B1871, "Med A")=0), 1, 0)</f>
        <v>0</v>
      </c>
      <c r="H1871" s="23" cm="1">
        <f t="array" ref="H1871">IF(AND(A1871=A1870, E1871=1), (C1871-MIN(IF(A$2:A1871=A1871, IF(B$2:B1871="Med A", C$2:C1871), C1871)))/7, 0)</f>
        <v>0</v>
      </c>
      <c r="I1871" s="23">
        <f>IF(F1871=1, SUMIFS(E$2:E1871, A$2:A1871, A1871, B$2:B1871, "Med A"), 0)</f>
        <v>14800</v>
      </c>
      <c r="J1871" s="23">
        <f t="shared" si="250"/>
        <v>2</v>
      </c>
      <c r="K1871" s="23">
        <f t="shared" si="251"/>
        <v>0</v>
      </c>
      <c r="L1871" s="23">
        <f t="shared" si="252"/>
        <v>2</v>
      </c>
      <c r="M1871" s="1">
        <f>IF(AND(B1871="Med B", COUNTIFS(A$2:A1871, A1871, B$2:B1871, "Med B")=1), 1, 0)</f>
        <v>1</v>
      </c>
      <c r="N1871" s="1">
        <f t="shared" si="253"/>
        <v>2</v>
      </c>
      <c r="O1871" s="1">
        <f>IF(B1871="Med B", COUNTIFS(A$2:A1871, A1871, B$2:B1871, "Med B"), 0)</f>
        <v>1</v>
      </c>
      <c r="P1871" s="1">
        <f>IF(AND(B1871="Med B", COUNTIFS(A$2:A1871, A1871, B$2:B1871, "Med B")=2), E1871, 0)</f>
        <v>0</v>
      </c>
      <c r="Q1871" t="str">
        <f t="shared" si="254"/>
        <v/>
      </c>
    </row>
    <row r="1872" spans="1:17" ht="10" x14ac:dyDescent="0.25">
      <c r="A1872" s="1">
        <v>119</v>
      </c>
      <c r="B1872" s="24" t="s">
        <v>9</v>
      </c>
      <c r="C1872" s="2">
        <v>41093</v>
      </c>
      <c r="D1872" s="2" t="str">
        <f t="shared" si="248"/>
        <v>2012-07</v>
      </c>
      <c r="E1872" s="23">
        <v>2400</v>
      </c>
      <c r="F1872" s="23">
        <f t="shared" si="249"/>
        <v>0</v>
      </c>
      <c r="G1872" s="23">
        <f>IF(AND(B1872="Med B", COUNTIFS(A$2:A1872, A1872, B$2:B1872, "Med A")=0), 1, 0)</f>
        <v>0</v>
      </c>
      <c r="H1872" s="23" cm="1">
        <f t="array" ref="H1872">IF(AND(A1872=A1871, E1872=1), (C1872-MIN(IF(A$2:A1872=A1872, IF(B$2:B1872="Med A", C$2:C1872), C1872)))/7, 0)</f>
        <v>0</v>
      </c>
      <c r="I1872" s="23">
        <f>IF(F1872=1, SUMIFS(E$2:E1872, A$2:A1872, A1872, B$2:B1872, "Med A"), 0)</f>
        <v>0</v>
      </c>
      <c r="J1872" s="23">
        <f t="shared" si="250"/>
        <v>0</v>
      </c>
      <c r="K1872" s="23">
        <f t="shared" si="251"/>
        <v>2400</v>
      </c>
      <c r="L1872" s="23">
        <f t="shared" si="252"/>
        <v>0</v>
      </c>
      <c r="M1872" s="1">
        <f>IF(AND(B1872="Med B", COUNTIFS(A$2:A1872, A1872, B$2:B1872, "Med B")=1), 1, 0)</f>
        <v>0</v>
      </c>
      <c r="N1872" s="1">
        <f t="shared" si="253"/>
        <v>0</v>
      </c>
      <c r="O1872" s="1">
        <f>IF(B1872="Med B", COUNTIFS(A$2:A1872, A1872, B$2:B1872, "Med B"), 0)</f>
        <v>0</v>
      </c>
      <c r="P1872" s="1">
        <f>IF(AND(B1872="Med B", COUNTIFS(A$2:A1872, A1872, B$2:B1872, "Med B")=2), E1872, 0)</f>
        <v>0</v>
      </c>
    </row>
    <row r="1873" spans="1:16" ht="10" x14ac:dyDescent="0.25">
      <c r="A1873" s="1">
        <v>119</v>
      </c>
      <c r="B1873" s="24" t="s">
        <v>9</v>
      </c>
      <c r="C1873" s="2">
        <v>41095</v>
      </c>
      <c r="D1873" s="2" t="str">
        <f t="shared" si="248"/>
        <v>2012-07</v>
      </c>
      <c r="E1873" s="23">
        <v>2400</v>
      </c>
      <c r="F1873" s="23">
        <f t="shared" si="249"/>
        <v>0</v>
      </c>
      <c r="G1873" s="23">
        <f>IF(AND(B1873="Med B", COUNTIFS(A$2:A1873, A1873, B$2:B1873, "Med A")=0), 1, 0)</f>
        <v>0</v>
      </c>
      <c r="H1873" s="23" cm="1">
        <f t="array" ref="H1873">IF(AND(A1873=A1872, E1873=1), (C1873-MIN(IF(A$2:A1873=A1873, IF(B$2:B1873="Med A", C$2:C1873), C1873)))/7, 0)</f>
        <v>0</v>
      </c>
      <c r="I1873" s="23">
        <f>IF(F1873=1, SUMIFS(E$2:E1873, A$2:A1873, A1873, B$2:B1873, "Med A"), 0)</f>
        <v>0</v>
      </c>
      <c r="J1873" s="23">
        <f t="shared" si="250"/>
        <v>0</v>
      </c>
      <c r="K1873" s="23">
        <f t="shared" si="251"/>
        <v>2400</v>
      </c>
      <c r="L1873" s="23">
        <f t="shared" si="252"/>
        <v>0</v>
      </c>
      <c r="M1873" s="1">
        <f>IF(AND(B1873="Med B", COUNTIFS(A$2:A1873, A1873, B$2:B1873, "Med B")=1), 1, 0)</f>
        <v>0</v>
      </c>
      <c r="N1873" s="1">
        <f t="shared" si="253"/>
        <v>0</v>
      </c>
      <c r="O1873" s="1">
        <f>IF(B1873="Med B", COUNTIFS(A$2:A1873, A1873, B$2:B1873, "Med B"), 0)</f>
        <v>0</v>
      </c>
      <c r="P1873" s="1">
        <f>IF(AND(B1873="Med B", COUNTIFS(A$2:A1873, A1873, B$2:B1873, "Med B")=2), E1873, 0)</f>
        <v>0</v>
      </c>
    </row>
    <row r="1874" spans="1:16" ht="10" x14ac:dyDescent="0.25">
      <c r="A1874" s="1">
        <v>119</v>
      </c>
      <c r="B1874" s="24" t="s">
        <v>9</v>
      </c>
      <c r="C1874" s="2">
        <v>41097</v>
      </c>
      <c r="D1874" s="2" t="str">
        <f t="shared" si="248"/>
        <v>2012-07</v>
      </c>
      <c r="E1874" s="23">
        <v>2400</v>
      </c>
      <c r="F1874" s="23">
        <f t="shared" si="249"/>
        <v>0</v>
      </c>
      <c r="G1874" s="23">
        <f>IF(AND(B1874="Med B", COUNTIFS(A$2:A1874, A1874, B$2:B1874, "Med A")=0), 1, 0)</f>
        <v>0</v>
      </c>
      <c r="H1874" s="23" cm="1">
        <f t="array" ref="H1874">IF(AND(A1874=A1873, E1874=1), (C1874-MIN(IF(A$2:A1874=A1874, IF(B$2:B1874="Med A", C$2:C1874), C1874)))/7, 0)</f>
        <v>0</v>
      </c>
      <c r="I1874" s="23">
        <f>IF(F1874=1, SUMIFS(E$2:E1874, A$2:A1874, A1874, B$2:B1874, "Med A"), 0)</f>
        <v>0</v>
      </c>
      <c r="J1874" s="23">
        <f t="shared" si="250"/>
        <v>0</v>
      </c>
      <c r="K1874" s="23">
        <f t="shared" si="251"/>
        <v>2400</v>
      </c>
      <c r="L1874" s="23">
        <f t="shared" si="252"/>
        <v>0</v>
      </c>
      <c r="M1874" s="1">
        <f>IF(AND(B1874="Med B", COUNTIFS(A$2:A1874, A1874, B$2:B1874, "Med B")=1), 1, 0)</f>
        <v>0</v>
      </c>
      <c r="N1874" s="1">
        <f t="shared" si="253"/>
        <v>0</v>
      </c>
      <c r="O1874" s="1">
        <f>IF(B1874="Med B", COUNTIFS(A$2:A1874, A1874, B$2:B1874, "Med B"), 0)</f>
        <v>0</v>
      </c>
      <c r="P1874" s="1">
        <f>IF(AND(B1874="Med B", COUNTIFS(A$2:A1874, A1874, B$2:B1874, "Med B")=2), E1874, 0)</f>
        <v>0</v>
      </c>
    </row>
    <row r="1875" spans="1:16" ht="10" x14ac:dyDescent="0.25">
      <c r="A1875" s="1">
        <v>119</v>
      </c>
      <c r="B1875" s="24" t="s">
        <v>9</v>
      </c>
      <c r="C1875" s="2">
        <v>41102</v>
      </c>
      <c r="D1875" s="2" t="str">
        <f t="shared" si="248"/>
        <v>2012-07</v>
      </c>
      <c r="E1875" s="23">
        <v>2400</v>
      </c>
      <c r="F1875" s="23">
        <f t="shared" si="249"/>
        <v>0</v>
      </c>
      <c r="G1875" s="23">
        <f>IF(AND(B1875="Med B", COUNTIFS(A$2:A1875, A1875, B$2:B1875, "Med A")=0), 1, 0)</f>
        <v>0</v>
      </c>
      <c r="H1875" s="23" cm="1">
        <f t="array" ref="H1875">IF(AND(A1875=A1874, E1875=1), (C1875-MIN(IF(A$2:A1875=A1875, IF(B$2:B1875="Med A", C$2:C1875), C1875)))/7, 0)</f>
        <v>0</v>
      </c>
      <c r="I1875" s="23">
        <f>IF(F1875=1, SUMIFS(E$2:E1875, A$2:A1875, A1875, B$2:B1875, "Med A"), 0)</f>
        <v>0</v>
      </c>
      <c r="J1875" s="23">
        <f t="shared" si="250"/>
        <v>0</v>
      </c>
      <c r="K1875" s="23">
        <f t="shared" si="251"/>
        <v>2400</v>
      </c>
      <c r="L1875" s="23">
        <f t="shared" si="252"/>
        <v>0</v>
      </c>
      <c r="M1875" s="1">
        <f>IF(AND(B1875="Med B", COUNTIFS(A$2:A1875, A1875, B$2:B1875, "Med B")=1), 1, 0)</f>
        <v>0</v>
      </c>
      <c r="N1875" s="1">
        <f t="shared" si="253"/>
        <v>0</v>
      </c>
      <c r="O1875" s="1">
        <f>IF(B1875="Med B", COUNTIFS(A$2:A1875, A1875, B$2:B1875, "Med B"), 0)</f>
        <v>0</v>
      </c>
      <c r="P1875" s="1">
        <f>IF(AND(B1875="Med B", COUNTIFS(A$2:A1875, A1875, B$2:B1875, "Med B")=2), E1875, 0)</f>
        <v>0</v>
      </c>
    </row>
    <row r="1876" spans="1:16" ht="10" x14ac:dyDescent="0.25">
      <c r="A1876" s="1">
        <v>119</v>
      </c>
      <c r="B1876" s="24" t="s">
        <v>9</v>
      </c>
      <c r="C1876" s="2">
        <v>41104</v>
      </c>
      <c r="D1876" s="2" t="str">
        <f t="shared" si="248"/>
        <v>2012-07</v>
      </c>
      <c r="E1876" s="23">
        <v>2400</v>
      </c>
      <c r="F1876" s="23">
        <f t="shared" si="249"/>
        <v>0</v>
      </c>
      <c r="G1876" s="23">
        <f>IF(AND(B1876="Med B", COUNTIFS(A$2:A1876, A1876, B$2:B1876, "Med A")=0), 1, 0)</f>
        <v>0</v>
      </c>
      <c r="H1876" s="23" cm="1">
        <f t="array" ref="H1876">IF(AND(A1876=A1875, E1876=1), (C1876-MIN(IF(A$2:A1876=A1876, IF(B$2:B1876="Med A", C$2:C1876), C1876)))/7, 0)</f>
        <v>0</v>
      </c>
      <c r="I1876" s="23">
        <f>IF(F1876=1, SUMIFS(E$2:E1876, A$2:A1876, A1876, B$2:B1876, "Med A"), 0)</f>
        <v>0</v>
      </c>
      <c r="J1876" s="23">
        <f t="shared" si="250"/>
        <v>0</v>
      </c>
      <c r="K1876" s="23">
        <f t="shared" si="251"/>
        <v>2400</v>
      </c>
      <c r="L1876" s="23">
        <f t="shared" si="252"/>
        <v>0</v>
      </c>
      <c r="M1876" s="1">
        <f>IF(AND(B1876="Med B", COUNTIFS(A$2:A1876, A1876, B$2:B1876, "Med B")=1), 1, 0)</f>
        <v>0</v>
      </c>
      <c r="N1876" s="1">
        <f t="shared" si="253"/>
        <v>0</v>
      </c>
      <c r="O1876" s="1">
        <f>IF(B1876="Med B", COUNTIFS(A$2:A1876, A1876, B$2:B1876, "Med B"), 0)</f>
        <v>0</v>
      </c>
      <c r="P1876" s="1">
        <f>IF(AND(B1876="Med B", COUNTIFS(A$2:A1876, A1876, B$2:B1876, "Med B")=2), E1876, 0)</f>
        <v>0</v>
      </c>
    </row>
    <row r="1877" spans="1:16" ht="10" x14ac:dyDescent="0.25">
      <c r="A1877" s="1">
        <v>119</v>
      </c>
      <c r="B1877" s="24" t="s">
        <v>9</v>
      </c>
      <c r="C1877" s="2">
        <v>41109</v>
      </c>
      <c r="D1877" s="2" t="str">
        <f t="shared" si="248"/>
        <v>2012-07</v>
      </c>
      <c r="E1877" s="23">
        <v>2400</v>
      </c>
      <c r="F1877" s="23">
        <f t="shared" si="249"/>
        <v>0</v>
      </c>
      <c r="G1877" s="23">
        <f>IF(AND(B1877="Med B", COUNTIFS(A$2:A1877, A1877, B$2:B1877, "Med A")=0), 1, 0)</f>
        <v>0</v>
      </c>
      <c r="H1877" s="23" cm="1">
        <f t="array" ref="H1877">IF(AND(A1877=A1876, E1877=1), (C1877-MIN(IF(A$2:A1877=A1877, IF(B$2:B1877="Med A", C$2:C1877), C1877)))/7, 0)</f>
        <v>0</v>
      </c>
      <c r="I1877" s="23">
        <f>IF(F1877=1, SUMIFS(E$2:E1877, A$2:A1877, A1877, B$2:B1877, "Med A"), 0)</f>
        <v>0</v>
      </c>
      <c r="J1877" s="23">
        <f t="shared" si="250"/>
        <v>0</v>
      </c>
      <c r="K1877" s="23">
        <f t="shared" si="251"/>
        <v>2400</v>
      </c>
      <c r="L1877" s="23">
        <f t="shared" si="252"/>
        <v>0</v>
      </c>
      <c r="M1877" s="1">
        <f>IF(AND(B1877="Med B", COUNTIFS(A$2:A1877, A1877, B$2:B1877, "Med B")=1), 1, 0)</f>
        <v>0</v>
      </c>
      <c r="N1877" s="1">
        <f t="shared" si="253"/>
        <v>0</v>
      </c>
      <c r="O1877" s="1">
        <f>IF(B1877="Med B", COUNTIFS(A$2:A1877, A1877, B$2:B1877, "Med B"), 0)</f>
        <v>0</v>
      </c>
      <c r="P1877" s="1">
        <f>IF(AND(B1877="Med B", COUNTIFS(A$2:A1877, A1877, B$2:B1877, "Med B")=2), E1877, 0)</f>
        <v>0</v>
      </c>
    </row>
    <row r="1878" spans="1:16" ht="10" x14ac:dyDescent="0.25">
      <c r="A1878" s="1">
        <v>119</v>
      </c>
      <c r="B1878" s="24" t="s">
        <v>9</v>
      </c>
      <c r="C1878" s="2">
        <v>41111</v>
      </c>
      <c r="D1878" s="2" t="str">
        <f t="shared" si="248"/>
        <v>2012-07</v>
      </c>
      <c r="E1878" s="23">
        <v>2900</v>
      </c>
      <c r="F1878" s="23">
        <f t="shared" si="249"/>
        <v>0</v>
      </c>
      <c r="G1878" s="23">
        <f>IF(AND(B1878="Med B", COUNTIFS(A$2:A1878, A1878, B$2:B1878, "Med A")=0), 1, 0)</f>
        <v>0</v>
      </c>
      <c r="H1878" s="23" cm="1">
        <f t="array" ref="H1878">IF(AND(A1878=A1877, E1878=1), (C1878-MIN(IF(A$2:A1878=A1878, IF(B$2:B1878="Med A", C$2:C1878), C1878)))/7, 0)</f>
        <v>0</v>
      </c>
      <c r="I1878" s="23">
        <f>IF(F1878=1, SUMIFS(E$2:E1878, A$2:A1878, A1878, B$2:B1878, "Med A"), 0)</f>
        <v>0</v>
      </c>
      <c r="J1878" s="23">
        <f t="shared" si="250"/>
        <v>0</v>
      </c>
      <c r="K1878" s="23">
        <f t="shared" si="251"/>
        <v>2900</v>
      </c>
      <c r="L1878" s="23">
        <f t="shared" si="252"/>
        <v>0</v>
      </c>
      <c r="M1878" s="1">
        <f>IF(AND(B1878="Med B", COUNTIFS(A$2:A1878, A1878, B$2:B1878, "Med B")=1), 1, 0)</f>
        <v>0</v>
      </c>
      <c r="N1878" s="1">
        <f t="shared" si="253"/>
        <v>0</v>
      </c>
      <c r="O1878" s="1">
        <f>IF(B1878="Med B", COUNTIFS(A$2:A1878, A1878, B$2:B1878, "Med B"), 0)</f>
        <v>0</v>
      </c>
      <c r="P1878" s="1">
        <f>IF(AND(B1878="Med B", COUNTIFS(A$2:A1878, A1878, B$2:B1878, "Med B")=2), E1878, 0)</f>
        <v>0</v>
      </c>
    </row>
    <row r="1879" spans="1:16" ht="10" x14ac:dyDescent="0.25">
      <c r="A1879" s="1">
        <v>119</v>
      </c>
      <c r="B1879" s="24" t="s">
        <v>9</v>
      </c>
      <c r="C1879" s="2">
        <v>41115</v>
      </c>
      <c r="D1879" s="2" t="str">
        <f t="shared" si="248"/>
        <v>2012-07</v>
      </c>
      <c r="E1879" s="23">
        <v>2900</v>
      </c>
      <c r="F1879" s="23">
        <f t="shared" si="249"/>
        <v>0</v>
      </c>
      <c r="G1879" s="23">
        <f>IF(AND(B1879="Med B", COUNTIFS(A$2:A1879, A1879, B$2:B1879, "Med A")=0), 1, 0)</f>
        <v>0</v>
      </c>
      <c r="H1879" s="23" cm="1">
        <f t="array" ref="H1879">IF(AND(A1879=A1878, E1879=1), (C1879-MIN(IF(A$2:A1879=A1879, IF(B$2:B1879="Med A", C$2:C1879), C1879)))/7, 0)</f>
        <v>0</v>
      </c>
      <c r="I1879" s="23">
        <f>IF(F1879=1, SUMIFS(E$2:E1879, A$2:A1879, A1879, B$2:B1879, "Med A"), 0)</f>
        <v>0</v>
      </c>
      <c r="J1879" s="23">
        <f t="shared" si="250"/>
        <v>0</v>
      </c>
      <c r="K1879" s="23">
        <f t="shared" si="251"/>
        <v>2900</v>
      </c>
      <c r="L1879" s="23">
        <f t="shared" si="252"/>
        <v>0</v>
      </c>
      <c r="M1879" s="1">
        <f>IF(AND(B1879="Med B", COUNTIFS(A$2:A1879, A1879, B$2:B1879, "Med B")=1), 1, 0)</f>
        <v>0</v>
      </c>
      <c r="N1879" s="1">
        <f t="shared" si="253"/>
        <v>0</v>
      </c>
      <c r="O1879" s="1">
        <f>IF(B1879="Med B", COUNTIFS(A$2:A1879, A1879, B$2:B1879, "Med B"), 0)</f>
        <v>0</v>
      </c>
      <c r="P1879" s="1">
        <f>IF(AND(B1879="Med B", COUNTIFS(A$2:A1879, A1879, B$2:B1879, "Med B")=2), E1879, 0)</f>
        <v>0</v>
      </c>
    </row>
    <row r="1880" spans="1:16" ht="10" x14ac:dyDescent="0.25">
      <c r="A1880" s="1">
        <v>119</v>
      </c>
      <c r="B1880" s="24" t="s">
        <v>9</v>
      </c>
      <c r="C1880" s="2">
        <v>41116</v>
      </c>
      <c r="D1880" s="2" t="str">
        <f t="shared" si="248"/>
        <v>2012-07</v>
      </c>
      <c r="E1880" s="23">
        <v>2900</v>
      </c>
      <c r="F1880" s="23">
        <f t="shared" si="249"/>
        <v>0</v>
      </c>
      <c r="G1880" s="23">
        <f>IF(AND(B1880="Med B", COUNTIFS(A$2:A1880, A1880, B$2:B1880, "Med A")=0), 1, 0)</f>
        <v>0</v>
      </c>
      <c r="H1880" s="23" cm="1">
        <f t="array" ref="H1880">IF(AND(A1880=A1879, E1880=1), (C1880-MIN(IF(A$2:A1880=A1880, IF(B$2:B1880="Med A", C$2:C1880), C1880)))/7, 0)</f>
        <v>0</v>
      </c>
      <c r="I1880" s="23">
        <f>IF(F1880=1, SUMIFS(E$2:E1880, A$2:A1880, A1880, B$2:B1880, "Med A"), 0)</f>
        <v>0</v>
      </c>
      <c r="J1880" s="23">
        <f t="shared" si="250"/>
        <v>0</v>
      </c>
      <c r="K1880" s="23">
        <f t="shared" si="251"/>
        <v>2900</v>
      </c>
      <c r="L1880" s="23">
        <f t="shared" si="252"/>
        <v>0</v>
      </c>
      <c r="M1880" s="1">
        <f>IF(AND(B1880="Med B", COUNTIFS(A$2:A1880, A1880, B$2:B1880, "Med B")=1), 1, 0)</f>
        <v>0</v>
      </c>
      <c r="N1880" s="1">
        <f t="shared" si="253"/>
        <v>0</v>
      </c>
      <c r="O1880" s="1">
        <f>IF(B1880="Med B", COUNTIFS(A$2:A1880, A1880, B$2:B1880, "Med B"), 0)</f>
        <v>0</v>
      </c>
      <c r="P1880" s="1">
        <f>IF(AND(B1880="Med B", COUNTIFS(A$2:A1880, A1880, B$2:B1880, "Med B")=2), E1880, 0)</f>
        <v>0</v>
      </c>
    </row>
    <row r="1881" spans="1:16" ht="10" x14ac:dyDescent="0.25">
      <c r="A1881" s="1">
        <v>119</v>
      </c>
      <c r="B1881" s="24" t="s">
        <v>9</v>
      </c>
      <c r="C1881" s="2">
        <v>41118</v>
      </c>
      <c r="D1881" s="2" t="str">
        <f t="shared" si="248"/>
        <v>2012-07</v>
      </c>
      <c r="E1881" s="23">
        <v>2900</v>
      </c>
      <c r="F1881" s="23">
        <f t="shared" si="249"/>
        <v>0</v>
      </c>
      <c r="G1881" s="23">
        <f>IF(AND(B1881="Med B", COUNTIFS(A$2:A1881, A1881, B$2:B1881, "Med A")=0), 1, 0)</f>
        <v>0</v>
      </c>
      <c r="H1881" s="23" cm="1">
        <f t="array" ref="H1881">IF(AND(A1881=A1880, E1881=1), (C1881-MIN(IF(A$2:A1881=A1881, IF(B$2:B1881="Med A", C$2:C1881), C1881)))/7, 0)</f>
        <v>0</v>
      </c>
      <c r="I1881" s="23">
        <f>IF(F1881=1, SUMIFS(E$2:E1881, A$2:A1881, A1881, B$2:B1881, "Med A"), 0)</f>
        <v>0</v>
      </c>
      <c r="J1881" s="23">
        <f t="shared" si="250"/>
        <v>0</v>
      </c>
      <c r="K1881" s="23">
        <f t="shared" si="251"/>
        <v>2900</v>
      </c>
      <c r="L1881" s="23">
        <f t="shared" si="252"/>
        <v>0</v>
      </c>
      <c r="M1881" s="1">
        <f>IF(AND(B1881="Med B", COUNTIFS(A$2:A1881, A1881, B$2:B1881, "Med B")=1), 1, 0)</f>
        <v>0</v>
      </c>
      <c r="N1881" s="1">
        <f t="shared" si="253"/>
        <v>0</v>
      </c>
      <c r="O1881" s="1">
        <f>IF(B1881="Med B", COUNTIFS(A$2:A1881, A1881, B$2:B1881, "Med B"), 0)</f>
        <v>0</v>
      </c>
      <c r="P1881" s="1">
        <f>IF(AND(B1881="Med B", COUNTIFS(A$2:A1881, A1881, B$2:B1881, "Med B")=2), E1881, 0)</f>
        <v>0</v>
      </c>
    </row>
    <row r="1882" spans="1:16" ht="10" x14ac:dyDescent="0.25">
      <c r="A1882" s="1">
        <v>119</v>
      </c>
      <c r="B1882" s="24" t="s">
        <v>9</v>
      </c>
      <c r="C1882" s="2">
        <v>41121</v>
      </c>
      <c r="D1882" s="2" t="str">
        <f t="shared" si="248"/>
        <v>2012-07</v>
      </c>
      <c r="E1882" s="23">
        <v>2900</v>
      </c>
      <c r="F1882" s="23">
        <f t="shared" si="249"/>
        <v>0</v>
      </c>
      <c r="G1882" s="23">
        <f>IF(AND(B1882="Med B", COUNTIFS(A$2:A1882, A1882, B$2:B1882, "Med A")=0), 1, 0)</f>
        <v>0</v>
      </c>
      <c r="H1882" s="23" cm="1">
        <f t="array" ref="H1882">IF(AND(A1882=A1881, E1882=1), (C1882-MIN(IF(A$2:A1882=A1882, IF(B$2:B1882="Med A", C$2:C1882), C1882)))/7, 0)</f>
        <v>0</v>
      </c>
      <c r="I1882" s="23">
        <f>IF(F1882=1, SUMIFS(E$2:E1882, A$2:A1882, A1882, B$2:B1882, "Med A"), 0)</f>
        <v>0</v>
      </c>
      <c r="J1882" s="23">
        <f t="shared" si="250"/>
        <v>0</v>
      </c>
      <c r="K1882" s="23">
        <f t="shared" si="251"/>
        <v>2900</v>
      </c>
      <c r="L1882" s="23">
        <f t="shared" si="252"/>
        <v>0</v>
      </c>
      <c r="M1882" s="1">
        <f>IF(AND(B1882="Med B", COUNTIFS(A$2:A1882, A1882, B$2:B1882, "Med B")=1), 1, 0)</f>
        <v>0</v>
      </c>
      <c r="N1882" s="1">
        <f t="shared" si="253"/>
        <v>0</v>
      </c>
      <c r="O1882" s="1">
        <f>IF(B1882="Med B", COUNTIFS(A$2:A1882, A1882, B$2:B1882, "Med B"), 0)</f>
        <v>0</v>
      </c>
      <c r="P1882" s="1">
        <f>IF(AND(B1882="Med B", COUNTIFS(A$2:A1882, A1882, B$2:B1882, "Med B")=2), E1882, 0)</f>
        <v>0</v>
      </c>
    </row>
    <row r="1883" spans="1:16" ht="10" x14ac:dyDescent="0.25">
      <c r="A1883" s="1">
        <v>119</v>
      </c>
      <c r="B1883" s="24" t="s">
        <v>9</v>
      </c>
      <c r="C1883" s="2">
        <v>41123</v>
      </c>
      <c r="D1883" s="2" t="str">
        <f t="shared" si="248"/>
        <v>2012-08</v>
      </c>
      <c r="E1883" s="23">
        <v>2900</v>
      </c>
      <c r="F1883" s="23">
        <f t="shared" si="249"/>
        <v>0</v>
      </c>
      <c r="G1883" s="23">
        <f>IF(AND(B1883="Med B", COUNTIFS(A$2:A1883, A1883, B$2:B1883, "Med A")=0), 1, 0)</f>
        <v>0</v>
      </c>
      <c r="H1883" s="23" cm="1">
        <f t="array" ref="H1883">IF(AND(A1883=A1882, E1883=1), (C1883-MIN(IF(A$2:A1883=A1883, IF(B$2:B1883="Med A", C$2:C1883), C1883)))/7, 0)</f>
        <v>0</v>
      </c>
      <c r="I1883" s="23">
        <f>IF(F1883=1, SUMIFS(E$2:E1883, A$2:A1883, A1883, B$2:B1883, "Med A"), 0)</f>
        <v>0</v>
      </c>
      <c r="J1883" s="23">
        <f t="shared" si="250"/>
        <v>0</v>
      </c>
      <c r="K1883" s="23">
        <f t="shared" si="251"/>
        <v>2900</v>
      </c>
      <c r="L1883" s="23">
        <f t="shared" si="252"/>
        <v>0</v>
      </c>
      <c r="M1883" s="1">
        <f>IF(AND(B1883="Med B", COUNTIFS(A$2:A1883, A1883, B$2:B1883, "Med B")=1), 1, 0)</f>
        <v>0</v>
      </c>
      <c r="N1883" s="1">
        <f t="shared" si="253"/>
        <v>0</v>
      </c>
      <c r="O1883" s="1">
        <f>IF(B1883="Med B", COUNTIFS(A$2:A1883, A1883, B$2:B1883, "Med B"), 0)</f>
        <v>0</v>
      </c>
      <c r="P1883" s="1">
        <f>IF(AND(B1883="Med B", COUNTIFS(A$2:A1883, A1883, B$2:B1883, "Med B")=2), E1883, 0)</f>
        <v>0</v>
      </c>
    </row>
    <row r="1884" spans="1:16" ht="10" x14ac:dyDescent="0.25">
      <c r="A1884" s="1">
        <v>119</v>
      </c>
      <c r="B1884" s="24" t="s">
        <v>9</v>
      </c>
      <c r="C1884" s="2">
        <v>41128</v>
      </c>
      <c r="D1884" s="2" t="str">
        <f t="shared" si="248"/>
        <v>2012-08</v>
      </c>
      <c r="E1884" s="23">
        <v>3500</v>
      </c>
      <c r="F1884" s="23">
        <f t="shared" si="249"/>
        <v>0</v>
      </c>
      <c r="G1884" s="23">
        <f>IF(AND(B1884="Med B", COUNTIFS(A$2:A1884, A1884, B$2:B1884, "Med A")=0), 1, 0)</f>
        <v>0</v>
      </c>
      <c r="H1884" s="23" cm="1">
        <f t="array" ref="H1884">IF(AND(A1884=A1883, E1884=1), (C1884-MIN(IF(A$2:A1884=A1884, IF(B$2:B1884="Med A", C$2:C1884), C1884)))/7, 0)</f>
        <v>0</v>
      </c>
      <c r="I1884" s="23">
        <f>IF(F1884=1, SUMIFS(E$2:E1884, A$2:A1884, A1884, B$2:B1884, "Med A"), 0)</f>
        <v>0</v>
      </c>
      <c r="J1884" s="23">
        <f t="shared" si="250"/>
        <v>0</v>
      </c>
      <c r="K1884" s="23">
        <f t="shared" si="251"/>
        <v>3500</v>
      </c>
      <c r="L1884" s="23">
        <f t="shared" si="252"/>
        <v>0</v>
      </c>
      <c r="M1884" s="1">
        <f>IF(AND(B1884="Med B", COUNTIFS(A$2:A1884, A1884, B$2:B1884, "Med B")=1), 1, 0)</f>
        <v>0</v>
      </c>
      <c r="N1884" s="1">
        <f t="shared" si="253"/>
        <v>0</v>
      </c>
      <c r="O1884" s="1">
        <f>IF(B1884="Med B", COUNTIFS(A$2:A1884, A1884, B$2:B1884, "Med B"), 0)</f>
        <v>0</v>
      </c>
      <c r="P1884" s="1">
        <f>IF(AND(B1884="Med B", COUNTIFS(A$2:A1884, A1884, B$2:B1884, "Med B")=2), E1884, 0)</f>
        <v>0</v>
      </c>
    </row>
    <row r="1885" spans="1:16" ht="10" x14ac:dyDescent="0.25">
      <c r="A1885" s="1">
        <v>119</v>
      </c>
      <c r="B1885" s="24" t="s">
        <v>9</v>
      </c>
      <c r="C1885" s="2">
        <v>41130</v>
      </c>
      <c r="D1885" s="2" t="str">
        <f t="shared" si="248"/>
        <v>2012-08</v>
      </c>
      <c r="E1885" s="23">
        <v>3500</v>
      </c>
      <c r="F1885" s="23">
        <f t="shared" si="249"/>
        <v>0</v>
      </c>
      <c r="G1885" s="23">
        <f>IF(AND(B1885="Med B", COUNTIFS(A$2:A1885, A1885, B$2:B1885, "Med A")=0), 1, 0)</f>
        <v>0</v>
      </c>
      <c r="H1885" s="23" cm="1">
        <f t="array" ref="H1885">IF(AND(A1885=A1884, E1885=1), (C1885-MIN(IF(A$2:A1885=A1885, IF(B$2:B1885="Med A", C$2:C1885), C1885)))/7, 0)</f>
        <v>0</v>
      </c>
      <c r="I1885" s="23">
        <f>IF(F1885=1, SUMIFS(E$2:E1885, A$2:A1885, A1885, B$2:B1885, "Med A"), 0)</f>
        <v>0</v>
      </c>
      <c r="J1885" s="23">
        <f t="shared" si="250"/>
        <v>0</v>
      </c>
      <c r="K1885" s="23">
        <f t="shared" si="251"/>
        <v>3500</v>
      </c>
      <c r="L1885" s="23">
        <f t="shared" si="252"/>
        <v>0</v>
      </c>
      <c r="M1885" s="1">
        <f>IF(AND(B1885="Med B", COUNTIFS(A$2:A1885, A1885, B$2:B1885, "Med B")=1), 1, 0)</f>
        <v>0</v>
      </c>
      <c r="N1885" s="1">
        <f t="shared" si="253"/>
        <v>0</v>
      </c>
      <c r="O1885" s="1">
        <f>IF(B1885="Med B", COUNTIFS(A$2:A1885, A1885, B$2:B1885, "Med B"), 0)</f>
        <v>0</v>
      </c>
      <c r="P1885" s="1">
        <f>IF(AND(B1885="Med B", COUNTIFS(A$2:A1885, A1885, B$2:B1885, "Med B")=2), E1885, 0)</f>
        <v>0</v>
      </c>
    </row>
    <row r="1886" spans="1:16" ht="10" x14ac:dyDescent="0.25">
      <c r="A1886" s="1">
        <v>119</v>
      </c>
      <c r="B1886" s="24" t="s">
        <v>9</v>
      </c>
      <c r="C1886" s="2">
        <v>41132</v>
      </c>
      <c r="D1886" s="2" t="str">
        <f t="shared" si="248"/>
        <v>2012-08</v>
      </c>
      <c r="E1886" s="23">
        <v>3500</v>
      </c>
      <c r="F1886" s="23">
        <f t="shared" si="249"/>
        <v>0</v>
      </c>
      <c r="G1886" s="23">
        <f>IF(AND(B1886="Med B", COUNTIFS(A$2:A1886, A1886, B$2:B1886, "Med A")=0), 1, 0)</f>
        <v>0</v>
      </c>
      <c r="H1886" s="23" cm="1">
        <f t="array" ref="H1886">IF(AND(A1886=A1885, E1886=1), (C1886-MIN(IF(A$2:A1886=A1886, IF(B$2:B1886="Med A", C$2:C1886), C1886)))/7, 0)</f>
        <v>0</v>
      </c>
      <c r="I1886" s="23">
        <f>IF(F1886=1, SUMIFS(E$2:E1886, A$2:A1886, A1886, B$2:B1886, "Med A"), 0)</f>
        <v>0</v>
      </c>
      <c r="J1886" s="23">
        <f t="shared" si="250"/>
        <v>0</v>
      </c>
      <c r="K1886" s="23">
        <f t="shared" si="251"/>
        <v>3500</v>
      </c>
      <c r="L1886" s="23">
        <f t="shared" si="252"/>
        <v>0</v>
      </c>
      <c r="M1886" s="1">
        <f>IF(AND(B1886="Med B", COUNTIFS(A$2:A1886, A1886, B$2:B1886, "Med B")=1), 1, 0)</f>
        <v>0</v>
      </c>
      <c r="N1886" s="1">
        <f t="shared" si="253"/>
        <v>0</v>
      </c>
      <c r="O1886" s="1">
        <f>IF(B1886="Med B", COUNTIFS(A$2:A1886, A1886, B$2:B1886, "Med B"), 0)</f>
        <v>0</v>
      </c>
      <c r="P1886" s="1">
        <f>IF(AND(B1886="Med B", COUNTIFS(A$2:A1886, A1886, B$2:B1886, "Med B")=2), E1886, 0)</f>
        <v>0</v>
      </c>
    </row>
    <row r="1887" spans="1:16" ht="10" x14ac:dyDescent="0.25">
      <c r="A1887" s="1">
        <v>119</v>
      </c>
      <c r="B1887" s="24" t="s">
        <v>9</v>
      </c>
      <c r="C1887" s="2">
        <v>41135</v>
      </c>
      <c r="D1887" s="2" t="str">
        <f t="shared" si="248"/>
        <v>2012-08</v>
      </c>
      <c r="E1887" s="23">
        <v>3500</v>
      </c>
      <c r="F1887" s="23">
        <f t="shared" si="249"/>
        <v>0</v>
      </c>
      <c r="G1887" s="23">
        <f>IF(AND(B1887="Med B", COUNTIFS(A$2:A1887, A1887, B$2:B1887, "Med A")=0), 1, 0)</f>
        <v>0</v>
      </c>
      <c r="H1887" s="23" cm="1">
        <f t="array" ref="H1887">IF(AND(A1887=A1886, E1887=1), (C1887-MIN(IF(A$2:A1887=A1887, IF(B$2:B1887="Med A", C$2:C1887), C1887)))/7, 0)</f>
        <v>0</v>
      </c>
      <c r="I1887" s="23">
        <f>IF(F1887=1, SUMIFS(E$2:E1887, A$2:A1887, A1887, B$2:B1887, "Med A"), 0)</f>
        <v>0</v>
      </c>
      <c r="J1887" s="23">
        <f t="shared" si="250"/>
        <v>0</v>
      </c>
      <c r="K1887" s="23">
        <f t="shared" si="251"/>
        <v>3500</v>
      </c>
      <c r="L1887" s="23">
        <f t="shared" si="252"/>
        <v>0</v>
      </c>
      <c r="M1887" s="1">
        <f>IF(AND(B1887="Med B", COUNTIFS(A$2:A1887, A1887, B$2:B1887, "Med B")=1), 1, 0)</f>
        <v>0</v>
      </c>
      <c r="N1887" s="1">
        <f t="shared" si="253"/>
        <v>0</v>
      </c>
      <c r="O1887" s="1">
        <f>IF(B1887="Med B", COUNTIFS(A$2:A1887, A1887, B$2:B1887, "Med B"), 0)</f>
        <v>0</v>
      </c>
      <c r="P1887" s="1">
        <f>IF(AND(B1887="Med B", COUNTIFS(A$2:A1887, A1887, B$2:B1887, "Med B")=2), E1887, 0)</f>
        <v>0</v>
      </c>
    </row>
    <row r="1888" spans="1:16" ht="10" x14ac:dyDescent="0.25">
      <c r="A1888" s="1">
        <v>119</v>
      </c>
      <c r="B1888" s="24" t="s">
        <v>9</v>
      </c>
      <c r="C1888" s="2">
        <v>41137</v>
      </c>
      <c r="D1888" s="2" t="str">
        <f t="shared" si="248"/>
        <v>2012-08</v>
      </c>
      <c r="E1888" s="23">
        <v>3500</v>
      </c>
      <c r="F1888" s="23">
        <f t="shared" si="249"/>
        <v>0</v>
      </c>
      <c r="G1888" s="23">
        <f>IF(AND(B1888="Med B", COUNTIFS(A$2:A1888, A1888, B$2:B1888, "Med A")=0), 1, 0)</f>
        <v>0</v>
      </c>
      <c r="H1888" s="23" cm="1">
        <f t="array" ref="H1888">IF(AND(A1888=A1887, E1888=1), (C1888-MIN(IF(A$2:A1888=A1888, IF(B$2:B1888="Med A", C$2:C1888), C1888)))/7, 0)</f>
        <v>0</v>
      </c>
      <c r="I1888" s="23">
        <f>IF(F1888=1, SUMIFS(E$2:E1888, A$2:A1888, A1888, B$2:B1888, "Med A"), 0)</f>
        <v>0</v>
      </c>
      <c r="J1888" s="23">
        <f t="shared" si="250"/>
        <v>0</v>
      </c>
      <c r="K1888" s="23">
        <f t="shared" si="251"/>
        <v>3500</v>
      </c>
      <c r="L1888" s="23">
        <f t="shared" si="252"/>
        <v>0</v>
      </c>
      <c r="M1888" s="1">
        <f>IF(AND(B1888="Med B", COUNTIFS(A$2:A1888, A1888, B$2:B1888, "Med B")=1), 1, 0)</f>
        <v>0</v>
      </c>
      <c r="N1888" s="1">
        <f t="shared" si="253"/>
        <v>0</v>
      </c>
      <c r="O1888" s="1">
        <f>IF(B1888="Med B", COUNTIFS(A$2:A1888, A1888, B$2:B1888, "Med B"), 0)</f>
        <v>0</v>
      </c>
      <c r="P1888" s="1">
        <f>IF(AND(B1888="Med B", COUNTIFS(A$2:A1888, A1888, B$2:B1888, "Med B")=2), E1888, 0)</f>
        <v>0</v>
      </c>
    </row>
    <row r="1889" spans="1:17" ht="10" x14ac:dyDescent="0.25">
      <c r="A1889" s="1">
        <v>119</v>
      </c>
      <c r="B1889" s="24" t="s">
        <v>9</v>
      </c>
      <c r="C1889" s="2">
        <v>41139</v>
      </c>
      <c r="D1889" s="2" t="str">
        <f t="shared" si="248"/>
        <v>2012-08</v>
      </c>
      <c r="E1889" s="23">
        <v>4200</v>
      </c>
      <c r="F1889" s="23">
        <f t="shared" si="249"/>
        <v>0</v>
      </c>
      <c r="G1889" s="23">
        <f>IF(AND(B1889="Med B", COUNTIFS(A$2:A1889, A1889, B$2:B1889, "Med A")=0), 1, 0)</f>
        <v>0</v>
      </c>
      <c r="H1889" s="23" cm="1">
        <f t="array" ref="H1889">IF(AND(A1889=A1888, E1889=1), (C1889-MIN(IF(A$2:A1889=A1889, IF(B$2:B1889="Med A", C$2:C1889), C1889)))/7, 0)</f>
        <v>0</v>
      </c>
      <c r="I1889" s="23">
        <f>IF(F1889=1, SUMIFS(E$2:E1889, A$2:A1889, A1889, B$2:B1889, "Med A"), 0)</f>
        <v>0</v>
      </c>
      <c r="J1889" s="23">
        <f t="shared" si="250"/>
        <v>0</v>
      </c>
      <c r="K1889" s="23">
        <f t="shared" si="251"/>
        <v>4200</v>
      </c>
      <c r="L1889" s="23">
        <f t="shared" si="252"/>
        <v>0</v>
      </c>
      <c r="M1889" s="1">
        <f>IF(AND(B1889="Med B", COUNTIFS(A$2:A1889, A1889, B$2:B1889, "Med B")=1), 1, 0)</f>
        <v>0</v>
      </c>
      <c r="N1889" s="1">
        <f t="shared" si="253"/>
        <v>0</v>
      </c>
      <c r="O1889" s="1">
        <f>IF(B1889="Med B", COUNTIFS(A$2:A1889, A1889, B$2:B1889, "Med B"), 0)</f>
        <v>0</v>
      </c>
      <c r="P1889" s="1">
        <f>IF(AND(B1889="Med B", COUNTIFS(A$2:A1889, A1889, B$2:B1889, "Med B")=2), E1889, 0)</f>
        <v>0</v>
      </c>
    </row>
    <row r="1890" spans="1:17" ht="10" x14ac:dyDescent="0.25">
      <c r="A1890" s="1">
        <v>119</v>
      </c>
      <c r="B1890" s="24" t="s">
        <v>9</v>
      </c>
      <c r="C1890" s="2">
        <v>41142</v>
      </c>
      <c r="D1890" s="2" t="str">
        <f t="shared" si="248"/>
        <v>2012-08</v>
      </c>
      <c r="E1890" s="23">
        <v>4200</v>
      </c>
      <c r="F1890" s="23">
        <f t="shared" si="249"/>
        <v>0</v>
      </c>
      <c r="G1890" s="23">
        <f>IF(AND(B1890="Med B", COUNTIFS(A$2:A1890, A1890, B$2:B1890, "Med A")=0), 1, 0)</f>
        <v>0</v>
      </c>
      <c r="H1890" s="23" cm="1">
        <f t="array" ref="H1890">IF(AND(A1890=A1889, E1890=1), (C1890-MIN(IF(A$2:A1890=A1890, IF(B$2:B1890="Med A", C$2:C1890), C1890)))/7, 0)</f>
        <v>0</v>
      </c>
      <c r="I1890" s="23">
        <f>IF(F1890=1, SUMIFS(E$2:E1890, A$2:A1890, A1890, B$2:B1890, "Med A"), 0)</f>
        <v>0</v>
      </c>
      <c r="J1890" s="23">
        <f t="shared" si="250"/>
        <v>0</v>
      </c>
      <c r="K1890" s="23">
        <f t="shared" si="251"/>
        <v>4200</v>
      </c>
      <c r="L1890" s="23">
        <f t="shared" si="252"/>
        <v>0</v>
      </c>
      <c r="M1890" s="1">
        <f>IF(AND(B1890="Med B", COUNTIFS(A$2:A1890, A1890, B$2:B1890, "Med B")=1), 1, 0)</f>
        <v>0</v>
      </c>
      <c r="N1890" s="1">
        <f t="shared" si="253"/>
        <v>0</v>
      </c>
      <c r="O1890" s="1">
        <f>IF(B1890="Med B", COUNTIFS(A$2:A1890, A1890, B$2:B1890, "Med B"), 0)</f>
        <v>0</v>
      </c>
      <c r="P1890" s="1">
        <f>IF(AND(B1890="Med B", COUNTIFS(A$2:A1890, A1890, B$2:B1890, "Med B")=2), E1890, 0)</f>
        <v>0</v>
      </c>
    </row>
    <row r="1891" spans="1:17" ht="10" x14ac:dyDescent="0.25">
      <c r="A1891" s="1">
        <v>119</v>
      </c>
      <c r="B1891" s="24" t="s">
        <v>9</v>
      </c>
      <c r="C1891" s="2">
        <v>41144</v>
      </c>
      <c r="D1891" s="2" t="str">
        <f t="shared" si="248"/>
        <v>2012-08</v>
      </c>
      <c r="E1891" s="23">
        <v>4200</v>
      </c>
      <c r="F1891" s="23">
        <f t="shared" si="249"/>
        <v>0</v>
      </c>
      <c r="G1891" s="23">
        <f>IF(AND(B1891="Med B", COUNTIFS(A$2:A1891, A1891, B$2:B1891, "Med A")=0), 1, 0)</f>
        <v>0</v>
      </c>
      <c r="H1891" s="23" cm="1">
        <f t="array" ref="H1891">IF(AND(A1891=A1890, E1891=1), (C1891-MIN(IF(A$2:A1891=A1891, IF(B$2:B1891="Med A", C$2:C1891), C1891)))/7, 0)</f>
        <v>0</v>
      </c>
      <c r="I1891" s="23">
        <f>IF(F1891=1, SUMIFS(E$2:E1891, A$2:A1891, A1891, B$2:B1891, "Med A"), 0)</f>
        <v>0</v>
      </c>
      <c r="J1891" s="23">
        <f t="shared" si="250"/>
        <v>0</v>
      </c>
      <c r="K1891" s="23">
        <f t="shared" si="251"/>
        <v>4200</v>
      </c>
      <c r="L1891" s="23">
        <f t="shared" si="252"/>
        <v>0</v>
      </c>
      <c r="M1891" s="1">
        <f>IF(AND(B1891="Med B", COUNTIFS(A$2:A1891, A1891, B$2:B1891, "Med B")=1), 1, 0)</f>
        <v>0</v>
      </c>
      <c r="N1891" s="1">
        <f t="shared" si="253"/>
        <v>0</v>
      </c>
      <c r="O1891" s="1">
        <f>IF(B1891="Med B", COUNTIFS(A$2:A1891, A1891, B$2:B1891, "Med B"), 0)</f>
        <v>0</v>
      </c>
      <c r="P1891" s="1">
        <f>IF(AND(B1891="Med B", COUNTIFS(A$2:A1891, A1891, B$2:B1891, "Med B")=2), E1891, 0)</f>
        <v>0</v>
      </c>
    </row>
    <row r="1892" spans="1:17" ht="10" x14ac:dyDescent="0.25">
      <c r="A1892" s="1">
        <v>119</v>
      </c>
      <c r="B1892" s="24" t="s">
        <v>9</v>
      </c>
      <c r="C1892" s="2">
        <v>41146</v>
      </c>
      <c r="D1892" s="2" t="str">
        <f t="shared" si="248"/>
        <v>2012-08</v>
      </c>
      <c r="E1892" s="23">
        <v>4200</v>
      </c>
      <c r="F1892" s="23">
        <f t="shared" si="249"/>
        <v>0</v>
      </c>
      <c r="G1892" s="23">
        <f>IF(AND(B1892="Med B", COUNTIFS(A$2:A1892, A1892, B$2:B1892, "Med A")=0), 1, 0)</f>
        <v>0</v>
      </c>
      <c r="H1892" s="23" cm="1">
        <f t="array" ref="H1892">IF(AND(A1892=A1891, E1892=1), (C1892-MIN(IF(A$2:A1892=A1892, IF(B$2:B1892="Med A", C$2:C1892), C1892)))/7, 0)</f>
        <v>0</v>
      </c>
      <c r="I1892" s="23">
        <f>IF(F1892=1, SUMIFS(E$2:E1892, A$2:A1892, A1892, B$2:B1892, "Med A"), 0)</f>
        <v>0</v>
      </c>
      <c r="J1892" s="23">
        <f t="shared" si="250"/>
        <v>0</v>
      </c>
      <c r="K1892" s="23">
        <f t="shared" si="251"/>
        <v>4200</v>
      </c>
      <c r="L1892" s="23">
        <f t="shared" si="252"/>
        <v>0</v>
      </c>
      <c r="M1892" s="1">
        <f>IF(AND(B1892="Med B", COUNTIFS(A$2:A1892, A1892, B$2:B1892, "Med B")=1), 1, 0)</f>
        <v>0</v>
      </c>
      <c r="N1892" s="1">
        <f t="shared" si="253"/>
        <v>0</v>
      </c>
      <c r="O1892" s="1">
        <f>IF(B1892="Med B", COUNTIFS(A$2:A1892, A1892, B$2:B1892, "Med B"), 0)</f>
        <v>0</v>
      </c>
      <c r="P1892" s="1">
        <f>IF(AND(B1892="Med B", COUNTIFS(A$2:A1892, A1892, B$2:B1892, "Med B")=2), E1892, 0)</f>
        <v>0</v>
      </c>
    </row>
    <row r="1893" spans="1:17" ht="10" x14ac:dyDescent="0.25">
      <c r="A1893" s="1">
        <v>119</v>
      </c>
      <c r="B1893" s="24" t="s">
        <v>9</v>
      </c>
      <c r="C1893" s="2">
        <v>41149</v>
      </c>
      <c r="D1893" s="2" t="str">
        <f t="shared" si="248"/>
        <v>2012-08</v>
      </c>
      <c r="E1893" s="23">
        <v>4200</v>
      </c>
      <c r="F1893" s="23">
        <f t="shared" si="249"/>
        <v>0</v>
      </c>
      <c r="G1893" s="23">
        <f>IF(AND(B1893="Med B", COUNTIFS(A$2:A1893, A1893, B$2:B1893, "Med A")=0), 1, 0)</f>
        <v>0</v>
      </c>
      <c r="H1893" s="23" cm="1">
        <f t="array" ref="H1893">IF(AND(A1893=A1892, E1893=1), (C1893-MIN(IF(A$2:A1893=A1893, IF(B$2:B1893="Med A", C$2:C1893), C1893)))/7, 0)</f>
        <v>0</v>
      </c>
      <c r="I1893" s="23">
        <f>IF(F1893=1, SUMIFS(E$2:E1893, A$2:A1893, A1893, B$2:B1893, "Med A"), 0)</f>
        <v>0</v>
      </c>
      <c r="J1893" s="23">
        <f t="shared" si="250"/>
        <v>0</v>
      </c>
      <c r="K1893" s="23">
        <f t="shared" si="251"/>
        <v>4200</v>
      </c>
      <c r="L1893" s="23">
        <f t="shared" si="252"/>
        <v>0</v>
      </c>
      <c r="M1893" s="1">
        <f>IF(AND(B1893="Med B", COUNTIFS(A$2:A1893, A1893, B$2:B1893, "Med B")=1), 1, 0)</f>
        <v>0</v>
      </c>
      <c r="N1893" s="1">
        <f t="shared" si="253"/>
        <v>0</v>
      </c>
      <c r="O1893" s="1">
        <f>IF(B1893="Med B", COUNTIFS(A$2:A1893, A1893, B$2:B1893, "Med B"), 0)</f>
        <v>0</v>
      </c>
      <c r="P1893" s="1">
        <f>IF(AND(B1893="Med B", COUNTIFS(A$2:A1893, A1893, B$2:B1893, "Med B")=2), E1893, 0)</f>
        <v>0</v>
      </c>
    </row>
    <row r="1894" spans="1:17" ht="10" x14ac:dyDescent="0.25">
      <c r="A1894" s="1">
        <v>119</v>
      </c>
      <c r="B1894" s="24" t="s">
        <v>9</v>
      </c>
      <c r="C1894" s="2">
        <v>41151</v>
      </c>
      <c r="D1894" s="2" t="str">
        <f t="shared" si="248"/>
        <v>2012-08</v>
      </c>
      <c r="E1894" s="23">
        <v>4200</v>
      </c>
      <c r="F1894" s="23">
        <f t="shared" si="249"/>
        <v>0</v>
      </c>
      <c r="G1894" s="23">
        <f>IF(AND(B1894="Med B", COUNTIFS(A$2:A1894, A1894, B$2:B1894, "Med A")=0), 1, 0)</f>
        <v>0</v>
      </c>
      <c r="H1894" s="23" cm="1">
        <f t="array" ref="H1894">IF(AND(A1894=A1893, E1894=1), (C1894-MIN(IF(A$2:A1894=A1894, IF(B$2:B1894="Med A", C$2:C1894), C1894)))/7, 0)</f>
        <v>0</v>
      </c>
      <c r="I1894" s="23">
        <f>IF(F1894=1, SUMIFS(E$2:E1894, A$2:A1894, A1894, B$2:B1894, "Med A"), 0)</f>
        <v>0</v>
      </c>
      <c r="J1894" s="23">
        <f t="shared" si="250"/>
        <v>0</v>
      </c>
      <c r="K1894" s="23">
        <f t="shared" si="251"/>
        <v>4200</v>
      </c>
      <c r="L1894" s="23">
        <f t="shared" si="252"/>
        <v>0</v>
      </c>
      <c r="M1894" s="1">
        <f>IF(AND(B1894="Med B", COUNTIFS(A$2:A1894, A1894, B$2:B1894, "Med B")=1), 1, 0)</f>
        <v>0</v>
      </c>
      <c r="N1894" s="1">
        <f t="shared" si="253"/>
        <v>0</v>
      </c>
      <c r="O1894" s="1">
        <f>IF(B1894="Med B", COUNTIFS(A$2:A1894, A1894, B$2:B1894, "Med B"), 0)</f>
        <v>0</v>
      </c>
      <c r="P1894" s="1">
        <f>IF(AND(B1894="Med B", COUNTIFS(A$2:A1894, A1894, B$2:B1894, "Med B")=2), E1894, 0)</f>
        <v>0</v>
      </c>
    </row>
    <row r="1895" spans="1:17" ht="12.5" x14ac:dyDescent="0.25">
      <c r="A1895" s="1">
        <v>119</v>
      </c>
      <c r="B1895" s="24" t="s">
        <v>9</v>
      </c>
      <c r="C1895" s="2">
        <v>41156</v>
      </c>
      <c r="D1895" s="2" t="str">
        <f t="shared" si="248"/>
        <v>2012-09</v>
      </c>
      <c r="E1895" s="23">
        <v>4200</v>
      </c>
      <c r="F1895" s="23">
        <f t="shared" si="249"/>
        <v>0</v>
      </c>
      <c r="G1895" s="23">
        <f>IF(AND(B1895="Med B", COUNTIFS(A$2:A1895, A1895, B$2:B1895, "Med A")=0), 1, 0)</f>
        <v>0</v>
      </c>
      <c r="H1895" s="23" cm="1">
        <f t="array" ref="H1895">IF(AND(A1895=A1894, E1895=1), (C1895-MIN(IF(A$2:A1895=A1895, IF(B$2:B1895="Med A", C$2:C1895), C1895)))/7, 0)</f>
        <v>0</v>
      </c>
      <c r="I1895" s="23">
        <f>IF(F1895=1, SUMIFS(E$2:E1895, A$2:A1895, A1895, B$2:B1895, "Med A"), 0)</f>
        <v>0</v>
      </c>
      <c r="J1895" s="23">
        <f t="shared" si="250"/>
        <v>0</v>
      </c>
      <c r="K1895" s="23">
        <f t="shared" si="251"/>
        <v>4200</v>
      </c>
      <c r="L1895" s="23">
        <f t="shared" si="252"/>
        <v>0</v>
      </c>
      <c r="M1895" s="1">
        <f>IF(AND(B1895="Med B", COUNTIFS(A$2:A1895, A1895, B$2:B1895, "Med B")=1), 1, 0)</f>
        <v>0</v>
      </c>
      <c r="N1895" s="1">
        <f t="shared" si="253"/>
        <v>0</v>
      </c>
      <c r="O1895" s="1">
        <f>IF(B1895="Med B", COUNTIFS(A$2:A1895, A1895, B$2:B1895, "Med B"), 0)</f>
        <v>0</v>
      </c>
      <c r="P1895" s="1">
        <f>IF(AND(B1895="Med B", COUNTIFS(A$2:A1895, A1895, B$2:B1895, "Med B")=2), E1895, 0)</f>
        <v>0</v>
      </c>
      <c r="Q1895" t="str">
        <f t="shared" ref="Q1895:Q1898" si="255">IF(AND(F1871=1, OR(MONTH(C1871)=9, MONTH(C1871)=10)), TEXT(C1871, "yyyy-mm"), "")</f>
        <v>2012-09</v>
      </c>
    </row>
    <row r="1896" spans="1:17" ht="12.5" x14ac:dyDescent="0.25">
      <c r="A1896" s="1">
        <v>119</v>
      </c>
      <c r="B1896" s="24" t="s">
        <v>9</v>
      </c>
      <c r="C1896" s="2">
        <v>41158</v>
      </c>
      <c r="D1896" s="2" t="str">
        <f t="shared" si="248"/>
        <v>2012-09</v>
      </c>
      <c r="E1896" s="23">
        <v>4200</v>
      </c>
      <c r="F1896" s="23">
        <f t="shared" si="249"/>
        <v>0</v>
      </c>
      <c r="G1896" s="23">
        <f>IF(AND(B1896="Med B", COUNTIFS(A$2:A1896, A1896, B$2:B1896, "Med A")=0), 1, 0)</f>
        <v>0</v>
      </c>
      <c r="H1896" s="23" cm="1">
        <f t="array" ref="H1896">IF(AND(A1896=A1895, E1896=1), (C1896-MIN(IF(A$2:A1896=A1896, IF(B$2:B1896="Med A", C$2:C1896), C1896)))/7, 0)</f>
        <v>0</v>
      </c>
      <c r="I1896" s="23">
        <f>IF(F1896=1, SUMIFS(E$2:E1896, A$2:A1896, A1896, B$2:B1896, "Med A"), 0)</f>
        <v>0</v>
      </c>
      <c r="J1896" s="23">
        <f t="shared" si="250"/>
        <v>0</v>
      </c>
      <c r="K1896" s="23">
        <f t="shared" si="251"/>
        <v>4200</v>
      </c>
      <c r="L1896" s="23">
        <f t="shared" si="252"/>
        <v>0</v>
      </c>
      <c r="M1896" s="1">
        <f>IF(AND(B1896="Med B", COUNTIFS(A$2:A1896, A1896, B$2:B1896, "Med B")=1), 1, 0)</f>
        <v>0</v>
      </c>
      <c r="N1896" s="1">
        <f t="shared" si="253"/>
        <v>0</v>
      </c>
      <c r="O1896" s="1">
        <f>IF(B1896="Med B", COUNTIFS(A$2:A1896, A1896, B$2:B1896, "Med B"), 0)</f>
        <v>0</v>
      </c>
      <c r="P1896" s="1">
        <f>IF(AND(B1896="Med B", COUNTIFS(A$2:A1896, A1896, B$2:B1896, "Med B")=2), E1896, 0)</f>
        <v>0</v>
      </c>
      <c r="Q1896" t="str">
        <f t="shared" si="255"/>
        <v/>
      </c>
    </row>
    <row r="1897" spans="1:17" ht="12.5" x14ac:dyDescent="0.25">
      <c r="A1897" s="1">
        <v>119</v>
      </c>
      <c r="B1897" s="24" t="s">
        <v>10</v>
      </c>
      <c r="C1897" s="2">
        <v>41165</v>
      </c>
      <c r="D1897" s="2" t="str">
        <f t="shared" si="248"/>
        <v>2012-09</v>
      </c>
      <c r="E1897" s="23">
        <v>8</v>
      </c>
      <c r="F1897" s="23">
        <f t="shared" si="249"/>
        <v>1</v>
      </c>
      <c r="G1897" s="23">
        <f>IF(AND(B1897="Med B", COUNTIFS(A$2:A1897, A1897, B$2:B1897, "Med A")=0), 1, 0)</f>
        <v>0</v>
      </c>
      <c r="H1897" s="23" cm="1">
        <f t="array" ref="H1897">IF(AND(A1897=A1896, E1897=1), (C1897-MIN(IF(A$2:A1897=A1897, IF(B$2:B1897="Med A", C$2:C1897), C1897)))/7, 0)</f>
        <v>0</v>
      </c>
      <c r="I1897" s="23">
        <f>IF(F1897=1, SUMIFS(E$2:E1897, A$2:A1897, A1897, B$2:B1897, "Med A"), 0)</f>
        <v>82900</v>
      </c>
      <c r="J1897" s="23">
        <f t="shared" si="250"/>
        <v>0</v>
      </c>
      <c r="K1897" s="23">
        <f t="shared" si="251"/>
        <v>0</v>
      </c>
      <c r="L1897" s="23">
        <f t="shared" si="252"/>
        <v>8</v>
      </c>
      <c r="M1897" s="1">
        <f>IF(AND(B1897="Med B", COUNTIFS(A$2:A1897, A1897, B$2:B1897, "Med B")=1), 1, 0)</f>
        <v>1</v>
      </c>
      <c r="N1897" s="1">
        <f t="shared" si="253"/>
        <v>8</v>
      </c>
      <c r="O1897" s="1">
        <f>IF(B1897="Med B", COUNTIFS(A$2:A1897, A1897, B$2:B1897, "Med B"), 0)</f>
        <v>1</v>
      </c>
      <c r="P1897" s="1">
        <f>IF(AND(B1897="Med B", COUNTIFS(A$2:A1897, A1897, B$2:B1897, "Med B")=2), E1897, 0)</f>
        <v>0</v>
      </c>
      <c r="Q1897" t="str">
        <f t="shared" si="255"/>
        <v/>
      </c>
    </row>
    <row r="1898" spans="1:17" ht="12.5" x14ac:dyDescent="0.25">
      <c r="A1898" s="1">
        <v>119</v>
      </c>
      <c r="B1898" s="24" t="s">
        <v>10</v>
      </c>
      <c r="C1898" s="2">
        <v>41193</v>
      </c>
      <c r="D1898" s="2" t="str">
        <f t="shared" si="248"/>
        <v>2012-10</v>
      </c>
      <c r="E1898" s="23">
        <v>8</v>
      </c>
      <c r="F1898" s="23">
        <f t="shared" si="249"/>
        <v>0</v>
      </c>
      <c r="G1898" s="23">
        <f>IF(AND(B1898="Med B", COUNTIFS(A$2:A1898, A1898, B$2:B1898, "Med A")=0), 1, 0)</f>
        <v>0</v>
      </c>
      <c r="H1898" s="23" cm="1">
        <f t="array" ref="H1898">IF(AND(A1898=A1897, E1898=1), (C1898-MIN(IF(A$2:A1898=A1898, IF(B$2:B1898="Med A", C$2:C1898), C1898)))/7, 0)</f>
        <v>0</v>
      </c>
      <c r="I1898" s="23">
        <f>IF(F1898=1, SUMIFS(E$2:E1898, A$2:A1898, A1898, B$2:B1898, "Med A"), 0)</f>
        <v>0</v>
      </c>
      <c r="J1898" s="23">
        <f t="shared" si="250"/>
        <v>0</v>
      </c>
      <c r="K1898" s="23">
        <f t="shared" si="251"/>
        <v>0</v>
      </c>
      <c r="L1898" s="23">
        <f t="shared" si="252"/>
        <v>8</v>
      </c>
      <c r="M1898" s="1">
        <f>IF(AND(B1898="Med B", COUNTIFS(A$2:A1898, A1898, B$2:B1898, "Med B")=1), 1, 0)</f>
        <v>0</v>
      </c>
      <c r="N1898" s="1">
        <f t="shared" si="253"/>
        <v>0</v>
      </c>
      <c r="O1898" s="1">
        <f>IF(B1898="Med B", COUNTIFS(A$2:A1898, A1898, B$2:B1898, "Med B"), 0)</f>
        <v>2</v>
      </c>
      <c r="P1898" s="1">
        <f>IF(AND(B1898="Med B", COUNTIFS(A$2:A1898, A1898, B$2:B1898, "Med B")=2), E1898, 0)</f>
        <v>8</v>
      </c>
      <c r="Q1898" t="str">
        <f t="shared" si="255"/>
        <v/>
      </c>
    </row>
    <row r="1899" spans="1:17" ht="10" x14ac:dyDescent="0.25">
      <c r="A1899" s="1">
        <v>119</v>
      </c>
      <c r="B1899" s="24" t="s">
        <v>10</v>
      </c>
      <c r="C1899" s="2">
        <v>41242</v>
      </c>
      <c r="D1899" s="2" t="str">
        <f t="shared" si="248"/>
        <v>2012-11</v>
      </c>
      <c r="E1899" s="23">
        <v>4</v>
      </c>
      <c r="F1899" s="23">
        <f t="shared" si="249"/>
        <v>0</v>
      </c>
      <c r="G1899" s="23">
        <f>IF(AND(B1899="Med B", COUNTIFS(A$2:A1899, A1899, B$2:B1899, "Med A")=0), 1, 0)</f>
        <v>0</v>
      </c>
      <c r="H1899" s="23" cm="1">
        <f t="array" ref="H1899">IF(AND(A1899=A1898, E1899=1), (C1899-MIN(IF(A$2:A1899=A1899, IF(B$2:B1899="Med A", C$2:C1899), C1899)))/7, 0)</f>
        <v>0</v>
      </c>
      <c r="I1899" s="23">
        <f>IF(F1899=1, SUMIFS(E$2:E1899, A$2:A1899, A1899, B$2:B1899, "Med A"), 0)</f>
        <v>0</v>
      </c>
      <c r="J1899" s="23">
        <f t="shared" si="250"/>
        <v>20</v>
      </c>
      <c r="K1899" s="23">
        <f t="shared" si="251"/>
        <v>0</v>
      </c>
      <c r="L1899" s="23">
        <f t="shared" si="252"/>
        <v>4</v>
      </c>
      <c r="M1899" s="1">
        <f>IF(AND(B1899="Med B", COUNTIFS(A$2:A1899, A1899, B$2:B1899, "Med B")=1), 1, 0)</f>
        <v>0</v>
      </c>
      <c r="N1899" s="1">
        <f t="shared" si="253"/>
        <v>0</v>
      </c>
      <c r="O1899" s="1">
        <f>IF(B1899="Med B", COUNTIFS(A$2:A1899, A1899, B$2:B1899, "Med B"), 0)</f>
        <v>3</v>
      </c>
      <c r="P1899" s="1">
        <f>IF(AND(B1899="Med B", COUNTIFS(A$2:A1899, A1899, B$2:B1899, "Med B")=2), E1899, 0)</f>
        <v>0</v>
      </c>
    </row>
    <row r="1900" spans="1:17" ht="12.5" x14ac:dyDescent="0.25">
      <c r="A1900" s="1">
        <v>120</v>
      </c>
      <c r="B1900" s="24" t="s">
        <v>10</v>
      </c>
      <c r="C1900" s="2">
        <v>41192</v>
      </c>
      <c r="D1900" s="2" t="str">
        <f t="shared" si="248"/>
        <v>2012-10</v>
      </c>
      <c r="E1900" s="23">
        <v>6</v>
      </c>
      <c r="F1900" s="23">
        <f t="shared" si="249"/>
        <v>0</v>
      </c>
      <c r="G1900" s="23">
        <f>IF(AND(B1900="Med B", COUNTIFS(A$2:A1900, A1900, B$2:B1900, "Med A")=0), 1, 0)</f>
        <v>1</v>
      </c>
      <c r="H1900" s="23" cm="1">
        <f t="array" ref="H1900">IF(AND(A1900=A1899, E1900=1), (C1900-MIN(IF(A$2:A1900=A1900, IF(B$2:B1900="Med A", C$2:C1900), C1900)))/7, 0)</f>
        <v>0</v>
      </c>
      <c r="I1900" s="23">
        <f>IF(F1900=1, SUMIFS(E$2:E1900, A$2:A1900, A1900, B$2:B1900, "Med A"), 0)</f>
        <v>0</v>
      </c>
      <c r="J1900" s="23">
        <f t="shared" si="250"/>
        <v>0</v>
      </c>
      <c r="K1900" s="23">
        <f t="shared" si="251"/>
        <v>0</v>
      </c>
      <c r="L1900" s="23">
        <f t="shared" si="252"/>
        <v>6</v>
      </c>
      <c r="M1900" s="1">
        <f>IF(AND(B1900="Med B", COUNTIFS(A$2:A1900, A1900, B$2:B1900, "Med B")=1), 1, 0)</f>
        <v>1</v>
      </c>
      <c r="N1900" s="1">
        <f t="shared" si="253"/>
        <v>6</v>
      </c>
      <c r="O1900" s="1">
        <f>IF(B1900="Med B", COUNTIFS(A$2:A1900, A1900, B$2:B1900, "Med B"), 0)</f>
        <v>1</v>
      </c>
      <c r="P1900" s="1">
        <f>IF(AND(B1900="Med B", COUNTIFS(A$2:A1900, A1900, B$2:B1900, "Med B")=2), E1900, 0)</f>
        <v>0</v>
      </c>
      <c r="Q1900" t="str">
        <f>IF(AND(F1876=1, OR(MONTH(C1876)=9, MONTH(C1876)=10)), TEXT(C1876, "yyyy-mm"), "")</f>
        <v/>
      </c>
    </row>
    <row r="1901" spans="1:17" ht="10" x14ac:dyDescent="0.25">
      <c r="A1901" s="1">
        <v>120</v>
      </c>
      <c r="B1901" s="24" t="s">
        <v>10</v>
      </c>
      <c r="C1901" s="2">
        <v>41241</v>
      </c>
      <c r="D1901" s="2" t="str">
        <f t="shared" si="248"/>
        <v>2012-11</v>
      </c>
      <c r="E1901" s="23">
        <v>8</v>
      </c>
      <c r="F1901" s="23">
        <f t="shared" si="249"/>
        <v>0</v>
      </c>
      <c r="G1901" s="23">
        <f>IF(AND(B1901="Med B", COUNTIFS(A$2:A1901, A1901, B$2:B1901, "Med A")=0), 1, 0)</f>
        <v>1</v>
      </c>
      <c r="H1901" s="23" cm="1">
        <f t="array" ref="H1901">IF(AND(A1901=A1900, E1901=1), (C1901-MIN(IF(A$2:A1901=A1901, IF(B$2:B1901="Med A", C$2:C1901), C1901)))/7, 0)</f>
        <v>0</v>
      </c>
      <c r="I1901" s="23">
        <f>IF(F1901=1, SUMIFS(E$2:E1901, A$2:A1901, A1901, B$2:B1901, "Med A"), 0)</f>
        <v>0</v>
      </c>
      <c r="J1901" s="23">
        <f t="shared" si="250"/>
        <v>14</v>
      </c>
      <c r="K1901" s="23">
        <f t="shared" si="251"/>
        <v>0</v>
      </c>
      <c r="L1901" s="23">
        <f t="shared" si="252"/>
        <v>8</v>
      </c>
      <c r="M1901" s="1">
        <f>IF(AND(B1901="Med B", COUNTIFS(A$2:A1901, A1901, B$2:B1901, "Med B")=1), 1, 0)</f>
        <v>0</v>
      </c>
      <c r="N1901" s="1">
        <f t="shared" si="253"/>
        <v>0</v>
      </c>
      <c r="O1901" s="1">
        <f>IF(B1901="Med B", COUNTIFS(A$2:A1901, A1901, B$2:B1901, "Med B"), 0)</f>
        <v>2</v>
      </c>
      <c r="P1901" s="1">
        <f>IF(AND(B1901="Med B", COUNTIFS(A$2:A1901, A1901, B$2:B1901, "Med B")=2), E1901, 0)</f>
        <v>8</v>
      </c>
    </row>
    <row r="1902" spans="1:17" ht="10" x14ac:dyDescent="0.25">
      <c r="A1902" s="1">
        <v>121</v>
      </c>
      <c r="B1902" s="24" t="s">
        <v>9</v>
      </c>
      <c r="C1902" s="2">
        <v>41096</v>
      </c>
      <c r="D1902" s="2" t="str">
        <f t="shared" si="248"/>
        <v>2012-07</v>
      </c>
      <c r="E1902" s="23">
        <v>3500</v>
      </c>
      <c r="F1902" s="23">
        <f t="shared" si="249"/>
        <v>0</v>
      </c>
      <c r="G1902" s="23">
        <f>IF(AND(B1902="Med B", COUNTIFS(A$2:A1902, A1902, B$2:B1902, "Med A")=0), 1, 0)</f>
        <v>0</v>
      </c>
      <c r="H1902" s="23" cm="1">
        <f t="array" ref="H1902">IF(AND(A1902=A1901, E1902=1), (C1902-MIN(IF(A$2:A1902=A1902, IF(B$2:B1902="Med A", C$2:C1902), C1902)))/7, 0)</f>
        <v>0</v>
      </c>
      <c r="I1902" s="23">
        <f>IF(F1902=1, SUMIFS(E$2:E1902, A$2:A1902, A1902, B$2:B1902, "Med A"), 0)</f>
        <v>0</v>
      </c>
      <c r="J1902" s="23">
        <f t="shared" si="250"/>
        <v>0</v>
      </c>
      <c r="K1902" s="23">
        <f t="shared" si="251"/>
        <v>3500</v>
      </c>
      <c r="L1902" s="23">
        <f t="shared" si="252"/>
        <v>0</v>
      </c>
      <c r="M1902" s="1">
        <f>IF(AND(B1902="Med B", COUNTIFS(A$2:A1902, A1902, B$2:B1902, "Med B")=1), 1, 0)</f>
        <v>0</v>
      </c>
      <c r="N1902" s="1">
        <f t="shared" si="253"/>
        <v>0</v>
      </c>
      <c r="O1902" s="1">
        <f>IF(B1902="Med B", COUNTIFS(A$2:A1902, A1902, B$2:B1902, "Med B"), 0)</f>
        <v>0</v>
      </c>
      <c r="P1902" s="1">
        <f>IF(AND(B1902="Med B", COUNTIFS(A$2:A1902, A1902, B$2:B1902, "Med B")=2), E1902, 0)</f>
        <v>0</v>
      </c>
    </row>
    <row r="1903" spans="1:17" ht="10" x14ac:dyDescent="0.25">
      <c r="A1903" s="1">
        <v>121</v>
      </c>
      <c r="B1903" s="24" t="s">
        <v>9</v>
      </c>
      <c r="C1903" s="2">
        <v>41099</v>
      </c>
      <c r="D1903" s="2" t="str">
        <f t="shared" si="248"/>
        <v>2012-07</v>
      </c>
      <c r="E1903" s="23">
        <v>3500</v>
      </c>
      <c r="F1903" s="23">
        <f t="shared" si="249"/>
        <v>0</v>
      </c>
      <c r="G1903" s="23">
        <f>IF(AND(B1903="Med B", COUNTIFS(A$2:A1903, A1903, B$2:B1903, "Med A")=0), 1, 0)</f>
        <v>0</v>
      </c>
      <c r="H1903" s="23" cm="1">
        <f t="array" ref="H1903">IF(AND(A1903=A1902, E1903=1), (C1903-MIN(IF(A$2:A1903=A1903, IF(B$2:B1903="Med A", C$2:C1903), C1903)))/7, 0)</f>
        <v>0</v>
      </c>
      <c r="I1903" s="23">
        <f>IF(F1903=1, SUMIFS(E$2:E1903, A$2:A1903, A1903, B$2:B1903, "Med A"), 0)</f>
        <v>0</v>
      </c>
      <c r="J1903" s="23">
        <f t="shared" si="250"/>
        <v>0</v>
      </c>
      <c r="K1903" s="23">
        <f t="shared" si="251"/>
        <v>3500</v>
      </c>
      <c r="L1903" s="23">
        <f t="shared" si="252"/>
        <v>0</v>
      </c>
      <c r="M1903" s="1">
        <f>IF(AND(B1903="Med B", COUNTIFS(A$2:A1903, A1903, B$2:B1903, "Med B")=1), 1, 0)</f>
        <v>0</v>
      </c>
      <c r="N1903" s="1">
        <f t="shared" si="253"/>
        <v>0</v>
      </c>
      <c r="O1903" s="1">
        <f>IF(B1903="Med B", COUNTIFS(A$2:A1903, A1903, B$2:B1903, "Med B"), 0)</f>
        <v>0</v>
      </c>
      <c r="P1903" s="1">
        <f>IF(AND(B1903="Med B", COUNTIFS(A$2:A1903, A1903, B$2:B1903, "Med B")=2), E1903, 0)</f>
        <v>0</v>
      </c>
    </row>
    <row r="1904" spans="1:17" ht="10" x14ac:dyDescent="0.25">
      <c r="A1904" s="1">
        <v>121</v>
      </c>
      <c r="B1904" s="24" t="s">
        <v>9</v>
      </c>
      <c r="C1904" s="2">
        <v>41103</v>
      </c>
      <c r="D1904" s="2" t="str">
        <f t="shared" si="248"/>
        <v>2012-07</v>
      </c>
      <c r="E1904" s="23">
        <v>3500</v>
      </c>
      <c r="F1904" s="23">
        <f t="shared" si="249"/>
        <v>0</v>
      </c>
      <c r="G1904" s="23">
        <f>IF(AND(B1904="Med B", COUNTIFS(A$2:A1904, A1904, B$2:B1904, "Med A")=0), 1, 0)</f>
        <v>0</v>
      </c>
      <c r="H1904" s="23" cm="1">
        <f t="array" ref="H1904">IF(AND(A1904=A1903, E1904=1), (C1904-MIN(IF(A$2:A1904=A1904, IF(B$2:B1904="Med A", C$2:C1904), C1904)))/7, 0)</f>
        <v>0</v>
      </c>
      <c r="I1904" s="23">
        <f>IF(F1904=1, SUMIFS(E$2:E1904, A$2:A1904, A1904, B$2:B1904, "Med A"), 0)</f>
        <v>0</v>
      </c>
      <c r="J1904" s="23">
        <f t="shared" si="250"/>
        <v>0</v>
      </c>
      <c r="K1904" s="23">
        <f t="shared" si="251"/>
        <v>3500</v>
      </c>
      <c r="L1904" s="23">
        <f t="shared" si="252"/>
        <v>0</v>
      </c>
      <c r="M1904" s="1">
        <f>IF(AND(B1904="Med B", COUNTIFS(A$2:A1904, A1904, B$2:B1904, "Med B")=1), 1, 0)</f>
        <v>0</v>
      </c>
      <c r="N1904" s="1">
        <f t="shared" si="253"/>
        <v>0</v>
      </c>
      <c r="O1904" s="1">
        <f>IF(B1904="Med B", COUNTIFS(A$2:A1904, A1904, B$2:B1904, "Med B"), 0)</f>
        <v>0</v>
      </c>
      <c r="P1904" s="1">
        <f>IF(AND(B1904="Med B", COUNTIFS(A$2:A1904, A1904, B$2:B1904, "Med B")=2), E1904, 0)</f>
        <v>0</v>
      </c>
    </row>
    <row r="1905" spans="1:17" ht="10" x14ac:dyDescent="0.25">
      <c r="A1905" s="1">
        <v>121</v>
      </c>
      <c r="B1905" s="24" t="s">
        <v>9</v>
      </c>
      <c r="C1905" s="2">
        <v>41106</v>
      </c>
      <c r="D1905" s="2" t="str">
        <f t="shared" si="248"/>
        <v>2012-07</v>
      </c>
      <c r="E1905" s="23">
        <v>3500</v>
      </c>
      <c r="F1905" s="23">
        <f t="shared" si="249"/>
        <v>0</v>
      </c>
      <c r="G1905" s="23">
        <f>IF(AND(B1905="Med B", COUNTIFS(A$2:A1905, A1905, B$2:B1905, "Med A")=0), 1, 0)</f>
        <v>0</v>
      </c>
      <c r="H1905" s="23" cm="1">
        <f t="array" ref="H1905">IF(AND(A1905=A1904, E1905=1), (C1905-MIN(IF(A$2:A1905=A1905, IF(B$2:B1905="Med A", C$2:C1905), C1905)))/7, 0)</f>
        <v>0</v>
      </c>
      <c r="I1905" s="23">
        <f>IF(F1905=1, SUMIFS(E$2:E1905, A$2:A1905, A1905, B$2:B1905, "Med A"), 0)</f>
        <v>0</v>
      </c>
      <c r="J1905" s="23">
        <f t="shared" si="250"/>
        <v>0</v>
      </c>
      <c r="K1905" s="23">
        <f t="shared" si="251"/>
        <v>3500</v>
      </c>
      <c r="L1905" s="23">
        <f t="shared" si="252"/>
        <v>0</v>
      </c>
      <c r="M1905" s="1">
        <f>IF(AND(B1905="Med B", COUNTIFS(A$2:A1905, A1905, B$2:B1905, "Med B")=1), 1, 0)</f>
        <v>0</v>
      </c>
      <c r="N1905" s="1">
        <f t="shared" si="253"/>
        <v>0</v>
      </c>
      <c r="O1905" s="1">
        <f>IF(B1905="Med B", COUNTIFS(A$2:A1905, A1905, B$2:B1905, "Med B"), 0)</f>
        <v>0</v>
      </c>
      <c r="P1905" s="1">
        <f>IF(AND(B1905="Med B", COUNTIFS(A$2:A1905, A1905, B$2:B1905, "Med B")=2), E1905, 0)</f>
        <v>0</v>
      </c>
    </row>
    <row r="1906" spans="1:17" ht="10" x14ac:dyDescent="0.25">
      <c r="A1906" s="1">
        <v>121</v>
      </c>
      <c r="B1906" s="24" t="s">
        <v>9</v>
      </c>
      <c r="C1906" s="2">
        <v>41110</v>
      </c>
      <c r="D1906" s="2" t="str">
        <f t="shared" si="248"/>
        <v>2012-07</v>
      </c>
      <c r="E1906" s="23">
        <v>3500</v>
      </c>
      <c r="F1906" s="23">
        <f t="shared" si="249"/>
        <v>0</v>
      </c>
      <c r="G1906" s="23">
        <f>IF(AND(B1906="Med B", COUNTIFS(A$2:A1906, A1906, B$2:B1906, "Med A")=0), 1, 0)</f>
        <v>0</v>
      </c>
      <c r="H1906" s="23" cm="1">
        <f t="array" ref="H1906">IF(AND(A1906=A1905, E1906=1), (C1906-MIN(IF(A$2:A1906=A1906, IF(B$2:B1906="Med A", C$2:C1906), C1906)))/7, 0)</f>
        <v>0</v>
      </c>
      <c r="I1906" s="23">
        <f>IF(F1906=1, SUMIFS(E$2:E1906, A$2:A1906, A1906, B$2:B1906, "Med A"), 0)</f>
        <v>0</v>
      </c>
      <c r="J1906" s="23">
        <f t="shared" si="250"/>
        <v>0</v>
      </c>
      <c r="K1906" s="23">
        <f t="shared" si="251"/>
        <v>3500</v>
      </c>
      <c r="L1906" s="23">
        <f t="shared" si="252"/>
        <v>0</v>
      </c>
      <c r="M1906" s="1">
        <f>IF(AND(B1906="Med B", COUNTIFS(A$2:A1906, A1906, B$2:B1906, "Med B")=1), 1, 0)</f>
        <v>0</v>
      </c>
      <c r="N1906" s="1">
        <f t="shared" si="253"/>
        <v>0</v>
      </c>
      <c r="O1906" s="1">
        <f>IF(B1906="Med B", COUNTIFS(A$2:A1906, A1906, B$2:B1906, "Med B"), 0)</f>
        <v>0</v>
      </c>
      <c r="P1906" s="1">
        <f>IF(AND(B1906="Med B", COUNTIFS(A$2:A1906, A1906, B$2:B1906, "Med B")=2), E1906, 0)</f>
        <v>0</v>
      </c>
    </row>
    <row r="1907" spans="1:17" ht="10" x14ac:dyDescent="0.25">
      <c r="A1907" s="1">
        <v>121</v>
      </c>
      <c r="B1907" s="24" t="s">
        <v>9</v>
      </c>
      <c r="C1907" s="2">
        <v>41113</v>
      </c>
      <c r="D1907" s="2" t="str">
        <f t="shared" si="248"/>
        <v>2012-07</v>
      </c>
      <c r="E1907" s="23">
        <v>3500</v>
      </c>
      <c r="F1907" s="23">
        <f t="shared" si="249"/>
        <v>0</v>
      </c>
      <c r="G1907" s="23">
        <f>IF(AND(B1907="Med B", COUNTIFS(A$2:A1907, A1907, B$2:B1907, "Med A")=0), 1, 0)</f>
        <v>0</v>
      </c>
      <c r="H1907" s="23" cm="1">
        <f t="array" ref="H1907">IF(AND(A1907=A1906, E1907=1), (C1907-MIN(IF(A$2:A1907=A1907, IF(B$2:B1907="Med A", C$2:C1907), C1907)))/7, 0)</f>
        <v>0</v>
      </c>
      <c r="I1907" s="23">
        <f>IF(F1907=1, SUMIFS(E$2:E1907, A$2:A1907, A1907, B$2:B1907, "Med A"), 0)</f>
        <v>0</v>
      </c>
      <c r="J1907" s="23">
        <f t="shared" si="250"/>
        <v>0</v>
      </c>
      <c r="K1907" s="23">
        <f t="shared" si="251"/>
        <v>3500</v>
      </c>
      <c r="L1907" s="23">
        <f t="shared" si="252"/>
        <v>0</v>
      </c>
      <c r="M1907" s="1">
        <f>IF(AND(B1907="Med B", COUNTIFS(A$2:A1907, A1907, B$2:B1907, "Med B")=1), 1, 0)</f>
        <v>0</v>
      </c>
      <c r="N1907" s="1">
        <f t="shared" si="253"/>
        <v>0</v>
      </c>
      <c r="O1907" s="1">
        <f>IF(B1907="Med B", COUNTIFS(A$2:A1907, A1907, B$2:B1907, "Med B"), 0)</f>
        <v>0</v>
      </c>
      <c r="P1907" s="1">
        <f>IF(AND(B1907="Med B", COUNTIFS(A$2:A1907, A1907, B$2:B1907, "Med B")=2), E1907, 0)</f>
        <v>0</v>
      </c>
    </row>
    <row r="1908" spans="1:17" ht="10" x14ac:dyDescent="0.25">
      <c r="A1908" s="1">
        <v>121</v>
      </c>
      <c r="B1908" s="24" t="s">
        <v>9</v>
      </c>
      <c r="C1908" s="2">
        <v>41115</v>
      </c>
      <c r="D1908" s="2" t="str">
        <f t="shared" si="248"/>
        <v>2012-07</v>
      </c>
      <c r="E1908" s="23">
        <v>3500</v>
      </c>
      <c r="F1908" s="23">
        <f t="shared" si="249"/>
        <v>0</v>
      </c>
      <c r="G1908" s="23">
        <f>IF(AND(B1908="Med B", COUNTIFS(A$2:A1908, A1908, B$2:B1908, "Med A")=0), 1, 0)</f>
        <v>0</v>
      </c>
      <c r="H1908" s="23" cm="1">
        <f t="array" ref="H1908">IF(AND(A1908=A1907, E1908=1), (C1908-MIN(IF(A$2:A1908=A1908, IF(B$2:B1908="Med A", C$2:C1908), C1908)))/7, 0)</f>
        <v>0</v>
      </c>
      <c r="I1908" s="23">
        <f>IF(F1908=1, SUMIFS(E$2:E1908, A$2:A1908, A1908, B$2:B1908, "Med A"), 0)</f>
        <v>0</v>
      </c>
      <c r="J1908" s="23">
        <f t="shared" si="250"/>
        <v>0</v>
      </c>
      <c r="K1908" s="23">
        <f t="shared" si="251"/>
        <v>3500</v>
      </c>
      <c r="L1908" s="23">
        <f t="shared" si="252"/>
        <v>0</v>
      </c>
      <c r="M1908" s="1">
        <f>IF(AND(B1908="Med B", COUNTIFS(A$2:A1908, A1908, B$2:B1908, "Med B")=1), 1, 0)</f>
        <v>0</v>
      </c>
      <c r="N1908" s="1">
        <f t="shared" si="253"/>
        <v>0</v>
      </c>
      <c r="O1908" s="1">
        <f>IF(B1908="Med B", COUNTIFS(A$2:A1908, A1908, B$2:B1908, "Med B"), 0)</f>
        <v>0</v>
      </c>
      <c r="P1908" s="1">
        <f>IF(AND(B1908="Med B", COUNTIFS(A$2:A1908, A1908, B$2:B1908, "Med B")=2), E1908, 0)</f>
        <v>0</v>
      </c>
    </row>
    <row r="1909" spans="1:17" ht="10" x14ac:dyDescent="0.25">
      <c r="A1909" s="1">
        <v>121</v>
      </c>
      <c r="B1909" s="24" t="s">
        <v>9</v>
      </c>
      <c r="C1909" s="2">
        <v>41117</v>
      </c>
      <c r="D1909" s="2" t="str">
        <f t="shared" si="248"/>
        <v>2012-07</v>
      </c>
      <c r="E1909" s="23">
        <v>3500</v>
      </c>
      <c r="F1909" s="23">
        <f t="shared" si="249"/>
        <v>0</v>
      </c>
      <c r="G1909" s="23">
        <f>IF(AND(B1909="Med B", COUNTIFS(A$2:A1909, A1909, B$2:B1909, "Med A")=0), 1, 0)</f>
        <v>0</v>
      </c>
      <c r="H1909" s="23" cm="1">
        <f t="array" ref="H1909">IF(AND(A1909=A1908, E1909=1), (C1909-MIN(IF(A$2:A1909=A1909, IF(B$2:B1909="Med A", C$2:C1909), C1909)))/7, 0)</f>
        <v>0</v>
      </c>
      <c r="I1909" s="23">
        <f>IF(F1909=1, SUMIFS(E$2:E1909, A$2:A1909, A1909, B$2:B1909, "Med A"), 0)</f>
        <v>0</v>
      </c>
      <c r="J1909" s="23">
        <f t="shared" si="250"/>
        <v>0</v>
      </c>
      <c r="K1909" s="23">
        <f t="shared" si="251"/>
        <v>3500</v>
      </c>
      <c r="L1909" s="23">
        <f t="shared" si="252"/>
        <v>0</v>
      </c>
      <c r="M1909" s="1">
        <f>IF(AND(B1909="Med B", COUNTIFS(A$2:A1909, A1909, B$2:B1909, "Med B")=1), 1, 0)</f>
        <v>0</v>
      </c>
      <c r="N1909" s="1">
        <f t="shared" si="253"/>
        <v>0</v>
      </c>
      <c r="O1909" s="1">
        <f>IF(B1909="Med B", COUNTIFS(A$2:A1909, A1909, B$2:B1909, "Med B"), 0)</f>
        <v>0</v>
      </c>
      <c r="P1909" s="1">
        <f>IF(AND(B1909="Med B", COUNTIFS(A$2:A1909, A1909, B$2:B1909, "Med B")=2), E1909, 0)</f>
        <v>0</v>
      </c>
    </row>
    <row r="1910" spans="1:17" ht="10" x14ac:dyDescent="0.25">
      <c r="A1910" s="1">
        <v>121</v>
      </c>
      <c r="B1910" s="24" t="s">
        <v>9</v>
      </c>
      <c r="C1910" s="2">
        <v>41120</v>
      </c>
      <c r="D1910" s="2" t="str">
        <f t="shared" si="248"/>
        <v>2012-07</v>
      </c>
      <c r="E1910" s="23">
        <v>3500</v>
      </c>
      <c r="F1910" s="23">
        <f t="shared" si="249"/>
        <v>0</v>
      </c>
      <c r="G1910" s="23">
        <f>IF(AND(B1910="Med B", COUNTIFS(A$2:A1910, A1910, B$2:B1910, "Med A")=0), 1, 0)</f>
        <v>0</v>
      </c>
      <c r="H1910" s="23" cm="1">
        <f t="array" ref="H1910">IF(AND(A1910=A1909, E1910=1), (C1910-MIN(IF(A$2:A1910=A1910, IF(B$2:B1910="Med A", C$2:C1910), C1910)))/7, 0)</f>
        <v>0</v>
      </c>
      <c r="I1910" s="23">
        <f>IF(F1910=1, SUMIFS(E$2:E1910, A$2:A1910, A1910, B$2:B1910, "Med A"), 0)</f>
        <v>0</v>
      </c>
      <c r="J1910" s="23">
        <f t="shared" si="250"/>
        <v>0</v>
      </c>
      <c r="K1910" s="23">
        <f t="shared" si="251"/>
        <v>3500</v>
      </c>
      <c r="L1910" s="23">
        <f t="shared" si="252"/>
        <v>0</v>
      </c>
      <c r="M1910" s="1">
        <f>IF(AND(B1910="Med B", COUNTIFS(A$2:A1910, A1910, B$2:B1910, "Med B")=1), 1, 0)</f>
        <v>0</v>
      </c>
      <c r="N1910" s="1">
        <f t="shared" si="253"/>
        <v>0</v>
      </c>
      <c r="O1910" s="1">
        <f>IF(B1910="Med B", COUNTIFS(A$2:A1910, A1910, B$2:B1910, "Med B"), 0)</f>
        <v>0</v>
      </c>
      <c r="P1910" s="1">
        <f>IF(AND(B1910="Med B", COUNTIFS(A$2:A1910, A1910, B$2:B1910, "Med B")=2), E1910, 0)</f>
        <v>0</v>
      </c>
    </row>
    <row r="1911" spans="1:17" ht="10" x14ac:dyDescent="0.25">
      <c r="A1911" s="1">
        <v>121</v>
      </c>
      <c r="B1911" s="24" t="s">
        <v>9</v>
      </c>
      <c r="C1911" s="2">
        <v>41122</v>
      </c>
      <c r="D1911" s="2" t="str">
        <f t="shared" si="248"/>
        <v>2012-08</v>
      </c>
      <c r="E1911" s="23">
        <v>3500</v>
      </c>
      <c r="F1911" s="23">
        <f t="shared" si="249"/>
        <v>0</v>
      </c>
      <c r="G1911" s="23">
        <f>IF(AND(B1911="Med B", COUNTIFS(A$2:A1911, A1911, B$2:B1911, "Med A")=0), 1, 0)</f>
        <v>0</v>
      </c>
      <c r="H1911" s="23" cm="1">
        <f t="array" ref="H1911">IF(AND(A1911=A1910, E1911=1), (C1911-MIN(IF(A$2:A1911=A1911, IF(B$2:B1911="Med A", C$2:C1911), C1911)))/7, 0)</f>
        <v>0</v>
      </c>
      <c r="I1911" s="23">
        <f>IF(F1911=1, SUMIFS(E$2:E1911, A$2:A1911, A1911, B$2:B1911, "Med A"), 0)</f>
        <v>0</v>
      </c>
      <c r="J1911" s="23">
        <f t="shared" si="250"/>
        <v>0</v>
      </c>
      <c r="K1911" s="23">
        <f t="shared" si="251"/>
        <v>3500</v>
      </c>
      <c r="L1911" s="23">
        <f t="shared" si="252"/>
        <v>0</v>
      </c>
      <c r="M1911" s="1">
        <f>IF(AND(B1911="Med B", COUNTIFS(A$2:A1911, A1911, B$2:B1911, "Med B")=1), 1, 0)</f>
        <v>0</v>
      </c>
      <c r="N1911" s="1">
        <f t="shared" si="253"/>
        <v>0</v>
      </c>
      <c r="O1911" s="1">
        <f>IF(B1911="Med B", COUNTIFS(A$2:A1911, A1911, B$2:B1911, "Med B"), 0)</f>
        <v>0</v>
      </c>
      <c r="P1911" s="1">
        <f>IF(AND(B1911="Med B", COUNTIFS(A$2:A1911, A1911, B$2:B1911, "Med B")=2), E1911, 0)</f>
        <v>0</v>
      </c>
    </row>
    <row r="1912" spans="1:17" ht="10" x14ac:dyDescent="0.25">
      <c r="A1912" s="1">
        <v>121</v>
      </c>
      <c r="B1912" s="24" t="s">
        <v>9</v>
      </c>
      <c r="C1912" s="2">
        <v>41125</v>
      </c>
      <c r="D1912" s="2" t="str">
        <f t="shared" si="248"/>
        <v>2012-08</v>
      </c>
      <c r="E1912" s="23">
        <v>3500</v>
      </c>
      <c r="F1912" s="23">
        <f t="shared" si="249"/>
        <v>0</v>
      </c>
      <c r="G1912" s="23">
        <f>IF(AND(B1912="Med B", COUNTIFS(A$2:A1912, A1912, B$2:B1912, "Med A")=0), 1, 0)</f>
        <v>0</v>
      </c>
      <c r="H1912" s="23" cm="1">
        <f t="array" ref="H1912">IF(AND(A1912=A1911, E1912=1), (C1912-MIN(IF(A$2:A1912=A1912, IF(B$2:B1912="Med A", C$2:C1912), C1912)))/7, 0)</f>
        <v>0</v>
      </c>
      <c r="I1912" s="23">
        <f>IF(F1912=1, SUMIFS(E$2:E1912, A$2:A1912, A1912, B$2:B1912, "Med A"), 0)</f>
        <v>0</v>
      </c>
      <c r="J1912" s="23">
        <f t="shared" si="250"/>
        <v>0</v>
      </c>
      <c r="K1912" s="23">
        <f t="shared" si="251"/>
        <v>3500</v>
      </c>
      <c r="L1912" s="23">
        <f t="shared" si="252"/>
        <v>0</v>
      </c>
      <c r="M1912" s="1">
        <f>IF(AND(B1912="Med B", COUNTIFS(A$2:A1912, A1912, B$2:B1912, "Med B")=1), 1, 0)</f>
        <v>0</v>
      </c>
      <c r="N1912" s="1">
        <f t="shared" si="253"/>
        <v>0</v>
      </c>
      <c r="O1912" s="1">
        <f>IF(B1912="Med B", COUNTIFS(A$2:A1912, A1912, B$2:B1912, "Med B"), 0)</f>
        <v>0</v>
      </c>
      <c r="P1912" s="1">
        <f>IF(AND(B1912="Med B", COUNTIFS(A$2:A1912, A1912, B$2:B1912, "Med B")=2), E1912, 0)</f>
        <v>0</v>
      </c>
    </row>
    <row r="1913" spans="1:17" ht="12.5" x14ac:dyDescent="0.25">
      <c r="A1913" s="1">
        <v>121</v>
      </c>
      <c r="B1913" s="24" t="s">
        <v>10</v>
      </c>
      <c r="C1913" s="2">
        <v>41194</v>
      </c>
      <c r="D1913" s="2" t="str">
        <f t="shared" si="248"/>
        <v>2012-10</v>
      </c>
      <c r="E1913" s="23">
        <v>5</v>
      </c>
      <c r="F1913" s="23">
        <f t="shared" si="249"/>
        <v>1</v>
      </c>
      <c r="G1913" s="23">
        <f>IF(AND(B1913="Med B", COUNTIFS(A$2:A1913, A1913, B$2:B1913, "Med A")=0), 1, 0)</f>
        <v>0</v>
      </c>
      <c r="H1913" s="23" cm="1">
        <f t="array" ref="H1913">IF(AND(A1913=A1912, E1913=1), (C1913-MIN(IF(A$2:A1913=A1913, IF(B$2:B1913="Med A", C$2:C1913), C1913)))/7, 0)</f>
        <v>0</v>
      </c>
      <c r="I1913" s="23">
        <f>IF(F1913=1, SUMIFS(E$2:E1913, A$2:A1913, A1913, B$2:B1913, "Med A"), 0)</f>
        <v>38500</v>
      </c>
      <c r="J1913" s="23">
        <f t="shared" si="250"/>
        <v>5</v>
      </c>
      <c r="K1913" s="23">
        <f t="shared" si="251"/>
        <v>0</v>
      </c>
      <c r="L1913" s="23">
        <f t="shared" si="252"/>
        <v>5</v>
      </c>
      <c r="M1913" s="1">
        <f>IF(AND(B1913="Med B", COUNTIFS(A$2:A1913, A1913, B$2:B1913, "Med B")=1), 1, 0)</f>
        <v>1</v>
      </c>
      <c r="N1913" s="1">
        <f t="shared" si="253"/>
        <v>5</v>
      </c>
      <c r="O1913" s="1">
        <f>IF(B1913="Med B", COUNTIFS(A$2:A1913, A1913, B$2:B1913, "Med B"), 0)</f>
        <v>1</v>
      </c>
      <c r="P1913" s="1">
        <f>IF(AND(B1913="Med B", COUNTIFS(A$2:A1913, A1913, B$2:B1913, "Med B")=2), E1913, 0)</f>
        <v>0</v>
      </c>
      <c r="Q1913" t="str">
        <f>IF(AND(F1889=1, OR(MONTH(C1889)=9, MONTH(C1889)=10)), TEXT(C1889, "yyyy-mm"), "")</f>
        <v/>
      </c>
    </row>
    <row r="1914" spans="1:17" ht="10" x14ac:dyDescent="0.25">
      <c r="A1914" s="1">
        <v>122</v>
      </c>
      <c r="B1914" s="24" t="s">
        <v>9</v>
      </c>
      <c r="C1914" s="2">
        <v>41101</v>
      </c>
      <c r="D1914" s="2" t="str">
        <f t="shared" si="248"/>
        <v>2012-07</v>
      </c>
      <c r="E1914" s="23">
        <v>20000</v>
      </c>
      <c r="F1914" s="23">
        <f t="shared" si="249"/>
        <v>0</v>
      </c>
      <c r="G1914" s="23">
        <f>IF(AND(B1914="Med B", COUNTIFS(A$2:A1914, A1914, B$2:B1914, "Med A")=0), 1, 0)</f>
        <v>0</v>
      </c>
      <c r="H1914" s="23" cm="1">
        <f t="array" ref="H1914">IF(AND(A1914=A1913, E1914=1), (C1914-MIN(IF(A$2:A1914=A1914, IF(B$2:B1914="Med A", C$2:C1914), C1914)))/7, 0)</f>
        <v>0</v>
      </c>
      <c r="I1914" s="23">
        <f>IF(F1914=1, SUMIFS(E$2:E1914, A$2:A1914, A1914, B$2:B1914, "Med A"), 0)</f>
        <v>0</v>
      </c>
      <c r="J1914" s="23">
        <f t="shared" si="250"/>
        <v>0</v>
      </c>
      <c r="K1914" s="23">
        <f t="shared" si="251"/>
        <v>20000</v>
      </c>
      <c r="L1914" s="23">
        <f t="shared" si="252"/>
        <v>0</v>
      </c>
      <c r="M1914" s="1">
        <f>IF(AND(B1914="Med B", COUNTIFS(A$2:A1914, A1914, B$2:B1914, "Med B")=1), 1, 0)</f>
        <v>0</v>
      </c>
      <c r="N1914" s="1">
        <f t="shared" si="253"/>
        <v>0</v>
      </c>
      <c r="O1914" s="1">
        <f>IF(B1914="Med B", COUNTIFS(A$2:A1914, A1914, B$2:B1914, "Med B"), 0)</f>
        <v>0</v>
      </c>
      <c r="P1914" s="1">
        <f>IF(AND(B1914="Med B", COUNTIFS(A$2:A1914, A1914, B$2:B1914, "Med B")=2), E1914, 0)</f>
        <v>0</v>
      </c>
    </row>
    <row r="1915" spans="1:17" ht="10" x14ac:dyDescent="0.25">
      <c r="A1915" s="1">
        <v>122</v>
      </c>
      <c r="B1915" s="24" t="s">
        <v>9</v>
      </c>
      <c r="C1915" s="2">
        <v>41103</v>
      </c>
      <c r="D1915" s="2" t="str">
        <f t="shared" si="248"/>
        <v>2012-07</v>
      </c>
      <c r="E1915" s="23">
        <v>20000</v>
      </c>
      <c r="F1915" s="23">
        <f t="shared" si="249"/>
        <v>0</v>
      </c>
      <c r="G1915" s="23">
        <f>IF(AND(B1915="Med B", COUNTIFS(A$2:A1915, A1915, B$2:B1915, "Med A")=0), 1, 0)</f>
        <v>0</v>
      </c>
      <c r="H1915" s="23" cm="1">
        <f t="array" ref="H1915">IF(AND(A1915=A1914, E1915=1), (C1915-MIN(IF(A$2:A1915=A1915, IF(B$2:B1915="Med A", C$2:C1915), C1915)))/7, 0)</f>
        <v>0</v>
      </c>
      <c r="I1915" s="23">
        <f>IF(F1915=1, SUMIFS(E$2:E1915, A$2:A1915, A1915, B$2:B1915, "Med A"), 0)</f>
        <v>0</v>
      </c>
      <c r="J1915" s="23">
        <f t="shared" si="250"/>
        <v>0</v>
      </c>
      <c r="K1915" s="23">
        <f t="shared" si="251"/>
        <v>20000</v>
      </c>
      <c r="L1915" s="23">
        <f t="shared" si="252"/>
        <v>0</v>
      </c>
      <c r="M1915" s="1">
        <f>IF(AND(B1915="Med B", COUNTIFS(A$2:A1915, A1915, B$2:B1915, "Med B")=1), 1, 0)</f>
        <v>0</v>
      </c>
      <c r="N1915" s="1">
        <f t="shared" si="253"/>
        <v>0</v>
      </c>
      <c r="O1915" s="1">
        <f>IF(B1915="Med B", COUNTIFS(A$2:A1915, A1915, B$2:B1915, "Med B"), 0)</f>
        <v>0</v>
      </c>
      <c r="P1915" s="1">
        <f>IF(AND(B1915="Med B", COUNTIFS(A$2:A1915, A1915, B$2:B1915, "Med B")=2), E1915, 0)</f>
        <v>0</v>
      </c>
    </row>
    <row r="1916" spans="1:17" ht="10" x14ac:dyDescent="0.25">
      <c r="A1916" s="1">
        <v>122</v>
      </c>
      <c r="B1916" s="24" t="s">
        <v>9</v>
      </c>
      <c r="C1916" s="2">
        <v>41106</v>
      </c>
      <c r="D1916" s="2" t="str">
        <f t="shared" si="248"/>
        <v>2012-07</v>
      </c>
      <c r="E1916" s="23">
        <v>20000</v>
      </c>
      <c r="F1916" s="23">
        <f t="shared" si="249"/>
        <v>0</v>
      </c>
      <c r="G1916" s="23">
        <f>IF(AND(B1916="Med B", COUNTIFS(A$2:A1916, A1916, B$2:B1916, "Med A")=0), 1, 0)</f>
        <v>0</v>
      </c>
      <c r="H1916" s="23" cm="1">
        <f t="array" ref="H1916">IF(AND(A1916=A1915, E1916=1), (C1916-MIN(IF(A$2:A1916=A1916, IF(B$2:B1916="Med A", C$2:C1916), C1916)))/7, 0)</f>
        <v>0</v>
      </c>
      <c r="I1916" s="23">
        <f>IF(F1916=1, SUMIFS(E$2:E1916, A$2:A1916, A1916, B$2:B1916, "Med A"), 0)</f>
        <v>0</v>
      </c>
      <c r="J1916" s="23">
        <f t="shared" si="250"/>
        <v>0</v>
      </c>
      <c r="K1916" s="23">
        <f t="shared" si="251"/>
        <v>20000</v>
      </c>
      <c r="L1916" s="23">
        <f t="shared" si="252"/>
        <v>0</v>
      </c>
      <c r="M1916" s="1">
        <f>IF(AND(B1916="Med B", COUNTIFS(A$2:A1916, A1916, B$2:B1916, "Med B")=1), 1, 0)</f>
        <v>0</v>
      </c>
      <c r="N1916" s="1">
        <f t="shared" si="253"/>
        <v>0</v>
      </c>
      <c r="O1916" s="1">
        <f>IF(B1916="Med B", COUNTIFS(A$2:A1916, A1916, B$2:B1916, "Med B"), 0)</f>
        <v>0</v>
      </c>
      <c r="P1916" s="1">
        <f>IF(AND(B1916="Med B", COUNTIFS(A$2:A1916, A1916, B$2:B1916, "Med B")=2), E1916, 0)</f>
        <v>0</v>
      </c>
    </row>
    <row r="1917" spans="1:17" ht="10" x14ac:dyDescent="0.25">
      <c r="A1917" s="1">
        <v>122</v>
      </c>
      <c r="B1917" s="24" t="s">
        <v>9</v>
      </c>
      <c r="C1917" s="2">
        <v>41108</v>
      </c>
      <c r="D1917" s="2" t="str">
        <f t="shared" si="248"/>
        <v>2012-07</v>
      </c>
      <c r="E1917" s="23">
        <v>20000</v>
      </c>
      <c r="F1917" s="23">
        <f t="shared" si="249"/>
        <v>0</v>
      </c>
      <c r="G1917" s="23">
        <f>IF(AND(B1917="Med B", COUNTIFS(A$2:A1917, A1917, B$2:B1917, "Med A")=0), 1, 0)</f>
        <v>0</v>
      </c>
      <c r="H1917" s="23" cm="1">
        <f t="array" ref="H1917">IF(AND(A1917=A1916, E1917=1), (C1917-MIN(IF(A$2:A1917=A1917, IF(B$2:B1917="Med A", C$2:C1917), C1917)))/7, 0)</f>
        <v>0</v>
      </c>
      <c r="I1917" s="23">
        <f>IF(F1917=1, SUMIFS(E$2:E1917, A$2:A1917, A1917, B$2:B1917, "Med A"), 0)</f>
        <v>0</v>
      </c>
      <c r="J1917" s="23">
        <f t="shared" si="250"/>
        <v>0</v>
      </c>
      <c r="K1917" s="23">
        <f t="shared" si="251"/>
        <v>20000</v>
      </c>
      <c r="L1917" s="23">
        <f t="shared" si="252"/>
        <v>0</v>
      </c>
      <c r="M1917" s="1">
        <f>IF(AND(B1917="Med B", COUNTIFS(A$2:A1917, A1917, B$2:B1917, "Med B")=1), 1, 0)</f>
        <v>0</v>
      </c>
      <c r="N1917" s="1">
        <f t="shared" si="253"/>
        <v>0</v>
      </c>
      <c r="O1917" s="1">
        <f>IF(B1917="Med B", COUNTIFS(A$2:A1917, A1917, B$2:B1917, "Med B"), 0)</f>
        <v>0</v>
      </c>
      <c r="P1917" s="1">
        <f>IF(AND(B1917="Med B", COUNTIFS(A$2:A1917, A1917, B$2:B1917, "Med B")=2), E1917, 0)</f>
        <v>0</v>
      </c>
    </row>
    <row r="1918" spans="1:17" ht="10" x14ac:dyDescent="0.25">
      <c r="A1918" s="1">
        <v>122</v>
      </c>
      <c r="B1918" s="24" t="s">
        <v>9</v>
      </c>
      <c r="C1918" s="2">
        <v>41110</v>
      </c>
      <c r="D1918" s="2" t="str">
        <f t="shared" si="248"/>
        <v>2012-07</v>
      </c>
      <c r="E1918" s="23">
        <v>20000</v>
      </c>
      <c r="F1918" s="23">
        <f t="shared" si="249"/>
        <v>0</v>
      </c>
      <c r="G1918" s="23">
        <f>IF(AND(B1918="Med B", COUNTIFS(A$2:A1918, A1918, B$2:B1918, "Med A")=0), 1, 0)</f>
        <v>0</v>
      </c>
      <c r="H1918" s="23" cm="1">
        <f t="array" ref="H1918">IF(AND(A1918=A1917, E1918=1), (C1918-MIN(IF(A$2:A1918=A1918, IF(B$2:B1918="Med A", C$2:C1918), C1918)))/7, 0)</f>
        <v>0</v>
      </c>
      <c r="I1918" s="23">
        <f>IF(F1918=1, SUMIFS(E$2:E1918, A$2:A1918, A1918, B$2:B1918, "Med A"), 0)</f>
        <v>0</v>
      </c>
      <c r="J1918" s="23">
        <f t="shared" si="250"/>
        <v>0</v>
      </c>
      <c r="K1918" s="23">
        <f t="shared" si="251"/>
        <v>20000</v>
      </c>
      <c r="L1918" s="23">
        <f t="shared" si="252"/>
        <v>0</v>
      </c>
      <c r="M1918" s="1">
        <f>IF(AND(B1918="Med B", COUNTIFS(A$2:A1918, A1918, B$2:B1918, "Med B")=1), 1, 0)</f>
        <v>0</v>
      </c>
      <c r="N1918" s="1">
        <f t="shared" si="253"/>
        <v>0</v>
      </c>
      <c r="O1918" s="1">
        <f>IF(B1918="Med B", COUNTIFS(A$2:A1918, A1918, B$2:B1918, "Med B"), 0)</f>
        <v>0</v>
      </c>
      <c r="P1918" s="1">
        <f>IF(AND(B1918="Med B", COUNTIFS(A$2:A1918, A1918, B$2:B1918, "Med B")=2), E1918, 0)</f>
        <v>0</v>
      </c>
    </row>
    <row r="1919" spans="1:17" ht="10" x14ac:dyDescent="0.25">
      <c r="A1919" s="1">
        <v>122</v>
      </c>
      <c r="B1919" s="24" t="s">
        <v>9</v>
      </c>
      <c r="C1919" s="2">
        <v>41113</v>
      </c>
      <c r="D1919" s="2" t="str">
        <f t="shared" si="248"/>
        <v>2012-07</v>
      </c>
      <c r="E1919" s="23">
        <v>20000</v>
      </c>
      <c r="F1919" s="23">
        <f t="shared" si="249"/>
        <v>0</v>
      </c>
      <c r="G1919" s="23">
        <f>IF(AND(B1919="Med B", COUNTIFS(A$2:A1919, A1919, B$2:B1919, "Med A")=0), 1, 0)</f>
        <v>0</v>
      </c>
      <c r="H1919" s="23" cm="1">
        <f t="array" ref="H1919">IF(AND(A1919=A1918, E1919=1), (C1919-MIN(IF(A$2:A1919=A1919, IF(B$2:B1919="Med A", C$2:C1919), C1919)))/7, 0)</f>
        <v>0</v>
      </c>
      <c r="I1919" s="23">
        <f>IF(F1919=1, SUMIFS(E$2:E1919, A$2:A1919, A1919, B$2:B1919, "Med A"), 0)</f>
        <v>0</v>
      </c>
      <c r="J1919" s="23">
        <f t="shared" si="250"/>
        <v>0</v>
      </c>
      <c r="K1919" s="23">
        <f t="shared" si="251"/>
        <v>20000</v>
      </c>
      <c r="L1919" s="23">
        <f t="shared" si="252"/>
        <v>0</v>
      </c>
      <c r="M1919" s="1">
        <f>IF(AND(B1919="Med B", COUNTIFS(A$2:A1919, A1919, B$2:B1919, "Med B")=1), 1, 0)</f>
        <v>0</v>
      </c>
      <c r="N1919" s="1">
        <f t="shared" si="253"/>
        <v>0</v>
      </c>
      <c r="O1919" s="1">
        <f>IF(B1919="Med B", COUNTIFS(A$2:A1919, A1919, B$2:B1919, "Med B"), 0)</f>
        <v>0</v>
      </c>
      <c r="P1919" s="1">
        <f>IF(AND(B1919="Med B", COUNTIFS(A$2:A1919, A1919, B$2:B1919, "Med B")=2), E1919, 0)</f>
        <v>0</v>
      </c>
    </row>
    <row r="1920" spans="1:17" ht="10" x14ac:dyDescent="0.25">
      <c r="A1920" s="1">
        <v>122</v>
      </c>
      <c r="B1920" s="24" t="s">
        <v>9</v>
      </c>
      <c r="C1920" s="2">
        <v>41115</v>
      </c>
      <c r="D1920" s="2" t="str">
        <f t="shared" si="248"/>
        <v>2012-07</v>
      </c>
      <c r="E1920" s="23">
        <v>20000</v>
      </c>
      <c r="F1920" s="23">
        <f t="shared" si="249"/>
        <v>0</v>
      </c>
      <c r="G1920" s="23">
        <f>IF(AND(B1920="Med B", COUNTIFS(A$2:A1920, A1920, B$2:B1920, "Med A")=0), 1, 0)</f>
        <v>0</v>
      </c>
      <c r="H1920" s="23" cm="1">
        <f t="array" ref="H1920">IF(AND(A1920=A1919, E1920=1), (C1920-MIN(IF(A$2:A1920=A1920, IF(B$2:B1920="Med A", C$2:C1920), C1920)))/7, 0)</f>
        <v>0</v>
      </c>
      <c r="I1920" s="23">
        <f>IF(F1920=1, SUMIFS(E$2:E1920, A$2:A1920, A1920, B$2:B1920, "Med A"), 0)</f>
        <v>0</v>
      </c>
      <c r="J1920" s="23">
        <f t="shared" si="250"/>
        <v>0</v>
      </c>
      <c r="K1920" s="23">
        <f t="shared" si="251"/>
        <v>20000</v>
      </c>
      <c r="L1920" s="23">
        <f t="shared" si="252"/>
        <v>0</v>
      </c>
      <c r="M1920" s="1">
        <f>IF(AND(B1920="Med B", COUNTIFS(A$2:A1920, A1920, B$2:B1920, "Med B")=1), 1, 0)</f>
        <v>0</v>
      </c>
      <c r="N1920" s="1">
        <f t="shared" si="253"/>
        <v>0</v>
      </c>
      <c r="O1920" s="1">
        <f>IF(B1920="Med B", COUNTIFS(A$2:A1920, A1920, B$2:B1920, "Med B"), 0)</f>
        <v>0</v>
      </c>
      <c r="P1920" s="1">
        <f>IF(AND(B1920="Med B", COUNTIFS(A$2:A1920, A1920, B$2:B1920, "Med B")=2), E1920, 0)</f>
        <v>0</v>
      </c>
    </row>
    <row r="1921" spans="1:17" ht="10" x14ac:dyDescent="0.25">
      <c r="A1921" s="1">
        <v>122</v>
      </c>
      <c r="B1921" s="24" t="s">
        <v>9</v>
      </c>
      <c r="C1921" s="2">
        <v>41117</v>
      </c>
      <c r="D1921" s="2" t="str">
        <f t="shared" si="248"/>
        <v>2012-07</v>
      </c>
      <c r="E1921" s="23">
        <v>20000</v>
      </c>
      <c r="F1921" s="23">
        <f t="shared" si="249"/>
        <v>0</v>
      </c>
      <c r="G1921" s="23">
        <f>IF(AND(B1921="Med B", COUNTIFS(A$2:A1921, A1921, B$2:B1921, "Med A")=0), 1, 0)</f>
        <v>0</v>
      </c>
      <c r="H1921" s="23" cm="1">
        <f t="array" ref="H1921">IF(AND(A1921=A1920, E1921=1), (C1921-MIN(IF(A$2:A1921=A1921, IF(B$2:B1921="Med A", C$2:C1921), C1921)))/7, 0)</f>
        <v>0</v>
      </c>
      <c r="I1921" s="23">
        <f>IF(F1921=1, SUMIFS(E$2:E1921, A$2:A1921, A1921, B$2:B1921, "Med A"), 0)</f>
        <v>0</v>
      </c>
      <c r="J1921" s="23">
        <f t="shared" si="250"/>
        <v>0</v>
      </c>
      <c r="K1921" s="23">
        <f t="shared" si="251"/>
        <v>20000</v>
      </c>
      <c r="L1921" s="23">
        <f t="shared" si="252"/>
        <v>0</v>
      </c>
      <c r="M1921" s="1">
        <f>IF(AND(B1921="Med B", COUNTIFS(A$2:A1921, A1921, B$2:B1921, "Med B")=1), 1, 0)</f>
        <v>0</v>
      </c>
      <c r="N1921" s="1">
        <f t="shared" si="253"/>
        <v>0</v>
      </c>
      <c r="O1921" s="1">
        <f>IF(B1921="Med B", COUNTIFS(A$2:A1921, A1921, B$2:B1921, "Med B"), 0)</f>
        <v>0</v>
      </c>
      <c r="P1921" s="1">
        <f>IF(AND(B1921="Med B", COUNTIFS(A$2:A1921, A1921, B$2:B1921, "Med B")=2), E1921, 0)</f>
        <v>0</v>
      </c>
    </row>
    <row r="1922" spans="1:17" ht="10" x14ac:dyDescent="0.25">
      <c r="A1922" s="1">
        <v>122</v>
      </c>
      <c r="B1922" s="24" t="s">
        <v>9</v>
      </c>
      <c r="C1922" s="2">
        <v>41120</v>
      </c>
      <c r="D1922" s="2" t="str">
        <f t="shared" si="248"/>
        <v>2012-07</v>
      </c>
      <c r="E1922" s="23">
        <v>20000</v>
      </c>
      <c r="F1922" s="23">
        <f t="shared" si="249"/>
        <v>0</v>
      </c>
      <c r="G1922" s="23">
        <f>IF(AND(B1922="Med B", COUNTIFS(A$2:A1922, A1922, B$2:B1922, "Med A")=0), 1, 0)</f>
        <v>0</v>
      </c>
      <c r="H1922" s="23" cm="1">
        <f t="array" ref="H1922">IF(AND(A1922=A1921, E1922=1), (C1922-MIN(IF(A$2:A1922=A1922, IF(B$2:B1922="Med A", C$2:C1922), C1922)))/7, 0)</f>
        <v>0</v>
      </c>
      <c r="I1922" s="23">
        <f>IF(F1922=1, SUMIFS(E$2:E1922, A$2:A1922, A1922, B$2:B1922, "Med A"), 0)</f>
        <v>0</v>
      </c>
      <c r="J1922" s="23">
        <f t="shared" si="250"/>
        <v>0</v>
      </c>
      <c r="K1922" s="23">
        <f t="shared" si="251"/>
        <v>20000</v>
      </c>
      <c r="L1922" s="23">
        <f t="shared" si="252"/>
        <v>0</v>
      </c>
      <c r="M1922" s="1">
        <f>IF(AND(B1922="Med B", COUNTIFS(A$2:A1922, A1922, B$2:B1922, "Med B")=1), 1, 0)</f>
        <v>0</v>
      </c>
      <c r="N1922" s="1">
        <f t="shared" si="253"/>
        <v>0</v>
      </c>
      <c r="O1922" s="1">
        <f>IF(B1922="Med B", COUNTIFS(A$2:A1922, A1922, B$2:B1922, "Med B"), 0)</f>
        <v>0</v>
      </c>
      <c r="P1922" s="1">
        <f>IF(AND(B1922="Med B", COUNTIFS(A$2:A1922, A1922, B$2:B1922, "Med B")=2), E1922, 0)</f>
        <v>0</v>
      </c>
    </row>
    <row r="1923" spans="1:17" ht="10" x14ac:dyDescent="0.25">
      <c r="A1923" s="1">
        <v>122</v>
      </c>
      <c r="B1923" s="24" t="s">
        <v>9</v>
      </c>
      <c r="C1923" s="2">
        <v>41122</v>
      </c>
      <c r="D1923" s="2" t="str">
        <f t="shared" ref="D1923:D1986" si="256">TEXT(C1923,"yyyy-mm")</f>
        <v>2012-08</v>
      </c>
      <c r="E1923" s="23">
        <v>20000</v>
      </c>
      <c r="F1923" s="23">
        <f t="shared" ref="F1923:F1986" si="257">IF(AND(A1923=A1922, B1922="Med A", B1923="Med B"), 1, 0)</f>
        <v>0</v>
      </c>
      <c r="G1923" s="23">
        <f>IF(AND(B1923="Med B", COUNTIFS(A$2:A1923, A1923, B$2:B1923, "Med A")=0), 1, 0)</f>
        <v>0</v>
      </c>
      <c r="H1923" s="23" cm="1">
        <f t="array" ref="H1923">IF(AND(A1923=A1922, E1923=1), (C1923-MIN(IF(A$2:A1923=A1923, IF(B$2:B1923="Med A", C$2:C1923), C1923)))/7, 0)</f>
        <v>0</v>
      </c>
      <c r="I1923" s="23">
        <f>IF(F1923=1, SUMIFS(E$2:E1923, A$2:A1923, A1923, B$2:B1923, "Med A"), 0)</f>
        <v>0</v>
      </c>
      <c r="J1923" s="23">
        <f t="shared" ref="J1923:J1986" si="258">IF(AND(B1923="Med B", OR(A1924&lt;&gt;A1923, ISBLANK(A1924))), SUMIFS(E:E, A:A, A1923, B:B, "Med B"), 0)</f>
        <v>0</v>
      </c>
      <c r="K1923" s="23">
        <f t="shared" ref="K1923:K1986" si="259">IF(B1923="Med A", E1923, 0)</f>
        <v>20000</v>
      </c>
      <c r="L1923" s="23">
        <f t="shared" ref="L1923:L1986" si="260">IF(B1923="Med B", E1923, 0)</f>
        <v>0</v>
      </c>
      <c r="M1923" s="1">
        <f>IF(AND(B1923="Med B", COUNTIFS(A$2:A1923, A1923, B$2:B1923, "Med B")=1), 1, 0)</f>
        <v>0</v>
      </c>
      <c r="N1923" s="1">
        <f t="shared" ref="N1923:N1986" si="261">IF(M1923=1, E1923, 0)</f>
        <v>0</v>
      </c>
      <c r="O1923" s="1">
        <f>IF(B1923="Med B", COUNTIFS(A$2:A1923, A1923, B$2:B1923, "Med B"), 0)</f>
        <v>0</v>
      </c>
      <c r="P1923" s="1">
        <f>IF(AND(B1923="Med B", COUNTIFS(A$2:A1923, A1923, B$2:B1923, "Med B")=2), E1923, 0)</f>
        <v>0</v>
      </c>
    </row>
    <row r="1924" spans="1:17" ht="12.5" x14ac:dyDescent="0.25">
      <c r="A1924" s="1">
        <v>122</v>
      </c>
      <c r="B1924" s="24" t="s">
        <v>9</v>
      </c>
      <c r="C1924" s="2">
        <v>41157</v>
      </c>
      <c r="D1924" s="2" t="str">
        <f t="shared" si="256"/>
        <v>2012-09</v>
      </c>
      <c r="E1924" s="23">
        <v>18000</v>
      </c>
      <c r="F1924" s="23">
        <f t="shared" si="257"/>
        <v>0</v>
      </c>
      <c r="G1924" s="23">
        <f>IF(AND(B1924="Med B", COUNTIFS(A$2:A1924, A1924, B$2:B1924, "Med A")=0), 1, 0)</f>
        <v>0</v>
      </c>
      <c r="H1924" s="23" cm="1">
        <f t="array" ref="H1924">IF(AND(A1924=A1923, E1924=1), (C1924-MIN(IF(A$2:A1924=A1924, IF(B$2:B1924="Med A", C$2:C1924), C1924)))/7, 0)</f>
        <v>0</v>
      </c>
      <c r="I1924" s="23">
        <f>IF(F1924=1, SUMIFS(E$2:E1924, A$2:A1924, A1924, B$2:B1924, "Med A"), 0)</f>
        <v>0</v>
      </c>
      <c r="J1924" s="23">
        <f t="shared" si="258"/>
        <v>0</v>
      </c>
      <c r="K1924" s="23">
        <f t="shared" si="259"/>
        <v>18000</v>
      </c>
      <c r="L1924" s="23">
        <f t="shared" si="260"/>
        <v>0</v>
      </c>
      <c r="M1924" s="1">
        <f>IF(AND(B1924="Med B", COUNTIFS(A$2:A1924, A1924, B$2:B1924, "Med B")=1), 1, 0)</f>
        <v>0</v>
      </c>
      <c r="N1924" s="1">
        <f t="shared" si="261"/>
        <v>0</v>
      </c>
      <c r="O1924" s="1">
        <f>IF(B1924="Med B", COUNTIFS(A$2:A1924, A1924, B$2:B1924, "Med B"), 0)</f>
        <v>0</v>
      </c>
      <c r="P1924" s="1">
        <f>IF(AND(B1924="Med B", COUNTIFS(A$2:A1924, A1924, B$2:B1924, "Med B")=2), E1924, 0)</f>
        <v>0</v>
      </c>
      <c r="Q1924" t="str">
        <f t="shared" ref="Q1924:Q1925" si="262">IF(AND(F1900=1, OR(MONTH(C1900)=9, MONTH(C1900)=10)), TEXT(C1900, "yyyy-mm"), "")</f>
        <v/>
      </c>
    </row>
    <row r="1925" spans="1:17" ht="12.5" x14ac:dyDescent="0.25">
      <c r="A1925" s="1">
        <v>122</v>
      </c>
      <c r="B1925" s="24" t="s">
        <v>10</v>
      </c>
      <c r="C1925" s="2">
        <v>41164</v>
      </c>
      <c r="D1925" s="2" t="str">
        <f t="shared" si="256"/>
        <v>2012-09</v>
      </c>
      <c r="E1925" s="23">
        <v>16</v>
      </c>
      <c r="F1925" s="23">
        <f t="shared" si="257"/>
        <v>1</v>
      </c>
      <c r="G1925" s="23">
        <f>IF(AND(B1925="Med B", COUNTIFS(A$2:A1925, A1925, B$2:B1925, "Med A")=0), 1, 0)</f>
        <v>0</v>
      </c>
      <c r="H1925" s="23" cm="1">
        <f t="array" ref="H1925">IF(AND(A1925=A1924, E1925=1), (C1925-MIN(IF(A$2:A1925=A1925, IF(B$2:B1925="Med A", C$2:C1925), C1925)))/7, 0)</f>
        <v>0</v>
      </c>
      <c r="I1925" s="23">
        <f>IF(F1925=1, SUMIFS(E$2:E1925, A$2:A1925, A1925, B$2:B1925, "Med A"), 0)</f>
        <v>218000</v>
      </c>
      <c r="J1925" s="23">
        <f t="shared" si="258"/>
        <v>0</v>
      </c>
      <c r="K1925" s="23">
        <f t="shared" si="259"/>
        <v>0</v>
      </c>
      <c r="L1925" s="23">
        <f t="shared" si="260"/>
        <v>16</v>
      </c>
      <c r="M1925" s="1">
        <f>IF(AND(B1925="Med B", COUNTIFS(A$2:A1925, A1925, B$2:B1925, "Med B")=1), 1, 0)</f>
        <v>1</v>
      </c>
      <c r="N1925" s="1">
        <f t="shared" si="261"/>
        <v>16</v>
      </c>
      <c r="O1925" s="1">
        <f>IF(B1925="Med B", COUNTIFS(A$2:A1925, A1925, B$2:B1925, "Med B"), 0)</f>
        <v>1</v>
      </c>
      <c r="P1925" s="1">
        <f>IF(AND(B1925="Med B", COUNTIFS(A$2:A1925, A1925, B$2:B1925, "Med B")=2), E1925, 0)</f>
        <v>0</v>
      </c>
      <c r="Q1925" t="str">
        <f t="shared" si="262"/>
        <v/>
      </c>
    </row>
    <row r="1926" spans="1:17" ht="10" x14ac:dyDescent="0.25">
      <c r="A1926" s="1">
        <v>122</v>
      </c>
      <c r="B1926" s="24" t="s">
        <v>10</v>
      </c>
      <c r="C1926" s="2">
        <v>41227</v>
      </c>
      <c r="D1926" s="2" t="str">
        <f t="shared" si="256"/>
        <v>2012-11</v>
      </c>
      <c r="E1926" s="23">
        <v>1</v>
      </c>
      <c r="F1926" s="23">
        <f t="shared" si="257"/>
        <v>0</v>
      </c>
      <c r="G1926" s="23">
        <f>IF(AND(B1926="Med B", COUNTIFS(A$2:A1926, A1926, B$2:B1926, "Med A")=0), 1, 0)</f>
        <v>0</v>
      </c>
      <c r="H1926" s="23" cm="1">
        <f t="array" ref="H1926">IF(AND(A1926=A1925, E1926=1), (C1926-MIN(IF(A$2:A1926=A1926, IF(B$2:B1926="Med A", C$2:C1926), C1926)))/7, 0)</f>
        <v>18</v>
      </c>
      <c r="I1926" s="23">
        <f>IF(F1926=1, SUMIFS(E$2:E1926, A$2:A1926, A1926, B$2:B1926, "Med A"), 0)</f>
        <v>0</v>
      </c>
      <c r="J1926" s="23">
        <f t="shared" si="258"/>
        <v>17</v>
      </c>
      <c r="K1926" s="23">
        <f t="shared" si="259"/>
        <v>0</v>
      </c>
      <c r="L1926" s="23">
        <f t="shared" si="260"/>
        <v>1</v>
      </c>
      <c r="M1926" s="1">
        <f>IF(AND(B1926="Med B", COUNTIFS(A$2:A1926, A1926, B$2:B1926, "Med B")=1), 1, 0)</f>
        <v>0</v>
      </c>
      <c r="N1926" s="1">
        <f t="shared" si="261"/>
        <v>0</v>
      </c>
      <c r="O1926" s="1">
        <f>IF(B1926="Med B", COUNTIFS(A$2:A1926, A1926, B$2:B1926, "Med B"), 0)</f>
        <v>2</v>
      </c>
      <c r="P1926" s="1">
        <f>IF(AND(B1926="Med B", COUNTIFS(A$2:A1926, A1926, B$2:B1926, "Med B")=2), E1926, 0)</f>
        <v>1</v>
      </c>
    </row>
    <row r="1927" spans="1:17" ht="12.5" x14ac:dyDescent="0.25">
      <c r="A1927" s="1">
        <v>123</v>
      </c>
      <c r="B1927" s="24" t="s">
        <v>10</v>
      </c>
      <c r="C1927" s="2">
        <v>41170</v>
      </c>
      <c r="D1927" s="2" t="str">
        <f t="shared" si="256"/>
        <v>2012-09</v>
      </c>
      <c r="E1927" s="23">
        <v>4</v>
      </c>
      <c r="F1927" s="23">
        <f t="shared" si="257"/>
        <v>0</v>
      </c>
      <c r="G1927" s="23">
        <f>IF(AND(B1927="Med B", COUNTIFS(A$2:A1927, A1927, B$2:B1927, "Med A")=0), 1, 0)</f>
        <v>1</v>
      </c>
      <c r="H1927" s="23" cm="1">
        <f t="array" ref="H1927">IF(AND(A1927=A1926, E1927=1), (C1927-MIN(IF(A$2:A1927=A1927, IF(B$2:B1927="Med A", C$2:C1927), C1927)))/7, 0)</f>
        <v>0</v>
      </c>
      <c r="I1927" s="23">
        <f>IF(F1927=1, SUMIFS(E$2:E1927, A$2:A1927, A1927, B$2:B1927, "Med A"), 0)</f>
        <v>0</v>
      </c>
      <c r="J1927" s="23">
        <f t="shared" si="258"/>
        <v>0</v>
      </c>
      <c r="K1927" s="23">
        <f t="shared" si="259"/>
        <v>0</v>
      </c>
      <c r="L1927" s="23">
        <f t="shared" si="260"/>
        <v>4</v>
      </c>
      <c r="M1927" s="1">
        <f>IF(AND(B1927="Med B", COUNTIFS(A$2:A1927, A1927, B$2:B1927, "Med B")=1), 1, 0)</f>
        <v>1</v>
      </c>
      <c r="N1927" s="1">
        <f t="shared" si="261"/>
        <v>4</v>
      </c>
      <c r="O1927" s="1">
        <f>IF(B1927="Med B", COUNTIFS(A$2:A1927, A1927, B$2:B1927, "Med B"), 0)</f>
        <v>1</v>
      </c>
      <c r="P1927" s="1">
        <f>IF(AND(B1927="Med B", COUNTIFS(A$2:A1927, A1927, B$2:B1927, "Med B")=2), E1927, 0)</f>
        <v>0</v>
      </c>
      <c r="Q1927" t="str">
        <f>IF(AND(F1903=1, OR(MONTH(C1903)=9, MONTH(C1903)=10)), TEXT(C1903, "yyyy-mm"), "")</f>
        <v/>
      </c>
    </row>
    <row r="1928" spans="1:17" ht="10" x14ac:dyDescent="0.25">
      <c r="A1928" s="1">
        <v>123</v>
      </c>
      <c r="B1928" s="24" t="s">
        <v>10</v>
      </c>
      <c r="C1928" s="2">
        <v>41223</v>
      </c>
      <c r="D1928" s="2" t="str">
        <f t="shared" si="256"/>
        <v>2012-11</v>
      </c>
      <c r="E1928" s="23">
        <v>1</v>
      </c>
      <c r="F1928" s="23">
        <f t="shared" si="257"/>
        <v>0</v>
      </c>
      <c r="G1928" s="23">
        <f>IF(AND(B1928="Med B", COUNTIFS(A$2:A1928, A1928, B$2:B1928, "Med A")=0), 1, 0)</f>
        <v>1</v>
      </c>
      <c r="H1928" s="23" cm="1">
        <f t="array" ref="H1928">IF(AND(A1928=A1927, E1928=1), (C1928-MIN(IF(A$2:A1928=A1928, IF(B$2:B1928="Med A", C$2:C1928), C1928)))/7, 0)</f>
        <v>0</v>
      </c>
      <c r="I1928" s="23">
        <f>IF(F1928=1, SUMIFS(E$2:E1928, A$2:A1928, A1928, B$2:B1928, "Med A"), 0)</f>
        <v>0</v>
      </c>
      <c r="J1928" s="23">
        <f t="shared" si="258"/>
        <v>0</v>
      </c>
      <c r="K1928" s="23">
        <f t="shared" si="259"/>
        <v>0</v>
      </c>
      <c r="L1928" s="23">
        <f t="shared" si="260"/>
        <v>1</v>
      </c>
      <c r="M1928" s="1">
        <f>IF(AND(B1928="Med B", COUNTIFS(A$2:A1928, A1928, B$2:B1928, "Med B")=1), 1, 0)</f>
        <v>0</v>
      </c>
      <c r="N1928" s="1">
        <f t="shared" si="261"/>
        <v>0</v>
      </c>
      <c r="O1928" s="1">
        <f>IF(B1928="Med B", COUNTIFS(A$2:A1928, A1928, B$2:B1928, "Med B"), 0)</f>
        <v>2</v>
      </c>
      <c r="P1928" s="1">
        <f>IF(AND(B1928="Med B", COUNTIFS(A$2:A1928, A1928, B$2:B1928, "Med B")=2), E1928, 0)</f>
        <v>1</v>
      </c>
    </row>
    <row r="1929" spans="1:17" ht="10" x14ac:dyDescent="0.25">
      <c r="A1929" s="1">
        <v>123</v>
      </c>
      <c r="B1929" s="24" t="s">
        <v>10</v>
      </c>
      <c r="C1929" s="2">
        <v>41228</v>
      </c>
      <c r="D1929" s="2" t="str">
        <f t="shared" si="256"/>
        <v>2012-11</v>
      </c>
      <c r="E1929" s="23">
        <v>1</v>
      </c>
      <c r="F1929" s="23">
        <f t="shared" si="257"/>
        <v>0</v>
      </c>
      <c r="G1929" s="23">
        <f>IF(AND(B1929="Med B", COUNTIFS(A$2:A1929, A1929, B$2:B1929, "Med A")=0), 1, 0)</f>
        <v>1</v>
      </c>
      <c r="H1929" s="23" cm="1">
        <f t="array" ref="H1929">IF(AND(A1929=A1928, E1929=1), (C1929-MIN(IF(A$2:A1929=A1929, IF(B$2:B1929="Med A", C$2:C1929), C1929)))/7, 0)</f>
        <v>0</v>
      </c>
      <c r="I1929" s="23">
        <f>IF(F1929=1, SUMIFS(E$2:E1929, A$2:A1929, A1929, B$2:B1929, "Med A"), 0)</f>
        <v>0</v>
      </c>
      <c r="J1929" s="23">
        <f t="shared" si="258"/>
        <v>6</v>
      </c>
      <c r="K1929" s="23">
        <f t="shared" si="259"/>
        <v>0</v>
      </c>
      <c r="L1929" s="23">
        <f t="shared" si="260"/>
        <v>1</v>
      </c>
      <c r="M1929" s="1">
        <f>IF(AND(B1929="Med B", COUNTIFS(A$2:A1929, A1929, B$2:B1929, "Med B")=1), 1, 0)</f>
        <v>0</v>
      </c>
      <c r="N1929" s="1">
        <f t="shared" si="261"/>
        <v>0</v>
      </c>
      <c r="O1929" s="1">
        <f>IF(B1929="Med B", COUNTIFS(A$2:A1929, A1929, B$2:B1929, "Med B"), 0)</f>
        <v>3</v>
      </c>
      <c r="P1929" s="1">
        <f>IF(AND(B1929="Med B", COUNTIFS(A$2:A1929, A1929, B$2:B1929, "Med B")=2), E1929, 0)</f>
        <v>0</v>
      </c>
    </row>
    <row r="1930" spans="1:17" ht="10" x14ac:dyDescent="0.25">
      <c r="A1930" s="1">
        <v>124</v>
      </c>
      <c r="B1930" s="24" t="s">
        <v>9</v>
      </c>
      <c r="C1930" s="2">
        <v>41121</v>
      </c>
      <c r="D1930" s="2" t="str">
        <f t="shared" si="256"/>
        <v>2012-07</v>
      </c>
      <c r="E1930" s="23">
        <v>6000</v>
      </c>
      <c r="F1930" s="23">
        <f t="shared" si="257"/>
        <v>0</v>
      </c>
      <c r="G1930" s="23">
        <f>IF(AND(B1930="Med B", COUNTIFS(A$2:A1930, A1930, B$2:B1930, "Med A")=0), 1, 0)</f>
        <v>0</v>
      </c>
      <c r="H1930" s="23" cm="1">
        <f t="array" ref="H1930">IF(AND(A1930=A1929, E1930=1), (C1930-MIN(IF(A$2:A1930=A1930, IF(B$2:B1930="Med A", C$2:C1930), C1930)))/7, 0)</f>
        <v>0</v>
      </c>
      <c r="I1930" s="23">
        <f>IF(F1930=1, SUMIFS(E$2:E1930, A$2:A1930, A1930, B$2:B1930, "Med A"), 0)</f>
        <v>0</v>
      </c>
      <c r="J1930" s="23">
        <f t="shared" si="258"/>
        <v>0</v>
      </c>
      <c r="K1930" s="23">
        <f t="shared" si="259"/>
        <v>6000</v>
      </c>
      <c r="L1930" s="23">
        <f t="shared" si="260"/>
        <v>0</v>
      </c>
      <c r="M1930" s="1">
        <f>IF(AND(B1930="Med B", COUNTIFS(A$2:A1930, A1930, B$2:B1930, "Med B")=1), 1, 0)</f>
        <v>0</v>
      </c>
      <c r="N1930" s="1">
        <f t="shared" si="261"/>
        <v>0</v>
      </c>
      <c r="O1930" s="1">
        <f>IF(B1930="Med B", COUNTIFS(A$2:A1930, A1930, B$2:B1930, "Med B"), 0)</f>
        <v>0</v>
      </c>
      <c r="P1930" s="1">
        <f>IF(AND(B1930="Med B", COUNTIFS(A$2:A1930, A1930, B$2:B1930, "Med B")=2), E1930, 0)</f>
        <v>0</v>
      </c>
    </row>
    <row r="1931" spans="1:17" ht="10" x14ac:dyDescent="0.25">
      <c r="A1931" s="1">
        <v>125</v>
      </c>
      <c r="B1931" s="24" t="s">
        <v>9</v>
      </c>
      <c r="C1931" s="2">
        <v>41093</v>
      </c>
      <c r="D1931" s="2" t="str">
        <f t="shared" si="256"/>
        <v>2012-07</v>
      </c>
      <c r="E1931" s="23">
        <v>4300</v>
      </c>
      <c r="F1931" s="23">
        <f t="shared" si="257"/>
        <v>0</v>
      </c>
      <c r="G1931" s="23">
        <f>IF(AND(B1931="Med B", COUNTIFS(A$2:A1931, A1931, B$2:B1931, "Med A")=0), 1, 0)</f>
        <v>0</v>
      </c>
      <c r="H1931" s="23" cm="1">
        <f t="array" ref="H1931">IF(AND(A1931=A1930, E1931=1), (C1931-MIN(IF(A$2:A1931=A1931, IF(B$2:B1931="Med A", C$2:C1931), C1931)))/7, 0)</f>
        <v>0</v>
      </c>
      <c r="I1931" s="23">
        <f>IF(F1931=1, SUMIFS(E$2:E1931, A$2:A1931, A1931, B$2:B1931, "Med A"), 0)</f>
        <v>0</v>
      </c>
      <c r="J1931" s="23">
        <f t="shared" si="258"/>
        <v>0</v>
      </c>
      <c r="K1931" s="23">
        <f t="shared" si="259"/>
        <v>4300</v>
      </c>
      <c r="L1931" s="23">
        <f t="shared" si="260"/>
        <v>0</v>
      </c>
      <c r="M1931" s="1">
        <f>IF(AND(B1931="Med B", COUNTIFS(A$2:A1931, A1931, B$2:B1931, "Med B")=1), 1, 0)</f>
        <v>0</v>
      </c>
      <c r="N1931" s="1">
        <f t="shared" si="261"/>
        <v>0</v>
      </c>
      <c r="O1931" s="1">
        <f>IF(B1931="Med B", COUNTIFS(A$2:A1931, A1931, B$2:B1931, "Med B"), 0)</f>
        <v>0</v>
      </c>
      <c r="P1931" s="1">
        <f>IF(AND(B1931="Med B", COUNTIFS(A$2:A1931, A1931, B$2:B1931, "Med B")=2), E1931, 0)</f>
        <v>0</v>
      </c>
    </row>
    <row r="1932" spans="1:17" ht="10" x14ac:dyDescent="0.25">
      <c r="A1932" s="1">
        <v>125</v>
      </c>
      <c r="B1932" s="24" t="s">
        <v>9</v>
      </c>
      <c r="C1932" s="2">
        <v>41095</v>
      </c>
      <c r="D1932" s="2" t="str">
        <f t="shared" si="256"/>
        <v>2012-07</v>
      </c>
      <c r="E1932" s="23">
        <v>4300</v>
      </c>
      <c r="F1932" s="23">
        <f t="shared" si="257"/>
        <v>0</v>
      </c>
      <c r="G1932" s="23">
        <f>IF(AND(B1932="Med B", COUNTIFS(A$2:A1932, A1932, B$2:B1932, "Med A")=0), 1, 0)</f>
        <v>0</v>
      </c>
      <c r="H1932" s="23" cm="1">
        <f t="array" ref="H1932">IF(AND(A1932=A1931, E1932=1), (C1932-MIN(IF(A$2:A1932=A1932, IF(B$2:B1932="Med A", C$2:C1932), C1932)))/7, 0)</f>
        <v>0</v>
      </c>
      <c r="I1932" s="23">
        <f>IF(F1932=1, SUMIFS(E$2:E1932, A$2:A1932, A1932, B$2:B1932, "Med A"), 0)</f>
        <v>0</v>
      </c>
      <c r="J1932" s="23">
        <f t="shared" si="258"/>
        <v>0</v>
      </c>
      <c r="K1932" s="23">
        <f t="shared" si="259"/>
        <v>4300</v>
      </c>
      <c r="L1932" s="23">
        <f t="shared" si="260"/>
        <v>0</v>
      </c>
      <c r="M1932" s="1">
        <f>IF(AND(B1932="Med B", COUNTIFS(A$2:A1932, A1932, B$2:B1932, "Med B")=1), 1, 0)</f>
        <v>0</v>
      </c>
      <c r="N1932" s="1">
        <f t="shared" si="261"/>
        <v>0</v>
      </c>
      <c r="O1932" s="1">
        <f>IF(B1932="Med B", COUNTIFS(A$2:A1932, A1932, B$2:B1932, "Med B"), 0)</f>
        <v>0</v>
      </c>
      <c r="P1932" s="1">
        <f>IF(AND(B1932="Med B", COUNTIFS(A$2:A1932, A1932, B$2:B1932, "Med B")=2), E1932, 0)</f>
        <v>0</v>
      </c>
    </row>
    <row r="1933" spans="1:17" ht="10" x14ac:dyDescent="0.25">
      <c r="A1933" s="1">
        <v>125</v>
      </c>
      <c r="B1933" s="24" t="s">
        <v>9</v>
      </c>
      <c r="C1933" s="2">
        <v>41100</v>
      </c>
      <c r="D1933" s="2" t="str">
        <f t="shared" si="256"/>
        <v>2012-07</v>
      </c>
      <c r="E1933" s="23">
        <v>4300</v>
      </c>
      <c r="F1933" s="23">
        <f t="shared" si="257"/>
        <v>0</v>
      </c>
      <c r="G1933" s="23">
        <f>IF(AND(B1933="Med B", COUNTIFS(A$2:A1933, A1933, B$2:B1933, "Med A")=0), 1, 0)</f>
        <v>0</v>
      </c>
      <c r="H1933" s="23" cm="1">
        <f t="array" ref="H1933">IF(AND(A1933=A1932, E1933=1), (C1933-MIN(IF(A$2:A1933=A1933, IF(B$2:B1933="Med A", C$2:C1933), C1933)))/7, 0)</f>
        <v>0</v>
      </c>
      <c r="I1933" s="23">
        <f>IF(F1933=1, SUMIFS(E$2:E1933, A$2:A1933, A1933, B$2:B1933, "Med A"), 0)</f>
        <v>0</v>
      </c>
      <c r="J1933" s="23">
        <f t="shared" si="258"/>
        <v>0</v>
      </c>
      <c r="K1933" s="23">
        <f t="shared" si="259"/>
        <v>4300</v>
      </c>
      <c r="L1933" s="23">
        <f t="shared" si="260"/>
        <v>0</v>
      </c>
      <c r="M1933" s="1">
        <f>IF(AND(B1933="Med B", COUNTIFS(A$2:A1933, A1933, B$2:B1933, "Med B")=1), 1, 0)</f>
        <v>0</v>
      </c>
      <c r="N1933" s="1">
        <f t="shared" si="261"/>
        <v>0</v>
      </c>
      <c r="O1933" s="1">
        <f>IF(B1933="Med B", COUNTIFS(A$2:A1933, A1933, B$2:B1933, "Med B"), 0)</f>
        <v>0</v>
      </c>
      <c r="P1933" s="1">
        <f>IF(AND(B1933="Med B", COUNTIFS(A$2:A1933, A1933, B$2:B1933, "Med B")=2), E1933, 0)</f>
        <v>0</v>
      </c>
    </row>
    <row r="1934" spans="1:17" ht="10" x14ac:dyDescent="0.25">
      <c r="A1934" s="1">
        <v>125</v>
      </c>
      <c r="B1934" s="24" t="s">
        <v>9</v>
      </c>
      <c r="C1934" s="2">
        <v>41102</v>
      </c>
      <c r="D1934" s="2" t="str">
        <f t="shared" si="256"/>
        <v>2012-07</v>
      </c>
      <c r="E1934" s="23">
        <v>4300</v>
      </c>
      <c r="F1934" s="23">
        <f t="shared" si="257"/>
        <v>0</v>
      </c>
      <c r="G1934" s="23">
        <f>IF(AND(B1934="Med B", COUNTIFS(A$2:A1934, A1934, B$2:B1934, "Med A")=0), 1, 0)</f>
        <v>0</v>
      </c>
      <c r="H1934" s="23" cm="1">
        <f t="array" ref="H1934">IF(AND(A1934=A1933, E1934=1), (C1934-MIN(IF(A$2:A1934=A1934, IF(B$2:B1934="Med A", C$2:C1934), C1934)))/7, 0)</f>
        <v>0</v>
      </c>
      <c r="I1934" s="23">
        <f>IF(F1934=1, SUMIFS(E$2:E1934, A$2:A1934, A1934, B$2:B1934, "Med A"), 0)</f>
        <v>0</v>
      </c>
      <c r="J1934" s="23">
        <f t="shared" si="258"/>
        <v>0</v>
      </c>
      <c r="K1934" s="23">
        <f t="shared" si="259"/>
        <v>4300</v>
      </c>
      <c r="L1934" s="23">
        <f t="shared" si="260"/>
        <v>0</v>
      </c>
      <c r="M1934" s="1">
        <f>IF(AND(B1934="Med B", COUNTIFS(A$2:A1934, A1934, B$2:B1934, "Med B")=1), 1, 0)</f>
        <v>0</v>
      </c>
      <c r="N1934" s="1">
        <f t="shared" si="261"/>
        <v>0</v>
      </c>
      <c r="O1934" s="1">
        <f>IF(B1934="Med B", COUNTIFS(A$2:A1934, A1934, B$2:B1934, "Med B"), 0)</f>
        <v>0</v>
      </c>
      <c r="P1934" s="1">
        <f>IF(AND(B1934="Med B", COUNTIFS(A$2:A1934, A1934, B$2:B1934, "Med B")=2), E1934, 0)</f>
        <v>0</v>
      </c>
    </row>
    <row r="1935" spans="1:17" ht="10" x14ac:dyDescent="0.25">
      <c r="A1935" s="1">
        <v>125</v>
      </c>
      <c r="B1935" s="24" t="s">
        <v>9</v>
      </c>
      <c r="C1935" s="2">
        <v>41104</v>
      </c>
      <c r="D1935" s="2" t="str">
        <f t="shared" si="256"/>
        <v>2012-07</v>
      </c>
      <c r="E1935" s="23">
        <v>4300</v>
      </c>
      <c r="F1935" s="23">
        <f t="shared" si="257"/>
        <v>0</v>
      </c>
      <c r="G1935" s="23">
        <f>IF(AND(B1935="Med B", COUNTIFS(A$2:A1935, A1935, B$2:B1935, "Med A")=0), 1, 0)</f>
        <v>0</v>
      </c>
      <c r="H1935" s="23" cm="1">
        <f t="array" ref="H1935">IF(AND(A1935=A1934, E1935=1), (C1935-MIN(IF(A$2:A1935=A1935, IF(B$2:B1935="Med A", C$2:C1935), C1935)))/7, 0)</f>
        <v>0</v>
      </c>
      <c r="I1935" s="23">
        <f>IF(F1935=1, SUMIFS(E$2:E1935, A$2:A1935, A1935, B$2:B1935, "Med A"), 0)</f>
        <v>0</v>
      </c>
      <c r="J1935" s="23">
        <f t="shared" si="258"/>
        <v>0</v>
      </c>
      <c r="K1935" s="23">
        <f t="shared" si="259"/>
        <v>4300</v>
      </c>
      <c r="L1935" s="23">
        <f t="shared" si="260"/>
        <v>0</v>
      </c>
      <c r="M1935" s="1">
        <f>IF(AND(B1935="Med B", COUNTIFS(A$2:A1935, A1935, B$2:B1935, "Med B")=1), 1, 0)</f>
        <v>0</v>
      </c>
      <c r="N1935" s="1">
        <f t="shared" si="261"/>
        <v>0</v>
      </c>
      <c r="O1935" s="1">
        <f>IF(B1935="Med B", COUNTIFS(A$2:A1935, A1935, B$2:B1935, "Med B"), 0)</f>
        <v>0</v>
      </c>
      <c r="P1935" s="1">
        <f>IF(AND(B1935="Med B", COUNTIFS(A$2:A1935, A1935, B$2:B1935, "Med B")=2), E1935, 0)</f>
        <v>0</v>
      </c>
    </row>
    <row r="1936" spans="1:17" ht="10" x14ac:dyDescent="0.25">
      <c r="A1936" s="1">
        <v>125</v>
      </c>
      <c r="B1936" s="24" t="s">
        <v>9</v>
      </c>
      <c r="C1936" s="2">
        <v>41107</v>
      </c>
      <c r="D1936" s="2" t="str">
        <f t="shared" si="256"/>
        <v>2012-07</v>
      </c>
      <c r="E1936" s="23">
        <v>4300</v>
      </c>
      <c r="F1936" s="23">
        <f t="shared" si="257"/>
        <v>0</v>
      </c>
      <c r="G1936" s="23">
        <f>IF(AND(B1936="Med B", COUNTIFS(A$2:A1936, A1936, B$2:B1936, "Med A")=0), 1, 0)</f>
        <v>0</v>
      </c>
      <c r="H1936" s="23" cm="1">
        <f t="array" ref="H1936">IF(AND(A1936=A1935, E1936=1), (C1936-MIN(IF(A$2:A1936=A1936, IF(B$2:B1936="Med A", C$2:C1936), C1936)))/7, 0)</f>
        <v>0</v>
      </c>
      <c r="I1936" s="23">
        <f>IF(F1936=1, SUMIFS(E$2:E1936, A$2:A1936, A1936, B$2:B1936, "Med A"), 0)</f>
        <v>0</v>
      </c>
      <c r="J1936" s="23">
        <f t="shared" si="258"/>
        <v>0</v>
      </c>
      <c r="K1936" s="23">
        <f t="shared" si="259"/>
        <v>4300</v>
      </c>
      <c r="L1936" s="23">
        <f t="shared" si="260"/>
        <v>0</v>
      </c>
      <c r="M1936" s="1">
        <f>IF(AND(B1936="Med B", COUNTIFS(A$2:A1936, A1936, B$2:B1936, "Med B")=1), 1, 0)</f>
        <v>0</v>
      </c>
      <c r="N1936" s="1">
        <f t="shared" si="261"/>
        <v>0</v>
      </c>
      <c r="O1936" s="1">
        <f>IF(B1936="Med B", COUNTIFS(A$2:A1936, A1936, B$2:B1936, "Med B"), 0)</f>
        <v>0</v>
      </c>
      <c r="P1936" s="1">
        <f>IF(AND(B1936="Med B", COUNTIFS(A$2:A1936, A1936, B$2:B1936, "Med B")=2), E1936, 0)</f>
        <v>0</v>
      </c>
    </row>
    <row r="1937" spans="1:16" ht="10" x14ac:dyDescent="0.25">
      <c r="A1937" s="1">
        <v>125</v>
      </c>
      <c r="B1937" s="24" t="s">
        <v>9</v>
      </c>
      <c r="C1937" s="2">
        <v>41109</v>
      </c>
      <c r="D1937" s="2" t="str">
        <f t="shared" si="256"/>
        <v>2012-07</v>
      </c>
      <c r="E1937" s="23">
        <v>4300</v>
      </c>
      <c r="F1937" s="23">
        <f t="shared" si="257"/>
        <v>0</v>
      </c>
      <c r="G1937" s="23">
        <f>IF(AND(B1937="Med B", COUNTIFS(A$2:A1937, A1937, B$2:B1937, "Med A")=0), 1, 0)</f>
        <v>0</v>
      </c>
      <c r="H1937" s="23" cm="1">
        <f t="array" ref="H1937">IF(AND(A1937=A1936, E1937=1), (C1937-MIN(IF(A$2:A1937=A1937, IF(B$2:B1937="Med A", C$2:C1937), C1937)))/7, 0)</f>
        <v>0</v>
      </c>
      <c r="I1937" s="23">
        <f>IF(F1937=1, SUMIFS(E$2:E1937, A$2:A1937, A1937, B$2:B1937, "Med A"), 0)</f>
        <v>0</v>
      </c>
      <c r="J1937" s="23">
        <f t="shared" si="258"/>
        <v>0</v>
      </c>
      <c r="K1937" s="23">
        <f t="shared" si="259"/>
        <v>4300</v>
      </c>
      <c r="L1937" s="23">
        <f t="shared" si="260"/>
        <v>0</v>
      </c>
      <c r="M1937" s="1">
        <f>IF(AND(B1937="Med B", COUNTIFS(A$2:A1937, A1937, B$2:B1937, "Med B")=1), 1, 0)</f>
        <v>0</v>
      </c>
      <c r="N1937" s="1">
        <f t="shared" si="261"/>
        <v>0</v>
      </c>
      <c r="O1937" s="1">
        <f>IF(B1937="Med B", COUNTIFS(A$2:A1937, A1937, B$2:B1937, "Med B"), 0)</f>
        <v>0</v>
      </c>
      <c r="P1937" s="1">
        <f>IF(AND(B1937="Med B", COUNTIFS(A$2:A1937, A1937, B$2:B1937, "Med B")=2), E1937, 0)</f>
        <v>0</v>
      </c>
    </row>
    <row r="1938" spans="1:16" ht="10" x14ac:dyDescent="0.25">
      <c r="A1938" s="1">
        <v>125</v>
      </c>
      <c r="B1938" s="24" t="s">
        <v>9</v>
      </c>
      <c r="C1938" s="2">
        <v>41111</v>
      </c>
      <c r="D1938" s="2" t="str">
        <f t="shared" si="256"/>
        <v>2012-07</v>
      </c>
      <c r="E1938" s="23">
        <v>4300</v>
      </c>
      <c r="F1938" s="23">
        <f t="shared" si="257"/>
        <v>0</v>
      </c>
      <c r="G1938" s="23">
        <f>IF(AND(B1938="Med B", COUNTIFS(A$2:A1938, A1938, B$2:B1938, "Med A")=0), 1, 0)</f>
        <v>0</v>
      </c>
      <c r="H1938" s="23" cm="1">
        <f t="array" ref="H1938">IF(AND(A1938=A1937, E1938=1), (C1938-MIN(IF(A$2:A1938=A1938, IF(B$2:B1938="Med A", C$2:C1938), C1938)))/7, 0)</f>
        <v>0</v>
      </c>
      <c r="I1938" s="23">
        <f>IF(F1938=1, SUMIFS(E$2:E1938, A$2:A1938, A1938, B$2:B1938, "Med A"), 0)</f>
        <v>0</v>
      </c>
      <c r="J1938" s="23">
        <f t="shared" si="258"/>
        <v>0</v>
      </c>
      <c r="K1938" s="23">
        <f t="shared" si="259"/>
        <v>4300</v>
      </c>
      <c r="L1938" s="23">
        <f t="shared" si="260"/>
        <v>0</v>
      </c>
      <c r="M1938" s="1">
        <f>IF(AND(B1938="Med B", COUNTIFS(A$2:A1938, A1938, B$2:B1938, "Med B")=1), 1, 0)</f>
        <v>0</v>
      </c>
      <c r="N1938" s="1">
        <f t="shared" si="261"/>
        <v>0</v>
      </c>
      <c r="O1938" s="1">
        <f>IF(B1938="Med B", COUNTIFS(A$2:A1938, A1938, B$2:B1938, "Med B"), 0)</f>
        <v>0</v>
      </c>
      <c r="P1938" s="1">
        <f>IF(AND(B1938="Med B", COUNTIFS(A$2:A1938, A1938, B$2:B1938, "Med B")=2), E1938, 0)</f>
        <v>0</v>
      </c>
    </row>
    <row r="1939" spans="1:16" ht="10" x14ac:dyDescent="0.25">
      <c r="A1939" s="1">
        <v>125</v>
      </c>
      <c r="B1939" s="24" t="s">
        <v>9</v>
      </c>
      <c r="C1939" s="2">
        <v>41114</v>
      </c>
      <c r="D1939" s="2" t="str">
        <f t="shared" si="256"/>
        <v>2012-07</v>
      </c>
      <c r="E1939" s="23">
        <v>5200</v>
      </c>
      <c r="F1939" s="23">
        <f t="shared" si="257"/>
        <v>0</v>
      </c>
      <c r="G1939" s="23">
        <f>IF(AND(B1939="Med B", COUNTIFS(A$2:A1939, A1939, B$2:B1939, "Med A")=0), 1, 0)</f>
        <v>0</v>
      </c>
      <c r="H1939" s="23" cm="1">
        <f t="array" ref="H1939">IF(AND(A1939=A1938, E1939=1), (C1939-MIN(IF(A$2:A1939=A1939, IF(B$2:B1939="Med A", C$2:C1939), C1939)))/7, 0)</f>
        <v>0</v>
      </c>
      <c r="I1939" s="23">
        <f>IF(F1939=1, SUMIFS(E$2:E1939, A$2:A1939, A1939, B$2:B1939, "Med A"), 0)</f>
        <v>0</v>
      </c>
      <c r="J1939" s="23">
        <f t="shared" si="258"/>
        <v>0</v>
      </c>
      <c r="K1939" s="23">
        <f t="shared" si="259"/>
        <v>5200</v>
      </c>
      <c r="L1939" s="23">
        <f t="shared" si="260"/>
        <v>0</v>
      </c>
      <c r="M1939" s="1">
        <f>IF(AND(B1939="Med B", COUNTIFS(A$2:A1939, A1939, B$2:B1939, "Med B")=1), 1, 0)</f>
        <v>0</v>
      </c>
      <c r="N1939" s="1">
        <f t="shared" si="261"/>
        <v>0</v>
      </c>
      <c r="O1939" s="1">
        <f>IF(B1939="Med B", COUNTIFS(A$2:A1939, A1939, B$2:B1939, "Med B"), 0)</f>
        <v>0</v>
      </c>
      <c r="P1939" s="1">
        <f>IF(AND(B1939="Med B", COUNTIFS(A$2:A1939, A1939, B$2:B1939, "Med B")=2), E1939, 0)</f>
        <v>0</v>
      </c>
    </row>
    <row r="1940" spans="1:16" ht="10" x14ac:dyDescent="0.25">
      <c r="A1940" s="1">
        <v>125</v>
      </c>
      <c r="B1940" s="24" t="s">
        <v>9</v>
      </c>
      <c r="C1940" s="2">
        <v>41116</v>
      </c>
      <c r="D1940" s="2" t="str">
        <f t="shared" si="256"/>
        <v>2012-07</v>
      </c>
      <c r="E1940" s="23">
        <v>5200</v>
      </c>
      <c r="F1940" s="23">
        <f t="shared" si="257"/>
        <v>0</v>
      </c>
      <c r="G1940" s="23">
        <f>IF(AND(B1940="Med B", COUNTIFS(A$2:A1940, A1940, B$2:B1940, "Med A")=0), 1, 0)</f>
        <v>0</v>
      </c>
      <c r="H1940" s="23" cm="1">
        <f t="array" ref="H1940">IF(AND(A1940=A1939, E1940=1), (C1940-MIN(IF(A$2:A1940=A1940, IF(B$2:B1940="Med A", C$2:C1940), C1940)))/7, 0)</f>
        <v>0</v>
      </c>
      <c r="I1940" s="23">
        <f>IF(F1940=1, SUMIFS(E$2:E1940, A$2:A1940, A1940, B$2:B1940, "Med A"), 0)</f>
        <v>0</v>
      </c>
      <c r="J1940" s="23">
        <f t="shared" si="258"/>
        <v>0</v>
      </c>
      <c r="K1940" s="23">
        <f t="shared" si="259"/>
        <v>5200</v>
      </c>
      <c r="L1940" s="23">
        <f t="shared" si="260"/>
        <v>0</v>
      </c>
      <c r="M1940" s="1">
        <f>IF(AND(B1940="Med B", COUNTIFS(A$2:A1940, A1940, B$2:B1940, "Med B")=1), 1, 0)</f>
        <v>0</v>
      </c>
      <c r="N1940" s="1">
        <f t="shared" si="261"/>
        <v>0</v>
      </c>
      <c r="O1940" s="1">
        <f>IF(B1940="Med B", COUNTIFS(A$2:A1940, A1940, B$2:B1940, "Med B"), 0)</f>
        <v>0</v>
      </c>
      <c r="P1940" s="1">
        <f>IF(AND(B1940="Med B", COUNTIFS(A$2:A1940, A1940, B$2:B1940, "Med B")=2), E1940, 0)</f>
        <v>0</v>
      </c>
    </row>
    <row r="1941" spans="1:16" ht="10" x14ac:dyDescent="0.25">
      <c r="A1941" s="1">
        <v>125</v>
      </c>
      <c r="B1941" s="24" t="s">
        <v>9</v>
      </c>
      <c r="C1941" s="2">
        <v>41118</v>
      </c>
      <c r="D1941" s="2" t="str">
        <f t="shared" si="256"/>
        <v>2012-07</v>
      </c>
      <c r="E1941" s="23">
        <v>5200</v>
      </c>
      <c r="F1941" s="23">
        <f t="shared" si="257"/>
        <v>0</v>
      </c>
      <c r="G1941" s="23">
        <f>IF(AND(B1941="Med B", COUNTIFS(A$2:A1941, A1941, B$2:B1941, "Med A")=0), 1, 0)</f>
        <v>0</v>
      </c>
      <c r="H1941" s="23" cm="1">
        <f t="array" ref="H1941">IF(AND(A1941=A1940, E1941=1), (C1941-MIN(IF(A$2:A1941=A1941, IF(B$2:B1941="Med A", C$2:C1941), C1941)))/7, 0)</f>
        <v>0</v>
      </c>
      <c r="I1941" s="23">
        <f>IF(F1941=1, SUMIFS(E$2:E1941, A$2:A1941, A1941, B$2:B1941, "Med A"), 0)</f>
        <v>0</v>
      </c>
      <c r="J1941" s="23">
        <f t="shared" si="258"/>
        <v>0</v>
      </c>
      <c r="K1941" s="23">
        <f t="shared" si="259"/>
        <v>5200</v>
      </c>
      <c r="L1941" s="23">
        <f t="shared" si="260"/>
        <v>0</v>
      </c>
      <c r="M1941" s="1">
        <f>IF(AND(B1941="Med B", COUNTIFS(A$2:A1941, A1941, B$2:B1941, "Med B")=1), 1, 0)</f>
        <v>0</v>
      </c>
      <c r="N1941" s="1">
        <f t="shared" si="261"/>
        <v>0</v>
      </c>
      <c r="O1941" s="1">
        <f>IF(B1941="Med B", COUNTIFS(A$2:A1941, A1941, B$2:B1941, "Med B"), 0)</f>
        <v>0</v>
      </c>
      <c r="P1941" s="1">
        <f>IF(AND(B1941="Med B", COUNTIFS(A$2:A1941, A1941, B$2:B1941, "Med B")=2), E1941, 0)</f>
        <v>0</v>
      </c>
    </row>
    <row r="1942" spans="1:16" ht="10" x14ac:dyDescent="0.25">
      <c r="A1942" s="1">
        <v>125</v>
      </c>
      <c r="B1942" s="24" t="s">
        <v>9</v>
      </c>
      <c r="C1942" s="2">
        <v>41121</v>
      </c>
      <c r="D1942" s="2" t="str">
        <f t="shared" si="256"/>
        <v>2012-07</v>
      </c>
      <c r="E1942" s="23">
        <v>5200</v>
      </c>
      <c r="F1942" s="23">
        <f t="shared" si="257"/>
        <v>0</v>
      </c>
      <c r="G1942" s="23">
        <f>IF(AND(B1942="Med B", COUNTIFS(A$2:A1942, A1942, B$2:B1942, "Med A")=0), 1, 0)</f>
        <v>0</v>
      </c>
      <c r="H1942" s="23" cm="1">
        <f t="array" ref="H1942">IF(AND(A1942=A1941, E1942=1), (C1942-MIN(IF(A$2:A1942=A1942, IF(B$2:B1942="Med A", C$2:C1942), C1942)))/7, 0)</f>
        <v>0</v>
      </c>
      <c r="I1942" s="23">
        <f>IF(F1942=1, SUMIFS(E$2:E1942, A$2:A1942, A1942, B$2:B1942, "Med A"), 0)</f>
        <v>0</v>
      </c>
      <c r="J1942" s="23">
        <f t="shared" si="258"/>
        <v>0</v>
      </c>
      <c r="K1942" s="23">
        <f t="shared" si="259"/>
        <v>5200</v>
      </c>
      <c r="L1942" s="23">
        <f t="shared" si="260"/>
        <v>0</v>
      </c>
      <c r="M1942" s="1">
        <f>IF(AND(B1942="Med B", COUNTIFS(A$2:A1942, A1942, B$2:B1942, "Med B")=1), 1, 0)</f>
        <v>0</v>
      </c>
      <c r="N1942" s="1">
        <f t="shared" si="261"/>
        <v>0</v>
      </c>
      <c r="O1942" s="1">
        <f>IF(B1942="Med B", COUNTIFS(A$2:A1942, A1942, B$2:B1942, "Med B"), 0)</f>
        <v>0</v>
      </c>
      <c r="P1942" s="1">
        <f>IF(AND(B1942="Med B", COUNTIFS(A$2:A1942, A1942, B$2:B1942, "Med B")=2), E1942, 0)</f>
        <v>0</v>
      </c>
    </row>
    <row r="1943" spans="1:16" ht="10" x14ac:dyDescent="0.25">
      <c r="A1943" s="1">
        <v>125</v>
      </c>
      <c r="B1943" s="24" t="s">
        <v>9</v>
      </c>
      <c r="C1943" s="2">
        <v>41123</v>
      </c>
      <c r="D1943" s="2" t="str">
        <f t="shared" si="256"/>
        <v>2012-08</v>
      </c>
      <c r="E1943" s="23">
        <v>5200</v>
      </c>
      <c r="F1943" s="23">
        <f t="shared" si="257"/>
        <v>0</v>
      </c>
      <c r="G1943" s="23">
        <f>IF(AND(B1943="Med B", COUNTIFS(A$2:A1943, A1943, B$2:B1943, "Med A")=0), 1, 0)</f>
        <v>0</v>
      </c>
      <c r="H1943" s="23" cm="1">
        <f t="array" ref="H1943">IF(AND(A1943=A1942, E1943=1), (C1943-MIN(IF(A$2:A1943=A1943, IF(B$2:B1943="Med A", C$2:C1943), C1943)))/7, 0)</f>
        <v>0</v>
      </c>
      <c r="I1943" s="23">
        <f>IF(F1943=1, SUMIFS(E$2:E1943, A$2:A1943, A1943, B$2:B1943, "Med A"), 0)</f>
        <v>0</v>
      </c>
      <c r="J1943" s="23">
        <f t="shared" si="258"/>
        <v>0</v>
      </c>
      <c r="K1943" s="23">
        <f t="shared" si="259"/>
        <v>5200</v>
      </c>
      <c r="L1943" s="23">
        <f t="shared" si="260"/>
        <v>0</v>
      </c>
      <c r="M1943" s="1">
        <f>IF(AND(B1943="Med B", COUNTIFS(A$2:A1943, A1943, B$2:B1943, "Med B")=1), 1, 0)</f>
        <v>0</v>
      </c>
      <c r="N1943" s="1">
        <f t="shared" si="261"/>
        <v>0</v>
      </c>
      <c r="O1943" s="1">
        <f>IF(B1943="Med B", COUNTIFS(A$2:A1943, A1943, B$2:B1943, "Med B"), 0)</f>
        <v>0</v>
      </c>
      <c r="P1943" s="1">
        <f>IF(AND(B1943="Med B", COUNTIFS(A$2:A1943, A1943, B$2:B1943, "Med B")=2), E1943, 0)</f>
        <v>0</v>
      </c>
    </row>
    <row r="1944" spans="1:16" ht="10" x14ac:dyDescent="0.25">
      <c r="A1944" s="1">
        <v>125</v>
      </c>
      <c r="B1944" s="24" t="s">
        <v>9</v>
      </c>
      <c r="C1944" s="2">
        <v>41125</v>
      </c>
      <c r="D1944" s="2" t="str">
        <f t="shared" si="256"/>
        <v>2012-08</v>
      </c>
      <c r="E1944" s="23">
        <v>7500</v>
      </c>
      <c r="F1944" s="23">
        <f t="shared" si="257"/>
        <v>0</v>
      </c>
      <c r="G1944" s="23">
        <f>IF(AND(B1944="Med B", COUNTIFS(A$2:A1944, A1944, B$2:B1944, "Med A")=0), 1, 0)</f>
        <v>0</v>
      </c>
      <c r="H1944" s="23" cm="1">
        <f t="array" ref="H1944">IF(AND(A1944=A1943, E1944=1), (C1944-MIN(IF(A$2:A1944=A1944, IF(B$2:B1944="Med A", C$2:C1944), C1944)))/7, 0)</f>
        <v>0</v>
      </c>
      <c r="I1944" s="23">
        <f>IF(F1944=1, SUMIFS(E$2:E1944, A$2:A1944, A1944, B$2:B1944, "Med A"), 0)</f>
        <v>0</v>
      </c>
      <c r="J1944" s="23">
        <f t="shared" si="258"/>
        <v>0</v>
      </c>
      <c r="K1944" s="23">
        <f t="shared" si="259"/>
        <v>7500</v>
      </c>
      <c r="L1944" s="23">
        <f t="shared" si="260"/>
        <v>0</v>
      </c>
      <c r="M1944" s="1">
        <f>IF(AND(B1944="Med B", COUNTIFS(A$2:A1944, A1944, B$2:B1944, "Med B")=1), 1, 0)</f>
        <v>0</v>
      </c>
      <c r="N1944" s="1">
        <f t="shared" si="261"/>
        <v>0</v>
      </c>
      <c r="O1944" s="1">
        <f>IF(B1944="Med B", COUNTIFS(A$2:A1944, A1944, B$2:B1944, "Med B"), 0)</f>
        <v>0</v>
      </c>
      <c r="P1944" s="1">
        <f>IF(AND(B1944="Med B", COUNTIFS(A$2:A1944, A1944, B$2:B1944, "Med B")=2), E1944, 0)</f>
        <v>0</v>
      </c>
    </row>
    <row r="1945" spans="1:16" ht="10" x14ac:dyDescent="0.25">
      <c r="A1945" s="1">
        <v>125</v>
      </c>
      <c r="B1945" s="24" t="s">
        <v>9</v>
      </c>
      <c r="C1945" s="2">
        <v>41128</v>
      </c>
      <c r="D1945" s="2" t="str">
        <f t="shared" si="256"/>
        <v>2012-08</v>
      </c>
      <c r="E1945" s="23">
        <v>7500</v>
      </c>
      <c r="F1945" s="23">
        <f t="shared" si="257"/>
        <v>0</v>
      </c>
      <c r="G1945" s="23">
        <f>IF(AND(B1945="Med B", COUNTIFS(A$2:A1945, A1945, B$2:B1945, "Med A")=0), 1, 0)</f>
        <v>0</v>
      </c>
      <c r="H1945" s="23" cm="1">
        <f t="array" ref="H1945">IF(AND(A1945=A1944, E1945=1), (C1945-MIN(IF(A$2:A1945=A1945, IF(B$2:B1945="Med A", C$2:C1945), C1945)))/7, 0)</f>
        <v>0</v>
      </c>
      <c r="I1945" s="23">
        <f>IF(F1945=1, SUMIFS(E$2:E1945, A$2:A1945, A1945, B$2:B1945, "Med A"), 0)</f>
        <v>0</v>
      </c>
      <c r="J1945" s="23">
        <f t="shared" si="258"/>
        <v>0</v>
      </c>
      <c r="K1945" s="23">
        <f t="shared" si="259"/>
        <v>7500</v>
      </c>
      <c r="L1945" s="23">
        <f t="shared" si="260"/>
        <v>0</v>
      </c>
      <c r="M1945" s="1">
        <f>IF(AND(B1945="Med B", COUNTIFS(A$2:A1945, A1945, B$2:B1945, "Med B")=1), 1, 0)</f>
        <v>0</v>
      </c>
      <c r="N1945" s="1">
        <f t="shared" si="261"/>
        <v>0</v>
      </c>
      <c r="O1945" s="1">
        <f>IF(B1945="Med B", COUNTIFS(A$2:A1945, A1945, B$2:B1945, "Med B"), 0)</f>
        <v>0</v>
      </c>
      <c r="P1945" s="1">
        <f>IF(AND(B1945="Med B", COUNTIFS(A$2:A1945, A1945, B$2:B1945, "Med B")=2), E1945, 0)</f>
        <v>0</v>
      </c>
    </row>
    <row r="1946" spans="1:16" ht="10" x14ac:dyDescent="0.25">
      <c r="A1946" s="1">
        <v>125</v>
      </c>
      <c r="B1946" s="24" t="s">
        <v>9</v>
      </c>
      <c r="C1946" s="2">
        <v>41130</v>
      </c>
      <c r="D1946" s="2" t="str">
        <f t="shared" si="256"/>
        <v>2012-08</v>
      </c>
      <c r="E1946" s="23">
        <v>7500</v>
      </c>
      <c r="F1946" s="23">
        <f t="shared" si="257"/>
        <v>0</v>
      </c>
      <c r="G1946" s="23">
        <f>IF(AND(B1946="Med B", COUNTIFS(A$2:A1946, A1946, B$2:B1946, "Med A")=0), 1, 0)</f>
        <v>0</v>
      </c>
      <c r="H1946" s="23" cm="1">
        <f t="array" ref="H1946">IF(AND(A1946=A1945, E1946=1), (C1946-MIN(IF(A$2:A1946=A1946, IF(B$2:B1946="Med A", C$2:C1946), C1946)))/7, 0)</f>
        <v>0</v>
      </c>
      <c r="I1946" s="23">
        <f>IF(F1946=1, SUMIFS(E$2:E1946, A$2:A1946, A1946, B$2:B1946, "Med A"), 0)</f>
        <v>0</v>
      </c>
      <c r="J1946" s="23">
        <f t="shared" si="258"/>
        <v>0</v>
      </c>
      <c r="K1946" s="23">
        <f t="shared" si="259"/>
        <v>7500</v>
      </c>
      <c r="L1946" s="23">
        <f t="shared" si="260"/>
        <v>0</v>
      </c>
      <c r="M1946" s="1">
        <f>IF(AND(B1946="Med B", COUNTIFS(A$2:A1946, A1946, B$2:B1946, "Med B")=1), 1, 0)</f>
        <v>0</v>
      </c>
      <c r="N1946" s="1">
        <f t="shared" si="261"/>
        <v>0</v>
      </c>
      <c r="O1946" s="1">
        <f>IF(B1946="Med B", COUNTIFS(A$2:A1946, A1946, B$2:B1946, "Med B"), 0)</f>
        <v>0</v>
      </c>
      <c r="P1946" s="1">
        <f>IF(AND(B1946="Med B", COUNTIFS(A$2:A1946, A1946, B$2:B1946, "Med B")=2), E1946, 0)</f>
        <v>0</v>
      </c>
    </row>
    <row r="1947" spans="1:16" ht="10" x14ac:dyDescent="0.25">
      <c r="A1947" s="1">
        <v>125</v>
      </c>
      <c r="B1947" s="24" t="s">
        <v>9</v>
      </c>
      <c r="C1947" s="2">
        <v>41132</v>
      </c>
      <c r="D1947" s="2" t="str">
        <f t="shared" si="256"/>
        <v>2012-08</v>
      </c>
      <c r="E1947" s="23">
        <v>7500</v>
      </c>
      <c r="F1947" s="23">
        <f t="shared" si="257"/>
        <v>0</v>
      </c>
      <c r="G1947" s="23">
        <f>IF(AND(B1947="Med B", COUNTIFS(A$2:A1947, A1947, B$2:B1947, "Med A")=0), 1, 0)</f>
        <v>0</v>
      </c>
      <c r="H1947" s="23" cm="1">
        <f t="array" ref="H1947">IF(AND(A1947=A1946, E1947=1), (C1947-MIN(IF(A$2:A1947=A1947, IF(B$2:B1947="Med A", C$2:C1947), C1947)))/7, 0)</f>
        <v>0</v>
      </c>
      <c r="I1947" s="23">
        <f>IF(F1947=1, SUMIFS(E$2:E1947, A$2:A1947, A1947, B$2:B1947, "Med A"), 0)</f>
        <v>0</v>
      </c>
      <c r="J1947" s="23">
        <f t="shared" si="258"/>
        <v>0</v>
      </c>
      <c r="K1947" s="23">
        <f t="shared" si="259"/>
        <v>7500</v>
      </c>
      <c r="L1947" s="23">
        <f t="shared" si="260"/>
        <v>0</v>
      </c>
      <c r="M1947" s="1">
        <f>IF(AND(B1947="Med B", COUNTIFS(A$2:A1947, A1947, B$2:B1947, "Med B")=1), 1, 0)</f>
        <v>0</v>
      </c>
      <c r="N1947" s="1">
        <f t="shared" si="261"/>
        <v>0</v>
      </c>
      <c r="O1947" s="1">
        <f>IF(B1947="Med B", COUNTIFS(A$2:A1947, A1947, B$2:B1947, "Med B"), 0)</f>
        <v>0</v>
      </c>
      <c r="P1947" s="1">
        <f>IF(AND(B1947="Med B", COUNTIFS(A$2:A1947, A1947, B$2:B1947, "Med B")=2), E1947, 0)</f>
        <v>0</v>
      </c>
    </row>
    <row r="1948" spans="1:16" ht="10" x14ac:dyDescent="0.25">
      <c r="A1948" s="1">
        <v>125</v>
      </c>
      <c r="B1948" s="24" t="s">
        <v>9</v>
      </c>
      <c r="C1948" s="2">
        <v>41135</v>
      </c>
      <c r="D1948" s="2" t="str">
        <f t="shared" si="256"/>
        <v>2012-08</v>
      </c>
      <c r="E1948" s="23">
        <v>7500</v>
      </c>
      <c r="F1948" s="23">
        <f t="shared" si="257"/>
        <v>0</v>
      </c>
      <c r="G1948" s="23">
        <f>IF(AND(B1948="Med B", COUNTIFS(A$2:A1948, A1948, B$2:B1948, "Med A")=0), 1, 0)</f>
        <v>0</v>
      </c>
      <c r="H1948" s="23" cm="1">
        <f t="array" ref="H1948">IF(AND(A1948=A1947, E1948=1), (C1948-MIN(IF(A$2:A1948=A1948, IF(B$2:B1948="Med A", C$2:C1948), C1948)))/7, 0)</f>
        <v>0</v>
      </c>
      <c r="I1948" s="23">
        <f>IF(F1948=1, SUMIFS(E$2:E1948, A$2:A1948, A1948, B$2:B1948, "Med A"), 0)</f>
        <v>0</v>
      </c>
      <c r="J1948" s="23">
        <f t="shared" si="258"/>
        <v>0</v>
      </c>
      <c r="K1948" s="23">
        <f t="shared" si="259"/>
        <v>7500</v>
      </c>
      <c r="L1948" s="23">
        <f t="shared" si="260"/>
        <v>0</v>
      </c>
      <c r="M1948" s="1">
        <f>IF(AND(B1948="Med B", COUNTIFS(A$2:A1948, A1948, B$2:B1948, "Med B")=1), 1, 0)</f>
        <v>0</v>
      </c>
      <c r="N1948" s="1">
        <f t="shared" si="261"/>
        <v>0</v>
      </c>
      <c r="O1948" s="1">
        <f>IF(B1948="Med B", COUNTIFS(A$2:A1948, A1948, B$2:B1948, "Med B"), 0)</f>
        <v>0</v>
      </c>
      <c r="P1948" s="1">
        <f>IF(AND(B1948="Med B", COUNTIFS(A$2:A1948, A1948, B$2:B1948, "Med B")=2), E1948, 0)</f>
        <v>0</v>
      </c>
    </row>
    <row r="1949" spans="1:16" ht="10" x14ac:dyDescent="0.25">
      <c r="A1949" s="1">
        <v>125</v>
      </c>
      <c r="B1949" s="24" t="s">
        <v>9</v>
      </c>
      <c r="C1949" s="2">
        <v>41137</v>
      </c>
      <c r="D1949" s="2" t="str">
        <f t="shared" si="256"/>
        <v>2012-08</v>
      </c>
      <c r="E1949" s="23">
        <v>7500</v>
      </c>
      <c r="F1949" s="23">
        <f t="shared" si="257"/>
        <v>0</v>
      </c>
      <c r="G1949" s="23">
        <f>IF(AND(B1949="Med B", COUNTIFS(A$2:A1949, A1949, B$2:B1949, "Med A")=0), 1, 0)</f>
        <v>0</v>
      </c>
      <c r="H1949" s="23" cm="1">
        <f t="array" ref="H1949">IF(AND(A1949=A1948, E1949=1), (C1949-MIN(IF(A$2:A1949=A1949, IF(B$2:B1949="Med A", C$2:C1949), C1949)))/7, 0)</f>
        <v>0</v>
      </c>
      <c r="I1949" s="23">
        <f>IF(F1949=1, SUMIFS(E$2:E1949, A$2:A1949, A1949, B$2:B1949, "Med A"), 0)</f>
        <v>0</v>
      </c>
      <c r="J1949" s="23">
        <f t="shared" si="258"/>
        <v>0</v>
      </c>
      <c r="K1949" s="23">
        <f t="shared" si="259"/>
        <v>7500</v>
      </c>
      <c r="L1949" s="23">
        <f t="shared" si="260"/>
        <v>0</v>
      </c>
      <c r="M1949" s="1">
        <f>IF(AND(B1949="Med B", COUNTIFS(A$2:A1949, A1949, B$2:B1949, "Med B")=1), 1, 0)</f>
        <v>0</v>
      </c>
      <c r="N1949" s="1">
        <f t="shared" si="261"/>
        <v>0</v>
      </c>
      <c r="O1949" s="1">
        <f>IF(B1949="Med B", COUNTIFS(A$2:A1949, A1949, B$2:B1949, "Med B"), 0)</f>
        <v>0</v>
      </c>
      <c r="P1949" s="1">
        <f>IF(AND(B1949="Med B", COUNTIFS(A$2:A1949, A1949, B$2:B1949, "Med B")=2), E1949, 0)</f>
        <v>0</v>
      </c>
    </row>
    <row r="1950" spans="1:16" ht="10" x14ac:dyDescent="0.25">
      <c r="A1950" s="1">
        <v>125</v>
      </c>
      <c r="B1950" s="24" t="s">
        <v>9</v>
      </c>
      <c r="C1950" s="2">
        <v>41142</v>
      </c>
      <c r="D1950" s="2" t="str">
        <f t="shared" si="256"/>
        <v>2012-08</v>
      </c>
      <c r="E1950" s="23">
        <v>7500</v>
      </c>
      <c r="F1950" s="23">
        <f t="shared" si="257"/>
        <v>0</v>
      </c>
      <c r="G1950" s="23">
        <f>IF(AND(B1950="Med B", COUNTIFS(A$2:A1950, A1950, B$2:B1950, "Med A")=0), 1, 0)</f>
        <v>0</v>
      </c>
      <c r="H1950" s="23" cm="1">
        <f t="array" ref="H1950">IF(AND(A1950=A1949, E1950=1), (C1950-MIN(IF(A$2:A1950=A1950, IF(B$2:B1950="Med A", C$2:C1950), C1950)))/7, 0)</f>
        <v>0</v>
      </c>
      <c r="I1950" s="23">
        <f>IF(F1950=1, SUMIFS(E$2:E1950, A$2:A1950, A1950, B$2:B1950, "Med A"), 0)</f>
        <v>0</v>
      </c>
      <c r="J1950" s="23">
        <f t="shared" si="258"/>
        <v>0</v>
      </c>
      <c r="K1950" s="23">
        <f t="shared" si="259"/>
        <v>7500</v>
      </c>
      <c r="L1950" s="23">
        <f t="shared" si="260"/>
        <v>0</v>
      </c>
      <c r="M1950" s="1">
        <f>IF(AND(B1950="Med B", COUNTIFS(A$2:A1950, A1950, B$2:B1950, "Med B")=1), 1, 0)</f>
        <v>0</v>
      </c>
      <c r="N1950" s="1">
        <f t="shared" si="261"/>
        <v>0</v>
      </c>
      <c r="O1950" s="1">
        <f>IF(B1950="Med B", COUNTIFS(A$2:A1950, A1950, B$2:B1950, "Med B"), 0)</f>
        <v>0</v>
      </c>
      <c r="P1950" s="1">
        <f>IF(AND(B1950="Med B", COUNTIFS(A$2:A1950, A1950, B$2:B1950, "Med B")=2), E1950, 0)</f>
        <v>0</v>
      </c>
    </row>
    <row r="1951" spans="1:16" ht="10" x14ac:dyDescent="0.25">
      <c r="A1951" s="1">
        <v>125</v>
      </c>
      <c r="B1951" s="24" t="s">
        <v>9</v>
      </c>
      <c r="C1951" s="2">
        <v>41144</v>
      </c>
      <c r="D1951" s="2" t="str">
        <f t="shared" si="256"/>
        <v>2012-08</v>
      </c>
      <c r="E1951" s="23">
        <v>7500</v>
      </c>
      <c r="F1951" s="23">
        <f t="shared" si="257"/>
        <v>0</v>
      </c>
      <c r="G1951" s="23">
        <f>IF(AND(B1951="Med B", COUNTIFS(A$2:A1951, A1951, B$2:B1951, "Med A")=0), 1, 0)</f>
        <v>0</v>
      </c>
      <c r="H1951" s="23" cm="1">
        <f t="array" ref="H1951">IF(AND(A1951=A1950, E1951=1), (C1951-MIN(IF(A$2:A1951=A1951, IF(B$2:B1951="Med A", C$2:C1951), C1951)))/7, 0)</f>
        <v>0</v>
      </c>
      <c r="I1951" s="23">
        <f>IF(F1951=1, SUMIFS(E$2:E1951, A$2:A1951, A1951, B$2:B1951, "Med A"), 0)</f>
        <v>0</v>
      </c>
      <c r="J1951" s="23">
        <f t="shared" si="258"/>
        <v>0</v>
      </c>
      <c r="K1951" s="23">
        <f t="shared" si="259"/>
        <v>7500</v>
      </c>
      <c r="L1951" s="23">
        <f t="shared" si="260"/>
        <v>0</v>
      </c>
      <c r="M1951" s="1">
        <f>IF(AND(B1951="Med B", COUNTIFS(A$2:A1951, A1951, B$2:B1951, "Med B")=1), 1, 0)</f>
        <v>0</v>
      </c>
      <c r="N1951" s="1">
        <f t="shared" si="261"/>
        <v>0</v>
      </c>
      <c r="O1951" s="1">
        <f>IF(B1951="Med B", COUNTIFS(A$2:A1951, A1951, B$2:B1951, "Med B"), 0)</f>
        <v>0</v>
      </c>
      <c r="P1951" s="1">
        <f>IF(AND(B1951="Med B", COUNTIFS(A$2:A1951, A1951, B$2:B1951, "Med B")=2), E1951, 0)</f>
        <v>0</v>
      </c>
    </row>
    <row r="1952" spans="1:16" ht="10" x14ac:dyDescent="0.25">
      <c r="A1952" s="1">
        <v>125</v>
      </c>
      <c r="B1952" s="24" t="s">
        <v>9</v>
      </c>
      <c r="C1952" s="2">
        <v>41149</v>
      </c>
      <c r="D1952" s="2" t="str">
        <f t="shared" si="256"/>
        <v>2012-08</v>
      </c>
      <c r="E1952" s="23">
        <v>7500</v>
      </c>
      <c r="F1952" s="23">
        <f t="shared" si="257"/>
        <v>0</v>
      </c>
      <c r="G1952" s="23">
        <f>IF(AND(B1952="Med B", COUNTIFS(A$2:A1952, A1952, B$2:B1952, "Med A")=0), 1, 0)</f>
        <v>0</v>
      </c>
      <c r="H1952" s="23" cm="1">
        <f t="array" ref="H1952">IF(AND(A1952=A1951, E1952=1), (C1952-MIN(IF(A$2:A1952=A1952, IF(B$2:B1952="Med A", C$2:C1952), C1952)))/7, 0)</f>
        <v>0</v>
      </c>
      <c r="I1952" s="23">
        <f>IF(F1952=1, SUMIFS(E$2:E1952, A$2:A1952, A1952, B$2:B1952, "Med A"), 0)</f>
        <v>0</v>
      </c>
      <c r="J1952" s="23">
        <f t="shared" si="258"/>
        <v>0</v>
      </c>
      <c r="K1952" s="23">
        <f t="shared" si="259"/>
        <v>7500</v>
      </c>
      <c r="L1952" s="23">
        <f t="shared" si="260"/>
        <v>0</v>
      </c>
      <c r="M1952" s="1">
        <f>IF(AND(B1952="Med B", COUNTIFS(A$2:A1952, A1952, B$2:B1952, "Med B")=1), 1, 0)</f>
        <v>0</v>
      </c>
      <c r="N1952" s="1">
        <f t="shared" si="261"/>
        <v>0</v>
      </c>
      <c r="O1952" s="1">
        <f>IF(B1952="Med B", COUNTIFS(A$2:A1952, A1952, B$2:B1952, "Med B"), 0)</f>
        <v>0</v>
      </c>
      <c r="P1952" s="1">
        <f>IF(AND(B1952="Med B", COUNTIFS(A$2:A1952, A1952, B$2:B1952, "Med B")=2), E1952, 0)</f>
        <v>0</v>
      </c>
    </row>
    <row r="1953" spans="1:17" ht="10" x14ac:dyDescent="0.25">
      <c r="A1953" s="1">
        <v>125</v>
      </c>
      <c r="B1953" s="24" t="s">
        <v>9</v>
      </c>
      <c r="C1953" s="2">
        <v>41151</v>
      </c>
      <c r="D1953" s="2" t="str">
        <f t="shared" si="256"/>
        <v>2012-08</v>
      </c>
      <c r="E1953" s="23">
        <v>7500</v>
      </c>
      <c r="F1953" s="23">
        <f t="shared" si="257"/>
        <v>0</v>
      </c>
      <c r="G1953" s="23">
        <f>IF(AND(B1953="Med B", COUNTIFS(A$2:A1953, A1953, B$2:B1953, "Med A")=0), 1, 0)</f>
        <v>0</v>
      </c>
      <c r="H1953" s="23" cm="1">
        <f t="array" ref="H1953">IF(AND(A1953=A1952, E1953=1), (C1953-MIN(IF(A$2:A1953=A1953, IF(B$2:B1953="Med A", C$2:C1953), C1953)))/7, 0)</f>
        <v>0</v>
      </c>
      <c r="I1953" s="23">
        <f>IF(F1953=1, SUMIFS(E$2:E1953, A$2:A1953, A1953, B$2:B1953, "Med A"), 0)</f>
        <v>0</v>
      </c>
      <c r="J1953" s="23">
        <f t="shared" si="258"/>
        <v>0</v>
      </c>
      <c r="K1953" s="23">
        <f t="shared" si="259"/>
        <v>7500</v>
      </c>
      <c r="L1953" s="23">
        <f t="shared" si="260"/>
        <v>0</v>
      </c>
      <c r="M1953" s="1">
        <f>IF(AND(B1953="Med B", COUNTIFS(A$2:A1953, A1953, B$2:B1953, "Med B")=1), 1, 0)</f>
        <v>0</v>
      </c>
      <c r="N1953" s="1">
        <f t="shared" si="261"/>
        <v>0</v>
      </c>
      <c r="O1953" s="1">
        <f>IF(B1953="Med B", COUNTIFS(A$2:A1953, A1953, B$2:B1953, "Med B"), 0)</f>
        <v>0</v>
      </c>
      <c r="P1953" s="1">
        <f>IF(AND(B1953="Med B", COUNTIFS(A$2:A1953, A1953, B$2:B1953, "Med B")=2), E1953, 0)</f>
        <v>0</v>
      </c>
    </row>
    <row r="1954" spans="1:17" ht="12.5" x14ac:dyDescent="0.25">
      <c r="A1954" s="1">
        <v>125</v>
      </c>
      <c r="B1954" s="24" t="s">
        <v>9</v>
      </c>
      <c r="C1954" s="2">
        <v>41153</v>
      </c>
      <c r="D1954" s="2" t="str">
        <f t="shared" si="256"/>
        <v>2012-09</v>
      </c>
      <c r="E1954" s="23">
        <v>7500</v>
      </c>
      <c r="F1954" s="23">
        <f t="shared" si="257"/>
        <v>0</v>
      </c>
      <c r="G1954" s="23">
        <f>IF(AND(B1954="Med B", COUNTIFS(A$2:A1954, A1954, B$2:B1954, "Med A")=0), 1, 0)</f>
        <v>0</v>
      </c>
      <c r="H1954" s="23" cm="1">
        <f t="array" ref="H1954">IF(AND(A1954=A1953, E1954=1), (C1954-MIN(IF(A$2:A1954=A1954, IF(B$2:B1954="Med A", C$2:C1954), C1954)))/7, 0)</f>
        <v>0</v>
      </c>
      <c r="I1954" s="23">
        <f>IF(F1954=1, SUMIFS(E$2:E1954, A$2:A1954, A1954, B$2:B1954, "Med A"), 0)</f>
        <v>0</v>
      </c>
      <c r="J1954" s="23">
        <f t="shared" si="258"/>
        <v>0</v>
      </c>
      <c r="K1954" s="23">
        <f t="shared" si="259"/>
        <v>7500</v>
      </c>
      <c r="L1954" s="23">
        <f t="shared" si="260"/>
        <v>0</v>
      </c>
      <c r="M1954" s="1">
        <f>IF(AND(B1954="Med B", COUNTIFS(A$2:A1954, A1954, B$2:B1954, "Med B")=1), 1, 0)</f>
        <v>0</v>
      </c>
      <c r="N1954" s="1">
        <f t="shared" si="261"/>
        <v>0</v>
      </c>
      <c r="O1954" s="1">
        <f>IF(B1954="Med B", COUNTIFS(A$2:A1954, A1954, B$2:B1954, "Med B"), 0)</f>
        <v>0</v>
      </c>
      <c r="P1954" s="1">
        <f>IF(AND(B1954="Med B", COUNTIFS(A$2:A1954, A1954, B$2:B1954, "Med B")=2), E1954, 0)</f>
        <v>0</v>
      </c>
      <c r="Q1954" t="str">
        <f t="shared" ref="Q1954:Q1958" si="263">IF(AND(F1930=1, OR(MONTH(C1930)=9, MONTH(C1930)=10)), TEXT(C1930, "yyyy-mm"), "")</f>
        <v/>
      </c>
    </row>
    <row r="1955" spans="1:17" ht="12.5" x14ac:dyDescent="0.25">
      <c r="A1955" s="1">
        <v>125</v>
      </c>
      <c r="B1955" s="24" t="s">
        <v>9</v>
      </c>
      <c r="C1955" s="2">
        <v>41156</v>
      </c>
      <c r="D1955" s="2" t="str">
        <f t="shared" si="256"/>
        <v>2012-09</v>
      </c>
      <c r="E1955" s="23">
        <v>7500</v>
      </c>
      <c r="F1955" s="23">
        <f t="shared" si="257"/>
        <v>0</v>
      </c>
      <c r="G1955" s="23">
        <f>IF(AND(B1955="Med B", COUNTIFS(A$2:A1955, A1955, B$2:B1955, "Med A")=0), 1, 0)</f>
        <v>0</v>
      </c>
      <c r="H1955" s="23" cm="1">
        <f t="array" ref="H1955">IF(AND(A1955=A1954, E1955=1), (C1955-MIN(IF(A$2:A1955=A1955, IF(B$2:B1955="Med A", C$2:C1955), C1955)))/7, 0)</f>
        <v>0</v>
      </c>
      <c r="I1955" s="23">
        <f>IF(F1955=1, SUMIFS(E$2:E1955, A$2:A1955, A1955, B$2:B1955, "Med A"), 0)</f>
        <v>0</v>
      </c>
      <c r="J1955" s="23">
        <f t="shared" si="258"/>
        <v>0</v>
      </c>
      <c r="K1955" s="23">
        <f t="shared" si="259"/>
        <v>7500</v>
      </c>
      <c r="L1955" s="23">
        <f t="shared" si="260"/>
        <v>0</v>
      </c>
      <c r="M1955" s="1">
        <f>IF(AND(B1955="Med B", COUNTIFS(A$2:A1955, A1955, B$2:B1955, "Med B")=1), 1, 0)</f>
        <v>0</v>
      </c>
      <c r="N1955" s="1">
        <f t="shared" si="261"/>
        <v>0</v>
      </c>
      <c r="O1955" s="1">
        <f>IF(B1955="Med B", COUNTIFS(A$2:A1955, A1955, B$2:B1955, "Med B"), 0)</f>
        <v>0</v>
      </c>
      <c r="P1955" s="1">
        <f>IF(AND(B1955="Med B", COUNTIFS(A$2:A1955, A1955, B$2:B1955, "Med B")=2), E1955, 0)</f>
        <v>0</v>
      </c>
      <c r="Q1955" t="str">
        <f t="shared" si="263"/>
        <v/>
      </c>
    </row>
    <row r="1956" spans="1:17" ht="12.5" x14ac:dyDescent="0.25">
      <c r="A1956" s="1">
        <v>125</v>
      </c>
      <c r="B1956" s="24" t="s">
        <v>9</v>
      </c>
      <c r="C1956" s="2">
        <v>41158</v>
      </c>
      <c r="D1956" s="2" t="str">
        <f t="shared" si="256"/>
        <v>2012-09</v>
      </c>
      <c r="E1956" s="23">
        <v>9800</v>
      </c>
      <c r="F1956" s="23">
        <f t="shared" si="257"/>
        <v>0</v>
      </c>
      <c r="G1956" s="23">
        <f>IF(AND(B1956="Med B", COUNTIFS(A$2:A1956, A1956, B$2:B1956, "Med A")=0), 1, 0)</f>
        <v>0</v>
      </c>
      <c r="H1956" s="23" cm="1">
        <f t="array" ref="H1956">IF(AND(A1956=A1955, E1956=1), (C1956-MIN(IF(A$2:A1956=A1956, IF(B$2:B1956="Med A", C$2:C1956), C1956)))/7, 0)</f>
        <v>0</v>
      </c>
      <c r="I1956" s="23">
        <f>IF(F1956=1, SUMIFS(E$2:E1956, A$2:A1956, A1956, B$2:B1956, "Med A"), 0)</f>
        <v>0</v>
      </c>
      <c r="J1956" s="23">
        <f t="shared" si="258"/>
        <v>0</v>
      </c>
      <c r="K1956" s="23">
        <f t="shared" si="259"/>
        <v>9800</v>
      </c>
      <c r="L1956" s="23">
        <f t="shared" si="260"/>
        <v>0</v>
      </c>
      <c r="M1956" s="1">
        <f>IF(AND(B1956="Med B", COUNTIFS(A$2:A1956, A1956, B$2:B1956, "Med B")=1), 1, 0)</f>
        <v>0</v>
      </c>
      <c r="N1956" s="1">
        <f t="shared" si="261"/>
        <v>0</v>
      </c>
      <c r="O1956" s="1">
        <f>IF(B1956="Med B", COUNTIFS(A$2:A1956, A1956, B$2:B1956, "Med B"), 0)</f>
        <v>0</v>
      </c>
      <c r="P1956" s="1">
        <f>IF(AND(B1956="Med B", COUNTIFS(A$2:A1956, A1956, B$2:B1956, "Med B")=2), E1956, 0)</f>
        <v>0</v>
      </c>
      <c r="Q1956" t="str">
        <f t="shared" si="263"/>
        <v/>
      </c>
    </row>
    <row r="1957" spans="1:17" ht="12.5" x14ac:dyDescent="0.25">
      <c r="A1957" s="1">
        <v>125</v>
      </c>
      <c r="B1957" s="24" t="s">
        <v>10</v>
      </c>
      <c r="C1957" s="2">
        <v>41165</v>
      </c>
      <c r="D1957" s="2" t="str">
        <f t="shared" si="256"/>
        <v>2012-09</v>
      </c>
      <c r="E1957" s="23">
        <v>10</v>
      </c>
      <c r="F1957" s="23">
        <f t="shared" si="257"/>
        <v>1</v>
      </c>
      <c r="G1957" s="23">
        <f>IF(AND(B1957="Med B", COUNTIFS(A$2:A1957, A1957, B$2:B1957, "Med A")=0), 1, 0)</f>
        <v>0</v>
      </c>
      <c r="H1957" s="23" cm="1">
        <f t="array" ref="H1957">IF(AND(A1957=A1956, E1957=1), (C1957-MIN(IF(A$2:A1957=A1957, IF(B$2:B1957="Med A", C$2:C1957), C1957)))/7, 0)</f>
        <v>0</v>
      </c>
      <c r="I1957" s="23">
        <f>IF(F1957=1, SUMIFS(E$2:E1957, A$2:A1957, A1957, B$2:B1957, "Med A"), 0)</f>
        <v>160200</v>
      </c>
      <c r="J1957" s="23">
        <f t="shared" si="258"/>
        <v>0</v>
      </c>
      <c r="K1957" s="23">
        <f t="shared" si="259"/>
        <v>0</v>
      </c>
      <c r="L1957" s="23">
        <f t="shared" si="260"/>
        <v>10</v>
      </c>
      <c r="M1957" s="1">
        <f>IF(AND(B1957="Med B", COUNTIFS(A$2:A1957, A1957, B$2:B1957, "Med B")=1), 1, 0)</f>
        <v>1</v>
      </c>
      <c r="N1957" s="1">
        <f t="shared" si="261"/>
        <v>10</v>
      </c>
      <c r="O1957" s="1">
        <f>IF(B1957="Med B", COUNTIFS(A$2:A1957, A1957, B$2:B1957, "Med B"), 0)</f>
        <v>1</v>
      </c>
      <c r="P1957" s="1">
        <f>IF(AND(B1957="Med B", COUNTIFS(A$2:A1957, A1957, B$2:B1957, "Med B")=2), E1957, 0)</f>
        <v>0</v>
      </c>
      <c r="Q1957" t="str">
        <f t="shared" si="263"/>
        <v/>
      </c>
    </row>
    <row r="1958" spans="1:17" ht="12.5" x14ac:dyDescent="0.25">
      <c r="A1958" s="1">
        <v>125</v>
      </c>
      <c r="B1958" s="24" t="s">
        <v>10</v>
      </c>
      <c r="C1958" s="2">
        <v>41193</v>
      </c>
      <c r="D1958" s="2" t="str">
        <f t="shared" si="256"/>
        <v>2012-10</v>
      </c>
      <c r="E1958" s="23">
        <v>13</v>
      </c>
      <c r="F1958" s="23">
        <f t="shared" si="257"/>
        <v>0</v>
      </c>
      <c r="G1958" s="23">
        <f>IF(AND(B1958="Med B", COUNTIFS(A$2:A1958, A1958, B$2:B1958, "Med A")=0), 1, 0)</f>
        <v>0</v>
      </c>
      <c r="H1958" s="23" cm="1">
        <f t="array" ref="H1958">IF(AND(A1958=A1957, E1958=1), (C1958-MIN(IF(A$2:A1958=A1958, IF(B$2:B1958="Med A", C$2:C1958), C1958)))/7, 0)</f>
        <v>0</v>
      </c>
      <c r="I1958" s="23">
        <f>IF(F1958=1, SUMIFS(E$2:E1958, A$2:A1958, A1958, B$2:B1958, "Med A"), 0)</f>
        <v>0</v>
      </c>
      <c r="J1958" s="23">
        <f t="shared" si="258"/>
        <v>0</v>
      </c>
      <c r="K1958" s="23">
        <f t="shared" si="259"/>
        <v>0</v>
      </c>
      <c r="L1958" s="23">
        <f t="shared" si="260"/>
        <v>13</v>
      </c>
      <c r="M1958" s="1">
        <f>IF(AND(B1958="Med B", COUNTIFS(A$2:A1958, A1958, B$2:B1958, "Med B")=1), 1, 0)</f>
        <v>0</v>
      </c>
      <c r="N1958" s="1">
        <f t="shared" si="261"/>
        <v>0</v>
      </c>
      <c r="O1958" s="1">
        <f>IF(B1958="Med B", COUNTIFS(A$2:A1958, A1958, B$2:B1958, "Med B"), 0)</f>
        <v>2</v>
      </c>
      <c r="P1958" s="1">
        <f>IF(AND(B1958="Med B", COUNTIFS(A$2:A1958, A1958, B$2:B1958, "Med B")=2), E1958, 0)</f>
        <v>13</v>
      </c>
      <c r="Q1958" t="str">
        <f t="shared" si="263"/>
        <v/>
      </c>
    </row>
    <row r="1959" spans="1:17" ht="10" x14ac:dyDescent="0.25">
      <c r="A1959" s="1">
        <v>125</v>
      </c>
      <c r="B1959" s="24" t="s">
        <v>10</v>
      </c>
      <c r="C1959" s="2">
        <v>41228</v>
      </c>
      <c r="D1959" s="2" t="str">
        <f t="shared" si="256"/>
        <v>2012-11</v>
      </c>
      <c r="E1959" s="23">
        <v>13</v>
      </c>
      <c r="F1959" s="23">
        <f t="shared" si="257"/>
        <v>0</v>
      </c>
      <c r="G1959" s="23">
        <f>IF(AND(B1959="Med B", COUNTIFS(A$2:A1959, A1959, B$2:B1959, "Med A")=0), 1, 0)</f>
        <v>0</v>
      </c>
      <c r="H1959" s="23" cm="1">
        <f t="array" ref="H1959">IF(AND(A1959=A1958, E1959=1), (C1959-MIN(IF(A$2:A1959=A1959, IF(B$2:B1959="Med A", C$2:C1959), C1959)))/7, 0)</f>
        <v>0</v>
      </c>
      <c r="I1959" s="23">
        <f>IF(F1959=1, SUMIFS(E$2:E1959, A$2:A1959, A1959, B$2:B1959, "Med A"), 0)</f>
        <v>0</v>
      </c>
      <c r="J1959" s="23">
        <f t="shared" si="258"/>
        <v>36</v>
      </c>
      <c r="K1959" s="23">
        <f t="shared" si="259"/>
        <v>0</v>
      </c>
      <c r="L1959" s="23">
        <f t="shared" si="260"/>
        <v>13</v>
      </c>
      <c r="M1959" s="1">
        <f>IF(AND(B1959="Med B", COUNTIFS(A$2:A1959, A1959, B$2:B1959, "Med B")=1), 1, 0)</f>
        <v>0</v>
      </c>
      <c r="N1959" s="1">
        <f t="shared" si="261"/>
        <v>0</v>
      </c>
      <c r="O1959" s="1">
        <f>IF(B1959="Med B", COUNTIFS(A$2:A1959, A1959, B$2:B1959, "Med B"), 0)</f>
        <v>3</v>
      </c>
      <c r="P1959" s="1">
        <f>IF(AND(B1959="Med B", COUNTIFS(A$2:A1959, A1959, B$2:B1959, "Med B")=2), E1959, 0)</f>
        <v>0</v>
      </c>
    </row>
    <row r="1960" spans="1:17" ht="10" x14ac:dyDescent="0.25">
      <c r="A1960" s="1">
        <v>126</v>
      </c>
      <c r="B1960" s="24" t="s">
        <v>9</v>
      </c>
      <c r="C1960" s="2">
        <v>41096</v>
      </c>
      <c r="D1960" s="2" t="str">
        <f t="shared" si="256"/>
        <v>2012-07</v>
      </c>
      <c r="E1960" s="23">
        <v>7500</v>
      </c>
      <c r="F1960" s="23">
        <f t="shared" si="257"/>
        <v>0</v>
      </c>
      <c r="G1960" s="23">
        <f>IF(AND(B1960="Med B", COUNTIFS(A$2:A1960, A1960, B$2:B1960, "Med A")=0), 1, 0)</f>
        <v>0</v>
      </c>
      <c r="H1960" s="23" cm="1">
        <f t="array" ref="H1960">IF(AND(A1960=A1959, E1960=1), (C1960-MIN(IF(A$2:A1960=A1960, IF(B$2:B1960="Med A", C$2:C1960), C1960)))/7, 0)</f>
        <v>0</v>
      </c>
      <c r="I1960" s="23">
        <f>IF(F1960=1, SUMIFS(E$2:E1960, A$2:A1960, A1960, B$2:B1960, "Med A"), 0)</f>
        <v>0</v>
      </c>
      <c r="J1960" s="23">
        <f t="shared" si="258"/>
        <v>0</v>
      </c>
      <c r="K1960" s="23">
        <f t="shared" si="259"/>
        <v>7500</v>
      </c>
      <c r="L1960" s="23">
        <f t="shared" si="260"/>
        <v>0</v>
      </c>
      <c r="M1960" s="1">
        <f>IF(AND(B1960="Med B", COUNTIFS(A$2:A1960, A1960, B$2:B1960, "Med B")=1), 1, 0)</f>
        <v>0</v>
      </c>
      <c r="N1960" s="1">
        <f t="shared" si="261"/>
        <v>0</v>
      </c>
      <c r="O1960" s="1">
        <f>IF(B1960="Med B", COUNTIFS(A$2:A1960, A1960, B$2:B1960, "Med B"), 0)</f>
        <v>0</v>
      </c>
      <c r="P1960" s="1">
        <f>IF(AND(B1960="Med B", COUNTIFS(A$2:A1960, A1960, B$2:B1960, "Med B")=2), E1960, 0)</f>
        <v>0</v>
      </c>
    </row>
    <row r="1961" spans="1:17" ht="10" x14ac:dyDescent="0.25">
      <c r="A1961" s="1">
        <v>126</v>
      </c>
      <c r="B1961" s="24" t="s">
        <v>9</v>
      </c>
      <c r="C1961" s="2">
        <v>41099</v>
      </c>
      <c r="D1961" s="2" t="str">
        <f t="shared" si="256"/>
        <v>2012-07</v>
      </c>
      <c r="E1961" s="23">
        <v>7500</v>
      </c>
      <c r="F1961" s="23">
        <f t="shared" si="257"/>
        <v>0</v>
      </c>
      <c r="G1961" s="23">
        <f>IF(AND(B1961="Med B", COUNTIFS(A$2:A1961, A1961, B$2:B1961, "Med A")=0), 1, 0)</f>
        <v>0</v>
      </c>
      <c r="H1961" s="23" cm="1">
        <f t="array" ref="H1961">IF(AND(A1961=A1960, E1961=1), (C1961-MIN(IF(A$2:A1961=A1961, IF(B$2:B1961="Med A", C$2:C1961), C1961)))/7, 0)</f>
        <v>0</v>
      </c>
      <c r="I1961" s="23">
        <f>IF(F1961=1, SUMIFS(E$2:E1961, A$2:A1961, A1961, B$2:B1961, "Med A"), 0)</f>
        <v>0</v>
      </c>
      <c r="J1961" s="23">
        <f t="shared" si="258"/>
        <v>0</v>
      </c>
      <c r="K1961" s="23">
        <f t="shared" si="259"/>
        <v>7500</v>
      </c>
      <c r="L1961" s="23">
        <f t="shared" si="260"/>
        <v>0</v>
      </c>
      <c r="M1961" s="1">
        <f>IF(AND(B1961="Med B", COUNTIFS(A$2:A1961, A1961, B$2:B1961, "Med B")=1), 1, 0)</f>
        <v>0</v>
      </c>
      <c r="N1961" s="1">
        <f t="shared" si="261"/>
        <v>0</v>
      </c>
      <c r="O1961" s="1">
        <f>IF(B1961="Med B", COUNTIFS(A$2:A1961, A1961, B$2:B1961, "Med B"), 0)</f>
        <v>0</v>
      </c>
      <c r="P1961" s="1">
        <f>IF(AND(B1961="Med B", COUNTIFS(A$2:A1961, A1961, B$2:B1961, "Med B")=2), E1961, 0)</f>
        <v>0</v>
      </c>
    </row>
    <row r="1962" spans="1:17" ht="10" x14ac:dyDescent="0.25">
      <c r="A1962" s="1">
        <v>126</v>
      </c>
      <c r="B1962" s="24" t="s">
        <v>9</v>
      </c>
      <c r="C1962" s="2">
        <v>41101</v>
      </c>
      <c r="D1962" s="2" t="str">
        <f t="shared" si="256"/>
        <v>2012-07</v>
      </c>
      <c r="E1962" s="23">
        <v>7500</v>
      </c>
      <c r="F1962" s="23">
        <f t="shared" si="257"/>
        <v>0</v>
      </c>
      <c r="G1962" s="23">
        <f>IF(AND(B1962="Med B", COUNTIFS(A$2:A1962, A1962, B$2:B1962, "Med A")=0), 1, 0)</f>
        <v>0</v>
      </c>
      <c r="H1962" s="23" cm="1">
        <f t="array" ref="H1962">IF(AND(A1962=A1961, E1962=1), (C1962-MIN(IF(A$2:A1962=A1962, IF(B$2:B1962="Med A", C$2:C1962), C1962)))/7, 0)</f>
        <v>0</v>
      </c>
      <c r="I1962" s="23">
        <f>IF(F1962=1, SUMIFS(E$2:E1962, A$2:A1962, A1962, B$2:B1962, "Med A"), 0)</f>
        <v>0</v>
      </c>
      <c r="J1962" s="23">
        <f t="shared" si="258"/>
        <v>0</v>
      </c>
      <c r="K1962" s="23">
        <f t="shared" si="259"/>
        <v>7500</v>
      </c>
      <c r="L1962" s="23">
        <f t="shared" si="260"/>
        <v>0</v>
      </c>
      <c r="M1962" s="1">
        <f>IF(AND(B1962="Med B", COUNTIFS(A$2:A1962, A1962, B$2:B1962, "Med B")=1), 1, 0)</f>
        <v>0</v>
      </c>
      <c r="N1962" s="1">
        <f t="shared" si="261"/>
        <v>0</v>
      </c>
      <c r="O1962" s="1">
        <f>IF(B1962="Med B", COUNTIFS(A$2:A1962, A1962, B$2:B1962, "Med B"), 0)</f>
        <v>0</v>
      </c>
      <c r="P1962" s="1">
        <f>IF(AND(B1962="Med B", COUNTIFS(A$2:A1962, A1962, B$2:B1962, "Med B")=2), E1962, 0)</f>
        <v>0</v>
      </c>
    </row>
    <row r="1963" spans="1:17" ht="10" x14ac:dyDescent="0.25">
      <c r="A1963" s="1">
        <v>126</v>
      </c>
      <c r="B1963" s="24" t="s">
        <v>9</v>
      </c>
      <c r="C1963" s="2">
        <v>41103</v>
      </c>
      <c r="D1963" s="2" t="str">
        <f t="shared" si="256"/>
        <v>2012-07</v>
      </c>
      <c r="E1963" s="23">
        <v>7500</v>
      </c>
      <c r="F1963" s="23">
        <f t="shared" si="257"/>
        <v>0</v>
      </c>
      <c r="G1963" s="23">
        <f>IF(AND(B1963="Med B", COUNTIFS(A$2:A1963, A1963, B$2:B1963, "Med A")=0), 1, 0)</f>
        <v>0</v>
      </c>
      <c r="H1963" s="23" cm="1">
        <f t="array" ref="H1963">IF(AND(A1963=A1962, E1963=1), (C1963-MIN(IF(A$2:A1963=A1963, IF(B$2:B1963="Med A", C$2:C1963), C1963)))/7, 0)</f>
        <v>0</v>
      </c>
      <c r="I1963" s="23">
        <f>IF(F1963=1, SUMIFS(E$2:E1963, A$2:A1963, A1963, B$2:B1963, "Med A"), 0)</f>
        <v>0</v>
      </c>
      <c r="J1963" s="23">
        <f t="shared" si="258"/>
        <v>0</v>
      </c>
      <c r="K1963" s="23">
        <f t="shared" si="259"/>
        <v>7500</v>
      </c>
      <c r="L1963" s="23">
        <f t="shared" si="260"/>
        <v>0</v>
      </c>
      <c r="M1963" s="1">
        <f>IF(AND(B1963="Med B", COUNTIFS(A$2:A1963, A1963, B$2:B1963, "Med B")=1), 1, 0)</f>
        <v>0</v>
      </c>
      <c r="N1963" s="1">
        <f t="shared" si="261"/>
        <v>0</v>
      </c>
      <c r="O1963" s="1">
        <f>IF(B1963="Med B", COUNTIFS(A$2:A1963, A1963, B$2:B1963, "Med B"), 0)</f>
        <v>0</v>
      </c>
      <c r="P1963" s="1">
        <f>IF(AND(B1963="Med B", COUNTIFS(A$2:A1963, A1963, B$2:B1963, "Med B")=2), E1963, 0)</f>
        <v>0</v>
      </c>
    </row>
    <row r="1964" spans="1:17" ht="10" x14ac:dyDescent="0.25">
      <c r="A1964" s="1">
        <v>126</v>
      </c>
      <c r="B1964" s="24" t="s">
        <v>9</v>
      </c>
      <c r="C1964" s="2">
        <v>41106</v>
      </c>
      <c r="D1964" s="2" t="str">
        <f t="shared" si="256"/>
        <v>2012-07</v>
      </c>
      <c r="E1964" s="23">
        <v>7500</v>
      </c>
      <c r="F1964" s="23">
        <f t="shared" si="257"/>
        <v>0</v>
      </c>
      <c r="G1964" s="23">
        <f>IF(AND(B1964="Med B", COUNTIFS(A$2:A1964, A1964, B$2:B1964, "Med A")=0), 1, 0)</f>
        <v>0</v>
      </c>
      <c r="H1964" s="23" cm="1">
        <f t="array" ref="H1964">IF(AND(A1964=A1963, E1964=1), (C1964-MIN(IF(A$2:A1964=A1964, IF(B$2:B1964="Med A", C$2:C1964), C1964)))/7, 0)</f>
        <v>0</v>
      </c>
      <c r="I1964" s="23">
        <f>IF(F1964=1, SUMIFS(E$2:E1964, A$2:A1964, A1964, B$2:B1964, "Med A"), 0)</f>
        <v>0</v>
      </c>
      <c r="J1964" s="23">
        <f t="shared" si="258"/>
        <v>0</v>
      </c>
      <c r="K1964" s="23">
        <f t="shared" si="259"/>
        <v>7500</v>
      </c>
      <c r="L1964" s="23">
        <f t="shared" si="260"/>
        <v>0</v>
      </c>
      <c r="M1964" s="1">
        <f>IF(AND(B1964="Med B", COUNTIFS(A$2:A1964, A1964, B$2:B1964, "Med B")=1), 1, 0)</f>
        <v>0</v>
      </c>
      <c r="N1964" s="1">
        <f t="shared" si="261"/>
        <v>0</v>
      </c>
      <c r="O1964" s="1">
        <f>IF(B1964="Med B", COUNTIFS(A$2:A1964, A1964, B$2:B1964, "Med B"), 0)</f>
        <v>0</v>
      </c>
      <c r="P1964" s="1">
        <f>IF(AND(B1964="Med B", COUNTIFS(A$2:A1964, A1964, B$2:B1964, "Med B")=2), E1964, 0)</f>
        <v>0</v>
      </c>
    </row>
    <row r="1965" spans="1:17" ht="10" x14ac:dyDescent="0.25">
      <c r="A1965" s="1">
        <v>126</v>
      </c>
      <c r="B1965" s="24" t="s">
        <v>9</v>
      </c>
      <c r="C1965" s="2">
        <v>41108</v>
      </c>
      <c r="D1965" s="2" t="str">
        <f t="shared" si="256"/>
        <v>2012-07</v>
      </c>
      <c r="E1965" s="23">
        <v>7500</v>
      </c>
      <c r="F1965" s="23">
        <f t="shared" si="257"/>
        <v>0</v>
      </c>
      <c r="G1965" s="23">
        <f>IF(AND(B1965="Med B", COUNTIFS(A$2:A1965, A1965, B$2:B1965, "Med A")=0), 1, 0)</f>
        <v>0</v>
      </c>
      <c r="H1965" s="23" cm="1">
        <f t="array" ref="H1965">IF(AND(A1965=A1964, E1965=1), (C1965-MIN(IF(A$2:A1965=A1965, IF(B$2:B1965="Med A", C$2:C1965), C1965)))/7, 0)</f>
        <v>0</v>
      </c>
      <c r="I1965" s="23">
        <f>IF(F1965=1, SUMIFS(E$2:E1965, A$2:A1965, A1965, B$2:B1965, "Med A"), 0)</f>
        <v>0</v>
      </c>
      <c r="J1965" s="23">
        <f t="shared" si="258"/>
        <v>0</v>
      </c>
      <c r="K1965" s="23">
        <f t="shared" si="259"/>
        <v>7500</v>
      </c>
      <c r="L1965" s="23">
        <f t="shared" si="260"/>
        <v>0</v>
      </c>
      <c r="M1965" s="1">
        <f>IF(AND(B1965="Med B", COUNTIFS(A$2:A1965, A1965, B$2:B1965, "Med B")=1), 1, 0)</f>
        <v>0</v>
      </c>
      <c r="N1965" s="1">
        <f t="shared" si="261"/>
        <v>0</v>
      </c>
      <c r="O1965" s="1">
        <f>IF(B1965="Med B", COUNTIFS(A$2:A1965, A1965, B$2:B1965, "Med B"), 0)</f>
        <v>0</v>
      </c>
      <c r="P1965" s="1">
        <f>IF(AND(B1965="Med B", COUNTIFS(A$2:A1965, A1965, B$2:B1965, "Med B")=2), E1965, 0)</f>
        <v>0</v>
      </c>
    </row>
    <row r="1966" spans="1:17" ht="10" x14ac:dyDescent="0.25">
      <c r="A1966" s="1">
        <v>126</v>
      </c>
      <c r="B1966" s="24" t="s">
        <v>9</v>
      </c>
      <c r="C1966" s="2">
        <v>41110</v>
      </c>
      <c r="D1966" s="2" t="str">
        <f t="shared" si="256"/>
        <v>2012-07</v>
      </c>
      <c r="E1966" s="23">
        <v>7500</v>
      </c>
      <c r="F1966" s="23">
        <f t="shared" si="257"/>
        <v>0</v>
      </c>
      <c r="G1966" s="23">
        <f>IF(AND(B1966="Med B", COUNTIFS(A$2:A1966, A1966, B$2:B1966, "Med A")=0), 1, 0)</f>
        <v>0</v>
      </c>
      <c r="H1966" s="23" cm="1">
        <f t="array" ref="H1966">IF(AND(A1966=A1965, E1966=1), (C1966-MIN(IF(A$2:A1966=A1966, IF(B$2:B1966="Med A", C$2:C1966), C1966)))/7, 0)</f>
        <v>0</v>
      </c>
      <c r="I1966" s="23">
        <f>IF(F1966=1, SUMIFS(E$2:E1966, A$2:A1966, A1966, B$2:B1966, "Med A"), 0)</f>
        <v>0</v>
      </c>
      <c r="J1966" s="23">
        <f t="shared" si="258"/>
        <v>0</v>
      </c>
      <c r="K1966" s="23">
        <f t="shared" si="259"/>
        <v>7500</v>
      </c>
      <c r="L1966" s="23">
        <f t="shared" si="260"/>
        <v>0</v>
      </c>
      <c r="M1966" s="1">
        <f>IF(AND(B1966="Med B", COUNTIFS(A$2:A1966, A1966, B$2:B1966, "Med B")=1), 1, 0)</f>
        <v>0</v>
      </c>
      <c r="N1966" s="1">
        <f t="shared" si="261"/>
        <v>0</v>
      </c>
      <c r="O1966" s="1">
        <f>IF(B1966="Med B", COUNTIFS(A$2:A1966, A1966, B$2:B1966, "Med B"), 0)</f>
        <v>0</v>
      </c>
      <c r="P1966" s="1">
        <f>IF(AND(B1966="Med B", COUNTIFS(A$2:A1966, A1966, B$2:B1966, "Med B")=2), E1966, 0)</f>
        <v>0</v>
      </c>
    </row>
    <row r="1967" spans="1:17" ht="10" x14ac:dyDescent="0.25">
      <c r="A1967" s="1">
        <v>126</v>
      </c>
      <c r="B1967" s="24" t="s">
        <v>9</v>
      </c>
      <c r="C1967" s="2">
        <v>41113</v>
      </c>
      <c r="D1967" s="2" t="str">
        <f t="shared" si="256"/>
        <v>2012-07</v>
      </c>
      <c r="E1967" s="23">
        <v>7500</v>
      </c>
      <c r="F1967" s="23">
        <f t="shared" si="257"/>
        <v>0</v>
      </c>
      <c r="G1967" s="23">
        <f>IF(AND(B1967="Med B", COUNTIFS(A$2:A1967, A1967, B$2:B1967, "Med A")=0), 1, 0)</f>
        <v>0</v>
      </c>
      <c r="H1967" s="23" cm="1">
        <f t="array" ref="H1967">IF(AND(A1967=A1966, E1967=1), (C1967-MIN(IF(A$2:A1967=A1967, IF(B$2:B1967="Med A", C$2:C1967), C1967)))/7, 0)</f>
        <v>0</v>
      </c>
      <c r="I1967" s="23">
        <f>IF(F1967=1, SUMIFS(E$2:E1967, A$2:A1967, A1967, B$2:B1967, "Med A"), 0)</f>
        <v>0</v>
      </c>
      <c r="J1967" s="23">
        <f t="shared" si="258"/>
        <v>0</v>
      </c>
      <c r="K1967" s="23">
        <f t="shared" si="259"/>
        <v>7500</v>
      </c>
      <c r="L1967" s="23">
        <f t="shared" si="260"/>
        <v>0</v>
      </c>
      <c r="M1967" s="1">
        <f>IF(AND(B1967="Med B", COUNTIFS(A$2:A1967, A1967, B$2:B1967, "Med B")=1), 1, 0)</f>
        <v>0</v>
      </c>
      <c r="N1967" s="1">
        <f t="shared" si="261"/>
        <v>0</v>
      </c>
      <c r="O1967" s="1">
        <f>IF(B1967="Med B", COUNTIFS(A$2:A1967, A1967, B$2:B1967, "Med B"), 0)</f>
        <v>0</v>
      </c>
      <c r="P1967" s="1">
        <f>IF(AND(B1967="Med B", COUNTIFS(A$2:A1967, A1967, B$2:B1967, "Med B")=2), E1967, 0)</f>
        <v>0</v>
      </c>
    </row>
    <row r="1968" spans="1:17" ht="10" x14ac:dyDescent="0.25">
      <c r="A1968" s="1">
        <v>126</v>
      </c>
      <c r="B1968" s="24" t="s">
        <v>9</v>
      </c>
      <c r="C1968" s="2">
        <v>41115</v>
      </c>
      <c r="D1968" s="2" t="str">
        <f t="shared" si="256"/>
        <v>2012-07</v>
      </c>
      <c r="E1968" s="23">
        <v>7500</v>
      </c>
      <c r="F1968" s="23">
        <f t="shared" si="257"/>
        <v>0</v>
      </c>
      <c r="G1968" s="23">
        <f>IF(AND(B1968="Med B", COUNTIFS(A$2:A1968, A1968, B$2:B1968, "Med A")=0), 1, 0)</f>
        <v>0</v>
      </c>
      <c r="H1968" s="23" cm="1">
        <f t="array" ref="H1968">IF(AND(A1968=A1967, E1968=1), (C1968-MIN(IF(A$2:A1968=A1968, IF(B$2:B1968="Med A", C$2:C1968), C1968)))/7, 0)</f>
        <v>0</v>
      </c>
      <c r="I1968" s="23">
        <f>IF(F1968=1, SUMIFS(E$2:E1968, A$2:A1968, A1968, B$2:B1968, "Med A"), 0)</f>
        <v>0</v>
      </c>
      <c r="J1968" s="23">
        <f t="shared" si="258"/>
        <v>0</v>
      </c>
      <c r="K1968" s="23">
        <f t="shared" si="259"/>
        <v>7500</v>
      </c>
      <c r="L1968" s="23">
        <f t="shared" si="260"/>
        <v>0</v>
      </c>
      <c r="M1968" s="1">
        <f>IF(AND(B1968="Med B", COUNTIFS(A$2:A1968, A1968, B$2:B1968, "Med B")=1), 1, 0)</f>
        <v>0</v>
      </c>
      <c r="N1968" s="1">
        <f t="shared" si="261"/>
        <v>0</v>
      </c>
      <c r="O1968" s="1">
        <f>IF(B1968="Med B", COUNTIFS(A$2:A1968, A1968, B$2:B1968, "Med B"), 0)</f>
        <v>0</v>
      </c>
      <c r="P1968" s="1">
        <f>IF(AND(B1968="Med B", COUNTIFS(A$2:A1968, A1968, B$2:B1968, "Med B")=2), E1968, 0)</f>
        <v>0</v>
      </c>
    </row>
    <row r="1969" spans="1:17" ht="10" x14ac:dyDescent="0.25">
      <c r="A1969" s="1">
        <v>126</v>
      </c>
      <c r="B1969" s="24" t="s">
        <v>9</v>
      </c>
      <c r="C1969" s="2">
        <v>41117</v>
      </c>
      <c r="D1969" s="2" t="str">
        <f t="shared" si="256"/>
        <v>2012-07</v>
      </c>
      <c r="E1969" s="23">
        <v>7500</v>
      </c>
      <c r="F1969" s="23">
        <f t="shared" si="257"/>
        <v>0</v>
      </c>
      <c r="G1969" s="23">
        <f>IF(AND(B1969="Med B", COUNTIFS(A$2:A1969, A1969, B$2:B1969, "Med A")=0), 1, 0)</f>
        <v>0</v>
      </c>
      <c r="H1969" s="23" cm="1">
        <f t="array" ref="H1969">IF(AND(A1969=A1968, E1969=1), (C1969-MIN(IF(A$2:A1969=A1969, IF(B$2:B1969="Med A", C$2:C1969), C1969)))/7, 0)</f>
        <v>0</v>
      </c>
      <c r="I1969" s="23">
        <f>IF(F1969=1, SUMIFS(E$2:E1969, A$2:A1969, A1969, B$2:B1969, "Med A"), 0)</f>
        <v>0</v>
      </c>
      <c r="J1969" s="23">
        <f t="shared" si="258"/>
        <v>0</v>
      </c>
      <c r="K1969" s="23">
        <f t="shared" si="259"/>
        <v>7500</v>
      </c>
      <c r="L1969" s="23">
        <f t="shared" si="260"/>
        <v>0</v>
      </c>
      <c r="M1969" s="1">
        <f>IF(AND(B1969="Med B", COUNTIFS(A$2:A1969, A1969, B$2:B1969, "Med B")=1), 1, 0)</f>
        <v>0</v>
      </c>
      <c r="N1969" s="1">
        <f t="shared" si="261"/>
        <v>0</v>
      </c>
      <c r="O1969" s="1">
        <f>IF(B1969="Med B", COUNTIFS(A$2:A1969, A1969, B$2:B1969, "Med B"), 0)</f>
        <v>0</v>
      </c>
      <c r="P1969" s="1">
        <f>IF(AND(B1969="Med B", COUNTIFS(A$2:A1969, A1969, B$2:B1969, "Med B")=2), E1969, 0)</f>
        <v>0</v>
      </c>
    </row>
    <row r="1970" spans="1:17" ht="10" x14ac:dyDescent="0.25">
      <c r="A1970" s="1">
        <v>126</v>
      </c>
      <c r="B1970" s="24" t="s">
        <v>9</v>
      </c>
      <c r="C1970" s="2">
        <v>41120</v>
      </c>
      <c r="D1970" s="2" t="str">
        <f t="shared" si="256"/>
        <v>2012-07</v>
      </c>
      <c r="E1970" s="23">
        <v>7500</v>
      </c>
      <c r="F1970" s="23">
        <f t="shared" si="257"/>
        <v>0</v>
      </c>
      <c r="G1970" s="23">
        <f>IF(AND(B1970="Med B", COUNTIFS(A$2:A1970, A1970, B$2:B1970, "Med A")=0), 1, 0)</f>
        <v>0</v>
      </c>
      <c r="H1970" s="23" cm="1">
        <f t="array" ref="H1970">IF(AND(A1970=A1969, E1970=1), (C1970-MIN(IF(A$2:A1970=A1970, IF(B$2:B1970="Med A", C$2:C1970), C1970)))/7, 0)</f>
        <v>0</v>
      </c>
      <c r="I1970" s="23">
        <f>IF(F1970=1, SUMIFS(E$2:E1970, A$2:A1970, A1970, B$2:B1970, "Med A"), 0)</f>
        <v>0</v>
      </c>
      <c r="J1970" s="23">
        <f t="shared" si="258"/>
        <v>0</v>
      </c>
      <c r="K1970" s="23">
        <f t="shared" si="259"/>
        <v>7500</v>
      </c>
      <c r="L1970" s="23">
        <f t="shared" si="260"/>
        <v>0</v>
      </c>
      <c r="M1970" s="1">
        <f>IF(AND(B1970="Med B", COUNTIFS(A$2:A1970, A1970, B$2:B1970, "Med B")=1), 1, 0)</f>
        <v>0</v>
      </c>
      <c r="N1970" s="1">
        <f t="shared" si="261"/>
        <v>0</v>
      </c>
      <c r="O1970" s="1">
        <f>IF(B1970="Med B", COUNTIFS(A$2:A1970, A1970, B$2:B1970, "Med B"), 0)</f>
        <v>0</v>
      </c>
      <c r="P1970" s="1">
        <f>IF(AND(B1970="Med B", COUNTIFS(A$2:A1970, A1970, B$2:B1970, "Med B")=2), E1970, 0)</f>
        <v>0</v>
      </c>
    </row>
    <row r="1971" spans="1:17" ht="10" x14ac:dyDescent="0.25">
      <c r="A1971" s="1">
        <v>126</v>
      </c>
      <c r="B1971" s="24" t="s">
        <v>9</v>
      </c>
      <c r="C1971" s="2">
        <v>41122</v>
      </c>
      <c r="D1971" s="2" t="str">
        <f t="shared" si="256"/>
        <v>2012-08</v>
      </c>
      <c r="E1971" s="23">
        <v>7500</v>
      </c>
      <c r="F1971" s="23">
        <f t="shared" si="257"/>
        <v>0</v>
      </c>
      <c r="G1971" s="23">
        <f>IF(AND(B1971="Med B", COUNTIFS(A$2:A1971, A1971, B$2:B1971, "Med A")=0), 1, 0)</f>
        <v>0</v>
      </c>
      <c r="H1971" s="23" cm="1">
        <f t="array" ref="H1971">IF(AND(A1971=A1970, E1971=1), (C1971-MIN(IF(A$2:A1971=A1971, IF(B$2:B1971="Med A", C$2:C1971), C1971)))/7, 0)</f>
        <v>0</v>
      </c>
      <c r="I1971" s="23">
        <f>IF(F1971=1, SUMIFS(E$2:E1971, A$2:A1971, A1971, B$2:B1971, "Med A"), 0)</f>
        <v>0</v>
      </c>
      <c r="J1971" s="23">
        <f t="shared" si="258"/>
        <v>0</v>
      </c>
      <c r="K1971" s="23">
        <f t="shared" si="259"/>
        <v>7500</v>
      </c>
      <c r="L1971" s="23">
        <f t="shared" si="260"/>
        <v>0</v>
      </c>
      <c r="M1971" s="1">
        <f>IF(AND(B1971="Med B", COUNTIFS(A$2:A1971, A1971, B$2:B1971, "Med B")=1), 1, 0)</f>
        <v>0</v>
      </c>
      <c r="N1971" s="1">
        <f t="shared" si="261"/>
        <v>0</v>
      </c>
      <c r="O1971" s="1">
        <f>IF(B1971="Med B", COUNTIFS(A$2:A1971, A1971, B$2:B1971, "Med B"), 0)</f>
        <v>0</v>
      </c>
      <c r="P1971" s="1">
        <f>IF(AND(B1971="Med B", COUNTIFS(A$2:A1971, A1971, B$2:B1971, "Med B")=2), E1971, 0)</f>
        <v>0</v>
      </c>
    </row>
    <row r="1972" spans="1:17" ht="10" x14ac:dyDescent="0.25">
      <c r="A1972" s="1">
        <v>126</v>
      </c>
      <c r="B1972" s="24" t="s">
        <v>9</v>
      </c>
      <c r="C1972" s="2">
        <v>41124</v>
      </c>
      <c r="D1972" s="2" t="str">
        <f t="shared" si="256"/>
        <v>2012-08</v>
      </c>
      <c r="E1972" s="23">
        <v>7500</v>
      </c>
      <c r="F1972" s="23">
        <f t="shared" si="257"/>
        <v>0</v>
      </c>
      <c r="G1972" s="23">
        <f>IF(AND(B1972="Med B", COUNTIFS(A$2:A1972, A1972, B$2:B1972, "Med A")=0), 1, 0)</f>
        <v>0</v>
      </c>
      <c r="H1972" s="23" cm="1">
        <f t="array" ref="H1972">IF(AND(A1972=A1971, E1972=1), (C1972-MIN(IF(A$2:A1972=A1972, IF(B$2:B1972="Med A", C$2:C1972), C1972)))/7, 0)</f>
        <v>0</v>
      </c>
      <c r="I1972" s="23">
        <f>IF(F1972=1, SUMIFS(E$2:E1972, A$2:A1972, A1972, B$2:B1972, "Med A"), 0)</f>
        <v>0</v>
      </c>
      <c r="J1972" s="23">
        <f t="shared" si="258"/>
        <v>0</v>
      </c>
      <c r="K1972" s="23">
        <f t="shared" si="259"/>
        <v>7500</v>
      </c>
      <c r="L1972" s="23">
        <f t="shared" si="260"/>
        <v>0</v>
      </c>
      <c r="M1972" s="1">
        <f>IF(AND(B1972="Med B", COUNTIFS(A$2:A1972, A1972, B$2:B1972, "Med B")=1), 1, 0)</f>
        <v>0</v>
      </c>
      <c r="N1972" s="1">
        <f t="shared" si="261"/>
        <v>0</v>
      </c>
      <c r="O1972" s="1">
        <f>IF(B1972="Med B", COUNTIFS(A$2:A1972, A1972, B$2:B1972, "Med B"), 0)</f>
        <v>0</v>
      </c>
      <c r="P1972" s="1">
        <f>IF(AND(B1972="Med B", COUNTIFS(A$2:A1972, A1972, B$2:B1972, "Med B")=2), E1972, 0)</f>
        <v>0</v>
      </c>
    </row>
    <row r="1973" spans="1:17" ht="10" x14ac:dyDescent="0.25">
      <c r="A1973" s="1">
        <v>126</v>
      </c>
      <c r="B1973" s="24" t="s">
        <v>9</v>
      </c>
      <c r="C1973" s="2">
        <v>41127</v>
      </c>
      <c r="D1973" s="2" t="str">
        <f t="shared" si="256"/>
        <v>2012-08</v>
      </c>
      <c r="E1973" s="23">
        <v>7500</v>
      </c>
      <c r="F1973" s="23">
        <f t="shared" si="257"/>
        <v>0</v>
      </c>
      <c r="G1973" s="23">
        <f>IF(AND(B1973="Med B", COUNTIFS(A$2:A1973, A1973, B$2:B1973, "Med A")=0), 1, 0)</f>
        <v>0</v>
      </c>
      <c r="H1973" s="23" cm="1">
        <f t="array" ref="H1973">IF(AND(A1973=A1972, E1973=1), (C1973-MIN(IF(A$2:A1973=A1973, IF(B$2:B1973="Med A", C$2:C1973), C1973)))/7, 0)</f>
        <v>0</v>
      </c>
      <c r="I1973" s="23">
        <f>IF(F1973=1, SUMIFS(E$2:E1973, A$2:A1973, A1973, B$2:B1973, "Med A"), 0)</f>
        <v>0</v>
      </c>
      <c r="J1973" s="23">
        <f t="shared" si="258"/>
        <v>0</v>
      </c>
      <c r="K1973" s="23">
        <f t="shared" si="259"/>
        <v>7500</v>
      </c>
      <c r="L1973" s="23">
        <f t="shared" si="260"/>
        <v>0</v>
      </c>
      <c r="M1973" s="1">
        <f>IF(AND(B1973="Med B", COUNTIFS(A$2:A1973, A1973, B$2:B1973, "Med B")=1), 1, 0)</f>
        <v>0</v>
      </c>
      <c r="N1973" s="1">
        <f t="shared" si="261"/>
        <v>0</v>
      </c>
      <c r="O1973" s="1">
        <f>IF(B1973="Med B", COUNTIFS(A$2:A1973, A1973, B$2:B1973, "Med B"), 0)</f>
        <v>0</v>
      </c>
      <c r="P1973" s="1">
        <f>IF(AND(B1973="Med B", COUNTIFS(A$2:A1973, A1973, B$2:B1973, "Med B")=2), E1973, 0)</f>
        <v>0</v>
      </c>
    </row>
    <row r="1974" spans="1:17" ht="10" x14ac:dyDescent="0.25">
      <c r="A1974" s="1">
        <v>126</v>
      </c>
      <c r="B1974" s="24" t="s">
        <v>9</v>
      </c>
      <c r="C1974" s="2">
        <v>41129</v>
      </c>
      <c r="D1974" s="2" t="str">
        <f t="shared" si="256"/>
        <v>2012-08</v>
      </c>
      <c r="E1974" s="23">
        <v>7500</v>
      </c>
      <c r="F1974" s="23">
        <f t="shared" si="257"/>
        <v>0</v>
      </c>
      <c r="G1974" s="23">
        <f>IF(AND(B1974="Med B", COUNTIFS(A$2:A1974, A1974, B$2:B1974, "Med A")=0), 1, 0)</f>
        <v>0</v>
      </c>
      <c r="H1974" s="23" cm="1">
        <f t="array" ref="H1974">IF(AND(A1974=A1973, E1974=1), (C1974-MIN(IF(A$2:A1974=A1974, IF(B$2:B1974="Med A", C$2:C1974), C1974)))/7, 0)</f>
        <v>0</v>
      </c>
      <c r="I1974" s="23">
        <f>IF(F1974=1, SUMIFS(E$2:E1974, A$2:A1974, A1974, B$2:B1974, "Med A"), 0)</f>
        <v>0</v>
      </c>
      <c r="J1974" s="23">
        <f t="shared" si="258"/>
        <v>0</v>
      </c>
      <c r="K1974" s="23">
        <f t="shared" si="259"/>
        <v>7500</v>
      </c>
      <c r="L1974" s="23">
        <f t="shared" si="260"/>
        <v>0</v>
      </c>
      <c r="M1974" s="1">
        <f>IF(AND(B1974="Med B", COUNTIFS(A$2:A1974, A1974, B$2:B1974, "Med B")=1), 1, 0)</f>
        <v>0</v>
      </c>
      <c r="N1974" s="1">
        <f t="shared" si="261"/>
        <v>0</v>
      </c>
      <c r="O1974" s="1">
        <f>IF(B1974="Med B", COUNTIFS(A$2:A1974, A1974, B$2:B1974, "Med B"), 0)</f>
        <v>0</v>
      </c>
      <c r="P1974" s="1">
        <f>IF(AND(B1974="Med B", COUNTIFS(A$2:A1974, A1974, B$2:B1974, "Med B")=2), E1974, 0)</f>
        <v>0</v>
      </c>
    </row>
    <row r="1975" spans="1:17" ht="10" x14ac:dyDescent="0.25">
      <c r="A1975" s="1">
        <v>126</v>
      </c>
      <c r="B1975" s="24" t="s">
        <v>9</v>
      </c>
      <c r="C1975" s="2">
        <v>41131</v>
      </c>
      <c r="D1975" s="2" t="str">
        <f t="shared" si="256"/>
        <v>2012-08</v>
      </c>
      <c r="E1975" s="23">
        <v>7500</v>
      </c>
      <c r="F1975" s="23">
        <f t="shared" si="257"/>
        <v>0</v>
      </c>
      <c r="G1975" s="23">
        <f>IF(AND(B1975="Med B", COUNTIFS(A$2:A1975, A1975, B$2:B1975, "Med A")=0), 1, 0)</f>
        <v>0</v>
      </c>
      <c r="H1975" s="23" cm="1">
        <f t="array" ref="H1975">IF(AND(A1975=A1974, E1975=1), (C1975-MIN(IF(A$2:A1975=A1975, IF(B$2:B1975="Med A", C$2:C1975), C1975)))/7, 0)</f>
        <v>0</v>
      </c>
      <c r="I1975" s="23">
        <f>IF(F1975=1, SUMIFS(E$2:E1975, A$2:A1975, A1975, B$2:B1975, "Med A"), 0)</f>
        <v>0</v>
      </c>
      <c r="J1975" s="23">
        <f t="shared" si="258"/>
        <v>0</v>
      </c>
      <c r="K1975" s="23">
        <f t="shared" si="259"/>
        <v>7500</v>
      </c>
      <c r="L1975" s="23">
        <f t="shared" si="260"/>
        <v>0</v>
      </c>
      <c r="M1975" s="1">
        <f>IF(AND(B1975="Med B", COUNTIFS(A$2:A1975, A1975, B$2:B1975, "Med B")=1), 1, 0)</f>
        <v>0</v>
      </c>
      <c r="N1975" s="1">
        <f t="shared" si="261"/>
        <v>0</v>
      </c>
      <c r="O1975" s="1">
        <f>IF(B1975="Med B", COUNTIFS(A$2:A1975, A1975, B$2:B1975, "Med B"), 0)</f>
        <v>0</v>
      </c>
      <c r="P1975" s="1">
        <f>IF(AND(B1975="Med B", COUNTIFS(A$2:A1975, A1975, B$2:B1975, "Med B")=2), E1975, 0)</f>
        <v>0</v>
      </c>
    </row>
    <row r="1976" spans="1:17" ht="10" x14ac:dyDescent="0.25">
      <c r="A1976" s="1">
        <v>126</v>
      </c>
      <c r="B1976" s="24" t="s">
        <v>9</v>
      </c>
      <c r="C1976" s="2">
        <v>41134</v>
      </c>
      <c r="D1976" s="2" t="str">
        <f t="shared" si="256"/>
        <v>2012-08</v>
      </c>
      <c r="E1976" s="23">
        <v>7500</v>
      </c>
      <c r="F1976" s="23">
        <f t="shared" si="257"/>
        <v>0</v>
      </c>
      <c r="G1976" s="23">
        <f>IF(AND(B1976="Med B", COUNTIFS(A$2:A1976, A1976, B$2:B1976, "Med A")=0), 1, 0)</f>
        <v>0</v>
      </c>
      <c r="H1976" s="23" cm="1">
        <f t="array" ref="H1976">IF(AND(A1976=A1975, E1976=1), (C1976-MIN(IF(A$2:A1976=A1976, IF(B$2:B1976="Med A", C$2:C1976), C1976)))/7, 0)</f>
        <v>0</v>
      </c>
      <c r="I1976" s="23">
        <f>IF(F1976=1, SUMIFS(E$2:E1976, A$2:A1976, A1976, B$2:B1976, "Med A"), 0)</f>
        <v>0</v>
      </c>
      <c r="J1976" s="23">
        <f t="shared" si="258"/>
        <v>0</v>
      </c>
      <c r="K1976" s="23">
        <f t="shared" si="259"/>
        <v>7500</v>
      </c>
      <c r="L1976" s="23">
        <f t="shared" si="260"/>
        <v>0</v>
      </c>
      <c r="M1976" s="1">
        <f>IF(AND(B1976="Med B", COUNTIFS(A$2:A1976, A1976, B$2:B1976, "Med B")=1), 1, 0)</f>
        <v>0</v>
      </c>
      <c r="N1976" s="1">
        <f t="shared" si="261"/>
        <v>0</v>
      </c>
      <c r="O1976" s="1">
        <f>IF(B1976="Med B", COUNTIFS(A$2:A1976, A1976, B$2:B1976, "Med B"), 0)</f>
        <v>0</v>
      </c>
      <c r="P1976" s="1">
        <f>IF(AND(B1976="Med B", COUNTIFS(A$2:A1976, A1976, B$2:B1976, "Med B")=2), E1976, 0)</f>
        <v>0</v>
      </c>
    </row>
    <row r="1977" spans="1:17" ht="10" x14ac:dyDescent="0.25">
      <c r="A1977" s="1">
        <v>126</v>
      </c>
      <c r="B1977" s="24" t="s">
        <v>9</v>
      </c>
      <c r="C1977" s="2">
        <v>41136</v>
      </c>
      <c r="D1977" s="2" t="str">
        <f t="shared" si="256"/>
        <v>2012-08</v>
      </c>
      <c r="E1977" s="23">
        <v>7500</v>
      </c>
      <c r="F1977" s="23">
        <f t="shared" si="257"/>
        <v>0</v>
      </c>
      <c r="G1977" s="23">
        <f>IF(AND(B1977="Med B", COUNTIFS(A$2:A1977, A1977, B$2:B1977, "Med A")=0), 1, 0)</f>
        <v>0</v>
      </c>
      <c r="H1977" s="23" cm="1">
        <f t="array" ref="H1977">IF(AND(A1977=A1976, E1977=1), (C1977-MIN(IF(A$2:A1977=A1977, IF(B$2:B1977="Med A", C$2:C1977), C1977)))/7, 0)</f>
        <v>0</v>
      </c>
      <c r="I1977" s="23">
        <f>IF(F1977=1, SUMIFS(E$2:E1977, A$2:A1977, A1977, B$2:B1977, "Med A"), 0)</f>
        <v>0</v>
      </c>
      <c r="J1977" s="23">
        <f t="shared" si="258"/>
        <v>0</v>
      </c>
      <c r="K1977" s="23">
        <f t="shared" si="259"/>
        <v>7500</v>
      </c>
      <c r="L1977" s="23">
        <f t="shared" si="260"/>
        <v>0</v>
      </c>
      <c r="M1977" s="1">
        <f>IF(AND(B1977="Med B", COUNTIFS(A$2:A1977, A1977, B$2:B1977, "Med B")=1), 1, 0)</f>
        <v>0</v>
      </c>
      <c r="N1977" s="1">
        <f t="shared" si="261"/>
        <v>0</v>
      </c>
      <c r="O1977" s="1">
        <f>IF(B1977="Med B", COUNTIFS(A$2:A1977, A1977, B$2:B1977, "Med B"), 0)</f>
        <v>0</v>
      </c>
      <c r="P1977" s="1">
        <f>IF(AND(B1977="Med B", COUNTIFS(A$2:A1977, A1977, B$2:B1977, "Med B")=2), E1977, 0)</f>
        <v>0</v>
      </c>
    </row>
    <row r="1978" spans="1:17" ht="12.5" x14ac:dyDescent="0.25">
      <c r="A1978" s="1">
        <v>126</v>
      </c>
      <c r="B1978" s="24" t="s">
        <v>9</v>
      </c>
      <c r="C1978" s="2">
        <v>41155</v>
      </c>
      <c r="D1978" s="2" t="str">
        <f t="shared" si="256"/>
        <v>2012-09</v>
      </c>
      <c r="E1978" s="23">
        <v>6800</v>
      </c>
      <c r="F1978" s="23">
        <f t="shared" si="257"/>
        <v>0</v>
      </c>
      <c r="G1978" s="23">
        <f>IF(AND(B1978="Med B", COUNTIFS(A$2:A1978, A1978, B$2:B1978, "Med A")=0), 1, 0)</f>
        <v>0</v>
      </c>
      <c r="H1978" s="23" cm="1">
        <f t="array" ref="H1978">IF(AND(A1978=A1977, E1978=1), (C1978-MIN(IF(A$2:A1978=A1978, IF(B$2:B1978="Med A", C$2:C1978), C1978)))/7, 0)</f>
        <v>0</v>
      </c>
      <c r="I1978" s="23">
        <f>IF(F1978=1, SUMIFS(E$2:E1978, A$2:A1978, A1978, B$2:B1978, "Med A"), 0)</f>
        <v>0</v>
      </c>
      <c r="J1978" s="23">
        <f t="shared" si="258"/>
        <v>0</v>
      </c>
      <c r="K1978" s="23">
        <f t="shared" si="259"/>
        <v>6800</v>
      </c>
      <c r="L1978" s="23">
        <f t="shared" si="260"/>
        <v>0</v>
      </c>
      <c r="M1978" s="1">
        <f>IF(AND(B1978="Med B", COUNTIFS(A$2:A1978, A1978, B$2:B1978, "Med B")=1), 1, 0)</f>
        <v>0</v>
      </c>
      <c r="N1978" s="1">
        <f t="shared" si="261"/>
        <v>0</v>
      </c>
      <c r="O1978" s="1">
        <f>IF(B1978="Med B", COUNTIFS(A$2:A1978, A1978, B$2:B1978, "Med B"), 0)</f>
        <v>0</v>
      </c>
      <c r="P1978" s="1">
        <f>IF(AND(B1978="Med B", COUNTIFS(A$2:A1978, A1978, B$2:B1978, "Med B")=2), E1978, 0)</f>
        <v>0</v>
      </c>
      <c r="Q1978" t="str">
        <f t="shared" ref="Q1978:Q1980" si="264">IF(AND(F1954=1, OR(MONTH(C1954)=9, MONTH(C1954)=10)), TEXT(C1954, "yyyy-mm"), "")</f>
        <v/>
      </c>
    </row>
    <row r="1979" spans="1:17" ht="12.5" x14ac:dyDescent="0.25">
      <c r="A1979" s="1">
        <v>126</v>
      </c>
      <c r="B1979" s="24" t="s">
        <v>9</v>
      </c>
      <c r="C1979" s="2">
        <v>41157</v>
      </c>
      <c r="D1979" s="2" t="str">
        <f t="shared" si="256"/>
        <v>2012-09</v>
      </c>
      <c r="E1979" s="23">
        <v>6800</v>
      </c>
      <c r="F1979" s="23">
        <f t="shared" si="257"/>
        <v>0</v>
      </c>
      <c r="G1979" s="23">
        <f>IF(AND(B1979="Med B", COUNTIFS(A$2:A1979, A1979, B$2:B1979, "Med A")=0), 1, 0)</f>
        <v>0</v>
      </c>
      <c r="H1979" s="23" cm="1">
        <f t="array" ref="H1979">IF(AND(A1979=A1978, E1979=1), (C1979-MIN(IF(A$2:A1979=A1979, IF(B$2:B1979="Med A", C$2:C1979), C1979)))/7, 0)</f>
        <v>0</v>
      </c>
      <c r="I1979" s="23">
        <f>IF(F1979=1, SUMIFS(E$2:E1979, A$2:A1979, A1979, B$2:B1979, "Med A"), 0)</f>
        <v>0</v>
      </c>
      <c r="J1979" s="23">
        <f t="shared" si="258"/>
        <v>0</v>
      </c>
      <c r="K1979" s="23">
        <f t="shared" si="259"/>
        <v>6800</v>
      </c>
      <c r="L1979" s="23">
        <f t="shared" si="260"/>
        <v>0</v>
      </c>
      <c r="M1979" s="1">
        <f>IF(AND(B1979="Med B", COUNTIFS(A$2:A1979, A1979, B$2:B1979, "Med B")=1), 1, 0)</f>
        <v>0</v>
      </c>
      <c r="N1979" s="1">
        <f t="shared" si="261"/>
        <v>0</v>
      </c>
      <c r="O1979" s="1">
        <f>IF(B1979="Med B", COUNTIFS(A$2:A1979, A1979, B$2:B1979, "Med B"), 0)</f>
        <v>0</v>
      </c>
      <c r="P1979" s="1">
        <f>IF(AND(B1979="Med B", COUNTIFS(A$2:A1979, A1979, B$2:B1979, "Med B")=2), E1979, 0)</f>
        <v>0</v>
      </c>
      <c r="Q1979" t="str">
        <f t="shared" si="264"/>
        <v/>
      </c>
    </row>
    <row r="1980" spans="1:17" ht="12.5" x14ac:dyDescent="0.25">
      <c r="A1980" s="1">
        <v>126</v>
      </c>
      <c r="B1980" s="24" t="s">
        <v>10</v>
      </c>
      <c r="C1980" s="2">
        <v>41164</v>
      </c>
      <c r="D1980" s="2" t="str">
        <f t="shared" si="256"/>
        <v>2012-09</v>
      </c>
      <c r="E1980" s="23">
        <v>10</v>
      </c>
      <c r="F1980" s="23">
        <f t="shared" si="257"/>
        <v>1</v>
      </c>
      <c r="G1980" s="23">
        <f>IF(AND(B1980="Med B", COUNTIFS(A$2:A1980, A1980, B$2:B1980, "Med A")=0), 1, 0)</f>
        <v>0</v>
      </c>
      <c r="H1980" s="23" cm="1">
        <f t="array" ref="H1980">IF(AND(A1980=A1979, E1980=1), (C1980-MIN(IF(A$2:A1980=A1980, IF(B$2:B1980="Med A", C$2:C1980), C1980)))/7, 0)</f>
        <v>0</v>
      </c>
      <c r="I1980" s="23">
        <f>IF(F1980=1, SUMIFS(E$2:E1980, A$2:A1980, A1980, B$2:B1980, "Med A"), 0)</f>
        <v>148600</v>
      </c>
      <c r="J1980" s="23">
        <f t="shared" si="258"/>
        <v>0</v>
      </c>
      <c r="K1980" s="23">
        <f t="shared" si="259"/>
        <v>0</v>
      </c>
      <c r="L1980" s="23">
        <f t="shared" si="260"/>
        <v>10</v>
      </c>
      <c r="M1980" s="1">
        <f>IF(AND(B1980="Med B", COUNTIFS(A$2:A1980, A1980, B$2:B1980, "Med B")=1), 1, 0)</f>
        <v>1</v>
      </c>
      <c r="N1980" s="1">
        <f t="shared" si="261"/>
        <v>10</v>
      </c>
      <c r="O1980" s="1">
        <f>IF(B1980="Med B", COUNTIFS(A$2:A1980, A1980, B$2:B1980, "Med B"), 0)</f>
        <v>1</v>
      </c>
      <c r="P1980" s="1">
        <f>IF(AND(B1980="Med B", COUNTIFS(A$2:A1980, A1980, B$2:B1980, "Med B")=2), E1980, 0)</f>
        <v>0</v>
      </c>
      <c r="Q1980" t="str">
        <f t="shared" si="264"/>
        <v/>
      </c>
    </row>
    <row r="1981" spans="1:17" ht="10" x14ac:dyDescent="0.25">
      <c r="A1981" s="1">
        <v>126</v>
      </c>
      <c r="B1981" s="24" t="s">
        <v>10</v>
      </c>
      <c r="C1981" s="2">
        <v>41227</v>
      </c>
      <c r="D1981" s="2" t="str">
        <f t="shared" si="256"/>
        <v>2012-11</v>
      </c>
      <c r="E1981" s="23">
        <v>2</v>
      </c>
      <c r="F1981" s="23">
        <f t="shared" si="257"/>
        <v>0</v>
      </c>
      <c r="G1981" s="23">
        <f>IF(AND(B1981="Med B", COUNTIFS(A$2:A1981, A1981, B$2:B1981, "Med A")=0), 1, 0)</f>
        <v>0</v>
      </c>
      <c r="H1981" s="23" cm="1">
        <f t="array" ref="H1981">IF(AND(A1981=A1980, E1981=1), (C1981-MIN(IF(A$2:A1981=A1981, IF(B$2:B1981="Med A", C$2:C1981), C1981)))/7, 0)</f>
        <v>0</v>
      </c>
      <c r="I1981" s="23">
        <f>IF(F1981=1, SUMIFS(E$2:E1981, A$2:A1981, A1981, B$2:B1981, "Med A"), 0)</f>
        <v>0</v>
      </c>
      <c r="J1981" s="23">
        <f t="shared" si="258"/>
        <v>12</v>
      </c>
      <c r="K1981" s="23">
        <f t="shared" si="259"/>
        <v>0</v>
      </c>
      <c r="L1981" s="23">
        <f t="shared" si="260"/>
        <v>2</v>
      </c>
      <c r="M1981" s="1">
        <f>IF(AND(B1981="Med B", COUNTIFS(A$2:A1981, A1981, B$2:B1981, "Med B")=1), 1, 0)</f>
        <v>0</v>
      </c>
      <c r="N1981" s="1">
        <f t="shared" si="261"/>
        <v>0</v>
      </c>
      <c r="O1981" s="1">
        <f>IF(B1981="Med B", COUNTIFS(A$2:A1981, A1981, B$2:B1981, "Med B"), 0)</f>
        <v>2</v>
      </c>
      <c r="P1981" s="1">
        <f>IF(AND(B1981="Med B", COUNTIFS(A$2:A1981, A1981, B$2:B1981, "Med B")=2), E1981, 0)</f>
        <v>2</v>
      </c>
    </row>
    <row r="1982" spans="1:17" ht="10" x14ac:dyDescent="0.25">
      <c r="A1982" s="1">
        <v>127</v>
      </c>
      <c r="B1982" s="24" t="s">
        <v>10</v>
      </c>
      <c r="C1982" s="2">
        <v>41236</v>
      </c>
      <c r="D1982" s="2" t="str">
        <f t="shared" si="256"/>
        <v>2012-11</v>
      </c>
      <c r="E1982" s="23">
        <v>5</v>
      </c>
      <c r="F1982" s="23">
        <f t="shared" si="257"/>
        <v>0</v>
      </c>
      <c r="G1982" s="23">
        <f>IF(AND(B1982="Med B", COUNTIFS(A$2:A1982, A1982, B$2:B1982, "Med A")=0), 1, 0)</f>
        <v>1</v>
      </c>
      <c r="H1982" s="23" cm="1">
        <f t="array" ref="H1982">IF(AND(A1982=A1981, E1982=1), (C1982-MIN(IF(A$2:A1982=A1982, IF(B$2:B1982="Med A", C$2:C1982), C1982)))/7, 0)</f>
        <v>0</v>
      </c>
      <c r="I1982" s="23">
        <f>IF(F1982=1, SUMIFS(E$2:E1982, A$2:A1982, A1982, B$2:B1982, "Med A"), 0)</f>
        <v>0</v>
      </c>
      <c r="J1982" s="23">
        <f t="shared" si="258"/>
        <v>5</v>
      </c>
      <c r="K1982" s="23">
        <f t="shared" si="259"/>
        <v>0</v>
      </c>
      <c r="L1982" s="23">
        <f t="shared" si="260"/>
        <v>5</v>
      </c>
      <c r="M1982" s="1">
        <f>IF(AND(B1982="Med B", COUNTIFS(A$2:A1982, A1982, B$2:B1982, "Med B")=1), 1, 0)</f>
        <v>1</v>
      </c>
      <c r="N1982" s="1">
        <f t="shared" si="261"/>
        <v>5</v>
      </c>
      <c r="O1982" s="1">
        <f>IF(B1982="Med B", COUNTIFS(A$2:A1982, A1982, B$2:B1982, "Med B"), 0)</f>
        <v>1</v>
      </c>
      <c r="P1982" s="1">
        <f>IF(AND(B1982="Med B", COUNTIFS(A$2:A1982, A1982, B$2:B1982, "Med B")=2), E1982, 0)</f>
        <v>0</v>
      </c>
    </row>
    <row r="1983" spans="1:17" ht="10" x14ac:dyDescent="0.25">
      <c r="A1983" s="1">
        <v>128</v>
      </c>
      <c r="B1983" s="24" t="s">
        <v>9</v>
      </c>
      <c r="C1983" s="2">
        <v>41093</v>
      </c>
      <c r="D1983" s="2" t="str">
        <f t="shared" si="256"/>
        <v>2012-07</v>
      </c>
      <c r="E1983" s="23">
        <v>1500</v>
      </c>
      <c r="F1983" s="23">
        <f t="shared" si="257"/>
        <v>0</v>
      </c>
      <c r="G1983" s="23">
        <f>IF(AND(B1983="Med B", COUNTIFS(A$2:A1983, A1983, B$2:B1983, "Med A")=0), 1, 0)</f>
        <v>0</v>
      </c>
      <c r="H1983" s="23" cm="1">
        <f t="array" ref="H1983">IF(AND(A1983=A1982, E1983=1), (C1983-MIN(IF(A$2:A1983=A1983, IF(B$2:B1983="Med A", C$2:C1983), C1983)))/7, 0)</f>
        <v>0</v>
      </c>
      <c r="I1983" s="23">
        <f>IF(F1983=1, SUMIFS(E$2:E1983, A$2:A1983, A1983, B$2:B1983, "Med A"), 0)</f>
        <v>0</v>
      </c>
      <c r="J1983" s="23">
        <f t="shared" si="258"/>
        <v>0</v>
      </c>
      <c r="K1983" s="23">
        <f t="shared" si="259"/>
        <v>1500</v>
      </c>
      <c r="L1983" s="23">
        <f t="shared" si="260"/>
        <v>0</v>
      </c>
      <c r="M1983" s="1">
        <f>IF(AND(B1983="Med B", COUNTIFS(A$2:A1983, A1983, B$2:B1983, "Med B")=1), 1, 0)</f>
        <v>0</v>
      </c>
      <c r="N1983" s="1">
        <f t="shared" si="261"/>
        <v>0</v>
      </c>
      <c r="O1983" s="1">
        <f>IF(B1983="Med B", COUNTIFS(A$2:A1983, A1983, B$2:B1983, "Med B"), 0)</f>
        <v>0</v>
      </c>
      <c r="P1983" s="1">
        <f>IF(AND(B1983="Med B", COUNTIFS(A$2:A1983, A1983, B$2:B1983, "Med B")=2), E1983, 0)</f>
        <v>0</v>
      </c>
    </row>
    <row r="1984" spans="1:17" ht="10" x14ac:dyDescent="0.25">
      <c r="A1984" s="1">
        <v>128</v>
      </c>
      <c r="B1984" s="24" t="s">
        <v>9</v>
      </c>
      <c r="C1984" s="2">
        <v>41095</v>
      </c>
      <c r="D1984" s="2" t="str">
        <f t="shared" si="256"/>
        <v>2012-07</v>
      </c>
      <c r="E1984" s="23">
        <v>1500</v>
      </c>
      <c r="F1984" s="23">
        <f t="shared" si="257"/>
        <v>0</v>
      </c>
      <c r="G1984" s="23">
        <f>IF(AND(B1984="Med B", COUNTIFS(A$2:A1984, A1984, B$2:B1984, "Med A")=0), 1, 0)</f>
        <v>0</v>
      </c>
      <c r="H1984" s="23" cm="1">
        <f t="array" ref="H1984">IF(AND(A1984=A1983, E1984=1), (C1984-MIN(IF(A$2:A1984=A1984, IF(B$2:B1984="Med A", C$2:C1984), C1984)))/7, 0)</f>
        <v>0</v>
      </c>
      <c r="I1984" s="23">
        <f>IF(F1984=1, SUMIFS(E$2:E1984, A$2:A1984, A1984, B$2:B1984, "Med A"), 0)</f>
        <v>0</v>
      </c>
      <c r="J1984" s="23">
        <f t="shared" si="258"/>
        <v>0</v>
      </c>
      <c r="K1984" s="23">
        <f t="shared" si="259"/>
        <v>1500</v>
      </c>
      <c r="L1984" s="23">
        <f t="shared" si="260"/>
        <v>0</v>
      </c>
      <c r="M1984" s="1">
        <f>IF(AND(B1984="Med B", COUNTIFS(A$2:A1984, A1984, B$2:B1984, "Med B")=1), 1, 0)</f>
        <v>0</v>
      </c>
      <c r="N1984" s="1">
        <f t="shared" si="261"/>
        <v>0</v>
      </c>
      <c r="O1984" s="1">
        <f>IF(B1984="Med B", COUNTIFS(A$2:A1984, A1984, B$2:B1984, "Med B"), 0)</f>
        <v>0</v>
      </c>
      <c r="P1984" s="1">
        <f>IF(AND(B1984="Med B", COUNTIFS(A$2:A1984, A1984, B$2:B1984, "Med B")=2), E1984, 0)</f>
        <v>0</v>
      </c>
    </row>
    <row r="1985" spans="1:16" ht="10" x14ac:dyDescent="0.25">
      <c r="A1985" s="1">
        <v>128</v>
      </c>
      <c r="B1985" s="24" t="s">
        <v>9</v>
      </c>
      <c r="C1985" s="2">
        <v>41097</v>
      </c>
      <c r="D1985" s="2" t="str">
        <f t="shared" si="256"/>
        <v>2012-07</v>
      </c>
      <c r="E1985" s="23">
        <v>1500</v>
      </c>
      <c r="F1985" s="23">
        <f t="shared" si="257"/>
        <v>0</v>
      </c>
      <c r="G1985" s="23">
        <f>IF(AND(B1985="Med B", COUNTIFS(A$2:A1985, A1985, B$2:B1985, "Med A")=0), 1, 0)</f>
        <v>0</v>
      </c>
      <c r="H1985" s="23" cm="1">
        <f t="array" ref="H1985">IF(AND(A1985=A1984, E1985=1), (C1985-MIN(IF(A$2:A1985=A1985, IF(B$2:B1985="Med A", C$2:C1985), C1985)))/7, 0)</f>
        <v>0</v>
      </c>
      <c r="I1985" s="23">
        <f>IF(F1985=1, SUMIFS(E$2:E1985, A$2:A1985, A1985, B$2:B1985, "Med A"), 0)</f>
        <v>0</v>
      </c>
      <c r="J1985" s="23">
        <f t="shared" si="258"/>
        <v>0</v>
      </c>
      <c r="K1985" s="23">
        <f t="shared" si="259"/>
        <v>1500</v>
      </c>
      <c r="L1985" s="23">
        <f t="shared" si="260"/>
        <v>0</v>
      </c>
      <c r="M1985" s="1">
        <f>IF(AND(B1985="Med B", COUNTIFS(A$2:A1985, A1985, B$2:B1985, "Med B")=1), 1, 0)</f>
        <v>0</v>
      </c>
      <c r="N1985" s="1">
        <f t="shared" si="261"/>
        <v>0</v>
      </c>
      <c r="O1985" s="1">
        <f>IF(B1985="Med B", COUNTIFS(A$2:A1985, A1985, B$2:B1985, "Med B"), 0)</f>
        <v>0</v>
      </c>
      <c r="P1985" s="1">
        <f>IF(AND(B1985="Med B", COUNTIFS(A$2:A1985, A1985, B$2:B1985, "Med B")=2), E1985, 0)</f>
        <v>0</v>
      </c>
    </row>
    <row r="1986" spans="1:16" ht="10" x14ac:dyDescent="0.25">
      <c r="A1986" s="1">
        <v>128</v>
      </c>
      <c r="B1986" s="24" t="s">
        <v>9</v>
      </c>
      <c r="C1986" s="2">
        <v>41100</v>
      </c>
      <c r="D1986" s="2" t="str">
        <f t="shared" si="256"/>
        <v>2012-07</v>
      </c>
      <c r="E1986" s="23">
        <v>1500</v>
      </c>
      <c r="F1986" s="23">
        <f t="shared" si="257"/>
        <v>0</v>
      </c>
      <c r="G1986" s="23">
        <f>IF(AND(B1986="Med B", COUNTIFS(A$2:A1986, A1986, B$2:B1986, "Med A")=0), 1, 0)</f>
        <v>0</v>
      </c>
      <c r="H1986" s="23" cm="1">
        <f t="array" ref="H1986">IF(AND(A1986=A1985, E1986=1), (C1986-MIN(IF(A$2:A1986=A1986, IF(B$2:B1986="Med A", C$2:C1986), C1986)))/7, 0)</f>
        <v>0</v>
      </c>
      <c r="I1986" s="23">
        <f>IF(F1986=1, SUMIFS(E$2:E1986, A$2:A1986, A1986, B$2:B1986, "Med A"), 0)</f>
        <v>0</v>
      </c>
      <c r="J1986" s="23">
        <f t="shared" si="258"/>
        <v>0</v>
      </c>
      <c r="K1986" s="23">
        <f t="shared" si="259"/>
        <v>1500</v>
      </c>
      <c r="L1986" s="23">
        <f t="shared" si="260"/>
        <v>0</v>
      </c>
      <c r="M1986" s="1">
        <f>IF(AND(B1986="Med B", COUNTIFS(A$2:A1986, A1986, B$2:B1986, "Med B")=1), 1, 0)</f>
        <v>0</v>
      </c>
      <c r="N1986" s="1">
        <f t="shared" si="261"/>
        <v>0</v>
      </c>
      <c r="O1986" s="1">
        <f>IF(B1986="Med B", COUNTIFS(A$2:A1986, A1986, B$2:B1986, "Med B"), 0)</f>
        <v>0</v>
      </c>
      <c r="P1986" s="1">
        <f>IF(AND(B1986="Med B", COUNTIFS(A$2:A1986, A1986, B$2:B1986, "Med B")=2), E1986, 0)</f>
        <v>0</v>
      </c>
    </row>
    <row r="1987" spans="1:16" ht="10" x14ac:dyDescent="0.25">
      <c r="A1987" s="1">
        <v>128</v>
      </c>
      <c r="B1987" s="24" t="s">
        <v>9</v>
      </c>
      <c r="C1987" s="2">
        <v>41102</v>
      </c>
      <c r="D1987" s="2" t="str">
        <f t="shared" ref="D1987:D2023" si="265">TEXT(C1987,"yyyy-mm")</f>
        <v>2012-07</v>
      </c>
      <c r="E1987" s="23">
        <v>1500</v>
      </c>
      <c r="F1987" s="23">
        <f t="shared" ref="F1987:F2023" si="266">IF(AND(A1987=A1986, B1986="Med A", B1987="Med B"), 1, 0)</f>
        <v>0</v>
      </c>
      <c r="G1987" s="23">
        <f>IF(AND(B1987="Med B", COUNTIFS(A$2:A1987, A1987, B$2:B1987, "Med A")=0), 1, 0)</f>
        <v>0</v>
      </c>
      <c r="H1987" s="23" cm="1">
        <f t="array" ref="H1987">IF(AND(A1987=A1986, E1987=1), (C1987-MIN(IF(A$2:A1987=A1987, IF(B$2:B1987="Med A", C$2:C1987), C1987)))/7, 0)</f>
        <v>0</v>
      </c>
      <c r="I1987" s="23">
        <f>IF(F1987=1, SUMIFS(E$2:E1987, A$2:A1987, A1987, B$2:B1987, "Med A"), 0)</f>
        <v>0</v>
      </c>
      <c r="J1987" s="23">
        <f t="shared" ref="J1987:J2050" si="267">IF(AND(B1987="Med B", OR(A1988&lt;&gt;A1987, ISBLANK(A1988))), SUMIFS(E:E, A:A, A1987, B:B, "Med B"), 0)</f>
        <v>0</v>
      </c>
      <c r="K1987" s="23">
        <f t="shared" ref="K1987:K2050" si="268">IF(B1987="Med A", E1987, 0)</f>
        <v>1500</v>
      </c>
      <c r="L1987" s="23">
        <f t="shared" ref="L1987:L2050" si="269">IF(B1987="Med B", E1987, 0)</f>
        <v>0</v>
      </c>
      <c r="M1987" s="1">
        <f>IF(AND(B1987="Med B", COUNTIFS(A$2:A1987, A1987, B$2:B1987, "Med B")=1), 1, 0)</f>
        <v>0</v>
      </c>
      <c r="N1987" s="1">
        <f t="shared" ref="N1987:N2050" si="270">IF(M1987=1, E1987, 0)</f>
        <v>0</v>
      </c>
      <c r="O1987" s="1">
        <f>IF(B1987="Med B", COUNTIFS(A$2:A1987, A1987, B$2:B1987, "Med B"), 0)</f>
        <v>0</v>
      </c>
      <c r="P1987" s="1">
        <f>IF(AND(B1987="Med B", COUNTIFS(A$2:A1987, A1987, B$2:B1987, "Med B")=2), E1987, 0)</f>
        <v>0</v>
      </c>
    </row>
    <row r="1988" spans="1:16" ht="10" x14ac:dyDescent="0.25">
      <c r="A1988" s="1">
        <v>128</v>
      </c>
      <c r="B1988" s="24" t="s">
        <v>9</v>
      </c>
      <c r="C1988" s="2">
        <v>41104</v>
      </c>
      <c r="D1988" s="2" t="str">
        <f t="shared" si="265"/>
        <v>2012-07</v>
      </c>
      <c r="E1988" s="23">
        <v>1500</v>
      </c>
      <c r="F1988" s="23">
        <f t="shared" si="266"/>
        <v>0</v>
      </c>
      <c r="G1988" s="23">
        <f>IF(AND(B1988="Med B", COUNTIFS(A$2:A1988, A1988, B$2:B1988, "Med A")=0), 1, 0)</f>
        <v>0</v>
      </c>
      <c r="H1988" s="23" cm="1">
        <f t="array" ref="H1988">IF(AND(A1988=A1987, E1988=1), (C1988-MIN(IF(A$2:A1988=A1988, IF(B$2:B1988="Med A", C$2:C1988), C1988)))/7, 0)</f>
        <v>0</v>
      </c>
      <c r="I1988" s="23">
        <f>IF(F1988=1, SUMIFS(E$2:E1988, A$2:A1988, A1988, B$2:B1988, "Med A"), 0)</f>
        <v>0</v>
      </c>
      <c r="J1988" s="23">
        <f t="shared" si="267"/>
        <v>0</v>
      </c>
      <c r="K1988" s="23">
        <f t="shared" si="268"/>
        <v>1500</v>
      </c>
      <c r="L1988" s="23">
        <f t="shared" si="269"/>
        <v>0</v>
      </c>
      <c r="M1988" s="1">
        <f>IF(AND(B1988="Med B", COUNTIFS(A$2:A1988, A1988, B$2:B1988, "Med B")=1), 1, 0)</f>
        <v>0</v>
      </c>
      <c r="N1988" s="1">
        <f t="shared" si="270"/>
        <v>0</v>
      </c>
      <c r="O1988" s="1">
        <f>IF(B1988="Med B", COUNTIFS(A$2:A1988, A1988, B$2:B1988, "Med B"), 0)</f>
        <v>0</v>
      </c>
      <c r="P1988" s="1">
        <f>IF(AND(B1988="Med B", COUNTIFS(A$2:A1988, A1988, B$2:B1988, "Med B")=2), E1988, 0)</f>
        <v>0</v>
      </c>
    </row>
    <row r="1989" spans="1:16" ht="10" x14ac:dyDescent="0.25">
      <c r="A1989" s="1">
        <v>128</v>
      </c>
      <c r="B1989" s="24" t="s">
        <v>9</v>
      </c>
      <c r="C1989" s="2">
        <v>41107</v>
      </c>
      <c r="D1989" s="2" t="str">
        <f t="shared" si="265"/>
        <v>2012-07</v>
      </c>
      <c r="E1989" s="23">
        <v>1500</v>
      </c>
      <c r="F1989" s="23">
        <f t="shared" si="266"/>
        <v>0</v>
      </c>
      <c r="G1989" s="23">
        <f>IF(AND(B1989="Med B", COUNTIFS(A$2:A1989, A1989, B$2:B1989, "Med A")=0), 1, 0)</f>
        <v>0</v>
      </c>
      <c r="H1989" s="23" cm="1">
        <f t="array" ref="H1989">IF(AND(A1989=A1988, E1989=1), (C1989-MIN(IF(A$2:A1989=A1989, IF(B$2:B1989="Med A", C$2:C1989), C1989)))/7, 0)</f>
        <v>0</v>
      </c>
      <c r="I1989" s="23">
        <f>IF(F1989=1, SUMIFS(E$2:E1989, A$2:A1989, A1989, B$2:B1989, "Med A"), 0)</f>
        <v>0</v>
      </c>
      <c r="J1989" s="23">
        <f t="shared" si="267"/>
        <v>0</v>
      </c>
      <c r="K1989" s="23">
        <f t="shared" si="268"/>
        <v>1500</v>
      </c>
      <c r="L1989" s="23">
        <f t="shared" si="269"/>
        <v>0</v>
      </c>
      <c r="M1989" s="1">
        <f>IF(AND(B1989="Med B", COUNTIFS(A$2:A1989, A1989, B$2:B1989, "Med B")=1), 1, 0)</f>
        <v>0</v>
      </c>
      <c r="N1989" s="1">
        <f t="shared" si="270"/>
        <v>0</v>
      </c>
      <c r="O1989" s="1">
        <f>IF(B1989="Med B", COUNTIFS(A$2:A1989, A1989, B$2:B1989, "Med B"), 0)</f>
        <v>0</v>
      </c>
      <c r="P1989" s="1">
        <f>IF(AND(B1989="Med B", COUNTIFS(A$2:A1989, A1989, B$2:B1989, "Med B")=2), E1989, 0)</f>
        <v>0</v>
      </c>
    </row>
    <row r="1990" spans="1:16" ht="10" x14ac:dyDescent="0.25">
      <c r="A1990" s="1">
        <v>128</v>
      </c>
      <c r="B1990" s="24" t="s">
        <v>9</v>
      </c>
      <c r="C1990" s="2">
        <v>41109</v>
      </c>
      <c r="D1990" s="2" t="str">
        <f t="shared" si="265"/>
        <v>2012-07</v>
      </c>
      <c r="E1990" s="23">
        <v>1500</v>
      </c>
      <c r="F1990" s="23">
        <f t="shared" si="266"/>
        <v>0</v>
      </c>
      <c r="G1990" s="23">
        <f>IF(AND(B1990="Med B", COUNTIFS(A$2:A1990, A1990, B$2:B1990, "Med A")=0), 1, 0)</f>
        <v>0</v>
      </c>
      <c r="H1990" s="23" cm="1">
        <f t="array" ref="H1990">IF(AND(A1990=A1989, E1990=1), (C1990-MIN(IF(A$2:A1990=A1990, IF(B$2:B1990="Med A", C$2:C1990), C1990)))/7, 0)</f>
        <v>0</v>
      </c>
      <c r="I1990" s="23">
        <f>IF(F1990=1, SUMIFS(E$2:E1990, A$2:A1990, A1990, B$2:B1990, "Med A"), 0)</f>
        <v>0</v>
      </c>
      <c r="J1990" s="23">
        <f t="shared" si="267"/>
        <v>0</v>
      </c>
      <c r="K1990" s="23">
        <f t="shared" si="268"/>
        <v>1500</v>
      </c>
      <c r="L1990" s="23">
        <f t="shared" si="269"/>
        <v>0</v>
      </c>
      <c r="M1990" s="1">
        <f>IF(AND(B1990="Med B", COUNTIFS(A$2:A1990, A1990, B$2:B1990, "Med B")=1), 1, 0)</f>
        <v>0</v>
      </c>
      <c r="N1990" s="1">
        <f t="shared" si="270"/>
        <v>0</v>
      </c>
      <c r="O1990" s="1">
        <f>IF(B1990="Med B", COUNTIFS(A$2:A1990, A1990, B$2:B1990, "Med B"), 0)</f>
        <v>0</v>
      </c>
      <c r="P1990" s="1">
        <f>IF(AND(B1990="Med B", COUNTIFS(A$2:A1990, A1990, B$2:B1990, "Med B")=2), E1990, 0)</f>
        <v>0</v>
      </c>
    </row>
    <row r="1991" spans="1:16" ht="10" x14ac:dyDescent="0.25">
      <c r="A1991" s="1">
        <v>128</v>
      </c>
      <c r="B1991" s="24" t="s">
        <v>9</v>
      </c>
      <c r="C1991" s="2">
        <v>41111</v>
      </c>
      <c r="D1991" s="2" t="str">
        <f t="shared" si="265"/>
        <v>2012-07</v>
      </c>
      <c r="E1991" s="23">
        <v>2300</v>
      </c>
      <c r="F1991" s="23">
        <f t="shared" si="266"/>
        <v>0</v>
      </c>
      <c r="G1991" s="23">
        <f>IF(AND(B1991="Med B", COUNTIFS(A$2:A1991, A1991, B$2:B1991, "Med A")=0), 1, 0)</f>
        <v>0</v>
      </c>
      <c r="H1991" s="23" cm="1">
        <f t="array" ref="H1991">IF(AND(A1991=A1990, E1991=1), (C1991-MIN(IF(A$2:A1991=A1991, IF(B$2:B1991="Med A", C$2:C1991), C1991)))/7, 0)</f>
        <v>0</v>
      </c>
      <c r="I1991" s="23">
        <f>IF(F1991=1, SUMIFS(E$2:E1991, A$2:A1991, A1991, B$2:B1991, "Med A"), 0)</f>
        <v>0</v>
      </c>
      <c r="J1991" s="23">
        <f t="shared" si="267"/>
        <v>0</v>
      </c>
      <c r="K1991" s="23">
        <f t="shared" si="268"/>
        <v>2300</v>
      </c>
      <c r="L1991" s="23">
        <f t="shared" si="269"/>
        <v>0</v>
      </c>
      <c r="M1991" s="1">
        <f>IF(AND(B1991="Med B", COUNTIFS(A$2:A1991, A1991, B$2:B1991, "Med B")=1), 1, 0)</f>
        <v>0</v>
      </c>
      <c r="N1991" s="1">
        <f t="shared" si="270"/>
        <v>0</v>
      </c>
      <c r="O1991" s="1">
        <f>IF(B1991="Med B", COUNTIFS(A$2:A1991, A1991, B$2:B1991, "Med B"), 0)</f>
        <v>0</v>
      </c>
      <c r="P1991" s="1">
        <f>IF(AND(B1991="Med B", COUNTIFS(A$2:A1991, A1991, B$2:B1991, "Med B")=2), E1991, 0)</f>
        <v>0</v>
      </c>
    </row>
    <row r="1992" spans="1:16" ht="10" x14ac:dyDescent="0.25">
      <c r="A1992" s="1">
        <v>128</v>
      </c>
      <c r="B1992" s="24" t="s">
        <v>9</v>
      </c>
      <c r="C1992" s="2">
        <v>41114</v>
      </c>
      <c r="D1992" s="2" t="str">
        <f t="shared" si="265"/>
        <v>2012-07</v>
      </c>
      <c r="E1992" s="23">
        <v>2300</v>
      </c>
      <c r="F1992" s="23">
        <f t="shared" si="266"/>
        <v>0</v>
      </c>
      <c r="G1992" s="23">
        <f>IF(AND(B1992="Med B", COUNTIFS(A$2:A1992, A1992, B$2:B1992, "Med A")=0), 1, 0)</f>
        <v>0</v>
      </c>
      <c r="H1992" s="23" cm="1">
        <f t="array" ref="H1992">IF(AND(A1992=A1991, E1992=1), (C1992-MIN(IF(A$2:A1992=A1992, IF(B$2:B1992="Med A", C$2:C1992), C1992)))/7, 0)</f>
        <v>0</v>
      </c>
      <c r="I1992" s="23">
        <f>IF(F1992=1, SUMIFS(E$2:E1992, A$2:A1992, A1992, B$2:B1992, "Med A"), 0)</f>
        <v>0</v>
      </c>
      <c r="J1992" s="23">
        <f t="shared" si="267"/>
        <v>0</v>
      </c>
      <c r="K1992" s="23">
        <f t="shared" si="268"/>
        <v>2300</v>
      </c>
      <c r="L1992" s="23">
        <f t="shared" si="269"/>
        <v>0</v>
      </c>
      <c r="M1992" s="1">
        <f>IF(AND(B1992="Med B", COUNTIFS(A$2:A1992, A1992, B$2:B1992, "Med B")=1), 1, 0)</f>
        <v>0</v>
      </c>
      <c r="N1992" s="1">
        <f t="shared" si="270"/>
        <v>0</v>
      </c>
      <c r="O1992" s="1">
        <f>IF(B1992="Med B", COUNTIFS(A$2:A1992, A1992, B$2:B1992, "Med B"), 0)</f>
        <v>0</v>
      </c>
      <c r="P1992" s="1">
        <f>IF(AND(B1992="Med B", COUNTIFS(A$2:A1992, A1992, B$2:B1992, "Med B")=2), E1992, 0)</f>
        <v>0</v>
      </c>
    </row>
    <row r="1993" spans="1:16" ht="10" x14ac:dyDescent="0.25">
      <c r="A1993" s="1">
        <v>128</v>
      </c>
      <c r="B1993" s="24" t="s">
        <v>9</v>
      </c>
      <c r="C1993" s="2">
        <v>41116</v>
      </c>
      <c r="D1993" s="2" t="str">
        <f t="shared" si="265"/>
        <v>2012-07</v>
      </c>
      <c r="E1993" s="23">
        <v>2300</v>
      </c>
      <c r="F1993" s="23">
        <f t="shared" si="266"/>
        <v>0</v>
      </c>
      <c r="G1993" s="23">
        <f>IF(AND(B1993="Med B", COUNTIFS(A$2:A1993, A1993, B$2:B1993, "Med A")=0), 1, 0)</f>
        <v>0</v>
      </c>
      <c r="H1993" s="23" cm="1">
        <f t="array" ref="H1993">IF(AND(A1993=A1992, E1993=1), (C1993-MIN(IF(A$2:A1993=A1993, IF(B$2:B1993="Med A", C$2:C1993), C1993)))/7, 0)</f>
        <v>0</v>
      </c>
      <c r="I1993" s="23">
        <f>IF(F1993=1, SUMIFS(E$2:E1993, A$2:A1993, A1993, B$2:B1993, "Med A"), 0)</f>
        <v>0</v>
      </c>
      <c r="J1993" s="23">
        <f t="shared" si="267"/>
        <v>0</v>
      </c>
      <c r="K1993" s="23">
        <f t="shared" si="268"/>
        <v>2300</v>
      </c>
      <c r="L1993" s="23">
        <f t="shared" si="269"/>
        <v>0</v>
      </c>
      <c r="M1993" s="1">
        <f>IF(AND(B1993="Med B", COUNTIFS(A$2:A1993, A1993, B$2:B1993, "Med B")=1), 1, 0)</f>
        <v>0</v>
      </c>
      <c r="N1993" s="1">
        <f t="shared" si="270"/>
        <v>0</v>
      </c>
      <c r="O1993" s="1">
        <f>IF(B1993="Med B", COUNTIFS(A$2:A1993, A1993, B$2:B1993, "Med B"), 0)</f>
        <v>0</v>
      </c>
      <c r="P1993" s="1">
        <f>IF(AND(B1993="Med B", COUNTIFS(A$2:A1993, A1993, B$2:B1993, "Med B")=2), E1993, 0)</f>
        <v>0</v>
      </c>
    </row>
    <row r="1994" spans="1:16" ht="10" x14ac:dyDescent="0.25">
      <c r="A1994" s="1">
        <v>128</v>
      </c>
      <c r="B1994" s="24" t="s">
        <v>9</v>
      </c>
      <c r="C1994" s="2">
        <v>41118</v>
      </c>
      <c r="D1994" s="2" t="str">
        <f t="shared" si="265"/>
        <v>2012-07</v>
      </c>
      <c r="E1994" s="23">
        <v>2300</v>
      </c>
      <c r="F1994" s="23">
        <f t="shared" si="266"/>
        <v>0</v>
      </c>
      <c r="G1994" s="23">
        <f>IF(AND(B1994="Med B", COUNTIFS(A$2:A1994, A1994, B$2:B1994, "Med A")=0), 1, 0)</f>
        <v>0</v>
      </c>
      <c r="H1994" s="23" cm="1">
        <f t="array" ref="H1994">IF(AND(A1994=A1993, E1994=1), (C1994-MIN(IF(A$2:A1994=A1994, IF(B$2:B1994="Med A", C$2:C1994), C1994)))/7, 0)</f>
        <v>0</v>
      </c>
      <c r="I1994" s="23">
        <f>IF(F1994=1, SUMIFS(E$2:E1994, A$2:A1994, A1994, B$2:B1994, "Med A"), 0)</f>
        <v>0</v>
      </c>
      <c r="J1994" s="23">
        <f t="shared" si="267"/>
        <v>0</v>
      </c>
      <c r="K1994" s="23">
        <f t="shared" si="268"/>
        <v>2300</v>
      </c>
      <c r="L1994" s="23">
        <f t="shared" si="269"/>
        <v>0</v>
      </c>
      <c r="M1994" s="1">
        <f>IF(AND(B1994="Med B", COUNTIFS(A$2:A1994, A1994, B$2:B1994, "Med B")=1), 1, 0)</f>
        <v>0</v>
      </c>
      <c r="N1994" s="1">
        <f t="shared" si="270"/>
        <v>0</v>
      </c>
      <c r="O1994" s="1">
        <f>IF(B1994="Med B", COUNTIFS(A$2:A1994, A1994, B$2:B1994, "Med B"), 0)</f>
        <v>0</v>
      </c>
      <c r="P1994" s="1">
        <f>IF(AND(B1994="Med B", COUNTIFS(A$2:A1994, A1994, B$2:B1994, "Med B")=2), E1994, 0)</f>
        <v>0</v>
      </c>
    </row>
    <row r="1995" spans="1:16" ht="10" x14ac:dyDescent="0.25">
      <c r="A1995" s="1">
        <v>128</v>
      </c>
      <c r="B1995" s="24" t="s">
        <v>9</v>
      </c>
      <c r="C1995" s="2">
        <v>41121</v>
      </c>
      <c r="D1995" s="2" t="str">
        <f t="shared" si="265"/>
        <v>2012-07</v>
      </c>
      <c r="E1995" s="23">
        <v>2300</v>
      </c>
      <c r="F1995" s="23">
        <f t="shared" si="266"/>
        <v>0</v>
      </c>
      <c r="G1995" s="23">
        <f>IF(AND(B1995="Med B", COUNTIFS(A$2:A1995, A1995, B$2:B1995, "Med A")=0), 1, 0)</f>
        <v>0</v>
      </c>
      <c r="H1995" s="23" cm="1">
        <f t="array" ref="H1995">IF(AND(A1995=A1994, E1995=1), (C1995-MIN(IF(A$2:A1995=A1995, IF(B$2:B1995="Med A", C$2:C1995), C1995)))/7, 0)</f>
        <v>0</v>
      </c>
      <c r="I1995" s="23">
        <f>IF(F1995=1, SUMIFS(E$2:E1995, A$2:A1995, A1995, B$2:B1995, "Med A"), 0)</f>
        <v>0</v>
      </c>
      <c r="J1995" s="23">
        <f t="shared" si="267"/>
        <v>0</v>
      </c>
      <c r="K1995" s="23">
        <f t="shared" si="268"/>
        <v>2300</v>
      </c>
      <c r="L1995" s="23">
        <f t="shared" si="269"/>
        <v>0</v>
      </c>
      <c r="M1995" s="1">
        <f>IF(AND(B1995="Med B", COUNTIFS(A$2:A1995, A1995, B$2:B1995, "Med B")=1), 1, 0)</f>
        <v>0</v>
      </c>
      <c r="N1995" s="1">
        <f t="shared" si="270"/>
        <v>0</v>
      </c>
      <c r="O1995" s="1">
        <f>IF(B1995="Med B", COUNTIFS(A$2:A1995, A1995, B$2:B1995, "Med B"), 0)</f>
        <v>0</v>
      </c>
      <c r="P1995" s="1">
        <f>IF(AND(B1995="Med B", COUNTIFS(A$2:A1995, A1995, B$2:B1995, "Med B")=2), E1995, 0)</f>
        <v>0</v>
      </c>
    </row>
    <row r="1996" spans="1:16" ht="10" x14ac:dyDescent="0.25">
      <c r="A1996" s="1">
        <v>128</v>
      </c>
      <c r="B1996" s="24" t="s">
        <v>9</v>
      </c>
      <c r="C1996" s="2">
        <v>41123</v>
      </c>
      <c r="D1996" s="2" t="str">
        <f t="shared" si="265"/>
        <v>2012-08</v>
      </c>
      <c r="E1996" s="23">
        <v>2300</v>
      </c>
      <c r="F1996" s="23">
        <f t="shared" si="266"/>
        <v>0</v>
      </c>
      <c r="G1996" s="23">
        <f>IF(AND(B1996="Med B", COUNTIFS(A$2:A1996, A1996, B$2:B1996, "Med A")=0), 1, 0)</f>
        <v>0</v>
      </c>
      <c r="H1996" s="23" cm="1">
        <f t="array" ref="H1996">IF(AND(A1996=A1995, E1996=1), (C1996-MIN(IF(A$2:A1996=A1996, IF(B$2:B1996="Med A", C$2:C1996), C1996)))/7, 0)</f>
        <v>0</v>
      </c>
      <c r="I1996" s="23">
        <f>IF(F1996=1, SUMIFS(E$2:E1996, A$2:A1996, A1996, B$2:B1996, "Med A"), 0)</f>
        <v>0</v>
      </c>
      <c r="J1996" s="23">
        <f t="shared" si="267"/>
        <v>0</v>
      </c>
      <c r="K1996" s="23">
        <f t="shared" si="268"/>
        <v>2300</v>
      </c>
      <c r="L1996" s="23">
        <f t="shared" si="269"/>
        <v>0</v>
      </c>
      <c r="M1996" s="1">
        <f>IF(AND(B1996="Med B", COUNTIFS(A$2:A1996, A1996, B$2:B1996, "Med B")=1), 1, 0)</f>
        <v>0</v>
      </c>
      <c r="N1996" s="1">
        <f t="shared" si="270"/>
        <v>0</v>
      </c>
      <c r="O1996" s="1">
        <f>IF(B1996="Med B", COUNTIFS(A$2:A1996, A1996, B$2:B1996, "Med B"), 0)</f>
        <v>0</v>
      </c>
      <c r="P1996" s="1">
        <f>IF(AND(B1996="Med B", COUNTIFS(A$2:A1996, A1996, B$2:B1996, "Med B")=2), E1996, 0)</f>
        <v>0</v>
      </c>
    </row>
    <row r="1997" spans="1:16" ht="10" x14ac:dyDescent="0.25">
      <c r="A1997" s="1">
        <v>128</v>
      </c>
      <c r="B1997" s="24" t="s">
        <v>9</v>
      </c>
      <c r="C1997" s="2">
        <v>41128</v>
      </c>
      <c r="D1997" s="2" t="str">
        <f t="shared" si="265"/>
        <v>2012-08</v>
      </c>
      <c r="E1997" s="23">
        <v>2300</v>
      </c>
      <c r="F1997" s="23">
        <f t="shared" si="266"/>
        <v>0</v>
      </c>
      <c r="G1997" s="23">
        <f>IF(AND(B1997="Med B", COUNTIFS(A$2:A1997, A1997, B$2:B1997, "Med A")=0), 1, 0)</f>
        <v>0</v>
      </c>
      <c r="H1997" s="23" cm="1">
        <f t="array" ref="H1997">IF(AND(A1997=A1996, E1997=1), (C1997-MIN(IF(A$2:A1997=A1997, IF(B$2:B1997="Med A", C$2:C1997), C1997)))/7, 0)</f>
        <v>0</v>
      </c>
      <c r="I1997" s="23">
        <f>IF(F1997=1, SUMIFS(E$2:E1997, A$2:A1997, A1997, B$2:B1997, "Med A"), 0)</f>
        <v>0</v>
      </c>
      <c r="J1997" s="23">
        <f t="shared" si="267"/>
        <v>0</v>
      </c>
      <c r="K1997" s="23">
        <f t="shared" si="268"/>
        <v>2300</v>
      </c>
      <c r="L1997" s="23">
        <f t="shared" si="269"/>
        <v>0</v>
      </c>
      <c r="M1997" s="1">
        <f>IF(AND(B1997="Med B", COUNTIFS(A$2:A1997, A1997, B$2:B1997, "Med B")=1), 1, 0)</f>
        <v>0</v>
      </c>
      <c r="N1997" s="1">
        <f t="shared" si="270"/>
        <v>0</v>
      </c>
      <c r="O1997" s="1">
        <f>IF(B1997="Med B", COUNTIFS(A$2:A1997, A1997, B$2:B1997, "Med B"), 0)</f>
        <v>0</v>
      </c>
      <c r="P1997" s="1">
        <f>IF(AND(B1997="Med B", COUNTIFS(A$2:A1997, A1997, B$2:B1997, "Med B")=2), E1997, 0)</f>
        <v>0</v>
      </c>
    </row>
    <row r="1998" spans="1:16" ht="10" x14ac:dyDescent="0.25">
      <c r="A1998" s="1">
        <v>128</v>
      </c>
      <c r="B1998" s="24" t="s">
        <v>9</v>
      </c>
      <c r="C1998" s="2">
        <v>41130</v>
      </c>
      <c r="D1998" s="2" t="str">
        <f t="shared" si="265"/>
        <v>2012-08</v>
      </c>
      <c r="E1998" s="23">
        <v>2300</v>
      </c>
      <c r="F1998" s="23">
        <f t="shared" si="266"/>
        <v>0</v>
      </c>
      <c r="G1998" s="23">
        <f>IF(AND(B1998="Med B", COUNTIFS(A$2:A1998, A1998, B$2:B1998, "Med A")=0), 1, 0)</f>
        <v>0</v>
      </c>
      <c r="H1998" s="23" cm="1">
        <f t="array" ref="H1998">IF(AND(A1998=A1997, E1998=1), (C1998-MIN(IF(A$2:A1998=A1998, IF(B$2:B1998="Med A", C$2:C1998), C1998)))/7, 0)</f>
        <v>0</v>
      </c>
      <c r="I1998" s="23">
        <f>IF(F1998=1, SUMIFS(E$2:E1998, A$2:A1998, A1998, B$2:B1998, "Med A"), 0)</f>
        <v>0</v>
      </c>
      <c r="J1998" s="23">
        <f t="shared" si="267"/>
        <v>0</v>
      </c>
      <c r="K1998" s="23">
        <f t="shared" si="268"/>
        <v>2300</v>
      </c>
      <c r="L1998" s="23">
        <f t="shared" si="269"/>
        <v>0</v>
      </c>
      <c r="M1998" s="1">
        <f>IF(AND(B1998="Med B", COUNTIFS(A$2:A1998, A1998, B$2:B1998, "Med B")=1), 1, 0)</f>
        <v>0</v>
      </c>
      <c r="N1998" s="1">
        <f t="shared" si="270"/>
        <v>0</v>
      </c>
      <c r="O1998" s="1">
        <f>IF(B1998="Med B", COUNTIFS(A$2:A1998, A1998, B$2:B1998, "Med B"), 0)</f>
        <v>0</v>
      </c>
      <c r="P1998" s="1">
        <f>IF(AND(B1998="Med B", COUNTIFS(A$2:A1998, A1998, B$2:B1998, "Med B")=2), E1998, 0)</f>
        <v>0</v>
      </c>
    </row>
    <row r="1999" spans="1:16" ht="10" x14ac:dyDescent="0.25">
      <c r="A1999" s="1">
        <v>128</v>
      </c>
      <c r="B1999" s="24" t="s">
        <v>9</v>
      </c>
      <c r="C1999" s="2">
        <v>41132</v>
      </c>
      <c r="D1999" s="2" t="str">
        <f t="shared" si="265"/>
        <v>2012-08</v>
      </c>
      <c r="E1999" s="23">
        <v>2300</v>
      </c>
      <c r="F1999" s="23">
        <f t="shared" si="266"/>
        <v>0</v>
      </c>
      <c r="G1999" s="23">
        <f>IF(AND(B1999="Med B", COUNTIFS(A$2:A1999, A1999, B$2:B1999, "Med A")=0), 1, 0)</f>
        <v>0</v>
      </c>
      <c r="H1999" s="23" cm="1">
        <f t="array" ref="H1999">IF(AND(A1999=A1998, E1999=1), (C1999-MIN(IF(A$2:A1999=A1999, IF(B$2:B1999="Med A", C$2:C1999), C1999)))/7, 0)</f>
        <v>0</v>
      </c>
      <c r="I1999" s="23">
        <f>IF(F1999=1, SUMIFS(E$2:E1999, A$2:A1999, A1999, B$2:B1999, "Med A"), 0)</f>
        <v>0</v>
      </c>
      <c r="J1999" s="23">
        <f t="shared" si="267"/>
        <v>0</v>
      </c>
      <c r="K1999" s="23">
        <f t="shared" si="268"/>
        <v>2300</v>
      </c>
      <c r="L1999" s="23">
        <f t="shared" si="269"/>
        <v>0</v>
      </c>
      <c r="M1999" s="1">
        <f>IF(AND(B1999="Med B", COUNTIFS(A$2:A1999, A1999, B$2:B1999, "Med B")=1), 1, 0)</f>
        <v>0</v>
      </c>
      <c r="N1999" s="1">
        <f t="shared" si="270"/>
        <v>0</v>
      </c>
      <c r="O1999" s="1">
        <f>IF(B1999="Med B", COUNTIFS(A$2:A1999, A1999, B$2:B1999, "Med B"), 0)</f>
        <v>0</v>
      </c>
      <c r="P1999" s="1">
        <f>IF(AND(B1999="Med B", COUNTIFS(A$2:A1999, A1999, B$2:B1999, "Med B")=2), E1999, 0)</f>
        <v>0</v>
      </c>
    </row>
    <row r="2000" spans="1:16" ht="10" x14ac:dyDescent="0.25">
      <c r="A2000" s="1">
        <v>128</v>
      </c>
      <c r="B2000" s="24" t="s">
        <v>9</v>
      </c>
      <c r="C2000" s="2">
        <v>41135</v>
      </c>
      <c r="D2000" s="2" t="str">
        <f t="shared" si="265"/>
        <v>2012-08</v>
      </c>
      <c r="E2000" s="23">
        <v>2300</v>
      </c>
      <c r="F2000" s="23">
        <f t="shared" si="266"/>
        <v>0</v>
      </c>
      <c r="G2000" s="23">
        <f>IF(AND(B2000="Med B", COUNTIFS(A$2:A2000, A2000, B$2:B2000, "Med A")=0), 1, 0)</f>
        <v>0</v>
      </c>
      <c r="H2000" s="23" cm="1">
        <f t="array" ref="H2000">IF(AND(A2000=A1999, E2000=1), (C2000-MIN(IF(A$2:A2000=A2000, IF(B$2:B2000="Med A", C$2:C2000), C2000)))/7, 0)</f>
        <v>0</v>
      </c>
      <c r="I2000" s="23">
        <f>IF(F2000=1, SUMIFS(E$2:E2000, A$2:A2000, A2000, B$2:B2000, "Med A"), 0)</f>
        <v>0</v>
      </c>
      <c r="J2000" s="23">
        <f t="shared" si="267"/>
        <v>0</v>
      </c>
      <c r="K2000" s="23">
        <f t="shared" si="268"/>
        <v>2300</v>
      </c>
      <c r="L2000" s="23">
        <f t="shared" si="269"/>
        <v>0</v>
      </c>
      <c r="M2000" s="1">
        <f>IF(AND(B2000="Med B", COUNTIFS(A$2:A2000, A2000, B$2:B2000, "Med B")=1), 1, 0)</f>
        <v>0</v>
      </c>
      <c r="N2000" s="1">
        <f t="shared" si="270"/>
        <v>0</v>
      </c>
      <c r="O2000" s="1">
        <f>IF(B2000="Med B", COUNTIFS(A$2:A2000, A2000, B$2:B2000, "Med B"), 0)</f>
        <v>0</v>
      </c>
      <c r="P2000" s="1">
        <f>IF(AND(B2000="Med B", COUNTIFS(A$2:A2000, A2000, B$2:B2000, "Med B")=2), E2000, 0)</f>
        <v>0</v>
      </c>
    </row>
    <row r="2001" spans="1:17" ht="10" x14ac:dyDescent="0.25">
      <c r="A2001" s="1">
        <v>128</v>
      </c>
      <c r="B2001" s="24" t="s">
        <v>9</v>
      </c>
      <c r="C2001" s="2">
        <v>41137</v>
      </c>
      <c r="D2001" s="2" t="str">
        <f t="shared" si="265"/>
        <v>2012-08</v>
      </c>
      <c r="E2001" s="23">
        <v>2300</v>
      </c>
      <c r="F2001" s="23">
        <f t="shared" si="266"/>
        <v>0</v>
      </c>
      <c r="G2001" s="23">
        <f>IF(AND(B2001="Med B", COUNTIFS(A$2:A2001, A2001, B$2:B2001, "Med A")=0), 1, 0)</f>
        <v>0</v>
      </c>
      <c r="H2001" s="23" cm="1">
        <f t="array" ref="H2001">IF(AND(A2001=A2000, E2001=1), (C2001-MIN(IF(A$2:A2001=A2001, IF(B$2:B2001="Med A", C$2:C2001), C2001)))/7, 0)</f>
        <v>0</v>
      </c>
      <c r="I2001" s="23">
        <f>IF(F2001=1, SUMIFS(E$2:E2001, A$2:A2001, A2001, B$2:B2001, "Med A"), 0)</f>
        <v>0</v>
      </c>
      <c r="J2001" s="23">
        <f t="shared" si="267"/>
        <v>0</v>
      </c>
      <c r="K2001" s="23">
        <f t="shared" si="268"/>
        <v>2300</v>
      </c>
      <c r="L2001" s="23">
        <f t="shared" si="269"/>
        <v>0</v>
      </c>
      <c r="M2001" s="1">
        <f>IF(AND(B2001="Med B", COUNTIFS(A$2:A2001, A2001, B$2:B2001, "Med B")=1), 1, 0)</f>
        <v>0</v>
      </c>
      <c r="N2001" s="1">
        <f t="shared" si="270"/>
        <v>0</v>
      </c>
      <c r="O2001" s="1">
        <f>IF(B2001="Med B", COUNTIFS(A$2:A2001, A2001, B$2:B2001, "Med B"), 0)</f>
        <v>0</v>
      </c>
      <c r="P2001" s="1">
        <f>IF(AND(B2001="Med B", COUNTIFS(A$2:A2001, A2001, B$2:B2001, "Med B")=2), E2001, 0)</f>
        <v>0</v>
      </c>
    </row>
    <row r="2002" spans="1:17" ht="10" x14ac:dyDescent="0.25">
      <c r="A2002" s="1">
        <v>128</v>
      </c>
      <c r="B2002" s="24" t="s">
        <v>9</v>
      </c>
      <c r="C2002" s="2">
        <v>41139</v>
      </c>
      <c r="D2002" s="2" t="str">
        <f t="shared" si="265"/>
        <v>2012-08</v>
      </c>
      <c r="E2002" s="23">
        <v>2300</v>
      </c>
      <c r="F2002" s="23">
        <f t="shared" si="266"/>
        <v>0</v>
      </c>
      <c r="G2002" s="23">
        <f>IF(AND(B2002="Med B", COUNTIFS(A$2:A2002, A2002, B$2:B2002, "Med A")=0), 1, 0)</f>
        <v>0</v>
      </c>
      <c r="H2002" s="23" cm="1">
        <f t="array" ref="H2002">IF(AND(A2002=A2001, E2002=1), (C2002-MIN(IF(A$2:A2002=A2002, IF(B$2:B2002="Med A", C$2:C2002), C2002)))/7, 0)</f>
        <v>0</v>
      </c>
      <c r="I2002" s="23">
        <f>IF(F2002=1, SUMIFS(E$2:E2002, A$2:A2002, A2002, B$2:B2002, "Med A"), 0)</f>
        <v>0</v>
      </c>
      <c r="J2002" s="23">
        <f t="shared" si="267"/>
        <v>0</v>
      </c>
      <c r="K2002" s="23">
        <f t="shared" si="268"/>
        <v>2300</v>
      </c>
      <c r="L2002" s="23">
        <f t="shared" si="269"/>
        <v>0</v>
      </c>
      <c r="M2002" s="1">
        <f>IF(AND(B2002="Med B", COUNTIFS(A$2:A2002, A2002, B$2:B2002, "Med B")=1), 1, 0)</f>
        <v>0</v>
      </c>
      <c r="N2002" s="1">
        <f t="shared" si="270"/>
        <v>0</v>
      </c>
      <c r="O2002" s="1">
        <f>IF(B2002="Med B", COUNTIFS(A$2:A2002, A2002, B$2:B2002, "Med B"), 0)</f>
        <v>0</v>
      </c>
      <c r="P2002" s="1">
        <f>IF(AND(B2002="Med B", COUNTIFS(A$2:A2002, A2002, B$2:B2002, "Med B")=2), E2002, 0)</f>
        <v>0</v>
      </c>
    </row>
    <row r="2003" spans="1:17" ht="10" x14ac:dyDescent="0.25">
      <c r="A2003" s="1">
        <v>128</v>
      </c>
      <c r="B2003" s="24" t="s">
        <v>9</v>
      </c>
      <c r="C2003" s="2">
        <v>41142</v>
      </c>
      <c r="D2003" s="2" t="str">
        <f t="shared" si="265"/>
        <v>2012-08</v>
      </c>
      <c r="E2003" s="23">
        <v>2300</v>
      </c>
      <c r="F2003" s="23">
        <f t="shared" si="266"/>
        <v>0</v>
      </c>
      <c r="G2003" s="23">
        <f>IF(AND(B2003="Med B", COUNTIFS(A$2:A2003, A2003, B$2:B2003, "Med A")=0), 1, 0)</f>
        <v>0</v>
      </c>
      <c r="H2003" s="23" cm="1">
        <f t="array" ref="H2003">IF(AND(A2003=A2002, E2003=1), (C2003-MIN(IF(A$2:A2003=A2003, IF(B$2:B2003="Med A", C$2:C2003), C2003)))/7, 0)</f>
        <v>0</v>
      </c>
      <c r="I2003" s="23">
        <f>IF(F2003=1, SUMIFS(E$2:E2003, A$2:A2003, A2003, B$2:B2003, "Med A"), 0)</f>
        <v>0</v>
      </c>
      <c r="J2003" s="23">
        <f t="shared" si="267"/>
        <v>0</v>
      </c>
      <c r="K2003" s="23">
        <f t="shared" si="268"/>
        <v>2300</v>
      </c>
      <c r="L2003" s="23">
        <f t="shared" si="269"/>
        <v>0</v>
      </c>
      <c r="M2003" s="1">
        <f>IF(AND(B2003="Med B", COUNTIFS(A$2:A2003, A2003, B$2:B2003, "Med B")=1), 1, 0)</f>
        <v>0</v>
      </c>
      <c r="N2003" s="1">
        <f t="shared" si="270"/>
        <v>0</v>
      </c>
      <c r="O2003" s="1">
        <f>IF(B2003="Med B", COUNTIFS(A$2:A2003, A2003, B$2:B2003, "Med B"), 0)</f>
        <v>0</v>
      </c>
      <c r="P2003" s="1">
        <f>IF(AND(B2003="Med B", COUNTIFS(A$2:A2003, A2003, B$2:B2003, "Med B")=2), E2003, 0)</f>
        <v>0</v>
      </c>
    </row>
    <row r="2004" spans="1:17" ht="10" x14ac:dyDescent="0.25">
      <c r="A2004" s="1">
        <v>128</v>
      </c>
      <c r="B2004" s="24" t="s">
        <v>9</v>
      </c>
      <c r="C2004" s="2">
        <v>41144</v>
      </c>
      <c r="D2004" s="2" t="str">
        <f t="shared" si="265"/>
        <v>2012-08</v>
      </c>
      <c r="E2004" s="23">
        <v>2300</v>
      </c>
      <c r="F2004" s="23">
        <f t="shared" si="266"/>
        <v>0</v>
      </c>
      <c r="G2004" s="23">
        <f>IF(AND(B2004="Med B", COUNTIFS(A$2:A2004, A2004, B$2:B2004, "Med A")=0), 1, 0)</f>
        <v>0</v>
      </c>
      <c r="H2004" s="23" cm="1">
        <f t="array" ref="H2004">IF(AND(A2004=A2003, E2004=1), (C2004-MIN(IF(A$2:A2004=A2004, IF(B$2:B2004="Med A", C$2:C2004), C2004)))/7, 0)</f>
        <v>0</v>
      </c>
      <c r="I2004" s="23">
        <f>IF(F2004=1, SUMIFS(E$2:E2004, A$2:A2004, A2004, B$2:B2004, "Med A"), 0)</f>
        <v>0</v>
      </c>
      <c r="J2004" s="23">
        <f t="shared" si="267"/>
        <v>0</v>
      </c>
      <c r="K2004" s="23">
        <f t="shared" si="268"/>
        <v>2300</v>
      </c>
      <c r="L2004" s="23">
        <f t="shared" si="269"/>
        <v>0</v>
      </c>
      <c r="M2004" s="1">
        <f>IF(AND(B2004="Med B", COUNTIFS(A$2:A2004, A2004, B$2:B2004, "Med B")=1), 1, 0)</f>
        <v>0</v>
      </c>
      <c r="N2004" s="1">
        <f t="shared" si="270"/>
        <v>0</v>
      </c>
      <c r="O2004" s="1">
        <f>IF(B2004="Med B", COUNTIFS(A$2:A2004, A2004, B$2:B2004, "Med B"), 0)</f>
        <v>0</v>
      </c>
      <c r="P2004" s="1">
        <f>IF(AND(B2004="Med B", COUNTIFS(A$2:A2004, A2004, B$2:B2004, "Med B")=2), E2004, 0)</f>
        <v>0</v>
      </c>
    </row>
    <row r="2005" spans="1:17" ht="10" x14ac:dyDescent="0.25">
      <c r="A2005" s="1">
        <v>128</v>
      </c>
      <c r="B2005" s="24" t="s">
        <v>9</v>
      </c>
      <c r="C2005" s="2">
        <v>41146</v>
      </c>
      <c r="D2005" s="2" t="str">
        <f t="shared" si="265"/>
        <v>2012-08</v>
      </c>
      <c r="E2005" s="23">
        <v>2300</v>
      </c>
      <c r="F2005" s="23">
        <f t="shared" si="266"/>
        <v>0</v>
      </c>
      <c r="G2005" s="23">
        <f>IF(AND(B2005="Med B", COUNTIFS(A$2:A2005, A2005, B$2:B2005, "Med A")=0), 1, 0)</f>
        <v>0</v>
      </c>
      <c r="H2005" s="23" cm="1">
        <f t="array" ref="H2005">IF(AND(A2005=A2004, E2005=1), (C2005-MIN(IF(A$2:A2005=A2005, IF(B$2:B2005="Med A", C$2:C2005), C2005)))/7, 0)</f>
        <v>0</v>
      </c>
      <c r="I2005" s="23">
        <f>IF(F2005=1, SUMIFS(E$2:E2005, A$2:A2005, A2005, B$2:B2005, "Med A"), 0)</f>
        <v>0</v>
      </c>
      <c r="J2005" s="23">
        <f t="shared" si="267"/>
        <v>0</v>
      </c>
      <c r="K2005" s="23">
        <f t="shared" si="268"/>
        <v>2300</v>
      </c>
      <c r="L2005" s="23">
        <f t="shared" si="269"/>
        <v>0</v>
      </c>
      <c r="M2005" s="1">
        <f>IF(AND(B2005="Med B", COUNTIFS(A$2:A2005, A2005, B$2:B2005, "Med B")=1), 1, 0)</f>
        <v>0</v>
      </c>
      <c r="N2005" s="1">
        <f t="shared" si="270"/>
        <v>0</v>
      </c>
      <c r="O2005" s="1">
        <f>IF(B2005="Med B", COUNTIFS(A$2:A2005, A2005, B$2:B2005, "Med B"), 0)</f>
        <v>0</v>
      </c>
      <c r="P2005" s="1">
        <f>IF(AND(B2005="Med B", COUNTIFS(A$2:A2005, A2005, B$2:B2005, "Med B")=2), E2005, 0)</f>
        <v>0</v>
      </c>
    </row>
    <row r="2006" spans="1:17" ht="10" x14ac:dyDescent="0.25">
      <c r="A2006" s="1">
        <v>128</v>
      </c>
      <c r="B2006" s="24" t="s">
        <v>9</v>
      </c>
      <c r="C2006" s="2">
        <v>41149</v>
      </c>
      <c r="D2006" s="2" t="str">
        <f t="shared" si="265"/>
        <v>2012-08</v>
      </c>
      <c r="E2006" s="23">
        <v>2300</v>
      </c>
      <c r="F2006" s="23">
        <f t="shared" si="266"/>
        <v>0</v>
      </c>
      <c r="G2006" s="23">
        <f>IF(AND(B2006="Med B", COUNTIFS(A$2:A2006, A2006, B$2:B2006, "Med A")=0), 1, 0)</f>
        <v>0</v>
      </c>
      <c r="H2006" s="23" cm="1">
        <f t="array" ref="H2006">IF(AND(A2006=A2005, E2006=1), (C2006-MIN(IF(A$2:A2006=A2006, IF(B$2:B2006="Med A", C$2:C2006), C2006)))/7, 0)</f>
        <v>0</v>
      </c>
      <c r="I2006" s="23">
        <f>IF(F2006=1, SUMIFS(E$2:E2006, A$2:A2006, A2006, B$2:B2006, "Med A"), 0)</f>
        <v>0</v>
      </c>
      <c r="J2006" s="23">
        <f t="shared" si="267"/>
        <v>0</v>
      </c>
      <c r="K2006" s="23">
        <f t="shared" si="268"/>
        <v>2300</v>
      </c>
      <c r="L2006" s="23">
        <f t="shared" si="269"/>
        <v>0</v>
      </c>
      <c r="M2006" s="1">
        <f>IF(AND(B2006="Med B", COUNTIFS(A$2:A2006, A2006, B$2:B2006, "Med B")=1), 1, 0)</f>
        <v>0</v>
      </c>
      <c r="N2006" s="1">
        <f t="shared" si="270"/>
        <v>0</v>
      </c>
      <c r="O2006" s="1">
        <f>IF(B2006="Med B", COUNTIFS(A$2:A2006, A2006, B$2:B2006, "Med B"), 0)</f>
        <v>0</v>
      </c>
      <c r="P2006" s="1">
        <f>IF(AND(B2006="Med B", COUNTIFS(A$2:A2006, A2006, B$2:B2006, "Med B")=2), E2006, 0)</f>
        <v>0</v>
      </c>
    </row>
    <row r="2007" spans="1:17" ht="10" x14ac:dyDescent="0.25">
      <c r="A2007" s="1">
        <v>128</v>
      </c>
      <c r="B2007" s="24" t="s">
        <v>9</v>
      </c>
      <c r="C2007" s="2">
        <v>41151</v>
      </c>
      <c r="D2007" s="2" t="str">
        <f t="shared" si="265"/>
        <v>2012-08</v>
      </c>
      <c r="E2007" s="23">
        <v>2300</v>
      </c>
      <c r="F2007" s="23">
        <f t="shared" si="266"/>
        <v>0</v>
      </c>
      <c r="G2007" s="23">
        <f>IF(AND(B2007="Med B", COUNTIFS(A$2:A2007, A2007, B$2:B2007, "Med A")=0), 1, 0)</f>
        <v>0</v>
      </c>
      <c r="H2007" s="23" cm="1">
        <f t="array" ref="H2007">IF(AND(A2007=A2006, E2007=1), (C2007-MIN(IF(A$2:A2007=A2007, IF(B$2:B2007="Med A", C$2:C2007), C2007)))/7, 0)</f>
        <v>0</v>
      </c>
      <c r="I2007" s="23">
        <f>IF(F2007=1, SUMIFS(E$2:E2007, A$2:A2007, A2007, B$2:B2007, "Med A"), 0)</f>
        <v>0</v>
      </c>
      <c r="J2007" s="23">
        <f t="shared" si="267"/>
        <v>0</v>
      </c>
      <c r="K2007" s="23">
        <f t="shared" si="268"/>
        <v>2300</v>
      </c>
      <c r="L2007" s="23">
        <f t="shared" si="269"/>
        <v>0</v>
      </c>
      <c r="M2007" s="1">
        <f>IF(AND(B2007="Med B", COUNTIFS(A$2:A2007, A2007, B$2:B2007, "Med B")=1), 1, 0)</f>
        <v>0</v>
      </c>
      <c r="N2007" s="1">
        <f t="shared" si="270"/>
        <v>0</v>
      </c>
      <c r="O2007" s="1">
        <f>IF(B2007="Med B", COUNTIFS(A$2:A2007, A2007, B$2:B2007, "Med B"), 0)</f>
        <v>0</v>
      </c>
      <c r="P2007" s="1">
        <f>IF(AND(B2007="Med B", COUNTIFS(A$2:A2007, A2007, B$2:B2007, "Med B")=2), E2007, 0)</f>
        <v>0</v>
      </c>
    </row>
    <row r="2008" spans="1:17" ht="12.5" x14ac:dyDescent="0.25">
      <c r="A2008" s="1">
        <v>128</v>
      </c>
      <c r="B2008" s="24" t="s">
        <v>9</v>
      </c>
      <c r="C2008" s="2">
        <v>41153</v>
      </c>
      <c r="D2008" s="2" t="str">
        <f t="shared" si="265"/>
        <v>2012-09</v>
      </c>
      <c r="E2008" s="23">
        <v>2300</v>
      </c>
      <c r="F2008" s="23">
        <f t="shared" si="266"/>
        <v>0</v>
      </c>
      <c r="G2008" s="23">
        <f>IF(AND(B2008="Med B", COUNTIFS(A$2:A2008, A2008, B$2:B2008, "Med A")=0), 1, 0)</f>
        <v>0</v>
      </c>
      <c r="H2008" s="23" cm="1">
        <f t="array" ref="H2008">IF(AND(A2008=A2007, E2008=1), (C2008-MIN(IF(A$2:A2008=A2008, IF(B$2:B2008="Med A", C$2:C2008), C2008)))/7, 0)</f>
        <v>0</v>
      </c>
      <c r="I2008" s="23">
        <f>IF(F2008=1, SUMIFS(E$2:E2008, A$2:A2008, A2008, B$2:B2008, "Med A"), 0)</f>
        <v>0</v>
      </c>
      <c r="J2008" s="23">
        <f t="shared" si="267"/>
        <v>0</v>
      </c>
      <c r="K2008" s="23">
        <f t="shared" si="268"/>
        <v>2300</v>
      </c>
      <c r="L2008" s="23">
        <f t="shared" si="269"/>
        <v>0</v>
      </c>
      <c r="M2008" s="1">
        <f>IF(AND(B2008="Med B", COUNTIFS(A$2:A2008, A2008, B$2:B2008, "Med B")=1), 1, 0)</f>
        <v>0</v>
      </c>
      <c r="N2008" s="1">
        <f t="shared" si="270"/>
        <v>0</v>
      </c>
      <c r="O2008" s="1">
        <f>IF(B2008="Med B", COUNTIFS(A$2:A2008, A2008, B$2:B2008, "Med B"), 0)</f>
        <v>0</v>
      </c>
      <c r="P2008" s="1">
        <f>IF(AND(B2008="Med B", COUNTIFS(A$2:A2008, A2008, B$2:B2008, "Med B")=2), E2008, 0)</f>
        <v>0</v>
      </c>
      <c r="Q2008" t="str">
        <f t="shared" ref="Q2008:Q2011" si="271">IF(AND(F1984=1, OR(MONTH(C1984)=9, MONTH(C1984)=10)), TEXT(C1984, "yyyy-mm"), "")</f>
        <v/>
      </c>
    </row>
    <row r="2009" spans="1:17" ht="12.5" x14ac:dyDescent="0.25">
      <c r="A2009" s="1">
        <v>128</v>
      </c>
      <c r="B2009" s="24" t="s">
        <v>9</v>
      </c>
      <c r="C2009" s="2">
        <v>41156</v>
      </c>
      <c r="D2009" s="2" t="str">
        <f t="shared" si="265"/>
        <v>2012-09</v>
      </c>
      <c r="E2009" s="23">
        <v>2300</v>
      </c>
      <c r="F2009" s="23">
        <f t="shared" si="266"/>
        <v>0</v>
      </c>
      <c r="G2009" s="23">
        <f>IF(AND(B2009="Med B", COUNTIFS(A$2:A2009, A2009, B$2:B2009, "Med A")=0), 1, 0)</f>
        <v>0</v>
      </c>
      <c r="H2009" s="23" cm="1">
        <f t="array" ref="H2009">IF(AND(A2009=A2008, E2009=1), (C2009-MIN(IF(A$2:A2009=A2009, IF(B$2:B2009="Med A", C$2:C2009), C2009)))/7, 0)</f>
        <v>0</v>
      </c>
      <c r="I2009" s="23">
        <f>IF(F2009=1, SUMIFS(E$2:E2009, A$2:A2009, A2009, B$2:B2009, "Med A"), 0)</f>
        <v>0</v>
      </c>
      <c r="J2009" s="23">
        <f t="shared" si="267"/>
        <v>0</v>
      </c>
      <c r="K2009" s="23">
        <f t="shared" si="268"/>
        <v>2300</v>
      </c>
      <c r="L2009" s="23">
        <f t="shared" si="269"/>
        <v>0</v>
      </c>
      <c r="M2009" s="1">
        <f>IF(AND(B2009="Med B", COUNTIFS(A$2:A2009, A2009, B$2:B2009, "Med B")=1), 1, 0)</f>
        <v>0</v>
      </c>
      <c r="N2009" s="1">
        <f t="shared" si="270"/>
        <v>0</v>
      </c>
      <c r="O2009" s="1">
        <f>IF(B2009="Med B", COUNTIFS(A$2:A2009, A2009, B$2:B2009, "Med B"), 0)</f>
        <v>0</v>
      </c>
      <c r="P2009" s="1">
        <f>IF(AND(B2009="Med B", COUNTIFS(A$2:A2009, A2009, B$2:B2009, "Med B")=2), E2009, 0)</f>
        <v>0</v>
      </c>
      <c r="Q2009" t="str">
        <f t="shared" si="271"/>
        <v/>
      </c>
    </row>
    <row r="2010" spans="1:17" ht="12.5" x14ac:dyDescent="0.25">
      <c r="A2010" s="1">
        <v>128</v>
      </c>
      <c r="B2010" s="24" t="s">
        <v>10</v>
      </c>
      <c r="C2010" s="2">
        <v>41177</v>
      </c>
      <c r="D2010" s="2" t="str">
        <f t="shared" si="265"/>
        <v>2012-09</v>
      </c>
      <c r="E2010" s="23">
        <v>1</v>
      </c>
      <c r="F2010" s="23">
        <f t="shared" si="266"/>
        <v>1</v>
      </c>
      <c r="G2010" s="23">
        <f>IF(AND(B2010="Med B", COUNTIFS(A$2:A2010, A2010, B$2:B2010, "Med A")=0), 1, 0)</f>
        <v>0</v>
      </c>
      <c r="H2010" s="23" cm="1">
        <f t="array" ref="H2010">IF(AND(A2010=A2009, E2010=1), (C2010-MIN(IF(A$2:A2010=A2010, IF(B$2:B2010="Med A", C$2:C2010), C2010)))/7, 0)</f>
        <v>12</v>
      </c>
      <c r="I2010" s="23">
        <f>IF(F2010=1, SUMIFS(E$2:E2010, A$2:A2010, A2010, B$2:B2010, "Med A"), 0)</f>
        <v>55700</v>
      </c>
      <c r="J2010" s="23">
        <f t="shared" si="267"/>
        <v>0</v>
      </c>
      <c r="K2010" s="23">
        <f t="shared" si="268"/>
        <v>0</v>
      </c>
      <c r="L2010" s="23">
        <f t="shared" si="269"/>
        <v>1</v>
      </c>
      <c r="M2010" s="1">
        <f>IF(AND(B2010="Med B", COUNTIFS(A$2:A2010, A2010, B$2:B2010, "Med B")=1), 1, 0)</f>
        <v>1</v>
      </c>
      <c r="N2010" s="1">
        <f t="shared" si="270"/>
        <v>1</v>
      </c>
      <c r="O2010" s="1">
        <f>IF(B2010="Med B", COUNTIFS(A$2:A2010, A2010, B$2:B2010, "Med B"), 0)</f>
        <v>1</v>
      </c>
      <c r="P2010" s="1">
        <f>IF(AND(B2010="Med B", COUNTIFS(A$2:A2010, A2010, B$2:B2010, "Med B")=2), E2010, 0)</f>
        <v>0</v>
      </c>
      <c r="Q2010" t="str">
        <f t="shared" si="271"/>
        <v/>
      </c>
    </row>
    <row r="2011" spans="1:17" ht="12.5" x14ac:dyDescent="0.25">
      <c r="A2011" s="1">
        <v>128</v>
      </c>
      <c r="B2011" s="24" t="s">
        <v>10</v>
      </c>
      <c r="C2011" s="2">
        <v>41193</v>
      </c>
      <c r="D2011" s="2" t="str">
        <f t="shared" si="265"/>
        <v>2012-10</v>
      </c>
      <c r="E2011" s="23">
        <v>1</v>
      </c>
      <c r="F2011" s="23">
        <f t="shared" si="266"/>
        <v>0</v>
      </c>
      <c r="G2011" s="23">
        <f>IF(AND(B2011="Med B", COUNTIFS(A$2:A2011, A2011, B$2:B2011, "Med A")=0), 1, 0)</f>
        <v>0</v>
      </c>
      <c r="H2011" s="23" cm="1">
        <f t="array" ref="H2011">IF(AND(A2011=A2010, E2011=1), (C2011-MIN(IF(A$2:A2011=A2011, IF(B$2:B2011="Med A", C$2:C2011), C2011)))/7, 0)</f>
        <v>14.285714285714286</v>
      </c>
      <c r="I2011" s="23">
        <f>IF(F2011=1, SUMIFS(E$2:E2011, A$2:A2011, A2011, B$2:B2011, "Med A"), 0)</f>
        <v>0</v>
      </c>
      <c r="J2011" s="23">
        <f t="shared" si="267"/>
        <v>0</v>
      </c>
      <c r="K2011" s="23">
        <f t="shared" si="268"/>
        <v>0</v>
      </c>
      <c r="L2011" s="23">
        <f t="shared" si="269"/>
        <v>1</v>
      </c>
      <c r="M2011" s="1">
        <f>IF(AND(B2011="Med B", COUNTIFS(A$2:A2011, A2011, B$2:B2011, "Med B")=1), 1, 0)</f>
        <v>0</v>
      </c>
      <c r="N2011" s="1">
        <f t="shared" si="270"/>
        <v>0</v>
      </c>
      <c r="O2011" s="1">
        <f>IF(B2011="Med B", COUNTIFS(A$2:A2011, A2011, B$2:B2011, "Med B"), 0)</f>
        <v>2</v>
      </c>
      <c r="P2011" s="1">
        <f>IF(AND(B2011="Med B", COUNTIFS(A$2:A2011, A2011, B$2:B2011, "Med B")=2), E2011, 0)</f>
        <v>1</v>
      </c>
      <c r="Q2011" t="str">
        <f t="shared" si="271"/>
        <v/>
      </c>
    </row>
    <row r="2012" spans="1:17" ht="10" x14ac:dyDescent="0.25">
      <c r="A2012" s="1">
        <v>128</v>
      </c>
      <c r="B2012" s="24" t="s">
        <v>10</v>
      </c>
      <c r="C2012" s="2">
        <v>41228</v>
      </c>
      <c r="D2012" s="2" t="str">
        <f t="shared" si="265"/>
        <v>2012-11</v>
      </c>
      <c r="E2012" s="23">
        <v>2</v>
      </c>
      <c r="F2012" s="23">
        <f t="shared" si="266"/>
        <v>0</v>
      </c>
      <c r="G2012" s="23">
        <f>IF(AND(B2012="Med B", COUNTIFS(A$2:A2012, A2012, B$2:B2012, "Med A")=0), 1, 0)</f>
        <v>0</v>
      </c>
      <c r="H2012" s="23" cm="1">
        <f t="array" ref="H2012">IF(AND(A2012=A2011, E2012=1), (C2012-MIN(IF(A$2:A2012=A2012, IF(B$2:B2012="Med A", C$2:C2012), C2012)))/7, 0)</f>
        <v>0</v>
      </c>
      <c r="I2012" s="23">
        <f>IF(F2012=1, SUMIFS(E$2:E2012, A$2:A2012, A2012, B$2:B2012, "Med A"), 0)</f>
        <v>0</v>
      </c>
      <c r="J2012" s="23">
        <f t="shared" si="267"/>
        <v>4</v>
      </c>
      <c r="K2012" s="23">
        <f t="shared" si="268"/>
        <v>0</v>
      </c>
      <c r="L2012" s="23">
        <f t="shared" si="269"/>
        <v>2</v>
      </c>
      <c r="M2012" s="1">
        <f>IF(AND(B2012="Med B", COUNTIFS(A$2:A2012, A2012, B$2:B2012, "Med B")=1), 1, 0)</f>
        <v>0</v>
      </c>
      <c r="N2012" s="1">
        <f t="shared" si="270"/>
        <v>0</v>
      </c>
      <c r="O2012" s="1">
        <f>IF(B2012="Med B", COUNTIFS(A$2:A2012, A2012, B$2:B2012, "Med B"), 0)</f>
        <v>3</v>
      </c>
      <c r="P2012" s="1">
        <f>IF(AND(B2012="Med B", COUNTIFS(A$2:A2012, A2012, B$2:B2012, "Med B")=2), E2012, 0)</f>
        <v>0</v>
      </c>
    </row>
    <row r="2013" spans="1:17" ht="10" x14ac:dyDescent="0.25">
      <c r="A2013" s="1">
        <v>129</v>
      </c>
      <c r="B2013" s="24" t="s">
        <v>9</v>
      </c>
      <c r="C2013" s="2">
        <v>41093</v>
      </c>
      <c r="D2013" s="2" t="str">
        <f t="shared" si="265"/>
        <v>2012-07</v>
      </c>
      <c r="E2013" s="23">
        <v>4000</v>
      </c>
      <c r="F2013" s="23">
        <f t="shared" si="266"/>
        <v>0</v>
      </c>
      <c r="G2013" s="23">
        <f>IF(AND(B2013="Med B", COUNTIFS(A$2:A2013, A2013, B$2:B2013, "Med A")=0), 1, 0)</f>
        <v>0</v>
      </c>
      <c r="H2013" s="23" cm="1">
        <f t="array" ref="H2013">IF(AND(A2013=A2012, E2013=1), (C2013-MIN(IF(A$2:A2013=A2013, IF(B$2:B2013="Med A", C$2:C2013), C2013)))/7, 0)</f>
        <v>0</v>
      </c>
      <c r="I2013" s="23">
        <f>IF(F2013=1, SUMIFS(E$2:E2013, A$2:A2013, A2013, B$2:B2013, "Med A"), 0)</f>
        <v>0</v>
      </c>
      <c r="J2013" s="23">
        <f t="shared" si="267"/>
        <v>0</v>
      </c>
      <c r="K2013" s="23">
        <f t="shared" si="268"/>
        <v>4000</v>
      </c>
      <c r="L2013" s="23">
        <f t="shared" si="269"/>
        <v>0</v>
      </c>
      <c r="M2013" s="1">
        <f>IF(AND(B2013="Med B", COUNTIFS(A$2:A2013, A2013, B$2:B2013, "Med B")=1), 1, 0)</f>
        <v>0</v>
      </c>
      <c r="N2013" s="1">
        <f t="shared" si="270"/>
        <v>0</v>
      </c>
      <c r="O2013" s="1">
        <f>IF(B2013="Med B", COUNTIFS(A$2:A2013, A2013, B$2:B2013, "Med B"), 0)</f>
        <v>0</v>
      </c>
      <c r="P2013" s="1">
        <f>IF(AND(B2013="Med B", COUNTIFS(A$2:A2013, A2013, B$2:B2013, "Med B")=2), E2013, 0)</f>
        <v>0</v>
      </c>
    </row>
    <row r="2014" spans="1:17" ht="10" x14ac:dyDescent="0.25">
      <c r="A2014" s="1">
        <v>129</v>
      </c>
      <c r="B2014" s="24" t="s">
        <v>9</v>
      </c>
      <c r="C2014" s="2">
        <v>41095</v>
      </c>
      <c r="D2014" s="2" t="str">
        <f t="shared" si="265"/>
        <v>2012-07</v>
      </c>
      <c r="E2014" s="23">
        <v>4000</v>
      </c>
      <c r="F2014" s="23">
        <f t="shared" si="266"/>
        <v>0</v>
      </c>
      <c r="G2014" s="23">
        <f>IF(AND(B2014="Med B", COUNTIFS(A$2:A2014, A2014, B$2:B2014, "Med A")=0), 1, 0)</f>
        <v>0</v>
      </c>
      <c r="H2014" s="23" cm="1">
        <f t="array" ref="H2014">IF(AND(A2014=A2013, E2014=1), (C2014-MIN(IF(A$2:A2014=A2014, IF(B$2:B2014="Med A", C$2:C2014), C2014)))/7, 0)</f>
        <v>0</v>
      </c>
      <c r="I2014" s="23">
        <f>IF(F2014=1, SUMIFS(E$2:E2014, A$2:A2014, A2014, B$2:B2014, "Med A"), 0)</f>
        <v>0</v>
      </c>
      <c r="J2014" s="23">
        <f t="shared" si="267"/>
        <v>0</v>
      </c>
      <c r="K2014" s="23">
        <f t="shared" si="268"/>
        <v>4000</v>
      </c>
      <c r="L2014" s="23">
        <f t="shared" si="269"/>
        <v>0</v>
      </c>
      <c r="M2014" s="1">
        <f>IF(AND(B2014="Med B", COUNTIFS(A$2:A2014, A2014, B$2:B2014, "Med B")=1), 1, 0)</f>
        <v>0</v>
      </c>
      <c r="N2014" s="1">
        <f t="shared" si="270"/>
        <v>0</v>
      </c>
      <c r="O2014" s="1">
        <f>IF(B2014="Med B", COUNTIFS(A$2:A2014, A2014, B$2:B2014, "Med B"), 0)</f>
        <v>0</v>
      </c>
      <c r="P2014" s="1">
        <f>IF(AND(B2014="Med B", COUNTIFS(A$2:A2014, A2014, B$2:B2014, "Med B")=2), E2014, 0)</f>
        <v>0</v>
      </c>
    </row>
    <row r="2015" spans="1:17" ht="10" x14ac:dyDescent="0.25">
      <c r="A2015" s="1">
        <v>129</v>
      </c>
      <c r="B2015" s="24" t="s">
        <v>9</v>
      </c>
      <c r="C2015" s="2">
        <v>41139</v>
      </c>
      <c r="D2015" s="2" t="str">
        <f t="shared" si="265"/>
        <v>2012-08</v>
      </c>
      <c r="E2015" s="23">
        <v>5200</v>
      </c>
      <c r="F2015" s="23">
        <f t="shared" si="266"/>
        <v>0</v>
      </c>
      <c r="G2015" s="23">
        <f>IF(AND(B2015="Med B", COUNTIFS(A$2:A2015, A2015, B$2:B2015, "Med A")=0), 1, 0)</f>
        <v>0</v>
      </c>
      <c r="H2015" s="23" cm="1">
        <f t="array" ref="H2015">IF(AND(A2015=A2014, E2015=1), (C2015-MIN(IF(A$2:A2015=A2015, IF(B$2:B2015="Med A", C$2:C2015), C2015)))/7, 0)</f>
        <v>0</v>
      </c>
      <c r="I2015" s="23">
        <f>IF(F2015=1, SUMIFS(E$2:E2015, A$2:A2015, A2015, B$2:B2015, "Med A"), 0)</f>
        <v>0</v>
      </c>
      <c r="J2015" s="23">
        <f t="shared" si="267"/>
        <v>0</v>
      </c>
      <c r="K2015" s="23">
        <f t="shared" si="268"/>
        <v>5200</v>
      </c>
      <c r="L2015" s="23">
        <f t="shared" si="269"/>
        <v>0</v>
      </c>
      <c r="M2015" s="1">
        <f>IF(AND(B2015="Med B", COUNTIFS(A$2:A2015, A2015, B$2:B2015, "Med B")=1), 1, 0)</f>
        <v>0</v>
      </c>
      <c r="N2015" s="1">
        <f t="shared" si="270"/>
        <v>0</v>
      </c>
      <c r="O2015" s="1">
        <f>IF(B2015="Med B", COUNTIFS(A$2:A2015, A2015, B$2:B2015, "Med B"), 0)</f>
        <v>0</v>
      </c>
      <c r="P2015" s="1">
        <f>IF(AND(B2015="Med B", COUNTIFS(A$2:A2015, A2015, B$2:B2015, "Med B")=2), E2015, 0)</f>
        <v>0</v>
      </c>
    </row>
    <row r="2016" spans="1:17" ht="10" x14ac:dyDescent="0.25">
      <c r="A2016" s="1">
        <v>129</v>
      </c>
      <c r="B2016" s="24" t="s">
        <v>9</v>
      </c>
      <c r="C2016" s="2">
        <v>41141</v>
      </c>
      <c r="D2016" s="2" t="str">
        <f t="shared" si="265"/>
        <v>2012-08</v>
      </c>
      <c r="E2016" s="23">
        <v>5200</v>
      </c>
      <c r="F2016" s="23">
        <f t="shared" si="266"/>
        <v>0</v>
      </c>
      <c r="G2016" s="23">
        <f>IF(AND(B2016="Med B", COUNTIFS(A$2:A2016, A2016, B$2:B2016, "Med A")=0), 1, 0)</f>
        <v>0</v>
      </c>
      <c r="H2016" s="23" cm="1">
        <f t="array" ref="H2016">IF(AND(A2016=A2015, E2016=1), (C2016-MIN(IF(A$2:A2016=A2016, IF(B$2:B2016="Med A", C$2:C2016), C2016)))/7, 0)</f>
        <v>0</v>
      </c>
      <c r="I2016" s="23">
        <f>IF(F2016=1, SUMIFS(E$2:E2016, A$2:A2016, A2016, B$2:B2016, "Med A"), 0)</f>
        <v>0</v>
      </c>
      <c r="J2016" s="23">
        <f t="shared" si="267"/>
        <v>0</v>
      </c>
      <c r="K2016" s="23">
        <f t="shared" si="268"/>
        <v>5200</v>
      </c>
      <c r="L2016" s="23">
        <f t="shared" si="269"/>
        <v>0</v>
      </c>
      <c r="M2016" s="1">
        <f>IF(AND(B2016="Med B", COUNTIFS(A$2:A2016, A2016, B$2:B2016, "Med B")=1), 1, 0)</f>
        <v>0</v>
      </c>
      <c r="N2016" s="1">
        <f t="shared" si="270"/>
        <v>0</v>
      </c>
      <c r="O2016" s="1">
        <f>IF(B2016="Med B", COUNTIFS(A$2:A2016, A2016, B$2:B2016, "Med B"), 0)</f>
        <v>0</v>
      </c>
      <c r="P2016" s="1">
        <f>IF(AND(B2016="Med B", COUNTIFS(A$2:A2016, A2016, B$2:B2016, "Med B")=2), E2016, 0)</f>
        <v>0</v>
      </c>
    </row>
    <row r="2017" spans="1:17" ht="10" x14ac:dyDescent="0.25">
      <c r="A2017" s="1">
        <v>129</v>
      </c>
      <c r="B2017" s="24" t="s">
        <v>9</v>
      </c>
      <c r="C2017" s="2">
        <v>41144</v>
      </c>
      <c r="D2017" s="2" t="str">
        <f t="shared" si="265"/>
        <v>2012-08</v>
      </c>
      <c r="E2017" s="23">
        <v>5200</v>
      </c>
      <c r="F2017" s="23">
        <f t="shared" si="266"/>
        <v>0</v>
      </c>
      <c r="G2017" s="23">
        <f>IF(AND(B2017="Med B", COUNTIFS(A$2:A2017, A2017, B$2:B2017, "Med A")=0), 1, 0)</f>
        <v>0</v>
      </c>
      <c r="H2017" s="23" cm="1">
        <f t="array" ref="H2017">IF(AND(A2017=A2016, E2017=1), (C2017-MIN(IF(A$2:A2017=A2017, IF(B$2:B2017="Med A", C$2:C2017), C2017)))/7, 0)</f>
        <v>0</v>
      </c>
      <c r="I2017" s="23">
        <f>IF(F2017=1, SUMIFS(E$2:E2017, A$2:A2017, A2017, B$2:B2017, "Med A"), 0)</f>
        <v>0</v>
      </c>
      <c r="J2017" s="23">
        <f t="shared" si="267"/>
        <v>0</v>
      </c>
      <c r="K2017" s="23">
        <f t="shared" si="268"/>
        <v>5200</v>
      </c>
      <c r="L2017" s="23">
        <f t="shared" si="269"/>
        <v>0</v>
      </c>
      <c r="M2017" s="1">
        <f>IF(AND(B2017="Med B", COUNTIFS(A$2:A2017, A2017, B$2:B2017, "Med B")=1), 1, 0)</f>
        <v>0</v>
      </c>
      <c r="N2017" s="1">
        <f t="shared" si="270"/>
        <v>0</v>
      </c>
      <c r="O2017" s="1">
        <f>IF(B2017="Med B", COUNTIFS(A$2:A2017, A2017, B$2:B2017, "Med B"), 0)</f>
        <v>0</v>
      </c>
      <c r="P2017" s="1">
        <f>IF(AND(B2017="Med B", COUNTIFS(A$2:A2017, A2017, B$2:B2017, "Med B")=2), E2017, 0)</f>
        <v>0</v>
      </c>
    </row>
    <row r="2018" spans="1:17" ht="10" x14ac:dyDescent="0.25">
      <c r="A2018" s="1">
        <v>129</v>
      </c>
      <c r="B2018" s="24" t="s">
        <v>9</v>
      </c>
      <c r="C2018" s="2">
        <v>41146</v>
      </c>
      <c r="D2018" s="2" t="str">
        <f t="shared" si="265"/>
        <v>2012-08</v>
      </c>
      <c r="E2018" s="23">
        <v>5200</v>
      </c>
      <c r="F2018" s="23">
        <f t="shared" si="266"/>
        <v>0</v>
      </c>
      <c r="G2018" s="23">
        <f>IF(AND(B2018="Med B", COUNTIFS(A$2:A2018, A2018, B$2:B2018, "Med A")=0), 1, 0)</f>
        <v>0</v>
      </c>
      <c r="H2018" s="23" cm="1">
        <f t="array" ref="H2018">IF(AND(A2018=A2017, E2018=1), (C2018-MIN(IF(A$2:A2018=A2018, IF(B$2:B2018="Med A", C$2:C2018), C2018)))/7, 0)</f>
        <v>0</v>
      </c>
      <c r="I2018" s="23">
        <f>IF(F2018=1, SUMIFS(E$2:E2018, A$2:A2018, A2018, B$2:B2018, "Med A"), 0)</f>
        <v>0</v>
      </c>
      <c r="J2018" s="23">
        <f t="shared" si="267"/>
        <v>0</v>
      </c>
      <c r="K2018" s="23">
        <f t="shared" si="268"/>
        <v>5200</v>
      </c>
      <c r="L2018" s="23">
        <f t="shared" si="269"/>
        <v>0</v>
      </c>
      <c r="M2018" s="1">
        <f>IF(AND(B2018="Med B", COUNTIFS(A$2:A2018, A2018, B$2:B2018, "Med B")=1), 1, 0)</f>
        <v>0</v>
      </c>
      <c r="N2018" s="1">
        <f t="shared" si="270"/>
        <v>0</v>
      </c>
      <c r="O2018" s="1">
        <f>IF(B2018="Med B", COUNTIFS(A$2:A2018, A2018, B$2:B2018, "Med B"), 0)</f>
        <v>0</v>
      </c>
      <c r="P2018" s="1">
        <f>IF(AND(B2018="Med B", COUNTIFS(A$2:A2018, A2018, B$2:B2018, "Med B")=2), E2018, 0)</f>
        <v>0</v>
      </c>
    </row>
    <row r="2019" spans="1:17" ht="10" x14ac:dyDescent="0.25">
      <c r="A2019" s="1">
        <v>129</v>
      </c>
      <c r="B2019" s="24" t="s">
        <v>9</v>
      </c>
      <c r="C2019" s="2">
        <v>41148</v>
      </c>
      <c r="D2019" s="2" t="str">
        <f t="shared" si="265"/>
        <v>2012-08</v>
      </c>
      <c r="E2019" s="23">
        <v>5200</v>
      </c>
      <c r="F2019" s="23">
        <f t="shared" si="266"/>
        <v>0</v>
      </c>
      <c r="G2019" s="23">
        <f>IF(AND(B2019="Med B", COUNTIFS(A$2:A2019, A2019, B$2:B2019, "Med A")=0), 1, 0)</f>
        <v>0</v>
      </c>
      <c r="H2019" s="23" cm="1">
        <f t="array" ref="H2019">IF(AND(A2019=A2018, E2019=1), (C2019-MIN(IF(A$2:A2019=A2019, IF(B$2:B2019="Med A", C$2:C2019), C2019)))/7, 0)</f>
        <v>0</v>
      </c>
      <c r="I2019" s="23">
        <f>IF(F2019=1, SUMIFS(E$2:E2019, A$2:A2019, A2019, B$2:B2019, "Med A"), 0)</f>
        <v>0</v>
      </c>
      <c r="J2019" s="23">
        <f t="shared" si="267"/>
        <v>0</v>
      </c>
      <c r="K2019" s="23">
        <f t="shared" si="268"/>
        <v>5200</v>
      </c>
      <c r="L2019" s="23">
        <f t="shared" si="269"/>
        <v>0</v>
      </c>
      <c r="M2019" s="1">
        <f>IF(AND(B2019="Med B", COUNTIFS(A$2:A2019, A2019, B$2:B2019, "Med B")=1), 1, 0)</f>
        <v>0</v>
      </c>
      <c r="N2019" s="1">
        <f t="shared" si="270"/>
        <v>0</v>
      </c>
      <c r="O2019" s="1">
        <f>IF(B2019="Med B", COUNTIFS(A$2:A2019, A2019, B$2:B2019, "Med B"), 0)</f>
        <v>0</v>
      </c>
      <c r="P2019" s="1">
        <f>IF(AND(B2019="Med B", COUNTIFS(A$2:A2019, A2019, B$2:B2019, "Med B")=2), E2019, 0)</f>
        <v>0</v>
      </c>
    </row>
    <row r="2020" spans="1:17" ht="10" x14ac:dyDescent="0.25">
      <c r="A2020" s="1">
        <v>129</v>
      </c>
      <c r="B2020" s="24" t="s">
        <v>9</v>
      </c>
      <c r="C2020" s="2">
        <v>41151</v>
      </c>
      <c r="D2020" s="2" t="str">
        <f t="shared" si="265"/>
        <v>2012-08</v>
      </c>
      <c r="E2020" s="23">
        <v>5200</v>
      </c>
      <c r="F2020" s="23">
        <f t="shared" si="266"/>
        <v>0</v>
      </c>
      <c r="G2020" s="23">
        <f>IF(AND(B2020="Med B", COUNTIFS(A$2:A2020, A2020, B$2:B2020, "Med A")=0), 1, 0)</f>
        <v>0</v>
      </c>
      <c r="H2020" s="23" cm="1">
        <f t="array" ref="H2020">IF(AND(A2020=A2019, E2020=1), (C2020-MIN(IF(A$2:A2020=A2020, IF(B$2:B2020="Med A", C$2:C2020), C2020)))/7, 0)</f>
        <v>0</v>
      </c>
      <c r="I2020" s="23">
        <f>IF(F2020=1, SUMIFS(E$2:E2020, A$2:A2020, A2020, B$2:B2020, "Med A"), 0)</f>
        <v>0</v>
      </c>
      <c r="J2020" s="23">
        <f t="shared" si="267"/>
        <v>0</v>
      </c>
      <c r="K2020" s="23">
        <f t="shared" si="268"/>
        <v>5200</v>
      </c>
      <c r="L2020" s="23">
        <f t="shared" si="269"/>
        <v>0</v>
      </c>
      <c r="M2020" s="1">
        <f>IF(AND(B2020="Med B", COUNTIFS(A$2:A2020, A2020, B$2:B2020, "Med B")=1), 1, 0)</f>
        <v>0</v>
      </c>
      <c r="N2020" s="1">
        <f t="shared" si="270"/>
        <v>0</v>
      </c>
      <c r="O2020" s="1">
        <f>IF(B2020="Med B", COUNTIFS(A$2:A2020, A2020, B$2:B2020, "Med B"), 0)</f>
        <v>0</v>
      </c>
      <c r="P2020" s="1">
        <f>IF(AND(B2020="Med B", COUNTIFS(A$2:A2020, A2020, B$2:B2020, "Med B")=2), E2020, 0)</f>
        <v>0</v>
      </c>
    </row>
    <row r="2021" spans="1:17" ht="12.5" x14ac:dyDescent="0.25">
      <c r="A2021" s="1">
        <v>129</v>
      </c>
      <c r="B2021" s="24" t="s">
        <v>9</v>
      </c>
      <c r="C2021" s="2">
        <v>41156</v>
      </c>
      <c r="D2021" s="2" t="str">
        <f t="shared" si="265"/>
        <v>2012-09</v>
      </c>
      <c r="E2021" s="23">
        <v>5200</v>
      </c>
      <c r="F2021" s="23">
        <f t="shared" si="266"/>
        <v>0</v>
      </c>
      <c r="G2021" s="23">
        <f>IF(AND(B2021="Med B", COUNTIFS(A$2:A2021, A2021, B$2:B2021, "Med A")=0), 1, 0)</f>
        <v>0</v>
      </c>
      <c r="H2021" s="23" cm="1">
        <f t="array" ref="H2021">IF(AND(A2021=A2020, E2021=1), (C2021-MIN(IF(A$2:A2021=A2021, IF(B$2:B2021="Med A", C$2:C2021), C2021)))/7, 0)</f>
        <v>0</v>
      </c>
      <c r="I2021" s="23">
        <f>IF(F2021=1, SUMIFS(E$2:E2021, A$2:A2021, A2021, B$2:B2021, "Med A"), 0)</f>
        <v>0</v>
      </c>
      <c r="J2021" s="23">
        <f t="shared" si="267"/>
        <v>0</v>
      </c>
      <c r="K2021" s="23">
        <f t="shared" si="268"/>
        <v>5200</v>
      </c>
      <c r="L2021" s="23">
        <f t="shared" si="269"/>
        <v>0</v>
      </c>
      <c r="M2021" s="1">
        <f>IF(AND(B2021="Med B", COUNTIFS(A$2:A2021, A2021, B$2:B2021, "Med B")=1), 1, 0)</f>
        <v>0</v>
      </c>
      <c r="N2021" s="1">
        <f t="shared" si="270"/>
        <v>0</v>
      </c>
      <c r="O2021" s="1">
        <f>IF(B2021="Med B", COUNTIFS(A$2:A2021, A2021, B$2:B2021, "Med B"), 0)</f>
        <v>0</v>
      </c>
      <c r="P2021" s="1">
        <f>IF(AND(B2021="Med B", COUNTIFS(A$2:A2021, A2021, B$2:B2021, "Med B")=2), E2021, 0)</f>
        <v>0</v>
      </c>
      <c r="Q2021" t="str">
        <f t="shared" ref="Q2021:Q2023" si="272">IF(AND(F1997=1, OR(MONTH(C1997)=9, MONTH(C1997)=10)), TEXT(C1997, "yyyy-mm"), "")</f>
        <v/>
      </c>
    </row>
    <row r="2022" spans="1:17" ht="12.5" x14ac:dyDescent="0.25">
      <c r="A2022" s="1">
        <v>129</v>
      </c>
      <c r="B2022" s="24" t="s">
        <v>9</v>
      </c>
      <c r="C2022" s="2">
        <v>41158</v>
      </c>
      <c r="D2022" s="2" t="str">
        <f t="shared" si="265"/>
        <v>2012-09</v>
      </c>
      <c r="E2022" s="23">
        <v>6500</v>
      </c>
      <c r="F2022" s="23">
        <f t="shared" si="266"/>
        <v>0</v>
      </c>
      <c r="G2022" s="23">
        <f>IF(AND(B2022="Med B", COUNTIFS(A$2:A2022, A2022, B$2:B2022, "Med A")=0), 1, 0)</f>
        <v>0</v>
      </c>
      <c r="H2022" s="23" cm="1">
        <f t="array" ref="H2022">IF(AND(A2022=A2021, E2022=1), (C2022-MIN(IF(A$2:A2022=A2022, IF(B$2:B2022="Med A", C$2:C2022), C2022)))/7, 0)</f>
        <v>0</v>
      </c>
      <c r="I2022" s="23">
        <f>IF(F2022=1, SUMIFS(E$2:E2022, A$2:A2022, A2022, B$2:B2022, "Med A"), 0)</f>
        <v>0</v>
      </c>
      <c r="J2022" s="23">
        <f t="shared" si="267"/>
        <v>0</v>
      </c>
      <c r="K2022" s="23">
        <f t="shared" si="268"/>
        <v>6500</v>
      </c>
      <c r="L2022" s="23">
        <f t="shared" si="269"/>
        <v>0</v>
      </c>
      <c r="M2022" s="1">
        <f>IF(AND(B2022="Med B", COUNTIFS(A$2:A2022, A2022, B$2:B2022, "Med B")=1), 1, 0)</f>
        <v>0</v>
      </c>
      <c r="N2022" s="1">
        <f t="shared" si="270"/>
        <v>0</v>
      </c>
      <c r="O2022" s="1">
        <f>IF(B2022="Med B", COUNTIFS(A$2:A2022, A2022, B$2:B2022, "Med B"), 0)</f>
        <v>0</v>
      </c>
      <c r="P2022" s="1">
        <f>IF(AND(B2022="Med B", COUNTIFS(A$2:A2022, A2022, B$2:B2022, "Med B")=2), E2022, 0)</f>
        <v>0</v>
      </c>
      <c r="Q2022" t="str">
        <f t="shared" si="272"/>
        <v/>
      </c>
    </row>
    <row r="2023" spans="1:17" ht="12.5" x14ac:dyDescent="0.25">
      <c r="A2023" s="1">
        <v>129</v>
      </c>
      <c r="B2023" s="24" t="s">
        <v>10</v>
      </c>
      <c r="C2023" s="2">
        <v>41165</v>
      </c>
      <c r="D2023" s="2" t="str">
        <f t="shared" si="265"/>
        <v>2012-09</v>
      </c>
      <c r="E2023" s="23">
        <v>10</v>
      </c>
      <c r="F2023" s="23">
        <f t="shared" si="266"/>
        <v>1</v>
      </c>
      <c r="G2023" s="23">
        <f>IF(AND(B2023="Med B", COUNTIFS(A$2:A2023, A2023, B$2:B2023, "Med A")=0), 1, 0)</f>
        <v>0</v>
      </c>
      <c r="H2023" s="23" cm="1">
        <f t="array" ref="H2023">IF(AND(A2023=A2022, E2023=1), (C2023-MIN(IF(A$2:A2023=A2023, IF(B$2:B2023="Med A", C$2:C2023), C2023)))/7, 0)</f>
        <v>0</v>
      </c>
      <c r="I2023" s="23">
        <f>IF(F2023=1, SUMIFS(E$2:E2023, A$2:A2023, A2023, B$2:B2023, "Med A"), 0)</f>
        <v>50900</v>
      </c>
      <c r="J2023" s="23">
        <f t="shared" si="267"/>
        <v>10</v>
      </c>
      <c r="K2023" s="23">
        <f t="shared" si="268"/>
        <v>0</v>
      </c>
      <c r="L2023" s="23">
        <f t="shared" si="269"/>
        <v>10</v>
      </c>
      <c r="M2023" s="1">
        <f>IF(AND(B2023="Med B", COUNTIFS(A$2:A2023, A2023, B$2:B2023, "Med B")=1), 1, 0)</f>
        <v>1</v>
      </c>
      <c r="N2023" s="1">
        <f t="shared" si="270"/>
        <v>10</v>
      </c>
      <c r="O2023" s="1">
        <f>IF(B2023="Med B", COUNTIFS(A$2:A2023, A2023, B$2:B2023, "Med B"), 0)</f>
        <v>1</v>
      </c>
      <c r="P2023" s="1">
        <f>IF(AND(B2023="Med B", COUNTIFS(A$2:A2023, A2023, B$2:B2023, "Med B")=2), E2023, 0)</f>
        <v>0</v>
      </c>
      <c r="Q2023" t="str">
        <f t="shared" si="272"/>
        <v/>
      </c>
    </row>
    <row r="2024" spans="1:17" ht="12.75" customHeight="1" x14ac:dyDescent="0.25">
      <c r="I2024" s="23">
        <f>IF(F2024=1, SUMIFS(E$2:E2024, A$2:A2024, A2024, B$2:B2024, "Med A"), 0)</f>
        <v>0</v>
      </c>
      <c r="J2024" s="23">
        <f t="shared" si="267"/>
        <v>0</v>
      </c>
      <c r="K2024" s="23">
        <f t="shared" si="268"/>
        <v>0</v>
      </c>
      <c r="L2024" s="23">
        <f t="shared" si="269"/>
        <v>0</v>
      </c>
      <c r="M2024" s="1">
        <f>IF(AND(B2024="Med B", COUNTIFS(A$2:A2024, A2024, B$2:B2024, "Med B")=1), 1, 0)</f>
        <v>0</v>
      </c>
      <c r="N2024" s="1">
        <f t="shared" si="270"/>
        <v>0</v>
      </c>
      <c r="O2024" s="1">
        <f>IF(B2024="Med B", COUNTIFS(A$2:A2024, A2024, B$2:B2024, "Med B"), 0)</f>
        <v>0</v>
      </c>
      <c r="P2024" s="1">
        <f>IF(AND(B2024="Med B", COUNTIFS(A$2:A2024, A2024, B$2:B2024, "Med B")=2), E2024, 0)</f>
        <v>0</v>
      </c>
    </row>
    <row r="2025" spans="1:17" ht="12.75" customHeight="1" x14ac:dyDescent="0.25">
      <c r="I2025" s="23">
        <f>IF(F2025=1, SUMIFS(E$2:E2025, A$2:A2025, A2025, B$2:B2025, "Med A"), 0)</f>
        <v>0</v>
      </c>
      <c r="J2025" s="23">
        <f t="shared" si="267"/>
        <v>0</v>
      </c>
      <c r="K2025" s="23">
        <f t="shared" si="268"/>
        <v>0</v>
      </c>
      <c r="L2025" s="23">
        <f t="shared" si="269"/>
        <v>0</v>
      </c>
      <c r="M2025" s="1">
        <f>IF(AND(B2025="Med B", COUNTIFS(A$2:A2025, A2025, B$2:B2025, "Med B")=1), 1, 0)</f>
        <v>0</v>
      </c>
      <c r="N2025" s="1">
        <f t="shared" si="270"/>
        <v>0</v>
      </c>
      <c r="O2025" s="1">
        <f>IF(B2025="Med B", COUNTIFS(A$2:A2025, A2025, B$2:B2025, "Med B"), 0)</f>
        <v>0</v>
      </c>
      <c r="P2025" s="1">
        <f>IF(AND(B2025="Med B", COUNTIFS(A$2:A2025, A2025, B$2:B2025, "Med B")=2), E2025, 0)</f>
        <v>0</v>
      </c>
    </row>
    <row r="2026" spans="1:17" ht="12.75" customHeight="1" x14ac:dyDescent="0.25">
      <c r="I2026" s="23">
        <f>IF(F2026=1, SUMIFS(E$2:E2026, A$2:A2026, A2026, B$2:B2026, "Med A"), 0)</f>
        <v>0</v>
      </c>
      <c r="J2026" s="23">
        <f t="shared" si="267"/>
        <v>0</v>
      </c>
      <c r="K2026" s="23">
        <f t="shared" si="268"/>
        <v>0</v>
      </c>
      <c r="L2026" s="23">
        <f t="shared" si="269"/>
        <v>0</v>
      </c>
      <c r="M2026" s="1">
        <f>IF(AND(B2026="Med B", COUNTIFS(A$2:A2026, A2026, B$2:B2026, "Med B")=1), 1, 0)</f>
        <v>0</v>
      </c>
      <c r="N2026" s="1">
        <f t="shared" si="270"/>
        <v>0</v>
      </c>
      <c r="O2026" s="1">
        <f>IF(B2026="Med B", COUNTIFS(A$2:A2026, A2026, B$2:B2026, "Med B"), 0)</f>
        <v>0</v>
      </c>
      <c r="P2026" s="1">
        <f>IF(AND(B2026="Med B", COUNTIFS(A$2:A2026, A2026, B$2:B2026, "Med B")=2), E2026, 0)</f>
        <v>0</v>
      </c>
    </row>
    <row r="2027" spans="1:17" ht="12.75" customHeight="1" x14ac:dyDescent="0.25">
      <c r="I2027" s="23">
        <f>IF(F2027=1, SUMIFS(E$2:E2027, A$2:A2027, A2027, B$2:B2027, "Med A"), 0)</f>
        <v>0</v>
      </c>
      <c r="J2027" s="23">
        <f t="shared" si="267"/>
        <v>0</v>
      </c>
      <c r="K2027" s="23">
        <f t="shared" si="268"/>
        <v>0</v>
      </c>
      <c r="L2027" s="23">
        <f t="shared" si="269"/>
        <v>0</v>
      </c>
      <c r="M2027" s="1">
        <f>IF(AND(B2027="Med B", COUNTIFS(A$2:A2027, A2027, B$2:B2027, "Med B")=1), 1, 0)</f>
        <v>0</v>
      </c>
      <c r="N2027" s="1">
        <f t="shared" si="270"/>
        <v>0</v>
      </c>
      <c r="O2027" s="1">
        <f>IF(B2027="Med B", COUNTIFS(A$2:A2027, A2027, B$2:B2027, "Med B"), 0)</f>
        <v>0</v>
      </c>
      <c r="P2027" s="1">
        <f>IF(AND(B2027="Med B", COUNTIFS(A$2:A2027, A2027, B$2:B2027, "Med B")=2), E2027, 0)</f>
        <v>0</v>
      </c>
    </row>
    <row r="2028" spans="1:17" ht="12.75" customHeight="1" x14ac:dyDescent="0.25">
      <c r="I2028" s="23">
        <f>IF(F2028=1, SUMIFS(E$2:E2028, A$2:A2028, A2028, B$2:B2028, "Med A"), 0)</f>
        <v>0</v>
      </c>
      <c r="J2028" s="23">
        <f t="shared" si="267"/>
        <v>0</v>
      </c>
      <c r="K2028" s="23">
        <f t="shared" si="268"/>
        <v>0</v>
      </c>
      <c r="L2028" s="23">
        <f t="shared" si="269"/>
        <v>0</v>
      </c>
      <c r="M2028" s="1">
        <f>IF(AND(B2028="Med B", COUNTIFS(A$2:A2028, A2028, B$2:B2028, "Med B")=1), 1, 0)</f>
        <v>0</v>
      </c>
      <c r="N2028" s="1">
        <f t="shared" si="270"/>
        <v>0</v>
      </c>
      <c r="O2028" s="1">
        <f>IF(B2028="Med B", COUNTIFS(A$2:A2028, A2028, B$2:B2028, "Med B"), 0)</f>
        <v>0</v>
      </c>
      <c r="P2028" s="1">
        <f>IF(AND(B2028="Med B", COUNTIFS(A$2:A2028, A2028, B$2:B2028, "Med B")=2), E2028, 0)</f>
        <v>0</v>
      </c>
    </row>
    <row r="2029" spans="1:17" ht="12.75" customHeight="1" x14ac:dyDescent="0.25">
      <c r="I2029" s="23">
        <f>IF(F2029=1, SUMIFS(E$2:E2029, A$2:A2029, A2029, B$2:B2029, "Med A"), 0)</f>
        <v>0</v>
      </c>
      <c r="J2029" s="23">
        <f t="shared" si="267"/>
        <v>0</v>
      </c>
      <c r="K2029" s="23">
        <f t="shared" si="268"/>
        <v>0</v>
      </c>
      <c r="L2029" s="23">
        <f t="shared" si="269"/>
        <v>0</v>
      </c>
      <c r="M2029" s="1">
        <f>IF(AND(B2029="Med B", COUNTIFS(A$2:A2029, A2029, B$2:B2029, "Med B")=1), 1, 0)</f>
        <v>0</v>
      </c>
      <c r="N2029" s="1">
        <f t="shared" si="270"/>
        <v>0</v>
      </c>
      <c r="O2029" s="1">
        <f>IF(B2029="Med B", COUNTIFS(A$2:A2029, A2029, B$2:B2029, "Med B"), 0)</f>
        <v>0</v>
      </c>
      <c r="P2029" s="1">
        <f>IF(AND(B2029="Med B", COUNTIFS(A$2:A2029, A2029, B$2:B2029, "Med B")=2), E2029, 0)</f>
        <v>0</v>
      </c>
    </row>
    <row r="2030" spans="1:17" ht="12.75" customHeight="1" x14ac:dyDescent="0.25">
      <c r="I2030" s="23">
        <f>IF(F2030=1, SUMIFS(E$2:E2030, A$2:A2030, A2030, B$2:B2030, "Med A"), 0)</f>
        <v>0</v>
      </c>
      <c r="J2030" s="23">
        <f t="shared" si="267"/>
        <v>0</v>
      </c>
      <c r="K2030" s="23">
        <f t="shared" si="268"/>
        <v>0</v>
      </c>
      <c r="L2030" s="23">
        <f t="shared" si="269"/>
        <v>0</v>
      </c>
      <c r="M2030" s="1">
        <f>IF(AND(B2030="Med B", COUNTIFS(A$2:A2030, A2030, B$2:B2030, "Med B")=1), 1, 0)</f>
        <v>0</v>
      </c>
      <c r="N2030" s="1">
        <f t="shared" si="270"/>
        <v>0</v>
      </c>
      <c r="O2030" s="1">
        <f>IF(B2030="Med B", COUNTIFS(A$2:A2030, A2030, B$2:B2030, "Med B"), 0)</f>
        <v>0</v>
      </c>
      <c r="P2030" s="1">
        <f>IF(AND(B2030="Med B", COUNTIFS(A$2:A2030, A2030, B$2:B2030, "Med B")=2), E2030, 0)</f>
        <v>0</v>
      </c>
    </row>
    <row r="2031" spans="1:17" ht="12.75" customHeight="1" x14ac:dyDescent="0.25">
      <c r="I2031" s="23">
        <f>IF(F2031=1, SUMIFS(E$2:E2031, A$2:A2031, A2031, B$2:B2031, "Med A"), 0)</f>
        <v>0</v>
      </c>
      <c r="J2031" s="23">
        <f t="shared" si="267"/>
        <v>0</v>
      </c>
      <c r="K2031" s="23">
        <f t="shared" si="268"/>
        <v>0</v>
      </c>
      <c r="L2031" s="23">
        <f t="shared" si="269"/>
        <v>0</v>
      </c>
      <c r="M2031" s="1">
        <f>IF(AND(B2031="Med B", COUNTIFS(A$2:A2031, A2031, B$2:B2031, "Med B")=1), 1, 0)</f>
        <v>0</v>
      </c>
      <c r="N2031" s="1">
        <f t="shared" si="270"/>
        <v>0</v>
      </c>
      <c r="O2031" s="1">
        <f>IF(B2031="Med B", COUNTIFS(A$2:A2031, A2031, B$2:B2031, "Med B"), 0)</f>
        <v>0</v>
      </c>
      <c r="P2031" s="1">
        <f>IF(AND(B2031="Med B", COUNTIFS(A$2:A2031, A2031, B$2:B2031, "Med B")=2), E2031, 0)</f>
        <v>0</v>
      </c>
    </row>
    <row r="2032" spans="1:17" ht="12.75" customHeight="1" x14ac:dyDescent="0.25">
      <c r="I2032" s="23">
        <f>IF(F2032=1, SUMIFS(E$2:E2032, A$2:A2032, A2032, B$2:B2032, "Med A"), 0)</f>
        <v>0</v>
      </c>
      <c r="J2032" s="23">
        <f t="shared" si="267"/>
        <v>0</v>
      </c>
      <c r="K2032" s="23">
        <f t="shared" si="268"/>
        <v>0</v>
      </c>
      <c r="L2032" s="23">
        <f t="shared" si="269"/>
        <v>0</v>
      </c>
      <c r="M2032" s="1">
        <f>IF(AND(B2032="Med B", COUNTIFS(A$2:A2032, A2032, B$2:B2032, "Med B")=1), 1, 0)</f>
        <v>0</v>
      </c>
      <c r="N2032" s="1">
        <f t="shared" si="270"/>
        <v>0</v>
      </c>
      <c r="O2032" s="1">
        <f>IF(B2032="Med B", COUNTIFS(A$2:A2032, A2032, B$2:B2032, "Med B"), 0)</f>
        <v>0</v>
      </c>
      <c r="P2032" s="1">
        <f>IF(AND(B2032="Med B", COUNTIFS(A$2:A2032, A2032, B$2:B2032, "Med B")=2), E2032, 0)</f>
        <v>0</v>
      </c>
    </row>
    <row r="2033" spans="9:16" ht="12.75" customHeight="1" x14ac:dyDescent="0.25">
      <c r="I2033" s="23">
        <f>IF(F2033=1, SUMIFS(E$2:E2033, A$2:A2033, A2033, B$2:B2033, "Med A"), 0)</f>
        <v>0</v>
      </c>
      <c r="J2033" s="23">
        <f t="shared" si="267"/>
        <v>0</v>
      </c>
      <c r="K2033" s="23">
        <f t="shared" si="268"/>
        <v>0</v>
      </c>
      <c r="L2033" s="23">
        <f t="shared" si="269"/>
        <v>0</v>
      </c>
      <c r="M2033" s="1">
        <f>IF(AND(B2033="Med B", COUNTIFS(A$2:A2033, A2033, B$2:B2033, "Med B")=1), 1, 0)</f>
        <v>0</v>
      </c>
      <c r="N2033" s="1">
        <f t="shared" si="270"/>
        <v>0</v>
      </c>
      <c r="O2033" s="1">
        <f>IF(B2033="Med B", COUNTIFS(A$2:A2033, A2033, B$2:B2033, "Med B"), 0)</f>
        <v>0</v>
      </c>
      <c r="P2033" s="1">
        <f>IF(AND(B2033="Med B", COUNTIFS(A$2:A2033, A2033, B$2:B2033, "Med B")=2), E2033, 0)</f>
        <v>0</v>
      </c>
    </row>
    <row r="2034" spans="9:16" ht="12.75" customHeight="1" x14ac:dyDescent="0.25">
      <c r="I2034" s="23">
        <f>IF(F2034=1, SUMIFS(E$2:E2034, A$2:A2034, A2034, B$2:B2034, "Med A"), 0)</f>
        <v>0</v>
      </c>
      <c r="J2034" s="23">
        <f t="shared" si="267"/>
        <v>0</v>
      </c>
      <c r="K2034" s="23">
        <f t="shared" si="268"/>
        <v>0</v>
      </c>
      <c r="L2034" s="23">
        <f t="shared" si="269"/>
        <v>0</v>
      </c>
      <c r="M2034" s="1">
        <f>IF(AND(B2034="Med B", COUNTIFS(A$2:A2034, A2034, B$2:B2034, "Med B")=1), 1, 0)</f>
        <v>0</v>
      </c>
      <c r="N2034" s="1">
        <f t="shared" si="270"/>
        <v>0</v>
      </c>
      <c r="O2034" s="1">
        <f>IF(B2034="Med B", COUNTIFS(A$2:A2034, A2034, B$2:B2034, "Med B"), 0)</f>
        <v>0</v>
      </c>
      <c r="P2034" s="1">
        <f>IF(AND(B2034="Med B", COUNTIFS(A$2:A2034, A2034, B$2:B2034, "Med B")=2), E2034, 0)</f>
        <v>0</v>
      </c>
    </row>
    <row r="2035" spans="9:16" ht="12.75" customHeight="1" x14ac:dyDescent="0.25">
      <c r="I2035" s="23">
        <f>IF(F2035=1, SUMIFS(E$2:E2035, A$2:A2035, A2035, B$2:B2035, "Med A"), 0)</f>
        <v>0</v>
      </c>
      <c r="J2035" s="23">
        <f t="shared" si="267"/>
        <v>0</v>
      </c>
      <c r="K2035" s="23">
        <f t="shared" si="268"/>
        <v>0</v>
      </c>
      <c r="L2035" s="23">
        <f t="shared" si="269"/>
        <v>0</v>
      </c>
      <c r="M2035" s="1">
        <f>IF(AND(B2035="Med B", COUNTIFS(A$2:A2035, A2035, B$2:B2035, "Med B")=1), 1, 0)</f>
        <v>0</v>
      </c>
      <c r="N2035" s="1">
        <f t="shared" si="270"/>
        <v>0</v>
      </c>
      <c r="O2035" s="1">
        <f>IF(B2035="Med B", COUNTIFS(A$2:A2035, A2035, B$2:B2035, "Med B"), 0)</f>
        <v>0</v>
      </c>
      <c r="P2035" s="1">
        <f>IF(AND(B2035="Med B", COUNTIFS(A$2:A2035, A2035, B$2:B2035, "Med B")=2), E2035, 0)</f>
        <v>0</v>
      </c>
    </row>
    <row r="2036" spans="9:16" ht="12.75" customHeight="1" x14ac:dyDescent="0.25">
      <c r="I2036" s="23">
        <f>IF(F2036=1, SUMIFS(E$2:E2036, A$2:A2036, A2036, B$2:B2036, "Med A"), 0)</f>
        <v>0</v>
      </c>
      <c r="J2036" s="23">
        <f t="shared" si="267"/>
        <v>0</v>
      </c>
      <c r="K2036" s="23">
        <f t="shared" si="268"/>
        <v>0</v>
      </c>
      <c r="L2036" s="23">
        <f t="shared" si="269"/>
        <v>0</v>
      </c>
      <c r="M2036" s="1">
        <f>IF(AND(B2036="Med B", COUNTIFS(A$2:A2036, A2036, B$2:B2036, "Med B")=1), 1, 0)</f>
        <v>0</v>
      </c>
      <c r="N2036" s="1">
        <f t="shared" si="270"/>
        <v>0</v>
      </c>
      <c r="O2036" s="1">
        <f>IF(B2036="Med B", COUNTIFS(A$2:A2036, A2036, B$2:B2036, "Med B"), 0)</f>
        <v>0</v>
      </c>
      <c r="P2036" s="1">
        <f>IF(AND(B2036="Med B", COUNTIFS(A$2:A2036, A2036, B$2:B2036, "Med B")=2), E2036, 0)</f>
        <v>0</v>
      </c>
    </row>
    <row r="2037" spans="9:16" ht="12.75" customHeight="1" x14ac:dyDescent="0.25">
      <c r="I2037" s="23">
        <f>IF(F2037=1, SUMIFS(E$2:E2037, A$2:A2037, A2037, B$2:B2037, "Med A"), 0)</f>
        <v>0</v>
      </c>
      <c r="J2037" s="23">
        <f t="shared" si="267"/>
        <v>0</v>
      </c>
      <c r="K2037" s="23">
        <f t="shared" si="268"/>
        <v>0</v>
      </c>
      <c r="L2037" s="23">
        <f t="shared" si="269"/>
        <v>0</v>
      </c>
      <c r="M2037" s="1">
        <f>IF(AND(B2037="Med B", COUNTIFS(A$2:A2037, A2037, B$2:B2037, "Med B")=1), 1, 0)</f>
        <v>0</v>
      </c>
      <c r="N2037" s="1">
        <f t="shared" si="270"/>
        <v>0</v>
      </c>
      <c r="O2037" s="1">
        <f>IF(B2037="Med B", COUNTIFS(A$2:A2037, A2037, B$2:B2037, "Med B"), 0)</f>
        <v>0</v>
      </c>
      <c r="P2037" s="1">
        <f>IF(AND(B2037="Med B", COUNTIFS(A$2:A2037, A2037, B$2:B2037, "Med B")=2), E2037, 0)</f>
        <v>0</v>
      </c>
    </row>
    <row r="2038" spans="9:16" ht="12.75" customHeight="1" x14ac:dyDescent="0.25">
      <c r="I2038" s="23">
        <f>IF(F2038=1, SUMIFS(E$2:E2038, A$2:A2038, A2038, B$2:B2038, "Med A"), 0)</f>
        <v>0</v>
      </c>
      <c r="J2038" s="23">
        <f t="shared" si="267"/>
        <v>0</v>
      </c>
      <c r="K2038" s="23">
        <f t="shared" si="268"/>
        <v>0</v>
      </c>
      <c r="L2038" s="23">
        <f t="shared" si="269"/>
        <v>0</v>
      </c>
      <c r="M2038" s="1">
        <f>IF(AND(B2038="Med B", COUNTIFS(A$2:A2038, A2038, B$2:B2038, "Med B")=1), 1, 0)</f>
        <v>0</v>
      </c>
      <c r="N2038" s="1">
        <f t="shared" si="270"/>
        <v>0</v>
      </c>
      <c r="O2038" s="1">
        <f>IF(B2038="Med B", COUNTIFS(A$2:A2038, A2038, B$2:B2038, "Med B"), 0)</f>
        <v>0</v>
      </c>
      <c r="P2038" s="1">
        <f>IF(AND(B2038="Med B", COUNTIFS(A$2:A2038, A2038, B$2:B2038, "Med B")=2), E2038, 0)</f>
        <v>0</v>
      </c>
    </row>
    <row r="2039" spans="9:16" ht="12.75" customHeight="1" x14ac:dyDescent="0.25">
      <c r="I2039" s="23">
        <f>IF(F2039=1, SUMIFS(E$2:E2039, A$2:A2039, A2039, B$2:B2039, "Med A"), 0)</f>
        <v>0</v>
      </c>
      <c r="J2039" s="23">
        <f t="shared" si="267"/>
        <v>0</v>
      </c>
      <c r="K2039" s="23">
        <f t="shared" si="268"/>
        <v>0</v>
      </c>
      <c r="L2039" s="23">
        <f t="shared" si="269"/>
        <v>0</v>
      </c>
      <c r="M2039" s="1">
        <f>IF(AND(B2039="Med B", COUNTIFS(A$2:A2039, A2039, B$2:B2039, "Med B")=1), 1, 0)</f>
        <v>0</v>
      </c>
      <c r="N2039" s="1">
        <f t="shared" si="270"/>
        <v>0</v>
      </c>
      <c r="O2039" s="1">
        <f>IF(B2039="Med B", COUNTIFS(A$2:A2039, A2039, B$2:B2039, "Med B"), 0)</f>
        <v>0</v>
      </c>
      <c r="P2039" s="1">
        <f>IF(AND(B2039="Med B", COUNTIFS(A$2:A2039, A2039, B$2:B2039, "Med B")=2), E2039, 0)</f>
        <v>0</v>
      </c>
    </row>
    <row r="2040" spans="9:16" ht="12.75" customHeight="1" x14ac:dyDescent="0.25">
      <c r="I2040" s="23">
        <f>IF(F2040=1, SUMIFS(E$2:E2040, A$2:A2040, A2040, B$2:B2040, "Med A"), 0)</f>
        <v>0</v>
      </c>
      <c r="J2040" s="23">
        <f t="shared" si="267"/>
        <v>0</v>
      </c>
      <c r="K2040" s="23">
        <f t="shared" si="268"/>
        <v>0</v>
      </c>
      <c r="L2040" s="23">
        <f t="shared" si="269"/>
        <v>0</v>
      </c>
      <c r="M2040" s="1">
        <f>IF(AND(B2040="Med B", COUNTIFS(A$2:A2040, A2040, B$2:B2040, "Med B")=1), 1, 0)</f>
        <v>0</v>
      </c>
      <c r="N2040" s="1">
        <f t="shared" si="270"/>
        <v>0</v>
      </c>
      <c r="O2040" s="1">
        <f>IF(B2040="Med B", COUNTIFS(A$2:A2040, A2040, B$2:B2040, "Med B"), 0)</f>
        <v>0</v>
      </c>
      <c r="P2040" s="1">
        <f>IF(AND(B2040="Med B", COUNTIFS(A$2:A2040, A2040, B$2:B2040, "Med B")=2), E2040, 0)</f>
        <v>0</v>
      </c>
    </row>
    <row r="2041" spans="9:16" ht="12.75" customHeight="1" x14ac:dyDescent="0.25">
      <c r="I2041" s="23">
        <f>IF(F2041=1, SUMIFS(E$2:E2041, A$2:A2041, A2041, B$2:B2041, "Med A"), 0)</f>
        <v>0</v>
      </c>
      <c r="J2041" s="23">
        <f t="shared" si="267"/>
        <v>0</v>
      </c>
      <c r="K2041" s="23">
        <f t="shared" si="268"/>
        <v>0</v>
      </c>
      <c r="L2041" s="23">
        <f t="shared" si="269"/>
        <v>0</v>
      </c>
      <c r="M2041" s="1">
        <f>IF(AND(B2041="Med B", COUNTIFS(A$2:A2041, A2041, B$2:B2041, "Med B")=1), 1, 0)</f>
        <v>0</v>
      </c>
      <c r="N2041" s="1">
        <f t="shared" si="270"/>
        <v>0</v>
      </c>
      <c r="O2041" s="1">
        <f>IF(B2041="Med B", COUNTIFS(A$2:A2041, A2041, B$2:B2041, "Med B"), 0)</f>
        <v>0</v>
      </c>
      <c r="P2041" s="1">
        <f>IF(AND(B2041="Med B", COUNTIFS(A$2:A2041, A2041, B$2:B2041, "Med B")=2), E2041, 0)</f>
        <v>0</v>
      </c>
    </row>
    <row r="2042" spans="9:16" ht="12.75" customHeight="1" x14ac:dyDescent="0.25">
      <c r="I2042" s="23">
        <f>IF(F2042=1, SUMIFS(E$2:E2042, A$2:A2042, A2042, B$2:B2042, "Med A"), 0)</f>
        <v>0</v>
      </c>
      <c r="J2042" s="23">
        <f t="shared" si="267"/>
        <v>0</v>
      </c>
      <c r="K2042" s="23">
        <f t="shared" si="268"/>
        <v>0</v>
      </c>
      <c r="L2042" s="23">
        <f t="shared" si="269"/>
        <v>0</v>
      </c>
      <c r="M2042" s="1">
        <f>IF(AND(B2042="Med B", COUNTIFS(A$2:A2042, A2042, B$2:B2042, "Med B")=1), 1, 0)</f>
        <v>0</v>
      </c>
      <c r="N2042" s="1">
        <f t="shared" si="270"/>
        <v>0</v>
      </c>
      <c r="O2042" s="1">
        <f>IF(B2042="Med B", COUNTIFS(A$2:A2042, A2042, B$2:B2042, "Med B"), 0)</f>
        <v>0</v>
      </c>
      <c r="P2042" s="1">
        <f>IF(AND(B2042="Med B", COUNTIFS(A$2:A2042, A2042, B$2:B2042, "Med B")=2), E2042, 0)</f>
        <v>0</v>
      </c>
    </row>
    <row r="2043" spans="9:16" ht="12.75" customHeight="1" x14ac:dyDescent="0.25">
      <c r="I2043" s="23">
        <f>IF(F2043=1, SUMIFS(E$2:E2043, A$2:A2043, A2043, B$2:B2043, "Med A"), 0)</f>
        <v>0</v>
      </c>
      <c r="J2043" s="23">
        <f t="shared" si="267"/>
        <v>0</v>
      </c>
      <c r="K2043" s="23">
        <f t="shared" si="268"/>
        <v>0</v>
      </c>
      <c r="L2043" s="23">
        <f t="shared" si="269"/>
        <v>0</v>
      </c>
      <c r="M2043" s="1">
        <f>IF(AND(B2043="Med B", COUNTIFS(A$2:A2043, A2043, B$2:B2043, "Med B")=1), 1, 0)</f>
        <v>0</v>
      </c>
      <c r="N2043" s="1">
        <f t="shared" si="270"/>
        <v>0</v>
      </c>
      <c r="O2043" s="1">
        <f>IF(B2043="Med B", COUNTIFS(A$2:A2043, A2043, B$2:B2043, "Med B"), 0)</f>
        <v>0</v>
      </c>
      <c r="P2043" s="1">
        <f>IF(AND(B2043="Med B", COUNTIFS(A$2:A2043, A2043, B$2:B2043, "Med B")=2), E2043, 0)</f>
        <v>0</v>
      </c>
    </row>
    <row r="2044" spans="9:16" ht="12.75" customHeight="1" x14ac:dyDescent="0.25">
      <c r="I2044" s="23">
        <f>IF(F2044=1, SUMIFS(E$2:E2044, A$2:A2044, A2044, B$2:B2044, "Med A"), 0)</f>
        <v>0</v>
      </c>
      <c r="J2044" s="23">
        <f t="shared" si="267"/>
        <v>0</v>
      </c>
      <c r="K2044" s="23">
        <f t="shared" si="268"/>
        <v>0</v>
      </c>
      <c r="L2044" s="23">
        <f t="shared" si="269"/>
        <v>0</v>
      </c>
      <c r="M2044" s="1">
        <f>IF(AND(B2044="Med B", COUNTIFS(A$2:A2044, A2044, B$2:B2044, "Med B")=1), 1, 0)</f>
        <v>0</v>
      </c>
      <c r="N2044" s="1">
        <f t="shared" si="270"/>
        <v>0</v>
      </c>
      <c r="O2044" s="1">
        <f>IF(B2044="Med B", COUNTIFS(A$2:A2044, A2044, B$2:B2044, "Med B"), 0)</f>
        <v>0</v>
      </c>
      <c r="P2044" s="1">
        <f>IF(AND(B2044="Med B", COUNTIFS(A$2:A2044, A2044, B$2:B2044, "Med B")=2), E2044, 0)</f>
        <v>0</v>
      </c>
    </row>
    <row r="2045" spans="9:16" ht="12.75" customHeight="1" x14ac:dyDescent="0.25">
      <c r="I2045" s="23">
        <f>IF(F2045=1, SUMIFS(E$2:E2045, A$2:A2045, A2045, B$2:B2045, "Med A"), 0)</f>
        <v>0</v>
      </c>
      <c r="J2045" s="23">
        <f t="shared" si="267"/>
        <v>0</v>
      </c>
      <c r="K2045" s="23">
        <f t="shared" si="268"/>
        <v>0</v>
      </c>
      <c r="L2045" s="23">
        <f t="shared" si="269"/>
        <v>0</v>
      </c>
      <c r="M2045" s="1">
        <f>IF(AND(B2045="Med B", COUNTIFS(A$2:A2045, A2045, B$2:B2045, "Med B")=1), 1, 0)</f>
        <v>0</v>
      </c>
      <c r="N2045" s="1">
        <f t="shared" si="270"/>
        <v>0</v>
      </c>
      <c r="O2045" s="1">
        <f>IF(B2045="Med B", COUNTIFS(A$2:A2045, A2045, B$2:B2045, "Med B"), 0)</f>
        <v>0</v>
      </c>
      <c r="P2045" s="1">
        <f>IF(AND(B2045="Med B", COUNTIFS(A$2:A2045, A2045, B$2:B2045, "Med B")=2), E2045, 0)</f>
        <v>0</v>
      </c>
    </row>
    <row r="2046" spans="9:16" ht="12.75" customHeight="1" x14ac:dyDescent="0.25">
      <c r="I2046" s="23">
        <f>IF(F2046=1, SUMIFS(E$2:E2046, A$2:A2046, A2046, B$2:B2046, "Med A"), 0)</f>
        <v>0</v>
      </c>
      <c r="J2046" s="23">
        <f t="shared" si="267"/>
        <v>0</v>
      </c>
      <c r="K2046" s="23">
        <f t="shared" si="268"/>
        <v>0</v>
      </c>
      <c r="L2046" s="23">
        <f t="shared" si="269"/>
        <v>0</v>
      </c>
      <c r="M2046" s="1">
        <f>IF(AND(B2046="Med B", COUNTIFS(A$2:A2046, A2046, B$2:B2046, "Med B")=1), 1, 0)</f>
        <v>0</v>
      </c>
      <c r="N2046" s="1">
        <f t="shared" si="270"/>
        <v>0</v>
      </c>
      <c r="O2046" s="1">
        <f>IF(B2046="Med B", COUNTIFS(A$2:A2046, A2046, B$2:B2046, "Med B"), 0)</f>
        <v>0</v>
      </c>
      <c r="P2046" s="1">
        <f>IF(AND(B2046="Med B", COUNTIFS(A$2:A2046, A2046, B$2:B2046, "Med B")=2), E2046, 0)</f>
        <v>0</v>
      </c>
    </row>
    <row r="2047" spans="9:16" ht="12.75" customHeight="1" x14ac:dyDescent="0.25">
      <c r="I2047" s="23">
        <f>IF(F2047=1, SUMIFS(E$2:E2047, A$2:A2047, A2047, B$2:B2047, "Med A"), 0)</f>
        <v>0</v>
      </c>
      <c r="J2047" s="23">
        <f t="shared" si="267"/>
        <v>0</v>
      </c>
      <c r="K2047" s="23">
        <f t="shared" si="268"/>
        <v>0</v>
      </c>
      <c r="L2047" s="23">
        <f t="shared" si="269"/>
        <v>0</v>
      </c>
      <c r="M2047" s="1">
        <f>IF(AND(B2047="Med B", COUNTIFS(A$2:A2047, A2047, B$2:B2047, "Med B")=1), 1, 0)</f>
        <v>0</v>
      </c>
      <c r="N2047" s="1">
        <f t="shared" si="270"/>
        <v>0</v>
      </c>
      <c r="O2047" s="1">
        <f>IF(B2047="Med B", COUNTIFS(A$2:A2047, A2047, B$2:B2047, "Med B"), 0)</f>
        <v>0</v>
      </c>
      <c r="P2047" s="1">
        <f>IF(AND(B2047="Med B", COUNTIFS(A$2:A2047, A2047, B$2:B2047, "Med B")=2), E2047, 0)</f>
        <v>0</v>
      </c>
    </row>
    <row r="2048" spans="9:16" ht="12.75" customHeight="1" x14ac:dyDescent="0.25">
      <c r="I2048" s="23">
        <f>IF(F2048=1, SUMIFS(E$2:E2048, A$2:A2048, A2048, B$2:B2048, "Med A"), 0)</f>
        <v>0</v>
      </c>
      <c r="J2048" s="23">
        <f t="shared" si="267"/>
        <v>0</v>
      </c>
      <c r="K2048" s="23">
        <f t="shared" si="268"/>
        <v>0</v>
      </c>
      <c r="L2048" s="23">
        <f t="shared" si="269"/>
        <v>0</v>
      </c>
      <c r="M2048" s="1">
        <f>IF(AND(B2048="Med B", COUNTIFS(A$2:A2048, A2048, B$2:B2048, "Med B")=1), 1, 0)</f>
        <v>0</v>
      </c>
      <c r="N2048" s="1">
        <f t="shared" si="270"/>
        <v>0</v>
      </c>
      <c r="O2048" s="1">
        <f>IF(B2048="Med B", COUNTIFS(A$2:A2048, A2048, B$2:B2048, "Med B"), 0)</f>
        <v>0</v>
      </c>
      <c r="P2048" s="1">
        <f>IF(AND(B2048="Med B", COUNTIFS(A$2:A2048, A2048, B$2:B2048, "Med B")=2), E2048, 0)</f>
        <v>0</v>
      </c>
    </row>
    <row r="2049" spans="9:16" ht="12.75" customHeight="1" x14ac:dyDescent="0.25">
      <c r="I2049" s="23">
        <f>IF(F2049=1, SUMIFS(E$2:E2049, A$2:A2049, A2049, B$2:B2049, "Med A"), 0)</f>
        <v>0</v>
      </c>
      <c r="J2049" s="23">
        <f t="shared" si="267"/>
        <v>0</v>
      </c>
      <c r="K2049" s="23">
        <f t="shared" si="268"/>
        <v>0</v>
      </c>
      <c r="L2049" s="23">
        <f t="shared" si="269"/>
        <v>0</v>
      </c>
      <c r="M2049" s="1">
        <f>IF(AND(B2049="Med B", COUNTIFS(A$2:A2049, A2049, B$2:B2049, "Med B")=1), 1, 0)</f>
        <v>0</v>
      </c>
      <c r="N2049" s="1">
        <f t="shared" si="270"/>
        <v>0</v>
      </c>
      <c r="O2049" s="1">
        <f>IF(B2049="Med B", COUNTIFS(A$2:A2049, A2049, B$2:B2049, "Med B"), 0)</f>
        <v>0</v>
      </c>
      <c r="P2049" s="1">
        <f>IF(AND(B2049="Med B", COUNTIFS(A$2:A2049, A2049, B$2:B2049, "Med B")=2), E2049, 0)</f>
        <v>0</v>
      </c>
    </row>
    <row r="2050" spans="9:16" ht="12.75" customHeight="1" x14ac:dyDescent="0.25">
      <c r="I2050" s="23">
        <f>IF(F2050=1, SUMIFS(E$2:E2050, A$2:A2050, A2050, B$2:B2050, "Med A"), 0)</f>
        <v>0</v>
      </c>
      <c r="J2050" s="23">
        <f t="shared" si="267"/>
        <v>0</v>
      </c>
      <c r="K2050" s="23">
        <f t="shared" si="268"/>
        <v>0</v>
      </c>
      <c r="L2050" s="23">
        <f t="shared" si="269"/>
        <v>0</v>
      </c>
      <c r="M2050" s="1">
        <f>IF(AND(B2050="Med B", COUNTIFS(A$2:A2050, A2050, B$2:B2050, "Med B")=1), 1, 0)</f>
        <v>0</v>
      </c>
      <c r="N2050" s="1">
        <f t="shared" si="270"/>
        <v>0</v>
      </c>
      <c r="O2050" s="1">
        <f>IF(B2050="Med B", COUNTIFS(A$2:A2050, A2050, B$2:B2050, "Med B"), 0)</f>
        <v>0</v>
      </c>
      <c r="P2050" s="1">
        <f>IF(AND(B2050="Med B", COUNTIFS(A$2:A2050, A2050, B$2:B2050, "Med B")=2), E2050, 0)</f>
        <v>0</v>
      </c>
    </row>
    <row r="2051" spans="9:16" ht="12.75" customHeight="1" x14ac:dyDescent="0.25">
      <c r="I2051" s="23">
        <f>IF(F2051=1, SUMIFS(E$2:E2051, A$2:A2051, A2051, B$2:B2051, "Med A"), 0)</f>
        <v>0</v>
      </c>
      <c r="J2051" s="23">
        <f t="shared" ref="J2051:J2114" si="273">IF(AND(B2051="Med B", OR(A2052&lt;&gt;A2051, ISBLANK(A2052))), SUMIFS(E:E, A:A, A2051, B:B, "Med B"), 0)</f>
        <v>0</v>
      </c>
      <c r="K2051" s="23">
        <f t="shared" ref="K2051:K2114" si="274">IF(B2051="Med A", E2051, 0)</f>
        <v>0</v>
      </c>
      <c r="L2051" s="23">
        <f t="shared" ref="L2051:L2114" si="275">IF(B2051="Med B", E2051, 0)</f>
        <v>0</v>
      </c>
      <c r="M2051" s="1">
        <f>IF(AND(B2051="Med B", COUNTIFS(A$2:A2051, A2051, B$2:B2051, "Med B")=1), 1, 0)</f>
        <v>0</v>
      </c>
      <c r="N2051" s="1">
        <f t="shared" ref="N2051:N2114" si="276">IF(M2051=1, E2051, 0)</f>
        <v>0</v>
      </c>
      <c r="O2051" s="1">
        <f>IF(B2051="Med B", COUNTIFS(A$2:A2051, A2051, B$2:B2051, "Med B"), 0)</f>
        <v>0</v>
      </c>
      <c r="P2051" s="1">
        <f>IF(AND(B2051="Med B", COUNTIFS(A$2:A2051, A2051, B$2:B2051, "Med B")=2), E2051, 0)</f>
        <v>0</v>
      </c>
    </row>
    <row r="2052" spans="9:16" ht="12.75" customHeight="1" x14ac:dyDescent="0.25">
      <c r="I2052" s="23">
        <f>IF(F2052=1, SUMIFS(E$2:E2052, A$2:A2052, A2052, B$2:B2052, "Med A"), 0)</f>
        <v>0</v>
      </c>
      <c r="J2052" s="23">
        <f t="shared" si="273"/>
        <v>0</v>
      </c>
      <c r="K2052" s="23">
        <f t="shared" si="274"/>
        <v>0</v>
      </c>
      <c r="L2052" s="23">
        <f t="shared" si="275"/>
        <v>0</v>
      </c>
      <c r="M2052" s="1">
        <f>IF(AND(B2052="Med B", COUNTIFS(A$2:A2052, A2052, B$2:B2052, "Med B")=1), 1, 0)</f>
        <v>0</v>
      </c>
      <c r="N2052" s="1">
        <f t="shared" si="276"/>
        <v>0</v>
      </c>
      <c r="O2052" s="1">
        <f>IF(B2052="Med B", COUNTIFS(A$2:A2052, A2052, B$2:B2052, "Med B"), 0)</f>
        <v>0</v>
      </c>
      <c r="P2052" s="1">
        <f>IF(AND(B2052="Med B", COUNTIFS(A$2:A2052, A2052, B$2:B2052, "Med B")=2), E2052, 0)</f>
        <v>0</v>
      </c>
    </row>
    <row r="2053" spans="9:16" ht="12.75" customHeight="1" x14ac:dyDescent="0.25">
      <c r="I2053" s="23">
        <f>IF(F2053=1, SUMIFS(E$2:E2053, A$2:A2053, A2053, B$2:B2053, "Med A"), 0)</f>
        <v>0</v>
      </c>
      <c r="J2053" s="23">
        <f t="shared" si="273"/>
        <v>0</v>
      </c>
      <c r="K2053" s="23">
        <f t="shared" si="274"/>
        <v>0</v>
      </c>
      <c r="L2053" s="23">
        <f t="shared" si="275"/>
        <v>0</v>
      </c>
      <c r="M2053" s="1">
        <f>IF(AND(B2053="Med B", COUNTIFS(A$2:A2053, A2053, B$2:B2053, "Med B")=1), 1, 0)</f>
        <v>0</v>
      </c>
      <c r="N2053" s="1">
        <f t="shared" si="276"/>
        <v>0</v>
      </c>
      <c r="O2053" s="1">
        <f>IF(B2053="Med B", COUNTIFS(A$2:A2053, A2053, B$2:B2053, "Med B"), 0)</f>
        <v>0</v>
      </c>
      <c r="P2053" s="1">
        <f>IF(AND(B2053="Med B", COUNTIFS(A$2:A2053, A2053, B$2:B2053, "Med B")=2), E2053, 0)</f>
        <v>0</v>
      </c>
    </row>
    <row r="2054" spans="9:16" ht="12.75" customHeight="1" x14ac:dyDescent="0.25">
      <c r="I2054" s="23">
        <f>IF(F2054=1, SUMIFS(E$2:E2054, A$2:A2054, A2054, B$2:B2054, "Med A"), 0)</f>
        <v>0</v>
      </c>
      <c r="J2054" s="23">
        <f t="shared" si="273"/>
        <v>0</v>
      </c>
      <c r="K2054" s="23">
        <f t="shared" si="274"/>
        <v>0</v>
      </c>
      <c r="L2054" s="23">
        <f t="shared" si="275"/>
        <v>0</v>
      </c>
      <c r="M2054" s="1">
        <f>IF(AND(B2054="Med B", COUNTIFS(A$2:A2054, A2054, B$2:B2054, "Med B")=1), 1, 0)</f>
        <v>0</v>
      </c>
      <c r="N2054" s="1">
        <f t="shared" si="276"/>
        <v>0</v>
      </c>
      <c r="O2054" s="1">
        <f>IF(B2054="Med B", COUNTIFS(A$2:A2054, A2054, B$2:B2054, "Med B"), 0)</f>
        <v>0</v>
      </c>
      <c r="P2054" s="1">
        <f>IF(AND(B2054="Med B", COUNTIFS(A$2:A2054, A2054, B$2:B2054, "Med B")=2), E2054, 0)</f>
        <v>0</v>
      </c>
    </row>
    <row r="2055" spans="9:16" ht="12.75" customHeight="1" x14ac:dyDescent="0.25">
      <c r="I2055" s="23">
        <f>IF(F2055=1, SUMIFS(E$2:E2055, A$2:A2055, A2055, B$2:B2055, "Med A"), 0)</f>
        <v>0</v>
      </c>
      <c r="J2055" s="23">
        <f t="shared" si="273"/>
        <v>0</v>
      </c>
      <c r="K2055" s="23">
        <f t="shared" si="274"/>
        <v>0</v>
      </c>
      <c r="L2055" s="23">
        <f t="shared" si="275"/>
        <v>0</v>
      </c>
      <c r="M2055" s="1">
        <f>IF(AND(B2055="Med B", COUNTIFS(A$2:A2055, A2055, B$2:B2055, "Med B")=1), 1, 0)</f>
        <v>0</v>
      </c>
      <c r="N2055" s="1">
        <f t="shared" si="276"/>
        <v>0</v>
      </c>
      <c r="O2055" s="1">
        <f>IF(B2055="Med B", COUNTIFS(A$2:A2055, A2055, B$2:B2055, "Med B"), 0)</f>
        <v>0</v>
      </c>
      <c r="P2055" s="1">
        <f>IF(AND(B2055="Med B", COUNTIFS(A$2:A2055, A2055, B$2:B2055, "Med B")=2), E2055, 0)</f>
        <v>0</v>
      </c>
    </row>
    <row r="2056" spans="9:16" ht="12.75" customHeight="1" x14ac:dyDescent="0.25">
      <c r="I2056" s="23">
        <f>IF(F2056=1, SUMIFS(E$2:E2056, A$2:A2056, A2056, B$2:B2056, "Med A"), 0)</f>
        <v>0</v>
      </c>
      <c r="J2056" s="23">
        <f t="shared" si="273"/>
        <v>0</v>
      </c>
      <c r="K2056" s="23">
        <f t="shared" si="274"/>
        <v>0</v>
      </c>
      <c r="L2056" s="23">
        <f t="shared" si="275"/>
        <v>0</v>
      </c>
      <c r="M2056" s="1">
        <f>IF(AND(B2056="Med B", COUNTIFS(A$2:A2056, A2056, B$2:B2056, "Med B")=1), 1, 0)</f>
        <v>0</v>
      </c>
      <c r="N2056" s="1">
        <f t="shared" si="276"/>
        <v>0</v>
      </c>
      <c r="O2056" s="1">
        <f>IF(B2056="Med B", COUNTIFS(A$2:A2056, A2056, B$2:B2056, "Med B"), 0)</f>
        <v>0</v>
      </c>
      <c r="P2056" s="1">
        <f>IF(AND(B2056="Med B", COUNTIFS(A$2:A2056, A2056, B$2:B2056, "Med B")=2), E2056, 0)</f>
        <v>0</v>
      </c>
    </row>
    <row r="2057" spans="9:16" ht="12.75" customHeight="1" x14ac:dyDescent="0.25">
      <c r="I2057" s="23">
        <f>IF(F2057=1, SUMIFS(E$2:E2057, A$2:A2057, A2057, B$2:B2057, "Med A"), 0)</f>
        <v>0</v>
      </c>
      <c r="J2057" s="23">
        <f t="shared" si="273"/>
        <v>0</v>
      </c>
      <c r="K2057" s="23">
        <f t="shared" si="274"/>
        <v>0</v>
      </c>
      <c r="L2057" s="23">
        <f t="shared" si="275"/>
        <v>0</v>
      </c>
      <c r="M2057" s="1">
        <f>IF(AND(B2057="Med B", COUNTIFS(A$2:A2057, A2057, B$2:B2057, "Med B")=1), 1, 0)</f>
        <v>0</v>
      </c>
      <c r="N2057" s="1">
        <f t="shared" si="276"/>
        <v>0</v>
      </c>
      <c r="O2057" s="1">
        <f>IF(B2057="Med B", COUNTIFS(A$2:A2057, A2057, B$2:B2057, "Med B"), 0)</f>
        <v>0</v>
      </c>
      <c r="P2057" s="1">
        <f>IF(AND(B2057="Med B", COUNTIFS(A$2:A2057, A2057, B$2:B2057, "Med B")=2), E2057, 0)</f>
        <v>0</v>
      </c>
    </row>
    <row r="2058" spans="9:16" ht="12.75" customHeight="1" x14ac:dyDescent="0.25">
      <c r="I2058" s="23">
        <f>IF(F2058=1, SUMIFS(E$2:E2058, A$2:A2058, A2058, B$2:B2058, "Med A"), 0)</f>
        <v>0</v>
      </c>
      <c r="J2058" s="23">
        <f t="shared" si="273"/>
        <v>0</v>
      </c>
      <c r="K2058" s="23">
        <f t="shared" si="274"/>
        <v>0</v>
      </c>
      <c r="L2058" s="23">
        <f t="shared" si="275"/>
        <v>0</v>
      </c>
      <c r="M2058" s="1">
        <f>IF(AND(B2058="Med B", COUNTIFS(A$2:A2058, A2058, B$2:B2058, "Med B")=1), 1, 0)</f>
        <v>0</v>
      </c>
      <c r="N2058" s="1">
        <f t="shared" si="276"/>
        <v>0</v>
      </c>
      <c r="O2058" s="1">
        <f>IF(B2058="Med B", COUNTIFS(A$2:A2058, A2058, B$2:B2058, "Med B"), 0)</f>
        <v>0</v>
      </c>
      <c r="P2058" s="1">
        <f>IF(AND(B2058="Med B", COUNTIFS(A$2:A2058, A2058, B$2:B2058, "Med B")=2), E2058, 0)</f>
        <v>0</v>
      </c>
    </row>
    <row r="2059" spans="9:16" ht="12.75" customHeight="1" x14ac:dyDescent="0.25">
      <c r="I2059" s="23">
        <f>IF(F2059=1, SUMIFS(E$2:E2059, A$2:A2059, A2059, B$2:B2059, "Med A"), 0)</f>
        <v>0</v>
      </c>
      <c r="J2059" s="23">
        <f t="shared" si="273"/>
        <v>0</v>
      </c>
      <c r="K2059" s="23">
        <f t="shared" si="274"/>
        <v>0</v>
      </c>
      <c r="L2059" s="23">
        <f t="shared" si="275"/>
        <v>0</v>
      </c>
      <c r="M2059" s="1">
        <f>IF(AND(B2059="Med B", COUNTIFS(A$2:A2059, A2059, B$2:B2059, "Med B")=1), 1, 0)</f>
        <v>0</v>
      </c>
      <c r="N2059" s="1">
        <f t="shared" si="276"/>
        <v>0</v>
      </c>
      <c r="O2059" s="1">
        <f>IF(B2059="Med B", COUNTIFS(A$2:A2059, A2059, B$2:B2059, "Med B"), 0)</f>
        <v>0</v>
      </c>
      <c r="P2059" s="1">
        <f>IF(AND(B2059="Med B", COUNTIFS(A$2:A2059, A2059, B$2:B2059, "Med B")=2), E2059, 0)</f>
        <v>0</v>
      </c>
    </row>
    <row r="2060" spans="9:16" ht="12.75" customHeight="1" x14ac:dyDescent="0.25">
      <c r="I2060" s="23">
        <f>IF(F2060=1, SUMIFS(E$2:E2060, A$2:A2060, A2060, B$2:B2060, "Med A"), 0)</f>
        <v>0</v>
      </c>
      <c r="J2060" s="23">
        <f t="shared" si="273"/>
        <v>0</v>
      </c>
      <c r="K2060" s="23">
        <f t="shared" si="274"/>
        <v>0</v>
      </c>
      <c r="L2060" s="23">
        <f t="shared" si="275"/>
        <v>0</v>
      </c>
      <c r="M2060" s="1">
        <f>IF(AND(B2060="Med B", COUNTIFS(A$2:A2060, A2060, B$2:B2060, "Med B")=1), 1, 0)</f>
        <v>0</v>
      </c>
      <c r="N2060" s="1">
        <f t="shared" si="276"/>
        <v>0</v>
      </c>
      <c r="O2060" s="1">
        <f>IF(B2060="Med B", COUNTIFS(A$2:A2060, A2060, B$2:B2060, "Med B"), 0)</f>
        <v>0</v>
      </c>
      <c r="P2060" s="1">
        <f>IF(AND(B2060="Med B", COUNTIFS(A$2:A2060, A2060, B$2:B2060, "Med B")=2), E2060, 0)</f>
        <v>0</v>
      </c>
    </row>
    <row r="2061" spans="9:16" ht="12.75" customHeight="1" x14ac:dyDescent="0.25">
      <c r="I2061" s="23">
        <f>IF(F2061=1, SUMIFS(E$2:E2061, A$2:A2061, A2061, B$2:B2061, "Med A"), 0)</f>
        <v>0</v>
      </c>
      <c r="J2061" s="23">
        <f t="shared" si="273"/>
        <v>0</v>
      </c>
      <c r="K2061" s="23">
        <f t="shared" si="274"/>
        <v>0</v>
      </c>
      <c r="L2061" s="23">
        <f t="shared" si="275"/>
        <v>0</v>
      </c>
      <c r="M2061" s="1">
        <f>IF(AND(B2061="Med B", COUNTIFS(A$2:A2061, A2061, B$2:B2061, "Med B")=1), 1, 0)</f>
        <v>0</v>
      </c>
      <c r="N2061" s="1">
        <f t="shared" si="276"/>
        <v>0</v>
      </c>
      <c r="O2061" s="1">
        <f>IF(B2061="Med B", COUNTIFS(A$2:A2061, A2061, B$2:B2061, "Med B"), 0)</f>
        <v>0</v>
      </c>
      <c r="P2061" s="1">
        <f>IF(AND(B2061="Med B", COUNTIFS(A$2:A2061, A2061, B$2:B2061, "Med B")=2), E2061, 0)</f>
        <v>0</v>
      </c>
    </row>
    <row r="2062" spans="9:16" ht="12.75" customHeight="1" x14ac:dyDescent="0.25">
      <c r="I2062" s="23">
        <f>IF(F2062=1, SUMIFS(E$2:E2062, A$2:A2062, A2062, B$2:B2062, "Med A"), 0)</f>
        <v>0</v>
      </c>
      <c r="J2062" s="23">
        <f t="shared" si="273"/>
        <v>0</v>
      </c>
      <c r="K2062" s="23">
        <f t="shared" si="274"/>
        <v>0</v>
      </c>
      <c r="L2062" s="23">
        <f t="shared" si="275"/>
        <v>0</v>
      </c>
      <c r="M2062" s="1">
        <f>IF(AND(B2062="Med B", COUNTIFS(A$2:A2062, A2062, B$2:B2062, "Med B")=1), 1, 0)</f>
        <v>0</v>
      </c>
      <c r="N2062" s="1">
        <f t="shared" si="276"/>
        <v>0</v>
      </c>
      <c r="O2062" s="1">
        <f>IF(B2062="Med B", COUNTIFS(A$2:A2062, A2062, B$2:B2062, "Med B"), 0)</f>
        <v>0</v>
      </c>
      <c r="P2062" s="1">
        <f>IF(AND(B2062="Med B", COUNTIFS(A$2:A2062, A2062, B$2:B2062, "Med B")=2), E2062, 0)</f>
        <v>0</v>
      </c>
    </row>
    <row r="2063" spans="9:16" ht="12.75" customHeight="1" x14ac:dyDescent="0.25">
      <c r="I2063" s="23">
        <f>IF(F2063=1, SUMIFS(E$2:E2063, A$2:A2063, A2063, B$2:B2063, "Med A"), 0)</f>
        <v>0</v>
      </c>
      <c r="J2063" s="23">
        <f t="shared" si="273"/>
        <v>0</v>
      </c>
      <c r="K2063" s="23">
        <f t="shared" si="274"/>
        <v>0</v>
      </c>
      <c r="L2063" s="23">
        <f t="shared" si="275"/>
        <v>0</v>
      </c>
      <c r="M2063" s="1">
        <f>IF(AND(B2063="Med B", COUNTIFS(A$2:A2063, A2063, B$2:B2063, "Med B")=1), 1, 0)</f>
        <v>0</v>
      </c>
      <c r="N2063" s="1">
        <f t="shared" si="276"/>
        <v>0</v>
      </c>
      <c r="O2063" s="1">
        <f>IF(B2063="Med B", COUNTIFS(A$2:A2063, A2063, B$2:B2063, "Med B"), 0)</f>
        <v>0</v>
      </c>
      <c r="P2063" s="1">
        <f>IF(AND(B2063="Med B", COUNTIFS(A$2:A2063, A2063, B$2:B2063, "Med B")=2), E2063, 0)</f>
        <v>0</v>
      </c>
    </row>
    <row r="2064" spans="9:16" ht="12.75" customHeight="1" x14ac:dyDescent="0.25">
      <c r="I2064" s="23">
        <f>IF(F2064=1, SUMIFS(E$2:E2064, A$2:A2064, A2064, B$2:B2064, "Med A"), 0)</f>
        <v>0</v>
      </c>
      <c r="J2064" s="23">
        <f t="shared" si="273"/>
        <v>0</v>
      </c>
      <c r="K2064" s="23">
        <f t="shared" si="274"/>
        <v>0</v>
      </c>
      <c r="L2064" s="23">
        <f t="shared" si="275"/>
        <v>0</v>
      </c>
      <c r="M2064" s="1">
        <f>IF(AND(B2064="Med B", COUNTIFS(A$2:A2064, A2064, B$2:B2064, "Med B")=1), 1, 0)</f>
        <v>0</v>
      </c>
      <c r="N2064" s="1">
        <f t="shared" si="276"/>
        <v>0</v>
      </c>
      <c r="O2064" s="1">
        <f>IF(B2064="Med B", COUNTIFS(A$2:A2064, A2064, B$2:B2064, "Med B"), 0)</f>
        <v>0</v>
      </c>
      <c r="P2064" s="1">
        <f>IF(AND(B2064="Med B", COUNTIFS(A$2:A2064, A2064, B$2:B2064, "Med B")=2), E2064, 0)</f>
        <v>0</v>
      </c>
    </row>
    <row r="2065" spans="9:16" ht="12.75" customHeight="1" x14ac:dyDescent="0.25">
      <c r="I2065" s="23">
        <f>IF(F2065=1, SUMIFS(E$2:E2065, A$2:A2065, A2065, B$2:B2065, "Med A"), 0)</f>
        <v>0</v>
      </c>
      <c r="J2065" s="23">
        <f t="shared" si="273"/>
        <v>0</v>
      </c>
      <c r="K2065" s="23">
        <f t="shared" si="274"/>
        <v>0</v>
      </c>
      <c r="L2065" s="23">
        <f t="shared" si="275"/>
        <v>0</v>
      </c>
      <c r="M2065" s="1">
        <f>IF(AND(B2065="Med B", COUNTIFS(A$2:A2065, A2065, B$2:B2065, "Med B")=1), 1, 0)</f>
        <v>0</v>
      </c>
      <c r="N2065" s="1">
        <f t="shared" si="276"/>
        <v>0</v>
      </c>
      <c r="O2065" s="1">
        <f>IF(B2065="Med B", COUNTIFS(A$2:A2065, A2065, B$2:B2065, "Med B"), 0)</f>
        <v>0</v>
      </c>
      <c r="P2065" s="1">
        <f>IF(AND(B2065="Med B", COUNTIFS(A$2:A2065, A2065, B$2:B2065, "Med B")=2), E2065, 0)</f>
        <v>0</v>
      </c>
    </row>
    <row r="2066" spans="9:16" ht="12.75" customHeight="1" x14ac:dyDescent="0.25">
      <c r="I2066" s="23">
        <f>IF(F2066=1, SUMIFS(E$2:E2066, A$2:A2066, A2066, B$2:B2066, "Med A"), 0)</f>
        <v>0</v>
      </c>
      <c r="J2066" s="23">
        <f t="shared" si="273"/>
        <v>0</v>
      </c>
      <c r="K2066" s="23">
        <f t="shared" si="274"/>
        <v>0</v>
      </c>
      <c r="L2066" s="23">
        <f t="shared" si="275"/>
        <v>0</v>
      </c>
      <c r="M2066" s="1">
        <f>IF(AND(B2066="Med B", COUNTIFS(A$2:A2066, A2066, B$2:B2066, "Med B")=1), 1, 0)</f>
        <v>0</v>
      </c>
      <c r="N2066" s="1">
        <f t="shared" si="276"/>
        <v>0</v>
      </c>
      <c r="O2066" s="1">
        <f>IF(B2066="Med B", COUNTIFS(A$2:A2066, A2066, B$2:B2066, "Med B"), 0)</f>
        <v>0</v>
      </c>
      <c r="P2066" s="1">
        <f>IF(AND(B2066="Med B", COUNTIFS(A$2:A2066, A2066, B$2:B2066, "Med B")=2), E2066, 0)</f>
        <v>0</v>
      </c>
    </row>
    <row r="2067" spans="9:16" ht="12.75" customHeight="1" x14ac:dyDescent="0.25">
      <c r="I2067" s="23">
        <f>IF(F2067=1, SUMIFS(E$2:E2067, A$2:A2067, A2067, B$2:B2067, "Med A"), 0)</f>
        <v>0</v>
      </c>
      <c r="J2067" s="23">
        <f t="shared" si="273"/>
        <v>0</v>
      </c>
      <c r="K2067" s="23">
        <f t="shared" si="274"/>
        <v>0</v>
      </c>
      <c r="L2067" s="23">
        <f t="shared" si="275"/>
        <v>0</v>
      </c>
      <c r="M2067" s="1">
        <f>IF(AND(B2067="Med B", COUNTIFS(A$2:A2067, A2067, B$2:B2067, "Med B")=1), 1, 0)</f>
        <v>0</v>
      </c>
      <c r="N2067" s="1">
        <f t="shared" si="276"/>
        <v>0</v>
      </c>
      <c r="O2067" s="1">
        <f>IF(B2067="Med B", COUNTIFS(A$2:A2067, A2067, B$2:B2067, "Med B"), 0)</f>
        <v>0</v>
      </c>
      <c r="P2067" s="1">
        <f>IF(AND(B2067="Med B", COUNTIFS(A$2:A2067, A2067, B$2:B2067, "Med B")=2), E2067, 0)</f>
        <v>0</v>
      </c>
    </row>
    <row r="2068" spans="9:16" ht="12.75" customHeight="1" x14ac:dyDescent="0.25">
      <c r="I2068" s="23">
        <f>IF(F2068=1, SUMIFS(E$2:E2068, A$2:A2068, A2068, B$2:B2068, "Med A"), 0)</f>
        <v>0</v>
      </c>
      <c r="J2068" s="23">
        <f t="shared" si="273"/>
        <v>0</v>
      </c>
      <c r="K2068" s="23">
        <f t="shared" si="274"/>
        <v>0</v>
      </c>
      <c r="L2068" s="23">
        <f t="shared" si="275"/>
        <v>0</v>
      </c>
      <c r="M2068" s="1">
        <f>IF(AND(B2068="Med B", COUNTIFS(A$2:A2068, A2068, B$2:B2068, "Med B")=1), 1, 0)</f>
        <v>0</v>
      </c>
      <c r="N2068" s="1">
        <f t="shared" si="276"/>
        <v>0</v>
      </c>
      <c r="O2068" s="1">
        <f>IF(B2068="Med B", COUNTIFS(A$2:A2068, A2068, B$2:B2068, "Med B"), 0)</f>
        <v>0</v>
      </c>
      <c r="P2068" s="1">
        <f>IF(AND(B2068="Med B", COUNTIFS(A$2:A2068, A2068, B$2:B2068, "Med B")=2), E2068, 0)</f>
        <v>0</v>
      </c>
    </row>
    <row r="2069" spans="9:16" ht="12.75" customHeight="1" x14ac:dyDescent="0.25">
      <c r="I2069" s="23">
        <f>IF(F2069=1, SUMIFS(E$2:E2069, A$2:A2069, A2069, B$2:B2069, "Med A"), 0)</f>
        <v>0</v>
      </c>
      <c r="J2069" s="23">
        <f t="shared" si="273"/>
        <v>0</v>
      </c>
      <c r="K2069" s="23">
        <f t="shared" si="274"/>
        <v>0</v>
      </c>
      <c r="L2069" s="23">
        <f t="shared" si="275"/>
        <v>0</v>
      </c>
      <c r="M2069" s="1">
        <f>IF(AND(B2069="Med B", COUNTIFS(A$2:A2069, A2069, B$2:B2069, "Med B")=1), 1, 0)</f>
        <v>0</v>
      </c>
      <c r="N2069" s="1">
        <f t="shared" si="276"/>
        <v>0</v>
      </c>
      <c r="O2069" s="1">
        <f>IF(B2069="Med B", COUNTIFS(A$2:A2069, A2069, B$2:B2069, "Med B"), 0)</f>
        <v>0</v>
      </c>
      <c r="P2069" s="1">
        <f>IF(AND(B2069="Med B", COUNTIFS(A$2:A2069, A2069, B$2:B2069, "Med B")=2), E2069, 0)</f>
        <v>0</v>
      </c>
    </row>
    <row r="2070" spans="9:16" ht="12.75" customHeight="1" x14ac:dyDescent="0.25">
      <c r="I2070" s="23">
        <f>IF(F2070=1, SUMIFS(E$2:E2070, A$2:A2070, A2070, B$2:B2070, "Med A"), 0)</f>
        <v>0</v>
      </c>
      <c r="J2070" s="23">
        <f t="shared" si="273"/>
        <v>0</v>
      </c>
      <c r="K2070" s="23">
        <f t="shared" si="274"/>
        <v>0</v>
      </c>
      <c r="L2070" s="23">
        <f t="shared" si="275"/>
        <v>0</v>
      </c>
      <c r="M2070" s="1">
        <f>IF(AND(B2070="Med B", COUNTIFS(A$2:A2070, A2070, B$2:B2070, "Med B")=1), 1, 0)</f>
        <v>0</v>
      </c>
      <c r="N2070" s="1">
        <f t="shared" si="276"/>
        <v>0</v>
      </c>
      <c r="O2070" s="1">
        <f>IF(B2070="Med B", COUNTIFS(A$2:A2070, A2070, B$2:B2070, "Med B"), 0)</f>
        <v>0</v>
      </c>
      <c r="P2070" s="1">
        <f>IF(AND(B2070="Med B", COUNTIFS(A$2:A2070, A2070, B$2:B2070, "Med B")=2), E2070, 0)</f>
        <v>0</v>
      </c>
    </row>
    <row r="2071" spans="9:16" ht="12.75" customHeight="1" x14ac:dyDescent="0.25">
      <c r="I2071" s="23">
        <f>IF(F2071=1, SUMIFS(E$2:E2071, A$2:A2071, A2071, B$2:B2071, "Med A"), 0)</f>
        <v>0</v>
      </c>
      <c r="J2071" s="23">
        <f t="shared" si="273"/>
        <v>0</v>
      </c>
      <c r="K2071" s="23">
        <f t="shared" si="274"/>
        <v>0</v>
      </c>
      <c r="L2071" s="23">
        <f t="shared" si="275"/>
        <v>0</v>
      </c>
      <c r="M2071" s="1">
        <f>IF(AND(B2071="Med B", COUNTIFS(A$2:A2071, A2071, B$2:B2071, "Med B")=1), 1, 0)</f>
        <v>0</v>
      </c>
      <c r="N2071" s="1">
        <f t="shared" si="276"/>
        <v>0</v>
      </c>
      <c r="O2071" s="1">
        <f>IF(B2071="Med B", COUNTIFS(A$2:A2071, A2071, B$2:B2071, "Med B"), 0)</f>
        <v>0</v>
      </c>
      <c r="P2071" s="1">
        <f>IF(AND(B2071="Med B", COUNTIFS(A$2:A2071, A2071, B$2:B2071, "Med B")=2), E2071, 0)</f>
        <v>0</v>
      </c>
    </row>
    <row r="2072" spans="9:16" ht="12.75" customHeight="1" x14ac:dyDescent="0.25">
      <c r="I2072" s="23">
        <f>IF(F2072=1, SUMIFS(E$2:E2072, A$2:A2072, A2072, B$2:B2072, "Med A"), 0)</f>
        <v>0</v>
      </c>
      <c r="J2072" s="23">
        <f t="shared" si="273"/>
        <v>0</v>
      </c>
      <c r="K2072" s="23">
        <f t="shared" si="274"/>
        <v>0</v>
      </c>
      <c r="L2072" s="23">
        <f t="shared" si="275"/>
        <v>0</v>
      </c>
      <c r="M2072" s="1">
        <f>IF(AND(B2072="Med B", COUNTIFS(A$2:A2072, A2072, B$2:B2072, "Med B")=1), 1, 0)</f>
        <v>0</v>
      </c>
      <c r="N2072" s="1">
        <f t="shared" si="276"/>
        <v>0</v>
      </c>
      <c r="O2072" s="1">
        <f>IF(B2072="Med B", COUNTIFS(A$2:A2072, A2072, B$2:B2072, "Med B"), 0)</f>
        <v>0</v>
      </c>
      <c r="P2072" s="1">
        <f>IF(AND(B2072="Med B", COUNTIFS(A$2:A2072, A2072, B$2:B2072, "Med B")=2), E2072, 0)</f>
        <v>0</v>
      </c>
    </row>
    <row r="2073" spans="9:16" ht="12.75" customHeight="1" x14ac:dyDescent="0.25">
      <c r="I2073" s="23">
        <f>IF(F2073=1, SUMIFS(E$2:E2073, A$2:A2073, A2073, B$2:B2073, "Med A"), 0)</f>
        <v>0</v>
      </c>
      <c r="J2073" s="23">
        <f t="shared" si="273"/>
        <v>0</v>
      </c>
      <c r="K2073" s="23">
        <f t="shared" si="274"/>
        <v>0</v>
      </c>
      <c r="L2073" s="23">
        <f t="shared" si="275"/>
        <v>0</v>
      </c>
      <c r="M2073" s="1">
        <f>IF(AND(B2073="Med B", COUNTIFS(A$2:A2073, A2073, B$2:B2073, "Med B")=1), 1, 0)</f>
        <v>0</v>
      </c>
      <c r="N2073" s="1">
        <f t="shared" si="276"/>
        <v>0</v>
      </c>
      <c r="O2073" s="1">
        <f>IF(B2073="Med B", COUNTIFS(A$2:A2073, A2073, B$2:B2073, "Med B"), 0)</f>
        <v>0</v>
      </c>
      <c r="P2073" s="1">
        <f>IF(AND(B2073="Med B", COUNTIFS(A$2:A2073, A2073, B$2:B2073, "Med B")=2), E2073, 0)</f>
        <v>0</v>
      </c>
    </row>
    <row r="2074" spans="9:16" ht="12.75" customHeight="1" x14ac:dyDescent="0.25">
      <c r="I2074" s="23">
        <f>IF(F2074=1, SUMIFS(E$2:E2074, A$2:A2074, A2074, B$2:B2074, "Med A"), 0)</f>
        <v>0</v>
      </c>
      <c r="J2074" s="23">
        <f t="shared" si="273"/>
        <v>0</v>
      </c>
      <c r="K2074" s="23">
        <f t="shared" si="274"/>
        <v>0</v>
      </c>
      <c r="L2074" s="23">
        <f t="shared" si="275"/>
        <v>0</v>
      </c>
      <c r="M2074" s="1">
        <f>IF(AND(B2074="Med B", COUNTIFS(A$2:A2074, A2074, B$2:B2074, "Med B")=1), 1, 0)</f>
        <v>0</v>
      </c>
      <c r="N2074" s="1">
        <f t="shared" si="276"/>
        <v>0</v>
      </c>
      <c r="O2074" s="1">
        <f>IF(B2074="Med B", COUNTIFS(A$2:A2074, A2074, B$2:B2074, "Med B"), 0)</f>
        <v>0</v>
      </c>
      <c r="P2074" s="1">
        <f>IF(AND(B2074="Med B", COUNTIFS(A$2:A2074, A2074, B$2:B2074, "Med B")=2), E2074, 0)</f>
        <v>0</v>
      </c>
    </row>
    <row r="2075" spans="9:16" ht="12.75" customHeight="1" x14ac:dyDescent="0.25">
      <c r="I2075" s="23">
        <f>IF(F2075=1, SUMIFS(E$2:E2075, A$2:A2075, A2075, B$2:B2075, "Med A"), 0)</f>
        <v>0</v>
      </c>
      <c r="J2075" s="23">
        <f t="shared" si="273"/>
        <v>0</v>
      </c>
      <c r="K2075" s="23">
        <f t="shared" si="274"/>
        <v>0</v>
      </c>
      <c r="L2075" s="23">
        <f t="shared" si="275"/>
        <v>0</v>
      </c>
      <c r="M2075" s="1">
        <f>IF(AND(B2075="Med B", COUNTIFS(A$2:A2075, A2075, B$2:B2075, "Med B")=1), 1, 0)</f>
        <v>0</v>
      </c>
      <c r="N2075" s="1">
        <f t="shared" si="276"/>
        <v>0</v>
      </c>
      <c r="O2075" s="1">
        <f>IF(B2075="Med B", COUNTIFS(A$2:A2075, A2075, B$2:B2075, "Med B"), 0)</f>
        <v>0</v>
      </c>
      <c r="P2075" s="1">
        <f>IF(AND(B2075="Med B", COUNTIFS(A$2:A2075, A2075, B$2:B2075, "Med B")=2), E2075, 0)</f>
        <v>0</v>
      </c>
    </row>
    <row r="2076" spans="9:16" ht="12.75" customHeight="1" x14ac:dyDescent="0.25">
      <c r="I2076" s="23">
        <f>IF(F2076=1, SUMIFS(E$2:E2076, A$2:A2076, A2076, B$2:B2076, "Med A"), 0)</f>
        <v>0</v>
      </c>
      <c r="J2076" s="23">
        <f t="shared" si="273"/>
        <v>0</v>
      </c>
      <c r="K2076" s="23">
        <f t="shared" si="274"/>
        <v>0</v>
      </c>
      <c r="L2076" s="23">
        <f t="shared" si="275"/>
        <v>0</v>
      </c>
      <c r="M2076" s="1">
        <f>IF(AND(B2076="Med B", COUNTIFS(A$2:A2076, A2076, B$2:B2076, "Med B")=1), 1, 0)</f>
        <v>0</v>
      </c>
      <c r="N2076" s="1">
        <f t="shared" si="276"/>
        <v>0</v>
      </c>
      <c r="O2076" s="1">
        <f>IF(B2076="Med B", COUNTIFS(A$2:A2076, A2076, B$2:B2076, "Med B"), 0)</f>
        <v>0</v>
      </c>
      <c r="P2076" s="1">
        <f>IF(AND(B2076="Med B", COUNTIFS(A$2:A2076, A2076, B$2:B2076, "Med B")=2), E2076, 0)</f>
        <v>0</v>
      </c>
    </row>
    <row r="2077" spans="9:16" ht="12.75" customHeight="1" x14ac:dyDescent="0.25">
      <c r="I2077" s="23">
        <f>IF(F2077=1, SUMIFS(E$2:E2077, A$2:A2077, A2077, B$2:B2077, "Med A"), 0)</f>
        <v>0</v>
      </c>
      <c r="J2077" s="23">
        <f t="shared" si="273"/>
        <v>0</v>
      </c>
      <c r="K2077" s="23">
        <f t="shared" si="274"/>
        <v>0</v>
      </c>
      <c r="L2077" s="23">
        <f t="shared" si="275"/>
        <v>0</v>
      </c>
      <c r="M2077" s="1">
        <f>IF(AND(B2077="Med B", COUNTIFS(A$2:A2077, A2077, B$2:B2077, "Med B")=1), 1, 0)</f>
        <v>0</v>
      </c>
      <c r="N2077" s="1">
        <f t="shared" si="276"/>
        <v>0</v>
      </c>
      <c r="O2077" s="1">
        <f>IF(B2077="Med B", COUNTIFS(A$2:A2077, A2077, B$2:B2077, "Med B"), 0)</f>
        <v>0</v>
      </c>
      <c r="P2077" s="1">
        <f>IF(AND(B2077="Med B", COUNTIFS(A$2:A2077, A2077, B$2:B2077, "Med B")=2), E2077, 0)</f>
        <v>0</v>
      </c>
    </row>
    <row r="2078" spans="9:16" ht="12.75" customHeight="1" x14ac:dyDescent="0.25">
      <c r="I2078" s="23">
        <f>IF(F2078=1, SUMIFS(E$2:E2078, A$2:A2078, A2078, B$2:B2078, "Med A"), 0)</f>
        <v>0</v>
      </c>
      <c r="J2078" s="23">
        <f t="shared" si="273"/>
        <v>0</v>
      </c>
      <c r="K2078" s="23">
        <f t="shared" si="274"/>
        <v>0</v>
      </c>
      <c r="L2078" s="23">
        <f t="shared" si="275"/>
        <v>0</v>
      </c>
      <c r="M2078" s="1">
        <f>IF(AND(B2078="Med B", COUNTIFS(A$2:A2078, A2078, B$2:B2078, "Med B")=1), 1, 0)</f>
        <v>0</v>
      </c>
      <c r="N2078" s="1">
        <f t="shared" si="276"/>
        <v>0</v>
      </c>
      <c r="O2078" s="1">
        <f>IF(B2078="Med B", COUNTIFS(A$2:A2078, A2078, B$2:B2078, "Med B"), 0)</f>
        <v>0</v>
      </c>
      <c r="P2078" s="1">
        <f>IF(AND(B2078="Med B", COUNTIFS(A$2:A2078, A2078, B$2:B2078, "Med B")=2), E2078, 0)</f>
        <v>0</v>
      </c>
    </row>
    <row r="2079" spans="9:16" ht="12.75" customHeight="1" x14ac:dyDescent="0.25">
      <c r="I2079" s="23">
        <f>IF(F2079=1, SUMIFS(E$2:E2079, A$2:A2079, A2079, B$2:B2079, "Med A"), 0)</f>
        <v>0</v>
      </c>
      <c r="J2079" s="23">
        <f t="shared" si="273"/>
        <v>0</v>
      </c>
      <c r="K2079" s="23">
        <f t="shared" si="274"/>
        <v>0</v>
      </c>
      <c r="L2079" s="23">
        <f t="shared" si="275"/>
        <v>0</v>
      </c>
      <c r="M2079" s="1">
        <f>IF(AND(B2079="Med B", COUNTIFS(A$2:A2079, A2079, B$2:B2079, "Med B")=1), 1, 0)</f>
        <v>0</v>
      </c>
      <c r="N2079" s="1">
        <f t="shared" si="276"/>
        <v>0</v>
      </c>
      <c r="O2079" s="1">
        <f>IF(B2079="Med B", COUNTIFS(A$2:A2079, A2079, B$2:B2079, "Med B"), 0)</f>
        <v>0</v>
      </c>
      <c r="P2079" s="1">
        <f>IF(AND(B2079="Med B", COUNTIFS(A$2:A2079, A2079, B$2:B2079, "Med B")=2), E2079, 0)</f>
        <v>0</v>
      </c>
    </row>
    <row r="2080" spans="9:16" ht="12.75" customHeight="1" x14ac:dyDescent="0.25">
      <c r="I2080" s="23">
        <f>IF(F2080=1, SUMIFS(E$2:E2080, A$2:A2080, A2080, B$2:B2080, "Med A"), 0)</f>
        <v>0</v>
      </c>
      <c r="J2080" s="23">
        <f t="shared" si="273"/>
        <v>0</v>
      </c>
      <c r="K2080" s="23">
        <f t="shared" si="274"/>
        <v>0</v>
      </c>
      <c r="L2080" s="23">
        <f t="shared" si="275"/>
        <v>0</v>
      </c>
      <c r="M2080" s="1">
        <f>IF(AND(B2080="Med B", COUNTIFS(A$2:A2080, A2080, B$2:B2080, "Med B")=1), 1, 0)</f>
        <v>0</v>
      </c>
      <c r="N2080" s="1">
        <f t="shared" si="276"/>
        <v>0</v>
      </c>
      <c r="O2080" s="1">
        <f>IF(B2080="Med B", COUNTIFS(A$2:A2080, A2080, B$2:B2080, "Med B"), 0)</f>
        <v>0</v>
      </c>
      <c r="P2080" s="1">
        <f>IF(AND(B2080="Med B", COUNTIFS(A$2:A2080, A2080, B$2:B2080, "Med B")=2), E2080, 0)</f>
        <v>0</v>
      </c>
    </row>
    <row r="2081" spans="9:16" ht="12.75" customHeight="1" x14ac:dyDescent="0.25">
      <c r="I2081" s="23">
        <f>IF(F2081=1, SUMIFS(E$2:E2081, A$2:A2081, A2081, B$2:B2081, "Med A"), 0)</f>
        <v>0</v>
      </c>
      <c r="J2081" s="23">
        <f t="shared" si="273"/>
        <v>0</v>
      </c>
      <c r="K2081" s="23">
        <f t="shared" si="274"/>
        <v>0</v>
      </c>
      <c r="L2081" s="23">
        <f t="shared" si="275"/>
        <v>0</v>
      </c>
      <c r="M2081" s="1">
        <f>IF(AND(B2081="Med B", COUNTIFS(A$2:A2081, A2081, B$2:B2081, "Med B")=1), 1, 0)</f>
        <v>0</v>
      </c>
      <c r="N2081" s="1">
        <f t="shared" si="276"/>
        <v>0</v>
      </c>
      <c r="O2081" s="1">
        <f>IF(B2081="Med B", COUNTIFS(A$2:A2081, A2081, B$2:B2081, "Med B"), 0)</f>
        <v>0</v>
      </c>
      <c r="P2081" s="1">
        <f>IF(AND(B2081="Med B", COUNTIFS(A$2:A2081, A2081, B$2:B2081, "Med B")=2), E2081, 0)</f>
        <v>0</v>
      </c>
    </row>
    <row r="2082" spans="9:16" ht="12.75" customHeight="1" x14ac:dyDescent="0.25">
      <c r="I2082" s="23">
        <f>IF(F2082=1, SUMIFS(E$2:E2082, A$2:A2082, A2082, B$2:B2082, "Med A"), 0)</f>
        <v>0</v>
      </c>
      <c r="J2082" s="23">
        <f t="shared" si="273"/>
        <v>0</v>
      </c>
      <c r="K2082" s="23">
        <f t="shared" si="274"/>
        <v>0</v>
      </c>
      <c r="L2082" s="23">
        <f t="shared" si="275"/>
        <v>0</v>
      </c>
      <c r="M2082" s="1">
        <f>IF(AND(B2082="Med B", COUNTIFS(A$2:A2082, A2082, B$2:B2082, "Med B")=1), 1, 0)</f>
        <v>0</v>
      </c>
      <c r="N2082" s="1">
        <f t="shared" si="276"/>
        <v>0</v>
      </c>
      <c r="O2082" s="1">
        <f>IF(B2082="Med B", COUNTIFS(A$2:A2082, A2082, B$2:B2082, "Med B"), 0)</f>
        <v>0</v>
      </c>
      <c r="P2082" s="1">
        <f>IF(AND(B2082="Med B", COUNTIFS(A$2:A2082, A2082, B$2:B2082, "Med B")=2), E2082, 0)</f>
        <v>0</v>
      </c>
    </row>
    <row r="2083" spans="9:16" ht="12.75" customHeight="1" x14ac:dyDescent="0.25">
      <c r="I2083" s="23">
        <f>IF(F2083=1, SUMIFS(E$2:E2083, A$2:A2083, A2083, B$2:B2083, "Med A"), 0)</f>
        <v>0</v>
      </c>
      <c r="J2083" s="23">
        <f t="shared" si="273"/>
        <v>0</v>
      </c>
      <c r="K2083" s="23">
        <f t="shared" si="274"/>
        <v>0</v>
      </c>
      <c r="L2083" s="23">
        <f t="shared" si="275"/>
        <v>0</v>
      </c>
      <c r="M2083" s="1">
        <f>IF(AND(B2083="Med B", COUNTIFS(A$2:A2083, A2083, B$2:B2083, "Med B")=1), 1, 0)</f>
        <v>0</v>
      </c>
      <c r="N2083" s="1">
        <f t="shared" si="276"/>
        <v>0</v>
      </c>
      <c r="O2083" s="1">
        <f>IF(B2083="Med B", COUNTIFS(A$2:A2083, A2083, B$2:B2083, "Med B"), 0)</f>
        <v>0</v>
      </c>
      <c r="P2083" s="1">
        <f>IF(AND(B2083="Med B", COUNTIFS(A$2:A2083, A2083, B$2:B2083, "Med B")=2), E2083, 0)</f>
        <v>0</v>
      </c>
    </row>
    <row r="2084" spans="9:16" ht="12.75" customHeight="1" x14ac:dyDescent="0.25">
      <c r="I2084" s="23">
        <f>IF(F2084=1, SUMIFS(E$2:E2084, A$2:A2084, A2084, B$2:B2084, "Med A"), 0)</f>
        <v>0</v>
      </c>
      <c r="J2084" s="23">
        <f t="shared" si="273"/>
        <v>0</v>
      </c>
      <c r="K2084" s="23">
        <f t="shared" si="274"/>
        <v>0</v>
      </c>
      <c r="L2084" s="23">
        <f t="shared" si="275"/>
        <v>0</v>
      </c>
      <c r="M2084" s="1">
        <f>IF(AND(B2084="Med B", COUNTIFS(A$2:A2084, A2084, B$2:B2084, "Med B")=1), 1, 0)</f>
        <v>0</v>
      </c>
      <c r="N2084" s="1">
        <f t="shared" si="276"/>
        <v>0</v>
      </c>
      <c r="O2084" s="1">
        <f>IF(B2084="Med B", COUNTIFS(A$2:A2084, A2084, B$2:B2084, "Med B"), 0)</f>
        <v>0</v>
      </c>
      <c r="P2084" s="1">
        <f>IF(AND(B2084="Med B", COUNTIFS(A$2:A2084, A2084, B$2:B2084, "Med B")=2), E2084, 0)</f>
        <v>0</v>
      </c>
    </row>
    <row r="2085" spans="9:16" ht="12.75" customHeight="1" x14ac:dyDescent="0.25">
      <c r="I2085" s="23">
        <f>IF(F2085=1, SUMIFS(E$2:E2085, A$2:A2085, A2085, B$2:B2085, "Med A"), 0)</f>
        <v>0</v>
      </c>
      <c r="J2085" s="23">
        <f t="shared" si="273"/>
        <v>0</v>
      </c>
      <c r="K2085" s="23">
        <f t="shared" si="274"/>
        <v>0</v>
      </c>
      <c r="L2085" s="23">
        <f t="shared" si="275"/>
        <v>0</v>
      </c>
      <c r="M2085" s="1">
        <f>IF(AND(B2085="Med B", COUNTIFS(A$2:A2085, A2085, B$2:B2085, "Med B")=1), 1, 0)</f>
        <v>0</v>
      </c>
      <c r="N2085" s="1">
        <f t="shared" si="276"/>
        <v>0</v>
      </c>
      <c r="O2085" s="1">
        <f>IF(B2085="Med B", COUNTIFS(A$2:A2085, A2085, B$2:B2085, "Med B"), 0)</f>
        <v>0</v>
      </c>
      <c r="P2085" s="1">
        <f>IF(AND(B2085="Med B", COUNTIFS(A$2:A2085, A2085, B$2:B2085, "Med B")=2), E2085, 0)</f>
        <v>0</v>
      </c>
    </row>
    <row r="2086" spans="9:16" ht="12.75" customHeight="1" x14ac:dyDescent="0.25">
      <c r="I2086" s="23">
        <f>IF(F2086=1, SUMIFS(E$2:E2086, A$2:A2086, A2086, B$2:B2086, "Med A"), 0)</f>
        <v>0</v>
      </c>
      <c r="J2086" s="23">
        <f t="shared" si="273"/>
        <v>0</v>
      </c>
      <c r="K2086" s="23">
        <f t="shared" si="274"/>
        <v>0</v>
      </c>
      <c r="L2086" s="23">
        <f t="shared" si="275"/>
        <v>0</v>
      </c>
      <c r="M2086" s="1">
        <f>IF(AND(B2086="Med B", COUNTIFS(A$2:A2086, A2086, B$2:B2086, "Med B")=1), 1, 0)</f>
        <v>0</v>
      </c>
      <c r="N2086" s="1">
        <f t="shared" si="276"/>
        <v>0</v>
      </c>
      <c r="O2086" s="1">
        <f>IF(B2086="Med B", COUNTIFS(A$2:A2086, A2086, B$2:B2086, "Med B"), 0)</f>
        <v>0</v>
      </c>
      <c r="P2086" s="1">
        <f>IF(AND(B2086="Med B", COUNTIFS(A$2:A2086, A2086, B$2:B2086, "Med B")=2), E2086, 0)</f>
        <v>0</v>
      </c>
    </row>
    <row r="2087" spans="9:16" ht="12.75" customHeight="1" x14ac:dyDescent="0.25">
      <c r="I2087" s="23">
        <f>IF(F2087=1, SUMIFS(E$2:E2087, A$2:A2087, A2087, B$2:B2087, "Med A"), 0)</f>
        <v>0</v>
      </c>
      <c r="J2087" s="23">
        <f t="shared" si="273"/>
        <v>0</v>
      </c>
      <c r="K2087" s="23">
        <f t="shared" si="274"/>
        <v>0</v>
      </c>
      <c r="L2087" s="23">
        <f t="shared" si="275"/>
        <v>0</v>
      </c>
      <c r="M2087" s="1">
        <f>IF(AND(B2087="Med B", COUNTIFS(A$2:A2087, A2087, B$2:B2087, "Med B")=1), 1, 0)</f>
        <v>0</v>
      </c>
      <c r="N2087" s="1">
        <f t="shared" si="276"/>
        <v>0</v>
      </c>
      <c r="O2087" s="1">
        <f>IF(B2087="Med B", COUNTIFS(A$2:A2087, A2087, B$2:B2087, "Med B"), 0)</f>
        <v>0</v>
      </c>
      <c r="P2087" s="1">
        <f>IF(AND(B2087="Med B", COUNTIFS(A$2:A2087, A2087, B$2:B2087, "Med B")=2), E2087, 0)</f>
        <v>0</v>
      </c>
    </row>
    <row r="2088" spans="9:16" ht="12.75" customHeight="1" x14ac:dyDescent="0.25">
      <c r="I2088" s="23">
        <f>IF(F2088=1, SUMIFS(E$2:E2088, A$2:A2088, A2088, B$2:B2088, "Med A"), 0)</f>
        <v>0</v>
      </c>
      <c r="J2088" s="23">
        <f t="shared" si="273"/>
        <v>0</v>
      </c>
      <c r="K2088" s="23">
        <f t="shared" si="274"/>
        <v>0</v>
      </c>
      <c r="L2088" s="23">
        <f t="shared" si="275"/>
        <v>0</v>
      </c>
      <c r="M2088" s="1">
        <f>IF(AND(B2088="Med B", COUNTIFS(A$2:A2088, A2088, B$2:B2088, "Med B")=1), 1, 0)</f>
        <v>0</v>
      </c>
      <c r="N2088" s="1">
        <f t="shared" si="276"/>
        <v>0</v>
      </c>
      <c r="O2088" s="1">
        <f>IF(B2088="Med B", COUNTIFS(A$2:A2088, A2088, B$2:B2088, "Med B"), 0)</f>
        <v>0</v>
      </c>
      <c r="P2088" s="1">
        <f>IF(AND(B2088="Med B", COUNTIFS(A$2:A2088, A2088, B$2:B2088, "Med B")=2), E2088, 0)</f>
        <v>0</v>
      </c>
    </row>
    <row r="2089" spans="9:16" ht="12.75" customHeight="1" x14ac:dyDescent="0.25">
      <c r="I2089" s="23">
        <f>IF(F2089=1, SUMIFS(E$2:E2089, A$2:A2089, A2089, B$2:B2089, "Med A"), 0)</f>
        <v>0</v>
      </c>
      <c r="J2089" s="23">
        <f t="shared" si="273"/>
        <v>0</v>
      </c>
      <c r="K2089" s="23">
        <f t="shared" si="274"/>
        <v>0</v>
      </c>
      <c r="L2089" s="23">
        <f t="shared" si="275"/>
        <v>0</v>
      </c>
      <c r="M2089" s="1">
        <f>IF(AND(B2089="Med B", COUNTIFS(A$2:A2089, A2089, B$2:B2089, "Med B")=1), 1, 0)</f>
        <v>0</v>
      </c>
      <c r="N2089" s="1">
        <f t="shared" si="276"/>
        <v>0</v>
      </c>
      <c r="O2089" s="1">
        <f>IF(B2089="Med B", COUNTIFS(A$2:A2089, A2089, B$2:B2089, "Med B"), 0)</f>
        <v>0</v>
      </c>
      <c r="P2089" s="1">
        <f>IF(AND(B2089="Med B", COUNTIFS(A$2:A2089, A2089, B$2:B2089, "Med B")=2), E2089, 0)</f>
        <v>0</v>
      </c>
    </row>
    <row r="2090" spans="9:16" ht="12.75" customHeight="1" x14ac:dyDescent="0.25">
      <c r="I2090" s="23">
        <f>IF(F2090=1, SUMIFS(E$2:E2090, A$2:A2090, A2090, B$2:B2090, "Med A"), 0)</f>
        <v>0</v>
      </c>
      <c r="J2090" s="23">
        <f t="shared" si="273"/>
        <v>0</v>
      </c>
      <c r="K2090" s="23">
        <f t="shared" si="274"/>
        <v>0</v>
      </c>
      <c r="L2090" s="23">
        <f t="shared" si="275"/>
        <v>0</v>
      </c>
      <c r="M2090" s="1">
        <f>IF(AND(B2090="Med B", COUNTIFS(A$2:A2090, A2090, B$2:B2090, "Med B")=1), 1, 0)</f>
        <v>0</v>
      </c>
      <c r="N2090" s="1">
        <f t="shared" si="276"/>
        <v>0</v>
      </c>
      <c r="O2090" s="1">
        <f>IF(B2090="Med B", COUNTIFS(A$2:A2090, A2090, B$2:B2090, "Med B"), 0)</f>
        <v>0</v>
      </c>
      <c r="P2090" s="1">
        <f>IF(AND(B2090="Med B", COUNTIFS(A$2:A2090, A2090, B$2:B2090, "Med B")=2), E2090, 0)</f>
        <v>0</v>
      </c>
    </row>
    <row r="2091" spans="9:16" ht="12.75" customHeight="1" x14ac:dyDescent="0.25">
      <c r="I2091" s="23">
        <f>IF(F2091=1, SUMIFS(E$2:E2091, A$2:A2091, A2091, B$2:B2091, "Med A"), 0)</f>
        <v>0</v>
      </c>
      <c r="J2091" s="23">
        <f t="shared" si="273"/>
        <v>0</v>
      </c>
      <c r="K2091" s="23">
        <f t="shared" si="274"/>
        <v>0</v>
      </c>
      <c r="L2091" s="23">
        <f t="shared" si="275"/>
        <v>0</v>
      </c>
      <c r="M2091" s="1">
        <f>IF(AND(B2091="Med B", COUNTIFS(A$2:A2091, A2091, B$2:B2091, "Med B")=1), 1, 0)</f>
        <v>0</v>
      </c>
      <c r="N2091" s="1">
        <f t="shared" si="276"/>
        <v>0</v>
      </c>
      <c r="O2091" s="1">
        <f>IF(B2091="Med B", COUNTIFS(A$2:A2091, A2091, B$2:B2091, "Med B"), 0)</f>
        <v>0</v>
      </c>
      <c r="P2091" s="1">
        <f>IF(AND(B2091="Med B", COUNTIFS(A$2:A2091, A2091, B$2:B2091, "Med B")=2), E2091, 0)</f>
        <v>0</v>
      </c>
    </row>
    <row r="2092" spans="9:16" ht="12.75" customHeight="1" x14ac:dyDescent="0.25">
      <c r="I2092" s="23">
        <f>IF(F2092=1, SUMIFS(E$2:E2092, A$2:A2092, A2092, B$2:B2092, "Med A"), 0)</f>
        <v>0</v>
      </c>
      <c r="J2092" s="23">
        <f t="shared" si="273"/>
        <v>0</v>
      </c>
      <c r="K2092" s="23">
        <f t="shared" si="274"/>
        <v>0</v>
      </c>
      <c r="L2092" s="23">
        <f t="shared" si="275"/>
        <v>0</v>
      </c>
      <c r="M2092" s="1">
        <f>IF(AND(B2092="Med B", COUNTIFS(A$2:A2092, A2092, B$2:B2092, "Med B")=1), 1, 0)</f>
        <v>0</v>
      </c>
      <c r="N2092" s="1">
        <f t="shared" si="276"/>
        <v>0</v>
      </c>
      <c r="O2092" s="1">
        <f>IF(B2092="Med B", COUNTIFS(A$2:A2092, A2092, B$2:B2092, "Med B"), 0)</f>
        <v>0</v>
      </c>
      <c r="P2092" s="1">
        <f>IF(AND(B2092="Med B", COUNTIFS(A$2:A2092, A2092, B$2:B2092, "Med B")=2), E2092, 0)</f>
        <v>0</v>
      </c>
    </row>
    <row r="2093" spans="9:16" ht="12.75" customHeight="1" x14ac:dyDescent="0.25">
      <c r="I2093" s="23">
        <f>IF(F2093=1, SUMIFS(E$2:E2093, A$2:A2093, A2093, B$2:B2093, "Med A"), 0)</f>
        <v>0</v>
      </c>
      <c r="J2093" s="23">
        <f t="shared" si="273"/>
        <v>0</v>
      </c>
      <c r="K2093" s="23">
        <f t="shared" si="274"/>
        <v>0</v>
      </c>
      <c r="L2093" s="23">
        <f t="shared" si="275"/>
        <v>0</v>
      </c>
      <c r="M2093" s="1">
        <f>IF(AND(B2093="Med B", COUNTIFS(A$2:A2093, A2093, B$2:B2093, "Med B")=1), 1, 0)</f>
        <v>0</v>
      </c>
      <c r="N2093" s="1">
        <f t="shared" si="276"/>
        <v>0</v>
      </c>
      <c r="O2093" s="1">
        <f>IF(B2093="Med B", COUNTIFS(A$2:A2093, A2093, B$2:B2093, "Med B"), 0)</f>
        <v>0</v>
      </c>
      <c r="P2093" s="1">
        <f>IF(AND(B2093="Med B", COUNTIFS(A$2:A2093, A2093, B$2:B2093, "Med B")=2), E2093, 0)</f>
        <v>0</v>
      </c>
    </row>
    <row r="2094" spans="9:16" ht="12.75" customHeight="1" x14ac:dyDescent="0.25">
      <c r="I2094" s="23">
        <f>IF(F2094=1, SUMIFS(E$2:E2094, A$2:A2094, A2094, B$2:B2094, "Med A"), 0)</f>
        <v>0</v>
      </c>
      <c r="J2094" s="23">
        <f t="shared" si="273"/>
        <v>0</v>
      </c>
      <c r="K2094" s="23">
        <f t="shared" si="274"/>
        <v>0</v>
      </c>
      <c r="L2094" s="23">
        <f t="shared" si="275"/>
        <v>0</v>
      </c>
      <c r="M2094" s="1">
        <f>IF(AND(B2094="Med B", COUNTIFS(A$2:A2094, A2094, B$2:B2094, "Med B")=1), 1, 0)</f>
        <v>0</v>
      </c>
      <c r="N2094" s="1">
        <f t="shared" si="276"/>
        <v>0</v>
      </c>
      <c r="O2094" s="1">
        <f>IF(B2094="Med B", COUNTIFS(A$2:A2094, A2094, B$2:B2094, "Med B"), 0)</f>
        <v>0</v>
      </c>
      <c r="P2094" s="1">
        <f>IF(AND(B2094="Med B", COUNTIFS(A$2:A2094, A2094, B$2:B2094, "Med B")=2), E2094, 0)</f>
        <v>0</v>
      </c>
    </row>
    <row r="2095" spans="9:16" ht="12.75" customHeight="1" x14ac:dyDescent="0.25">
      <c r="I2095" s="23">
        <f>IF(F2095=1, SUMIFS(E$2:E2095, A$2:A2095, A2095, B$2:B2095, "Med A"), 0)</f>
        <v>0</v>
      </c>
      <c r="J2095" s="23">
        <f t="shared" si="273"/>
        <v>0</v>
      </c>
      <c r="K2095" s="23">
        <f t="shared" si="274"/>
        <v>0</v>
      </c>
      <c r="L2095" s="23">
        <f t="shared" si="275"/>
        <v>0</v>
      </c>
      <c r="M2095" s="1">
        <f>IF(AND(B2095="Med B", COUNTIFS(A$2:A2095, A2095, B$2:B2095, "Med B")=1), 1, 0)</f>
        <v>0</v>
      </c>
      <c r="N2095" s="1">
        <f t="shared" si="276"/>
        <v>0</v>
      </c>
      <c r="O2095" s="1">
        <f>IF(B2095="Med B", COUNTIFS(A$2:A2095, A2095, B$2:B2095, "Med B"), 0)</f>
        <v>0</v>
      </c>
      <c r="P2095" s="1">
        <f>IF(AND(B2095="Med B", COUNTIFS(A$2:A2095, A2095, B$2:B2095, "Med B")=2), E2095, 0)</f>
        <v>0</v>
      </c>
    </row>
    <row r="2096" spans="9:16" ht="12.75" customHeight="1" x14ac:dyDescent="0.25">
      <c r="I2096" s="23">
        <f>IF(F2096=1, SUMIFS(E$2:E2096, A$2:A2096, A2096, B$2:B2096, "Med A"), 0)</f>
        <v>0</v>
      </c>
      <c r="J2096" s="23">
        <f t="shared" si="273"/>
        <v>0</v>
      </c>
      <c r="K2096" s="23">
        <f t="shared" si="274"/>
        <v>0</v>
      </c>
      <c r="L2096" s="23">
        <f t="shared" si="275"/>
        <v>0</v>
      </c>
      <c r="M2096" s="1">
        <f>IF(AND(B2096="Med B", COUNTIFS(A$2:A2096, A2096, B$2:B2096, "Med B")=1), 1, 0)</f>
        <v>0</v>
      </c>
      <c r="N2096" s="1">
        <f t="shared" si="276"/>
        <v>0</v>
      </c>
      <c r="O2096" s="1">
        <f>IF(B2096="Med B", COUNTIFS(A$2:A2096, A2096, B$2:B2096, "Med B"), 0)</f>
        <v>0</v>
      </c>
      <c r="P2096" s="1">
        <f>IF(AND(B2096="Med B", COUNTIFS(A$2:A2096, A2096, B$2:B2096, "Med B")=2), E2096, 0)</f>
        <v>0</v>
      </c>
    </row>
    <row r="2097" spans="9:16" ht="12.75" customHeight="1" x14ac:dyDescent="0.25">
      <c r="I2097" s="23">
        <f>IF(F2097=1, SUMIFS(E$2:E2097, A$2:A2097, A2097, B$2:B2097, "Med A"), 0)</f>
        <v>0</v>
      </c>
      <c r="J2097" s="23">
        <f t="shared" si="273"/>
        <v>0</v>
      </c>
      <c r="K2097" s="23">
        <f t="shared" si="274"/>
        <v>0</v>
      </c>
      <c r="L2097" s="23">
        <f t="shared" si="275"/>
        <v>0</v>
      </c>
      <c r="M2097" s="1">
        <f>IF(AND(B2097="Med B", COUNTIFS(A$2:A2097, A2097, B$2:B2097, "Med B")=1), 1, 0)</f>
        <v>0</v>
      </c>
      <c r="N2097" s="1">
        <f t="shared" si="276"/>
        <v>0</v>
      </c>
      <c r="O2097" s="1">
        <f>IF(B2097="Med B", COUNTIFS(A$2:A2097, A2097, B$2:B2097, "Med B"), 0)</f>
        <v>0</v>
      </c>
      <c r="P2097" s="1">
        <f>IF(AND(B2097="Med B", COUNTIFS(A$2:A2097, A2097, B$2:B2097, "Med B")=2), E2097, 0)</f>
        <v>0</v>
      </c>
    </row>
    <row r="2098" spans="9:16" ht="12.75" customHeight="1" x14ac:dyDescent="0.25">
      <c r="I2098" s="23">
        <f>IF(F2098=1, SUMIFS(E$2:E2098, A$2:A2098, A2098, B$2:B2098, "Med A"), 0)</f>
        <v>0</v>
      </c>
      <c r="J2098" s="23">
        <f t="shared" si="273"/>
        <v>0</v>
      </c>
      <c r="K2098" s="23">
        <f t="shared" si="274"/>
        <v>0</v>
      </c>
      <c r="L2098" s="23">
        <f t="shared" si="275"/>
        <v>0</v>
      </c>
      <c r="M2098" s="1">
        <f>IF(AND(B2098="Med B", COUNTIFS(A$2:A2098, A2098, B$2:B2098, "Med B")=1), 1, 0)</f>
        <v>0</v>
      </c>
      <c r="N2098" s="1">
        <f t="shared" si="276"/>
        <v>0</v>
      </c>
      <c r="O2098" s="1">
        <f>IF(B2098="Med B", COUNTIFS(A$2:A2098, A2098, B$2:B2098, "Med B"), 0)</f>
        <v>0</v>
      </c>
      <c r="P2098" s="1">
        <f>IF(AND(B2098="Med B", COUNTIFS(A$2:A2098, A2098, B$2:B2098, "Med B")=2), E2098, 0)</f>
        <v>0</v>
      </c>
    </row>
    <row r="2099" spans="9:16" ht="12.75" customHeight="1" x14ac:dyDescent="0.25">
      <c r="I2099" s="23">
        <f>IF(F2099=1, SUMIFS(E$2:E2099, A$2:A2099, A2099, B$2:B2099, "Med A"), 0)</f>
        <v>0</v>
      </c>
      <c r="J2099" s="23">
        <f t="shared" si="273"/>
        <v>0</v>
      </c>
      <c r="K2099" s="23">
        <f t="shared" si="274"/>
        <v>0</v>
      </c>
      <c r="L2099" s="23">
        <f t="shared" si="275"/>
        <v>0</v>
      </c>
      <c r="M2099" s="1">
        <f>IF(AND(B2099="Med B", COUNTIFS(A$2:A2099, A2099, B$2:B2099, "Med B")=1), 1, 0)</f>
        <v>0</v>
      </c>
      <c r="N2099" s="1">
        <f t="shared" si="276"/>
        <v>0</v>
      </c>
      <c r="O2099" s="1">
        <f>IF(B2099="Med B", COUNTIFS(A$2:A2099, A2099, B$2:B2099, "Med B"), 0)</f>
        <v>0</v>
      </c>
      <c r="P2099" s="1">
        <f>IF(AND(B2099="Med B", COUNTIFS(A$2:A2099, A2099, B$2:B2099, "Med B")=2), E2099, 0)</f>
        <v>0</v>
      </c>
    </row>
    <row r="2100" spans="9:16" ht="12.75" customHeight="1" x14ac:dyDescent="0.25">
      <c r="I2100" s="23">
        <f>IF(F2100=1, SUMIFS(E$2:E2100, A$2:A2100, A2100, B$2:B2100, "Med A"), 0)</f>
        <v>0</v>
      </c>
      <c r="J2100" s="23">
        <f t="shared" si="273"/>
        <v>0</v>
      </c>
      <c r="K2100" s="23">
        <f t="shared" si="274"/>
        <v>0</v>
      </c>
      <c r="L2100" s="23">
        <f t="shared" si="275"/>
        <v>0</v>
      </c>
      <c r="M2100" s="1">
        <f>IF(AND(B2100="Med B", COUNTIFS(A$2:A2100, A2100, B$2:B2100, "Med B")=1), 1, 0)</f>
        <v>0</v>
      </c>
      <c r="N2100" s="1">
        <f t="shared" si="276"/>
        <v>0</v>
      </c>
      <c r="O2100" s="1">
        <f>IF(B2100="Med B", COUNTIFS(A$2:A2100, A2100, B$2:B2100, "Med B"), 0)</f>
        <v>0</v>
      </c>
      <c r="P2100" s="1">
        <f>IF(AND(B2100="Med B", COUNTIFS(A$2:A2100, A2100, B$2:B2100, "Med B")=2), E2100, 0)</f>
        <v>0</v>
      </c>
    </row>
    <row r="2101" spans="9:16" ht="12.75" customHeight="1" x14ac:dyDescent="0.25">
      <c r="I2101" s="23">
        <f>IF(F2101=1, SUMIFS(E$2:E2101, A$2:A2101, A2101, B$2:B2101, "Med A"), 0)</f>
        <v>0</v>
      </c>
      <c r="J2101" s="23">
        <f t="shared" si="273"/>
        <v>0</v>
      </c>
      <c r="K2101" s="23">
        <f t="shared" si="274"/>
        <v>0</v>
      </c>
      <c r="L2101" s="23">
        <f t="shared" si="275"/>
        <v>0</v>
      </c>
      <c r="M2101" s="1">
        <f>IF(AND(B2101="Med B", COUNTIFS(A$2:A2101, A2101, B$2:B2101, "Med B")=1), 1, 0)</f>
        <v>0</v>
      </c>
      <c r="N2101" s="1">
        <f t="shared" si="276"/>
        <v>0</v>
      </c>
      <c r="O2101" s="1">
        <f>IF(B2101="Med B", COUNTIFS(A$2:A2101, A2101, B$2:B2101, "Med B"), 0)</f>
        <v>0</v>
      </c>
      <c r="P2101" s="1">
        <f>IF(AND(B2101="Med B", COUNTIFS(A$2:A2101, A2101, B$2:B2101, "Med B")=2), E2101, 0)</f>
        <v>0</v>
      </c>
    </row>
    <row r="2102" spans="9:16" ht="12.75" customHeight="1" x14ac:dyDescent="0.25">
      <c r="I2102" s="23">
        <f>IF(F2102=1, SUMIFS(E$2:E2102, A$2:A2102, A2102, B$2:B2102, "Med A"), 0)</f>
        <v>0</v>
      </c>
      <c r="J2102" s="23">
        <f t="shared" si="273"/>
        <v>0</v>
      </c>
      <c r="K2102" s="23">
        <f t="shared" si="274"/>
        <v>0</v>
      </c>
      <c r="L2102" s="23">
        <f t="shared" si="275"/>
        <v>0</v>
      </c>
      <c r="M2102" s="1">
        <f>IF(AND(B2102="Med B", COUNTIFS(A$2:A2102, A2102, B$2:B2102, "Med B")=1), 1, 0)</f>
        <v>0</v>
      </c>
      <c r="N2102" s="1">
        <f t="shared" si="276"/>
        <v>0</v>
      </c>
      <c r="O2102" s="1">
        <f>IF(B2102="Med B", COUNTIFS(A$2:A2102, A2102, B$2:B2102, "Med B"), 0)</f>
        <v>0</v>
      </c>
      <c r="P2102" s="1">
        <f>IF(AND(B2102="Med B", COUNTIFS(A$2:A2102, A2102, B$2:B2102, "Med B")=2), E2102, 0)</f>
        <v>0</v>
      </c>
    </row>
    <row r="2103" spans="9:16" ht="12.75" customHeight="1" x14ac:dyDescent="0.25">
      <c r="I2103" s="23">
        <f>IF(F2103=1, SUMIFS(E$2:E2103, A$2:A2103, A2103, B$2:B2103, "Med A"), 0)</f>
        <v>0</v>
      </c>
      <c r="J2103" s="23">
        <f t="shared" si="273"/>
        <v>0</v>
      </c>
      <c r="K2103" s="23">
        <f t="shared" si="274"/>
        <v>0</v>
      </c>
      <c r="L2103" s="23">
        <f t="shared" si="275"/>
        <v>0</v>
      </c>
      <c r="M2103" s="1">
        <f>IF(AND(B2103="Med B", COUNTIFS(A$2:A2103, A2103, B$2:B2103, "Med B")=1), 1, 0)</f>
        <v>0</v>
      </c>
      <c r="N2103" s="1">
        <f t="shared" si="276"/>
        <v>0</v>
      </c>
      <c r="O2103" s="1">
        <f>IF(B2103="Med B", COUNTIFS(A$2:A2103, A2103, B$2:B2103, "Med B"), 0)</f>
        <v>0</v>
      </c>
      <c r="P2103" s="1">
        <f>IF(AND(B2103="Med B", COUNTIFS(A$2:A2103, A2103, B$2:B2103, "Med B")=2), E2103, 0)</f>
        <v>0</v>
      </c>
    </row>
    <row r="2104" spans="9:16" ht="12.75" customHeight="1" x14ac:dyDescent="0.25">
      <c r="I2104" s="23">
        <f>IF(F2104=1, SUMIFS(E$2:E2104, A$2:A2104, A2104, B$2:B2104, "Med A"), 0)</f>
        <v>0</v>
      </c>
      <c r="J2104" s="23">
        <f t="shared" si="273"/>
        <v>0</v>
      </c>
      <c r="K2104" s="23">
        <f t="shared" si="274"/>
        <v>0</v>
      </c>
      <c r="L2104" s="23">
        <f t="shared" si="275"/>
        <v>0</v>
      </c>
      <c r="M2104" s="1">
        <f>IF(AND(B2104="Med B", COUNTIFS(A$2:A2104, A2104, B$2:B2104, "Med B")=1), 1, 0)</f>
        <v>0</v>
      </c>
      <c r="N2104" s="1">
        <f t="shared" si="276"/>
        <v>0</v>
      </c>
      <c r="O2104" s="1">
        <f>IF(B2104="Med B", COUNTIFS(A$2:A2104, A2104, B$2:B2104, "Med B"), 0)</f>
        <v>0</v>
      </c>
      <c r="P2104" s="1">
        <f>IF(AND(B2104="Med B", COUNTIFS(A$2:A2104, A2104, B$2:B2104, "Med B")=2), E2104, 0)</f>
        <v>0</v>
      </c>
    </row>
    <row r="2105" spans="9:16" ht="12.75" customHeight="1" x14ac:dyDescent="0.25">
      <c r="I2105" s="23">
        <f>IF(F2105=1, SUMIFS(E$2:E2105, A$2:A2105, A2105, B$2:B2105, "Med A"), 0)</f>
        <v>0</v>
      </c>
      <c r="J2105" s="23">
        <f t="shared" si="273"/>
        <v>0</v>
      </c>
      <c r="K2105" s="23">
        <f t="shared" si="274"/>
        <v>0</v>
      </c>
      <c r="L2105" s="23">
        <f t="shared" si="275"/>
        <v>0</v>
      </c>
      <c r="M2105" s="1">
        <f>IF(AND(B2105="Med B", COUNTIFS(A$2:A2105, A2105, B$2:B2105, "Med B")=1), 1, 0)</f>
        <v>0</v>
      </c>
      <c r="N2105" s="1">
        <f t="shared" si="276"/>
        <v>0</v>
      </c>
      <c r="O2105" s="1">
        <f>IF(B2105="Med B", COUNTIFS(A$2:A2105, A2105, B$2:B2105, "Med B"), 0)</f>
        <v>0</v>
      </c>
      <c r="P2105" s="1">
        <f>IF(AND(B2105="Med B", COUNTIFS(A$2:A2105, A2105, B$2:B2105, "Med B")=2), E2105, 0)</f>
        <v>0</v>
      </c>
    </row>
    <row r="2106" spans="9:16" ht="12.75" customHeight="1" x14ac:dyDescent="0.25">
      <c r="I2106" s="23">
        <f>IF(F2106=1, SUMIFS(E$2:E2106, A$2:A2106, A2106, B$2:B2106, "Med A"), 0)</f>
        <v>0</v>
      </c>
      <c r="J2106" s="23">
        <f t="shared" si="273"/>
        <v>0</v>
      </c>
      <c r="K2106" s="23">
        <f t="shared" si="274"/>
        <v>0</v>
      </c>
      <c r="L2106" s="23">
        <f t="shared" si="275"/>
        <v>0</v>
      </c>
      <c r="M2106" s="1">
        <f>IF(AND(B2106="Med B", COUNTIFS(A$2:A2106, A2106, B$2:B2106, "Med B")=1), 1, 0)</f>
        <v>0</v>
      </c>
      <c r="N2106" s="1">
        <f t="shared" si="276"/>
        <v>0</v>
      </c>
      <c r="O2106" s="1">
        <f>IF(B2106="Med B", COUNTIFS(A$2:A2106, A2106, B$2:B2106, "Med B"), 0)</f>
        <v>0</v>
      </c>
      <c r="P2106" s="1">
        <f>IF(AND(B2106="Med B", COUNTIFS(A$2:A2106, A2106, B$2:B2106, "Med B")=2), E2106, 0)</f>
        <v>0</v>
      </c>
    </row>
    <row r="2107" spans="9:16" ht="12.75" customHeight="1" x14ac:dyDescent="0.25">
      <c r="I2107" s="23">
        <f>IF(F2107=1, SUMIFS(E$2:E2107, A$2:A2107, A2107, B$2:B2107, "Med A"), 0)</f>
        <v>0</v>
      </c>
      <c r="J2107" s="23">
        <f t="shared" si="273"/>
        <v>0</v>
      </c>
      <c r="K2107" s="23">
        <f t="shared" si="274"/>
        <v>0</v>
      </c>
      <c r="L2107" s="23">
        <f t="shared" si="275"/>
        <v>0</v>
      </c>
      <c r="M2107" s="1">
        <f>IF(AND(B2107="Med B", COUNTIFS(A$2:A2107, A2107, B$2:B2107, "Med B")=1), 1, 0)</f>
        <v>0</v>
      </c>
      <c r="N2107" s="1">
        <f t="shared" si="276"/>
        <v>0</v>
      </c>
      <c r="O2107" s="1">
        <f>IF(B2107="Med B", COUNTIFS(A$2:A2107, A2107, B$2:B2107, "Med B"), 0)</f>
        <v>0</v>
      </c>
      <c r="P2107" s="1">
        <f>IF(AND(B2107="Med B", COUNTIFS(A$2:A2107, A2107, B$2:B2107, "Med B")=2), E2107, 0)</f>
        <v>0</v>
      </c>
    </row>
    <row r="2108" spans="9:16" ht="12.75" customHeight="1" x14ac:dyDescent="0.25">
      <c r="I2108" s="23">
        <f>IF(F2108=1, SUMIFS(E$2:E2108, A$2:A2108, A2108, B$2:B2108, "Med A"), 0)</f>
        <v>0</v>
      </c>
      <c r="J2108" s="23">
        <f t="shared" si="273"/>
        <v>0</v>
      </c>
      <c r="K2108" s="23">
        <f t="shared" si="274"/>
        <v>0</v>
      </c>
      <c r="L2108" s="23">
        <f t="shared" si="275"/>
        <v>0</v>
      </c>
      <c r="M2108" s="1">
        <f>IF(AND(B2108="Med B", COUNTIFS(A$2:A2108, A2108, B$2:B2108, "Med B")=1), 1, 0)</f>
        <v>0</v>
      </c>
      <c r="N2108" s="1">
        <f t="shared" si="276"/>
        <v>0</v>
      </c>
      <c r="O2108" s="1">
        <f>IF(B2108="Med B", COUNTIFS(A$2:A2108, A2108, B$2:B2108, "Med B"), 0)</f>
        <v>0</v>
      </c>
      <c r="P2108" s="1">
        <f>IF(AND(B2108="Med B", COUNTIFS(A$2:A2108, A2108, B$2:B2108, "Med B")=2), E2108, 0)</f>
        <v>0</v>
      </c>
    </row>
    <row r="2109" spans="9:16" ht="12.75" customHeight="1" x14ac:dyDescent="0.25">
      <c r="I2109" s="23">
        <f>IF(F2109=1, SUMIFS(E$2:E2109, A$2:A2109, A2109, B$2:B2109, "Med A"), 0)</f>
        <v>0</v>
      </c>
      <c r="J2109" s="23">
        <f t="shared" si="273"/>
        <v>0</v>
      </c>
      <c r="K2109" s="23">
        <f t="shared" si="274"/>
        <v>0</v>
      </c>
      <c r="L2109" s="23">
        <f t="shared" si="275"/>
        <v>0</v>
      </c>
      <c r="M2109" s="1">
        <f>IF(AND(B2109="Med B", COUNTIFS(A$2:A2109, A2109, B$2:B2109, "Med B")=1), 1, 0)</f>
        <v>0</v>
      </c>
      <c r="N2109" s="1">
        <f t="shared" si="276"/>
        <v>0</v>
      </c>
      <c r="O2109" s="1">
        <f>IF(B2109="Med B", COUNTIFS(A$2:A2109, A2109, B$2:B2109, "Med B"), 0)</f>
        <v>0</v>
      </c>
      <c r="P2109" s="1">
        <f>IF(AND(B2109="Med B", COUNTIFS(A$2:A2109, A2109, B$2:B2109, "Med B")=2), E2109, 0)</f>
        <v>0</v>
      </c>
    </row>
    <row r="2110" spans="9:16" ht="12.75" customHeight="1" x14ac:dyDescent="0.25">
      <c r="I2110" s="23">
        <f>IF(F2110=1, SUMIFS(E$2:E2110, A$2:A2110, A2110, B$2:B2110, "Med A"), 0)</f>
        <v>0</v>
      </c>
      <c r="J2110" s="23">
        <f t="shared" si="273"/>
        <v>0</v>
      </c>
      <c r="K2110" s="23">
        <f t="shared" si="274"/>
        <v>0</v>
      </c>
      <c r="L2110" s="23">
        <f t="shared" si="275"/>
        <v>0</v>
      </c>
      <c r="M2110" s="1">
        <f>IF(AND(B2110="Med B", COUNTIFS(A$2:A2110, A2110, B$2:B2110, "Med B")=1), 1, 0)</f>
        <v>0</v>
      </c>
      <c r="N2110" s="1">
        <f t="shared" si="276"/>
        <v>0</v>
      </c>
      <c r="O2110" s="1">
        <f>IF(B2110="Med B", COUNTIFS(A$2:A2110, A2110, B$2:B2110, "Med B"), 0)</f>
        <v>0</v>
      </c>
      <c r="P2110" s="1">
        <f>IF(AND(B2110="Med B", COUNTIFS(A$2:A2110, A2110, B$2:B2110, "Med B")=2), E2110, 0)</f>
        <v>0</v>
      </c>
    </row>
    <row r="2111" spans="9:16" ht="12.75" customHeight="1" x14ac:dyDescent="0.25">
      <c r="I2111" s="23">
        <f>IF(F2111=1, SUMIFS(E$2:E2111, A$2:A2111, A2111, B$2:B2111, "Med A"), 0)</f>
        <v>0</v>
      </c>
      <c r="J2111" s="23">
        <f t="shared" si="273"/>
        <v>0</v>
      </c>
      <c r="K2111" s="23">
        <f t="shared" si="274"/>
        <v>0</v>
      </c>
      <c r="L2111" s="23">
        <f t="shared" si="275"/>
        <v>0</v>
      </c>
      <c r="M2111" s="1">
        <f>IF(AND(B2111="Med B", COUNTIFS(A$2:A2111, A2111, B$2:B2111, "Med B")=1), 1, 0)</f>
        <v>0</v>
      </c>
      <c r="N2111" s="1">
        <f t="shared" si="276"/>
        <v>0</v>
      </c>
      <c r="O2111" s="1">
        <f>IF(B2111="Med B", COUNTIFS(A$2:A2111, A2111, B$2:B2111, "Med B"), 0)</f>
        <v>0</v>
      </c>
      <c r="P2111" s="1">
        <f>IF(AND(B2111="Med B", COUNTIFS(A$2:A2111, A2111, B$2:B2111, "Med B")=2), E2111, 0)</f>
        <v>0</v>
      </c>
    </row>
    <row r="2112" spans="9:16" ht="12.75" customHeight="1" x14ac:dyDescent="0.25">
      <c r="I2112" s="23">
        <f>IF(F2112=1, SUMIFS(E$2:E2112, A$2:A2112, A2112, B$2:B2112, "Med A"), 0)</f>
        <v>0</v>
      </c>
      <c r="J2112" s="23">
        <f t="shared" si="273"/>
        <v>0</v>
      </c>
      <c r="K2112" s="23">
        <f t="shared" si="274"/>
        <v>0</v>
      </c>
      <c r="L2112" s="23">
        <f t="shared" si="275"/>
        <v>0</v>
      </c>
      <c r="M2112" s="1">
        <f>IF(AND(B2112="Med B", COUNTIFS(A$2:A2112, A2112, B$2:B2112, "Med B")=1), 1, 0)</f>
        <v>0</v>
      </c>
      <c r="N2112" s="1">
        <f t="shared" si="276"/>
        <v>0</v>
      </c>
      <c r="O2112" s="1">
        <f>IF(B2112="Med B", COUNTIFS(A$2:A2112, A2112, B$2:B2112, "Med B"), 0)</f>
        <v>0</v>
      </c>
      <c r="P2112" s="1">
        <f>IF(AND(B2112="Med B", COUNTIFS(A$2:A2112, A2112, B$2:B2112, "Med B")=2), E2112, 0)</f>
        <v>0</v>
      </c>
    </row>
    <row r="2113" spans="9:16" ht="12.75" customHeight="1" x14ac:dyDescent="0.25">
      <c r="I2113" s="23">
        <f>IF(F2113=1, SUMIFS(E$2:E2113, A$2:A2113, A2113, B$2:B2113, "Med A"), 0)</f>
        <v>0</v>
      </c>
      <c r="J2113" s="23">
        <f t="shared" si="273"/>
        <v>0</v>
      </c>
      <c r="K2113" s="23">
        <f t="shared" si="274"/>
        <v>0</v>
      </c>
      <c r="L2113" s="23">
        <f t="shared" si="275"/>
        <v>0</v>
      </c>
      <c r="M2113" s="1">
        <f>IF(AND(B2113="Med B", COUNTIFS(A$2:A2113, A2113, B$2:B2113, "Med B")=1), 1, 0)</f>
        <v>0</v>
      </c>
      <c r="N2113" s="1">
        <f t="shared" si="276"/>
        <v>0</v>
      </c>
      <c r="O2113" s="1">
        <f>IF(B2113="Med B", COUNTIFS(A$2:A2113, A2113, B$2:B2113, "Med B"), 0)</f>
        <v>0</v>
      </c>
      <c r="P2113" s="1">
        <f>IF(AND(B2113="Med B", COUNTIFS(A$2:A2113, A2113, B$2:B2113, "Med B")=2), E2113, 0)</f>
        <v>0</v>
      </c>
    </row>
    <row r="2114" spans="9:16" ht="12.75" customHeight="1" x14ac:dyDescent="0.25">
      <c r="I2114" s="23">
        <f>IF(F2114=1, SUMIFS(E$2:E2114, A$2:A2114, A2114, B$2:B2114, "Med A"), 0)</f>
        <v>0</v>
      </c>
      <c r="J2114" s="23">
        <f t="shared" si="273"/>
        <v>0</v>
      </c>
      <c r="K2114" s="23">
        <f t="shared" si="274"/>
        <v>0</v>
      </c>
      <c r="L2114" s="23">
        <f t="shared" si="275"/>
        <v>0</v>
      </c>
      <c r="M2114" s="1">
        <f>IF(AND(B2114="Med B", COUNTIFS(A$2:A2114, A2114, B$2:B2114, "Med B")=1), 1, 0)</f>
        <v>0</v>
      </c>
      <c r="N2114" s="1">
        <f t="shared" si="276"/>
        <v>0</v>
      </c>
      <c r="O2114" s="1">
        <f>IF(B2114="Med B", COUNTIFS(A$2:A2114, A2114, B$2:B2114, "Med B"), 0)</f>
        <v>0</v>
      </c>
      <c r="P2114" s="1">
        <f>IF(AND(B2114="Med B", COUNTIFS(A$2:A2114, A2114, B$2:B2114, "Med B")=2), E2114, 0)</f>
        <v>0</v>
      </c>
    </row>
    <row r="2115" spans="9:16" ht="12.75" customHeight="1" x14ac:dyDescent="0.25">
      <c r="I2115" s="23">
        <f>IF(F2115=1, SUMIFS(E$2:E2115, A$2:A2115, A2115, B$2:B2115, "Med A"), 0)</f>
        <v>0</v>
      </c>
      <c r="J2115" s="23">
        <f t="shared" ref="J2115:J2178" si="277">IF(AND(B2115="Med B", OR(A2116&lt;&gt;A2115, ISBLANK(A2116))), SUMIFS(E:E, A:A, A2115, B:B, "Med B"), 0)</f>
        <v>0</v>
      </c>
      <c r="K2115" s="23">
        <f t="shared" ref="K2115:K2178" si="278">IF(B2115="Med A", E2115, 0)</f>
        <v>0</v>
      </c>
      <c r="L2115" s="23">
        <f t="shared" ref="L2115:L2178" si="279">IF(B2115="Med B", E2115, 0)</f>
        <v>0</v>
      </c>
      <c r="M2115" s="1">
        <f>IF(AND(B2115="Med B", COUNTIFS(A$2:A2115, A2115, B$2:B2115, "Med B")=1), 1, 0)</f>
        <v>0</v>
      </c>
      <c r="N2115" s="1">
        <f t="shared" ref="N2115:N2178" si="280">IF(M2115=1, E2115, 0)</f>
        <v>0</v>
      </c>
      <c r="O2115" s="1">
        <f>IF(B2115="Med B", COUNTIFS(A$2:A2115, A2115, B$2:B2115, "Med B"), 0)</f>
        <v>0</v>
      </c>
      <c r="P2115" s="1">
        <f>IF(AND(B2115="Med B", COUNTIFS(A$2:A2115, A2115, B$2:B2115, "Med B")=2), E2115, 0)</f>
        <v>0</v>
      </c>
    </row>
    <row r="2116" spans="9:16" ht="12.75" customHeight="1" x14ac:dyDescent="0.25">
      <c r="I2116" s="23">
        <f>IF(F2116=1, SUMIFS(E$2:E2116, A$2:A2116, A2116, B$2:B2116, "Med A"), 0)</f>
        <v>0</v>
      </c>
      <c r="J2116" s="23">
        <f t="shared" si="277"/>
        <v>0</v>
      </c>
      <c r="K2116" s="23">
        <f t="shared" si="278"/>
        <v>0</v>
      </c>
      <c r="L2116" s="23">
        <f t="shared" si="279"/>
        <v>0</v>
      </c>
      <c r="M2116" s="1">
        <f>IF(AND(B2116="Med B", COUNTIFS(A$2:A2116, A2116, B$2:B2116, "Med B")=1), 1, 0)</f>
        <v>0</v>
      </c>
      <c r="N2116" s="1">
        <f t="shared" si="280"/>
        <v>0</v>
      </c>
      <c r="O2116" s="1">
        <f>IF(B2116="Med B", COUNTIFS(A$2:A2116, A2116, B$2:B2116, "Med B"), 0)</f>
        <v>0</v>
      </c>
      <c r="P2116" s="1">
        <f>IF(AND(B2116="Med B", COUNTIFS(A$2:A2116, A2116, B$2:B2116, "Med B")=2), E2116, 0)</f>
        <v>0</v>
      </c>
    </row>
    <row r="2117" spans="9:16" ht="12.75" customHeight="1" x14ac:dyDescent="0.25">
      <c r="I2117" s="23">
        <f>IF(F2117=1, SUMIFS(E$2:E2117, A$2:A2117, A2117, B$2:B2117, "Med A"), 0)</f>
        <v>0</v>
      </c>
      <c r="J2117" s="23">
        <f t="shared" si="277"/>
        <v>0</v>
      </c>
      <c r="K2117" s="23">
        <f t="shared" si="278"/>
        <v>0</v>
      </c>
      <c r="L2117" s="23">
        <f t="shared" si="279"/>
        <v>0</v>
      </c>
      <c r="M2117" s="1">
        <f>IF(AND(B2117="Med B", COUNTIFS(A$2:A2117, A2117, B$2:B2117, "Med B")=1), 1, 0)</f>
        <v>0</v>
      </c>
      <c r="N2117" s="1">
        <f t="shared" si="280"/>
        <v>0</v>
      </c>
      <c r="O2117" s="1">
        <f>IF(B2117="Med B", COUNTIFS(A$2:A2117, A2117, B$2:B2117, "Med B"), 0)</f>
        <v>0</v>
      </c>
      <c r="P2117" s="1">
        <f>IF(AND(B2117="Med B", COUNTIFS(A$2:A2117, A2117, B$2:B2117, "Med B")=2), E2117, 0)</f>
        <v>0</v>
      </c>
    </row>
    <row r="2118" spans="9:16" ht="12.75" customHeight="1" x14ac:dyDescent="0.25">
      <c r="I2118" s="23">
        <f>IF(F2118=1, SUMIFS(E$2:E2118, A$2:A2118, A2118, B$2:B2118, "Med A"), 0)</f>
        <v>0</v>
      </c>
      <c r="J2118" s="23">
        <f t="shared" si="277"/>
        <v>0</v>
      </c>
      <c r="K2118" s="23">
        <f t="shared" si="278"/>
        <v>0</v>
      </c>
      <c r="L2118" s="23">
        <f t="shared" si="279"/>
        <v>0</v>
      </c>
      <c r="M2118" s="1">
        <f>IF(AND(B2118="Med B", COUNTIFS(A$2:A2118, A2118, B$2:B2118, "Med B")=1), 1, 0)</f>
        <v>0</v>
      </c>
      <c r="N2118" s="1">
        <f t="shared" si="280"/>
        <v>0</v>
      </c>
      <c r="O2118" s="1">
        <f>IF(B2118="Med B", COUNTIFS(A$2:A2118, A2118, B$2:B2118, "Med B"), 0)</f>
        <v>0</v>
      </c>
      <c r="P2118" s="1">
        <f>IF(AND(B2118="Med B", COUNTIFS(A$2:A2118, A2118, B$2:B2118, "Med B")=2), E2118, 0)</f>
        <v>0</v>
      </c>
    </row>
    <row r="2119" spans="9:16" ht="12.75" customHeight="1" x14ac:dyDescent="0.25">
      <c r="I2119" s="23">
        <f>IF(F2119=1, SUMIFS(E$2:E2119, A$2:A2119, A2119, B$2:B2119, "Med A"), 0)</f>
        <v>0</v>
      </c>
      <c r="J2119" s="23">
        <f t="shared" si="277"/>
        <v>0</v>
      </c>
      <c r="K2119" s="23">
        <f t="shared" si="278"/>
        <v>0</v>
      </c>
      <c r="L2119" s="23">
        <f t="shared" si="279"/>
        <v>0</v>
      </c>
      <c r="M2119" s="1">
        <f>IF(AND(B2119="Med B", COUNTIFS(A$2:A2119, A2119, B$2:B2119, "Med B")=1), 1, 0)</f>
        <v>0</v>
      </c>
      <c r="N2119" s="1">
        <f t="shared" si="280"/>
        <v>0</v>
      </c>
      <c r="O2119" s="1">
        <f>IF(B2119="Med B", COUNTIFS(A$2:A2119, A2119, B$2:B2119, "Med B"), 0)</f>
        <v>0</v>
      </c>
      <c r="P2119" s="1">
        <f>IF(AND(B2119="Med B", COUNTIFS(A$2:A2119, A2119, B$2:B2119, "Med B")=2), E2119, 0)</f>
        <v>0</v>
      </c>
    </row>
    <row r="2120" spans="9:16" ht="12.75" customHeight="1" x14ac:dyDescent="0.25">
      <c r="I2120" s="23">
        <f>IF(F2120=1, SUMIFS(E$2:E2120, A$2:A2120, A2120, B$2:B2120, "Med A"), 0)</f>
        <v>0</v>
      </c>
      <c r="J2120" s="23">
        <f t="shared" si="277"/>
        <v>0</v>
      </c>
      <c r="K2120" s="23">
        <f t="shared" si="278"/>
        <v>0</v>
      </c>
      <c r="L2120" s="23">
        <f t="shared" si="279"/>
        <v>0</v>
      </c>
      <c r="M2120" s="1">
        <f>IF(AND(B2120="Med B", COUNTIFS(A$2:A2120, A2120, B$2:B2120, "Med B")=1), 1, 0)</f>
        <v>0</v>
      </c>
      <c r="N2120" s="1">
        <f t="shared" si="280"/>
        <v>0</v>
      </c>
      <c r="O2120" s="1">
        <f>IF(B2120="Med B", COUNTIFS(A$2:A2120, A2120, B$2:B2120, "Med B"), 0)</f>
        <v>0</v>
      </c>
      <c r="P2120" s="1">
        <f>IF(AND(B2120="Med B", COUNTIFS(A$2:A2120, A2120, B$2:B2120, "Med B")=2), E2120, 0)</f>
        <v>0</v>
      </c>
    </row>
    <row r="2121" spans="9:16" ht="12.75" customHeight="1" x14ac:dyDescent="0.25">
      <c r="I2121" s="23">
        <f>IF(F2121=1, SUMIFS(E$2:E2121, A$2:A2121, A2121, B$2:B2121, "Med A"), 0)</f>
        <v>0</v>
      </c>
      <c r="J2121" s="23">
        <f t="shared" si="277"/>
        <v>0</v>
      </c>
      <c r="K2121" s="23">
        <f t="shared" si="278"/>
        <v>0</v>
      </c>
      <c r="L2121" s="23">
        <f t="shared" si="279"/>
        <v>0</v>
      </c>
      <c r="M2121" s="1">
        <f>IF(AND(B2121="Med B", COUNTIFS(A$2:A2121, A2121, B$2:B2121, "Med B")=1), 1, 0)</f>
        <v>0</v>
      </c>
      <c r="N2121" s="1">
        <f t="shared" si="280"/>
        <v>0</v>
      </c>
      <c r="O2121" s="1">
        <f>IF(B2121="Med B", COUNTIFS(A$2:A2121, A2121, B$2:B2121, "Med B"), 0)</f>
        <v>0</v>
      </c>
      <c r="P2121" s="1">
        <f>IF(AND(B2121="Med B", COUNTIFS(A$2:A2121, A2121, B$2:B2121, "Med B")=2), E2121, 0)</f>
        <v>0</v>
      </c>
    </row>
    <row r="2122" spans="9:16" ht="12.75" customHeight="1" x14ac:dyDescent="0.25">
      <c r="I2122" s="23">
        <f>IF(F2122=1, SUMIFS(E$2:E2122, A$2:A2122, A2122, B$2:B2122, "Med A"), 0)</f>
        <v>0</v>
      </c>
      <c r="J2122" s="23">
        <f t="shared" si="277"/>
        <v>0</v>
      </c>
      <c r="K2122" s="23">
        <f t="shared" si="278"/>
        <v>0</v>
      </c>
      <c r="L2122" s="23">
        <f t="shared" si="279"/>
        <v>0</v>
      </c>
      <c r="M2122" s="1">
        <f>IF(AND(B2122="Med B", COUNTIFS(A$2:A2122, A2122, B$2:B2122, "Med B")=1), 1, 0)</f>
        <v>0</v>
      </c>
      <c r="N2122" s="1">
        <f t="shared" si="280"/>
        <v>0</v>
      </c>
      <c r="O2122" s="1">
        <f>IF(B2122="Med B", COUNTIFS(A$2:A2122, A2122, B$2:B2122, "Med B"), 0)</f>
        <v>0</v>
      </c>
      <c r="P2122" s="1">
        <f>IF(AND(B2122="Med B", COUNTIFS(A$2:A2122, A2122, B$2:B2122, "Med B")=2), E2122, 0)</f>
        <v>0</v>
      </c>
    </row>
    <row r="2123" spans="9:16" ht="12.75" customHeight="1" x14ac:dyDescent="0.25">
      <c r="I2123" s="23">
        <f>IF(F2123=1, SUMIFS(E$2:E2123, A$2:A2123, A2123, B$2:B2123, "Med A"), 0)</f>
        <v>0</v>
      </c>
      <c r="J2123" s="23">
        <f t="shared" si="277"/>
        <v>0</v>
      </c>
      <c r="K2123" s="23">
        <f t="shared" si="278"/>
        <v>0</v>
      </c>
      <c r="L2123" s="23">
        <f t="shared" si="279"/>
        <v>0</v>
      </c>
      <c r="M2123" s="1">
        <f>IF(AND(B2123="Med B", COUNTIFS(A$2:A2123, A2123, B$2:B2123, "Med B")=1), 1, 0)</f>
        <v>0</v>
      </c>
      <c r="N2123" s="1">
        <f t="shared" si="280"/>
        <v>0</v>
      </c>
      <c r="O2123" s="1">
        <f>IF(B2123="Med B", COUNTIFS(A$2:A2123, A2123, B$2:B2123, "Med B"), 0)</f>
        <v>0</v>
      </c>
      <c r="P2123" s="1">
        <f>IF(AND(B2123="Med B", COUNTIFS(A$2:A2123, A2123, B$2:B2123, "Med B")=2), E2123, 0)</f>
        <v>0</v>
      </c>
    </row>
    <row r="2124" spans="9:16" ht="12.75" customHeight="1" x14ac:dyDescent="0.25">
      <c r="I2124" s="23">
        <f>IF(F2124=1, SUMIFS(E$2:E2124, A$2:A2124, A2124, B$2:B2124, "Med A"), 0)</f>
        <v>0</v>
      </c>
      <c r="J2124" s="23">
        <f t="shared" si="277"/>
        <v>0</v>
      </c>
      <c r="K2124" s="23">
        <f t="shared" si="278"/>
        <v>0</v>
      </c>
      <c r="L2124" s="23">
        <f t="shared" si="279"/>
        <v>0</v>
      </c>
      <c r="M2124" s="1">
        <f>IF(AND(B2124="Med B", COUNTIFS(A$2:A2124, A2124, B$2:B2124, "Med B")=1), 1, 0)</f>
        <v>0</v>
      </c>
      <c r="N2124" s="1">
        <f t="shared" si="280"/>
        <v>0</v>
      </c>
      <c r="O2124" s="1">
        <f>IF(B2124="Med B", COUNTIFS(A$2:A2124, A2124, B$2:B2124, "Med B"), 0)</f>
        <v>0</v>
      </c>
      <c r="P2124" s="1">
        <f>IF(AND(B2124="Med B", COUNTIFS(A$2:A2124, A2124, B$2:B2124, "Med B")=2), E2124, 0)</f>
        <v>0</v>
      </c>
    </row>
    <row r="2125" spans="9:16" ht="12.75" customHeight="1" x14ac:dyDescent="0.25">
      <c r="I2125" s="23">
        <f>IF(F2125=1, SUMIFS(E$2:E2125, A$2:A2125, A2125, B$2:B2125, "Med A"), 0)</f>
        <v>0</v>
      </c>
      <c r="J2125" s="23">
        <f t="shared" si="277"/>
        <v>0</v>
      </c>
      <c r="K2125" s="23">
        <f t="shared" si="278"/>
        <v>0</v>
      </c>
      <c r="L2125" s="23">
        <f t="shared" si="279"/>
        <v>0</v>
      </c>
      <c r="M2125" s="1">
        <f>IF(AND(B2125="Med B", COUNTIFS(A$2:A2125, A2125, B$2:B2125, "Med B")=1), 1, 0)</f>
        <v>0</v>
      </c>
      <c r="N2125" s="1">
        <f t="shared" si="280"/>
        <v>0</v>
      </c>
      <c r="O2125" s="1">
        <f>IF(B2125="Med B", COUNTIFS(A$2:A2125, A2125, B$2:B2125, "Med B"), 0)</f>
        <v>0</v>
      </c>
      <c r="P2125" s="1">
        <f>IF(AND(B2125="Med B", COUNTIFS(A$2:A2125, A2125, B$2:B2125, "Med B")=2), E2125, 0)</f>
        <v>0</v>
      </c>
    </row>
    <row r="2126" spans="9:16" ht="12.75" customHeight="1" x14ac:dyDescent="0.25">
      <c r="I2126" s="23">
        <f>IF(F2126=1, SUMIFS(E$2:E2126, A$2:A2126, A2126, B$2:B2126, "Med A"), 0)</f>
        <v>0</v>
      </c>
      <c r="J2126" s="23">
        <f t="shared" si="277"/>
        <v>0</v>
      </c>
      <c r="K2126" s="23">
        <f t="shared" si="278"/>
        <v>0</v>
      </c>
      <c r="L2126" s="23">
        <f t="shared" si="279"/>
        <v>0</v>
      </c>
      <c r="M2126" s="1">
        <f>IF(AND(B2126="Med B", COUNTIFS(A$2:A2126, A2126, B$2:B2126, "Med B")=1), 1, 0)</f>
        <v>0</v>
      </c>
      <c r="N2126" s="1">
        <f t="shared" si="280"/>
        <v>0</v>
      </c>
      <c r="O2126" s="1">
        <f>IF(B2126="Med B", COUNTIFS(A$2:A2126, A2126, B$2:B2126, "Med B"), 0)</f>
        <v>0</v>
      </c>
      <c r="P2126" s="1">
        <f>IF(AND(B2126="Med B", COUNTIFS(A$2:A2126, A2126, B$2:B2126, "Med B")=2), E2126, 0)</f>
        <v>0</v>
      </c>
    </row>
    <row r="2127" spans="9:16" ht="12.75" customHeight="1" x14ac:dyDescent="0.25">
      <c r="I2127" s="23">
        <f>IF(F2127=1, SUMIFS(E$2:E2127, A$2:A2127, A2127, B$2:B2127, "Med A"), 0)</f>
        <v>0</v>
      </c>
      <c r="J2127" s="23">
        <f t="shared" si="277"/>
        <v>0</v>
      </c>
      <c r="K2127" s="23">
        <f t="shared" si="278"/>
        <v>0</v>
      </c>
      <c r="L2127" s="23">
        <f t="shared" si="279"/>
        <v>0</v>
      </c>
      <c r="M2127" s="1">
        <f>IF(AND(B2127="Med B", COUNTIFS(A$2:A2127, A2127, B$2:B2127, "Med B")=1), 1, 0)</f>
        <v>0</v>
      </c>
      <c r="N2127" s="1">
        <f t="shared" si="280"/>
        <v>0</v>
      </c>
      <c r="O2127" s="1">
        <f>IF(B2127="Med B", COUNTIFS(A$2:A2127, A2127, B$2:B2127, "Med B"), 0)</f>
        <v>0</v>
      </c>
      <c r="P2127" s="1">
        <f>IF(AND(B2127="Med B", COUNTIFS(A$2:A2127, A2127, B$2:B2127, "Med B")=2), E2127, 0)</f>
        <v>0</v>
      </c>
    </row>
    <row r="2128" spans="9:16" ht="12.75" customHeight="1" x14ac:dyDescent="0.25">
      <c r="I2128" s="23">
        <f>IF(F2128=1, SUMIFS(E$2:E2128, A$2:A2128, A2128, B$2:B2128, "Med A"), 0)</f>
        <v>0</v>
      </c>
      <c r="J2128" s="23">
        <f t="shared" si="277"/>
        <v>0</v>
      </c>
      <c r="K2128" s="23">
        <f t="shared" si="278"/>
        <v>0</v>
      </c>
      <c r="L2128" s="23">
        <f t="shared" si="279"/>
        <v>0</v>
      </c>
      <c r="M2128" s="1">
        <f>IF(AND(B2128="Med B", COUNTIFS(A$2:A2128, A2128, B$2:B2128, "Med B")=1), 1, 0)</f>
        <v>0</v>
      </c>
      <c r="N2128" s="1">
        <f t="shared" si="280"/>
        <v>0</v>
      </c>
      <c r="O2128" s="1">
        <f>IF(B2128="Med B", COUNTIFS(A$2:A2128, A2128, B$2:B2128, "Med B"), 0)</f>
        <v>0</v>
      </c>
      <c r="P2128" s="1">
        <f>IF(AND(B2128="Med B", COUNTIFS(A$2:A2128, A2128, B$2:B2128, "Med B")=2), E2128, 0)</f>
        <v>0</v>
      </c>
    </row>
    <row r="2129" spans="9:16" ht="12.75" customHeight="1" x14ac:dyDescent="0.25">
      <c r="I2129" s="23">
        <f>IF(F2129=1, SUMIFS(E$2:E2129, A$2:A2129, A2129, B$2:B2129, "Med A"), 0)</f>
        <v>0</v>
      </c>
      <c r="J2129" s="23">
        <f t="shared" si="277"/>
        <v>0</v>
      </c>
      <c r="K2129" s="23">
        <f t="shared" si="278"/>
        <v>0</v>
      </c>
      <c r="L2129" s="23">
        <f t="shared" si="279"/>
        <v>0</v>
      </c>
      <c r="M2129" s="1">
        <f>IF(AND(B2129="Med B", COUNTIFS(A$2:A2129, A2129, B$2:B2129, "Med B")=1), 1, 0)</f>
        <v>0</v>
      </c>
      <c r="N2129" s="1">
        <f t="shared" si="280"/>
        <v>0</v>
      </c>
      <c r="O2129" s="1">
        <f>IF(B2129="Med B", COUNTIFS(A$2:A2129, A2129, B$2:B2129, "Med B"), 0)</f>
        <v>0</v>
      </c>
      <c r="P2129" s="1">
        <f>IF(AND(B2129="Med B", COUNTIFS(A$2:A2129, A2129, B$2:B2129, "Med B")=2), E2129, 0)</f>
        <v>0</v>
      </c>
    </row>
    <row r="2130" spans="9:16" ht="12.75" customHeight="1" x14ac:dyDescent="0.25">
      <c r="I2130" s="23">
        <f>IF(F2130=1, SUMIFS(E$2:E2130, A$2:A2130, A2130, B$2:B2130, "Med A"), 0)</f>
        <v>0</v>
      </c>
      <c r="J2130" s="23">
        <f t="shared" si="277"/>
        <v>0</v>
      </c>
      <c r="K2130" s="23">
        <f t="shared" si="278"/>
        <v>0</v>
      </c>
      <c r="L2130" s="23">
        <f t="shared" si="279"/>
        <v>0</v>
      </c>
      <c r="M2130" s="1">
        <f>IF(AND(B2130="Med B", COUNTIFS(A$2:A2130, A2130, B$2:B2130, "Med B")=1), 1, 0)</f>
        <v>0</v>
      </c>
      <c r="N2130" s="1">
        <f t="shared" si="280"/>
        <v>0</v>
      </c>
      <c r="O2130" s="1">
        <f>IF(B2130="Med B", COUNTIFS(A$2:A2130, A2130, B$2:B2130, "Med B"), 0)</f>
        <v>0</v>
      </c>
      <c r="P2130" s="1">
        <f>IF(AND(B2130="Med B", COUNTIFS(A$2:A2130, A2130, B$2:B2130, "Med B")=2), E2130, 0)</f>
        <v>0</v>
      </c>
    </row>
    <row r="2131" spans="9:16" ht="12.75" customHeight="1" x14ac:dyDescent="0.25">
      <c r="I2131" s="23">
        <f>IF(F2131=1, SUMIFS(E$2:E2131, A$2:A2131, A2131, B$2:B2131, "Med A"), 0)</f>
        <v>0</v>
      </c>
      <c r="J2131" s="23">
        <f t="shared" si="277"/>
        <v>0</v>
      </c>
      <c r="K2131" s="23">
        <f t="shared" si="278"/>
        <v>0</v>
      </c>
      <c r="L2131" s="23">
        <f t="shared" si="279"/>
        <v>0</v>
      </c>
      <c r="M2131" s="1">
        <f>IF(AND(B2131="Med B", COUNTIFS(A$2:A2131, A2131, B$2:B2131, "Med B")=1), 1, 0)</f>
        <v>0</v>
      </c>
      <c r="N2131" s="1">
        <f t="shared" si="280"/>
        <v>0</v>
      </c>
      <c r="O2131" s="1">
        <f>IF(B2131="Med B", COUNTIFS(A$2:A2131, A2131, B$2:B2131, "Med B"), 0)</f>
        <v>0</v>
      </c>
      <c r="P2131" s="1">
        <f>IF(AND(B2131="Med B", COUNTIFS(A$2:A2131, A2131, B$2:B2131, "Med B")=2), E2131, 0)</f>
        <v>0</v>
      </c>
    </row>
    <row r="2132" spans="9:16" ht="12.75" customHeight="1" x14ac:dyDescent="0.25">
      <c r="I2132" s="23">
        <f>IF(F2132=1, SUMIFS(E$2:E2132, A$2:A2132, A2132, B$2:B2132, "Med A"), 0)</f>
        <v>0</v>
      </c>
      <c r="J2132" s="23">
        <f t="shared" si="277"/>
        <v>0</v>
      </c>
      <c r="K2132" s="23">
        <f t="shared" si="278"/>
        <v>0</v>
      </c>
      <c r="L2132" s="23">
        <f t="shared" si="279"/>
        <v>0</v>
      </c>
      <c r="M2132" s="1">
        <f>IF(AND(B2132="Med B", COUNTIFS(A$2:A2132, A2132, B$2:B2132, "Med B")=1), 1, 0)</f>
        <v>0</v>
      </c>
      <c r="N2132" s="1">
        <f t="shared" si="280"/>
        <v>0</v>
      </c>
      <c r="O2132" s="1">
        <f>IF(B2132="Med B", COUNTIFS(A$2:A2132, A2132, B$2:B2132, "Med B"), 0)</f>
        <v>0</v>
      </c>
      <c r="P2132" s="1">
        <f>IF(AND(B2132="Med B", COUNTIFS(A$2:A2132, A2132, B$2:B2132, "Med B")=2), E2132, 0)</f>
        <v>0</v>
      </c>
    </row>
    <row r="2133" spans="9:16" ht="12.75" customHeight="1" x14ac:dyDescent="0.25">
      <c r="I2133" s="23">
        <f>IF(F2133=1, SUMIFS(E$2:E2133, A$2:A2133, A2133, B$2:B2133, "Med A"), 0)</f>
        <v>0</v>
      </c>
      <c r="J2133" s="23">
        <f t="shared" si="277"/>
        <v>0</v>
      </c>
      <c r="K2133" s="23">
        <f t="shared" si="278"/>
        <v>0</v>
      </c>
      <c r="L2133" s="23">
        <f t="shared" si="279"/>
        <v>0</v>
      </c>
      <c r="M2133" s="1">
        <f>IF(AND(B2133="Med B", COUNTIFS(A$2:A2133, A2133, B$2:B2133, "Med B")=1), 1, 0)</f>
        <v>0</v>
      </c>
      <c r="N2133" s="1">
        <f t="shared" si="280"/>
        <v>0</v>
      </c>
      <c r="O2133" s="1">
        <f>IF(B2133="Med B", COUNTIFS(A$2:A2133, A2133, B$2:B2133, "Med B"), 0)</f>
        <v>0</v>
      </c>
      <c r="P2133" s="1">
        <f>IF(AND(B2133="Med B", COUNTIFS(A$2:A2133, A2133, B$2:B2133, "Med B")=2), E2133, 0)</f>
        <v>0</v>
      </c>
    </row>
    <row r="2134" spans="9:16" ht="12.75" customHeight="1" x14ac:dyDescent="0.25">
      <c r="I2134" s="23">
        <f>IF(F2134=1, SUMIFS(E$2:E2134, A$2:A2134, A2134, B$2:B2134, "Med A"), 0)</f>
        <v>0</v>
      </c>
      <c r="J2134" s="23">
        <f t="shared" si="277"/>
        <v>0</v>
      </c>
      <c r="K2134" s="23">
        <f t="shared" si="278"/>
        <v>0</v>
      </c>
      <c r="L2134" s="23">
        <f t="shared" si="279"/>
        <v>0</v>
      </c>
      <c r="M2134" s="1">
        <f>IF(AND(B2134="Med B", COUNTIFS(A$2:A2134, A2134, B$2:B2134, "Med B")=1), 1, 0)</f>
        <v>0</v>
      </c>
      <c r="N2134" s="1">
        <f t="shared" si="280"/>
        <v>0</v>
      </c>
      <c r="O2134" s="1">
        <f>IF(B2134="Med B", COUNTIFS(A$2:A2134, A2134, B$2:B2134, "Med B"), 0)</f>
        <v>0</v>
      </c>
      <c r="P2134" s="1">
        <f>IF(AND(B2134="Med B", COUNTIFS(A$2:A2134, A2134, B$2:B2134, "Med B")=2), E2134, 0)</f>
        <v>0</v>
      </c>
    </row>
    <row r="2135" spans="9:16" ht="12.75" customHeight="1" x14ac:dyDescent="0.25">
      <c r="I2135" s="23">
        <f>IF(F2135=1, SUMIFS(E$2:E2135, A$2:A2135, A2135, B$2:B2135, "Med A"), 0)</f>
        <v>0</v>
      </c>
      <c r="J2135" s="23">
        <f t="shared" si="277"/>
        <v>0</v>
      </c>
      <c r="K2135" s="23">
        <f t="shared" si="278"/>
        <v>0</v>
      </c>
      <c r="L2135" s="23">
        <f t="shared" si="279"/>
        <v>0</v>
      </c>
      <c r="M2135" s="1">
        <f>IF(AND(B2135="Med B", COUNTIFS(A$2:A2135, A2135, B$2:B2135, "Med B")=1), 1, 0)</f>
        <v>0</v>
      </c>
      <c r="N2135" s="1">
        <f t="shared" si="280"/>
        <v>0</v>
      </c>
      <c r="O2135" s="1">
        <f>IF(B2135="Med B", COUNTIFS(A$2:A2135, A2135, B$2:B2135, "Med B"), 0)</f>
        <v>0</v>
      </c>
      <c r="P2135" s="1">
        <f>IF(AND(B2135="Med B", COUNTIFS(A$2:A2135, A2135, B$2:B2135, "Med B")=2), E2135, 0)</f>
        <v>0</v>
      </c>
    </row>
    <row r="2136" spans="9:16" ht="12.75" customHeight="1" x14ac:dyDescent="0.25">
      <c r="I2136" s="23">
        <f>IF(F2136=1, SUMIFS(E$2:E2136, A$2:A2136, A2136, B$2:B2136, "Med A"), 0)</f>
        <v>0</v>
      </c>
      <c r="J2136" s="23">
        <f t="shared" si="277"/>
        <v>0</v>
      </c>
      <c r="K2136" s="23">
        <f t="shared" si="278"/>
        <v>0</v>
      </c>
      <c r="L2136" s="23">
        <f t="shared" si="279"/>
        <v>0</v>
      </c>
      <c r="M2136" s="1">
        <f>IF(AND(B2136="Med B", COUNTIFS(A$2:A2136, A2136, B$2:B2136, "Med B")=1), 1, 0)</f>
        <v>0</v>
      </c>
      <c r="N2136" s="1">
        <f t="shared" si="280"/>
        <v>0</v>
      </c>
      <c r="O2136" s="1">
        <f>IF(B2136="Med B", COUNTIFS(A$2:A2136, A2136, B$2:B2136, "Med B"), 0)</f>
        <v>0</v>
      </c>
      <c r="P2136" s="1">
        <f>IF(AND(B2136="Med B", COUNTIFS(A$2:A2136, A2136, B$2:B2136, "Med B")=2), E2136, 0)</f>
        <v>0</v>
      </c>
    </row>
    <row r="2137" spans="9:16" ht="12.75" customHeight="1" x14ac:dyDescent="0.25">
      <c r="I2137" s="23">
        <f>IF(F2137=1, SUMIFS(E$2:E2137, A$2:A2137, A2137, B$2:B2137, "Med A"), 0)</f>
        <v>0</v>
      </c>
      <c r="J2137" s="23">
        <f t="shared" si="277"/>
        <v>0</v>
      </c>
      <c r="K2137" s="23">
        <f t="shared" si="278"/>
        <v>0</v>
      </c>
      <c r="L2137" s="23">
        <f t="shared" si="279"/>
        <v>0</v>
      </c>
      <c r="M2137" s="1">
        <f>IF(AND(B2137="Med B", COUNTIFS(A$2:A2137, A2137, B$2:B2137, "Med B")=1), 1, 0)</f>
        <v>0</v>
      </c>
      <c r="N2137" s="1">
        <f t="shared" si="280"/>
        <v>0</v>
      </c>
      <c r="O2137" s="1">
        <f>IF(B2137="Med B", COUNTIFS(A$2:A2137, A2137, B$2:B2137, "Med B"), 0)</f>
        <v>0</v>
      </c>
      <c r="P2137" s="1">
        <f>IF(AND(B2137="Med B", COUNTIFS(A$2:A2137, A2137, B$2:B2137, "Med B")=2), E2137, 0)</f>
        <v>0</v>
      </c>
    </row>
    <row r="2138" spans="9:16" ht="12.75" customHeight="1" x14ac:dyDescent="0.25">
      <c r="I2138" s="23">
        <f>IF(F2138=1, SUMIFS(E$2:E2138, A$2:A2138, A2138, B$2:B2138, "Med A"), 0)</f>
        <v>0</v>
      </c>
      <c r="J2138" s="23">
        <f t="shared" si="277"/>
        <v>0</v>
      </c>
      <c r="K2138" s="23">
        <f t="shared" si="278"/>
        <v>0</v>
      </c>
      <c r="L2138" s="23">
        <f t="shared" si="279"/>
        <v>0</v>
      </c>
      <c r="M2138" s="1">
        <f>IF(AND(B2138="Med B", COUNTIFS(A$2:A2138, A2138, B$2:B2138, "Med B")=1), 1, 0)</f>
        <v>0</v>
      </c>
      <c r="N2138" s="1">
        <f t="shared" si="280"/>
        <v>0</v>
      </c>
      <c r="O2138" s="1">
        <f>IF(B2138="Med B", COUNTIFS(A$2:A2138, A2138, B$2:B2138, "Med B"), 0)</f>
        <v>0</v>
      </c>
      <c r="P2138" s="1">
        <f>IF(AND(B2138="Med B", COUNTIFS(A$2:A2138, A2138, B$2:B2138, "Med B")=2), E2138, 0)</f>
        <v>0</v>
      </c>
    </row>
    <row r="2139" spans="9:16" ht="12.75" customHeight="1" x14ac:dyDescent="0.25">
      <c r="I2139" s="23">
        <f>IF(F2139=1, SUMIFS(E$2:E2139, A$2:A2139, A2139, B$2:B2139, "Med A"), 0)</f>
        <v>0</v>
      </c>
      <c r="J2139" s="23">
        <f t="shared" si="277"/>
        <v>0</v>
      </c>
      <c r="K2139" s="23">
        <f t="shared" si="278"/>
        <v>0</v>
      </c>
      <c r="L2139" s="23">
        <f t="shared" si="279"/>
        <v>0</v>
      </c>
      <c r="M2139" s="1">
        <f>IF(AND(B2139="Med B", COUNTIFS(A$2:A2139, A2139, B$2:B2139, "Med B")=1), 1, 0)</f>
        <v>0</v>
      </c>
      <c r="N2139" s="1">
        <f t="shared" si="280"/>
        <v>0</v>
      </c>
      <c r="O2139" s="1">
        <f>IF(B2139="Med B", COUNTIFS(A$2:A2139, A2139, B$2:B2139, "Med B"), 0)</f>
        <v>0</v>
      </c>
      <c r="P2139" s="1">
        <f>IF(AND(B2139="Med B", COUNTIFS(A$2:A2139, A2139, B$2:B2139, "Med B")=2), E2139, 0)</f>
        <v>0</v>
      </c>
    </row>
    <row r="2140" spans="9:16" ht="12.75" customHeight="1" x14ac:dyDescent="0.25">
      <c r="I2140" s="23">
        <f>IF(F2140=1, SUMIFS(E$2:E2140, A$2:A2140, A2140, B$2:B2140, "Med A"), 0)</f>
        <v>0</v>
      </c>
      <c r="J2140" s="23">
        <f t="shared" si="277"/>
        <v>0</v>
      </c>
      <c r="K2140" s="23">
        <f t="shared" si="278"/>
        <v>0</v>
      </c>
      <c r="L2140" s="23">
        <f t="shared" si="279"/>
        <v>0</v>
      </c>
      <c r="M2140" s="1">
        <f>IF(AND(B2140="Med B", COUNTIFS(A$2:A2140, A2140, B$2:B2140, "Med B")=1), 1, 0)</f>
        <v>0</v>
      </c>
      <c r="N2140" s="1">
        <f t="shared" si="280"/>
        <v>0</v>
      </c>
      <c r="O2140" s="1">
        <f>IF(B2140="Med B", COUNTIFS(A$2:A2140, A2140, B$2:B2140, "Med B"), 0)</f>
        <v>0</v>
      </c>
      <c r="P2140" s="1">
        <f>IF(AND(B2140="Med B", COUNTIFS(A$2:A2140, A2140, B$2:B2140, "Med B")=2), E2140, 0)</f>
        <v>0</v>
      </c>
    </row>
    <row r="2141" spans="9:16" ht="12.75" customHeight="1" x14ac:dyDescent="0.25">
      <c r="I2141" s="23">
        <f>IF(F2141=1, SUMIFS(E$2:E2141, A$2:A2141, A2141, B$2:B2141, "Med A"), 0)</f>
        <v>0</v>
      </c>
      <c r="J2141" s="23">
        <f t="shared" si="277"/>
        <v>0</v>
      </c>
      <c r="K2141" s="23">
        <f t="shared" si="278"/>
        <v>0</v>
      </c>
      <c r="L2141" s="23">
        <f t="shared" si="279"/>
        <v>0</v>
      </c>
      <c r="M2141" s="1">
        <f>IF(AND(B2141="Med B", COUNTIFS(A$2:A2141, A2141, B$2:B2141, "Med B")=1), 1, 0)</f>
        <v>0</v>
      </c>
      <c r="N2141" s="1">
        <f t="shared" si="280"/>
        <v>0</v>
      </c>
      <c r="O2141" s="1">
        <f>IF(B2141="Med B", COUNTIFS(A$2:A2141, A2141, B$2:B2141, "Med B"), 0)</f>
        <v>0</v>
      </c>
      <c r="P2141" s="1">
        <f>IF(AND(B2141="Med B", COUNTIFS(A$2:A2141, A2141, B$2:B2141, "Med B")=2), E2141, 0)</f>
        <v>0</v>
      </c>
    </row>
    <row r="2142" spans="9:16" ht="12.75" customHeight="1" x14ac:dyDescent="0.25">
      <c r="I2142" s="23">
        <f>IF(F2142=1, SUMIFS(E$2:E2142, A$2:A2142, A2142, B$2:B2142, "Med A"), 0)</f>
        <v>0</v>
      </c>
      <c r="J2142" s="23">
        <f t="shared" si="277"/>
        <v>0</v>
      </c>
      <c r="K2142" s="23">
        <f t="shared" si="278"/>
        <v>0</v>
      </c>
      <c r="L2142" s="23">
        <f t="shared" si="279"/>
        <v>0</v>
      </c>
      <c r="M2142" s="1">
        <f>IF(AND(B2142="Med B", COUNTIFS(A$2:A2142, A2142, B$2:B2142, "Med B")=1), 1, 0)</f>
        <v>0</v>
      </c>
      <c r="N2142" s="1">
        <f t="shared" si="280"/>
        <v>0</v>
      </c>
      <c r="O2142" s="1">
        <f>IF(B2142="Med B", COUNTIFS(A$2:A2142, A2142, B$2:B2142, "Med B"), 0)</f>
        <v>0</v>
      </c>
      <c r="P2142" s="1">
        <f>IF(AND(B2142="Med B", COUNTIFS(A$2:A2142, A2142, B$2:B2142, "Med B")=2), E2142, 0)</f>
        <v>0</v>
      </c>
    </row>
    <row r="2143" spans="9:16" ht="12.75" customHeight="1" x14ac:dyDescent="0.25">
      <c r="I2143" s="23">
        <f>IF(F2143=1, SUMIFS(E$2:E2143, A$2:A2143, A2143, B$2:B2143, "Med A"), 0)</f>
        <v>0</v>
      </c>
      <c r="J2143" s="23">
        <f t="shared" si="277"/>
        <v>0</v>
      </c>
      <c r="K2143" s="23">
        <f t="shared" si="278"/>
        <v>0</v>
      </c>
      <c r="L2143" s="23">
        <f t="shared" si="279"/>
        <v>0</v>
      </c>
      <c r="M2143" s="1">
        <f>IF(AND(B2143="Med B", COUNTIFS(A$2:A2143, A2143, B$2:B2143, "Med B")=1), 1, 0)</f>
        <v>0</v>
      </c>
      <c r="N2143" s="1">
        <f t="shared" si="280"/>
        <v>0</v>
      </c>
      <c r="O2143" s="1">
        <f>IF(B2143="Med B", COUNTIFS(A$2:A2143, A2143, B$2:B2143, "Med B"), 0)</f>
        <v>0</v>
      </c>
      <c r="P2143" s="1">
        <f>IF(AND(B2143="Med B", COUNTIFS(A$2:A2143, A2143, B$2:B2143, "Med B")=2), E2143, 0)</f>
        <v>0</v>
      </c>
    </row>
    <row r="2144" spans="9:16" ht="12.75" customHeight="1" x14ac:dyDescent="0.25">
      <c r="I2144" s="23">
        <f>IF(F2144=1, SUMIFS(E$2:E2144, A$2:A2144, A2144, B$2:B2144, "Med A"), 0)</f>
        <v>0</v>
      </c>
      <c r="J2144" s="23">
        <f t="shared" si="277"/>
        <v>0</v>
      </c>
      <c r="K2144" s="23">
        <f t="shared" si="278"/>
        <v>0</v>
      </c>
      <c r="L2144" s="23">
        <f t="shared" si="279"/>
        <v>0</v>
      </c>
      <c r="M2144" s="1">
        <f>IF(AND(B2144="Med B", COUNTIFS(A$2:A2144, A2144, B$2:B2144, "Med B")=1), 1, 0)</f>
        <v>0</v>
      </c>
      <c r="N2144" s="1">
        <f t="shared" si="280"/>
        <v>0</v>
      </c>
      <c r="O2144" s="1">
        <f>IF(B2144="Med B", COUNTIFS(A$2:A2144, A2144, B$2:B2144, "Med B"), 0)</f>
        <v>0</v>
      </c>
      <c r="P2144" s="1">
        <f>IF(AND(B2144="Med B", COUNTIFS(A$2:A2144, A2144, B$2:B2144, "Med B")=2), E2144, 0)</f>
        <v>0</v>
      </c>
    </row>
    <row r="2145" spans="9:16" ht="12.75" customHeight="1" x14ac:dyDescent="0.25">
      <c r="I2145" s="23">
        <f>IF(F2145=1, SUMIFS(E$2:E2145, A$2:A2145, A2145, B$2:B2145, "Med A"), 0)</f>
        <v>0</v>
      </c>
      <c r="J2145" s="23">
        <f t="shared" si="277"/>
        <v>0</v>
      </c>
      <c r="K2145" s="23">
        <f t="shared" si="278"/>
        <v>0</v>
      </c>
      <c r="L2145" s="23">
        <f t="shared" si="279"/>
        <v>0</v>
      </c>
      <c r="M2145" s="1">
        <f>IF(AND(B2145="Med B", COUNTIFS(A$2:A2145, A2145, B$2:B2145, "Med B")=1), 1, 0)</f>
        <v>0</v>
      </c>
      <c r="N2145" s="1">
        <f t="shared" si="280"/>
        <v>0</v>
      </c>
      <c r="O2145" s="1">
        <f>IF(B2145="Med B", COUNTIFS(A$2:A2145, A2145, B$2:B2145, "Med B"), 0)</f>
        <v>0</v>
      </c>
      <c r="P2145" s="1">
        <f>IF(AND(B2145="Med B", COUNTIFS(A$2:A2145, A2145, B$2:B2145, "Med B")=2), E2145, 0)</f>
        <v>0</v>
      </c>
    </row>
    <row r="2146" spans="9:16" ht="12.75" customHeight="1" x14ac:dyDescent="0.25">
      <c r="I2146" s="23">
        <f>IF(F2146=1, SUMIFS(E$2:E2146, A$2:A2146, A2146, B$2:B2146, "Med A"), 0)</f>
        <v>0</v>
      </c>
      <c r="J2146" s="23">
        <f t="shared" si="277"/>
        <v>0</v>
      </c>
      <c r="K2146" s="23">
        <f t="shared" si="278"/>
        <v>0</v>
      </c>
      <c r="L2146" s="23">
        <f t="shared" si="279"/>
        <v>0</v>
      </c>
      <c r="M2146" s="1">
        <f>IF(AND(B2146="Med B", COUNTIFS(A$2:A2146, A2146, B$2:B2146, "Med B")=1), 1, 0)</f>
        <v>0</v>
      </c>
      <c r="N2146" s="1">
        <f t="shared" si="280"/>
        <v>0</v>
      </c>
      <c r="O2146" s="1">
        <f>IF(B2146="Med B", COUNTIFS(A$2:A2146, A2146, B$2:B2146, "Med B"), 0)</f>
        <v>0</v>
      </c>
      <c r="P2146" s="1">
        <f>IF(AND(B2146="Med B", COUNTIFS(A$2:A2146, A2146, B$2:B2146, "Med B")=2), E2146, 0)</f>
        <v>0</v>
      </c>
    </row>
    <row r="2147" spans="9:16" ht="12.75" customHeight="1" x14ac:dyDescent="0.25">
      <c r="I2147" s="23">
        <f>IF(F2147=1, SUMIFS(E$2:E2147, A$2:A2147, A2147, B$2:B2147, "Med A"), 0)</f>
        <v>0</v>
      </c>
      <c r="J2147" s="23">
        <f t="shared" si="277"/>
        <v>0</v>
      </c>
      <c r="K2147" s="23">
        <f t="shared" si="278"/>
        <v>0</v>
      </c>
      <c r="L2147" s="23">
        <f t="shared" si="279"/>
        <v>0</v>
      </c>
      <c r="M2147" s="1">
        <f>IF(AND(B2147="Med B", COUNTIFS(A$2:A2147, A2147, B$2:B2147, "Med B")=1), 1, 0)</f>
        <v>0</v>
      </c>
      <c r="N2147" s="1">
        <f t="shared" si="280"/>
        <v>0</v>
      </c>
      <c r="O2147" s="1">
        <f>IF(B2147="Med B", COUNTIFS(A$2:A2147, A2147, B$2:B2147, "Med B"), 0)</f>
        <v>0</v>
      </c>
      <c r="P2147" s="1">
        <f>IF(AND(B2147="Med B", COUNTIFS(A$2:A2147, A2147, B$2:B2147, "Med B")=2), E2147, 0)</f>
        <v>0</v>
      </c>
    </row>
    <row r="2148" spans="9:16" ht="12.75" customHeight="1" x14ac:dyDescent="0.25">
      <c r="I2148" s="23">
        <f>IF(F2148=1, SUMIFS(E$2:E2148, A$2:A2148, A2148, B$2:B2148, "Med A"), 0)</f>
        <v>0</v>
      </c>
      <c r="J2148" s="23">
        <f t="shared" si="277"/>
        <v>0</v>
      </c>
      <c r="K2148" s="23">
        <f t="shared" si="278"/>
        <v>0</v>
      </c>
      <c r="L2148" s="23">
        <f t="shared" si="279"/>
        <v>0</v>
      </c>
      <c r="M2148" s="1">
        <f>IF(AND(B2148="Med B", COUNTIFS(A$2:A2148, A2148, B$2:B2148, "Med B")=1), 1, 0)</f>
        <v>0</v>
      </c>
      <c r="N2148" s="1">
        <f t="shared" si="280"/>
        <v>0</v>
      </c>
      <c r="O2148" s="1">
        <f>IF(B2148="Med B", COUNTIFS(A$2:A2148, A2148, B$2:B2148, "Med B"), 0)</f>
        <v>0</v>
      </c>
      <c r="P2148" s="1">
        <f>IF(AND(B2148="Med B", COUNTIFS(A$2:A2148, A2148, B$2:B2148, "Med B")=2), E2148, 0)</f>
        <v>0</v>
      </c>
    </row>
    <row r="2149" spans="9:16" ht="12.75" customHeight="1" x14ac:dyDescent="0.25">
      <c r="I2149" s="23">
        <f>IF(F2149=1, SUMIFS(E$2:E2149, A$2:A2149, A2149, B$2:B2149, "Med A"), 0)</f>
        <v>0</v>
      </c>
      <c r="J2149" s="23">
        <f t="shared" si="277"/>
        <v>0</v>
      </c>
      <c r="K2149" s="23">
        <f t="shared" si="278"/>
        <v>0</v>
      </c>
      <c r="L2149" s="23">
        <f t="shared" si="279"/>
        <v>0</v>
      </c>
      <c r="M2149" s="1">
        <f>IF(AND(B2149="Med B", COUNTIFS(A$2:A2149, A2149, B$2:B2149, "Med B")=1), 1, 0)</f>
        <v>0</v>
      </c>
      <c r="N2149" s="1">
        <f t="shared" si="280"/>
        <v>0</v>
      </c>
      <c r="O2149" s="1">
        <f>IF(B2149="Med B", COUNTIFS(A$2:A2149, A2149, B$2:B2149, "Med B"), 0)</f>
        <v>0</v>
      </c>
      <c r="P2149" s="1">
        <f>IF(AND(B2149="Med B", COUNTIFS(A$2:A2149, A2149, B$2:B2149, "Med B")=2), E2149, 0)</f>
        <v>0</v>
      </c>
    </row>
    <row r="2150" spans="9:16" ht="12.75" customHeight="1" x14ac:dyDescent="0.25">
      <c r="I2150" s="23">
        <f>IF(F2150=1, SUMIFS(E$2:E2150, A$2:A2150, A2150, B$2:B2150, "Med A"), 0)</f>
        <v>0</v>
      </c>
      <c r="J2150" s="23">
        <f t="shared" si="277"/>
        <v>0</v>
      </c>
      <c r="K2150" s="23">
        <f t="shared" si="278"/>
        <v>0</v>
      </c>
      <c r="L2150" s="23">
        <f t="shared" si="279"/>
        <v>0</v>
      </c>
      <c r="M2150" s="1">
        <f>IF(AND(B2150="Med B", COUNTIFS(A$2:A2150, A2150, B$2:B2150, "Med B")=1), 1, 0)</f>
        <v>0</v>
      </c>
      <c r="N2150" s="1">
        <f t="shared" si="280"/>
        <v>0</v>
      </c>
      <c r="O2150" s="1">
        <f>IF(B2150="Med B", COUNTIFS(A$2:A2150, A2150, B$2:B2150, "Med B"), 0)</f>
        <v>0</v>
      </c>
      <c r="P2150" s="1">
        <f>IF(AND(B2150="Med B", COUNTIFS(A$2:A2150, A2150, B$2:B2150, "Med B")=2), E2150, 0)</f>
        <v>0</v>
      </c>
    </row>
    <row r="2151" spans="9:16" ht="12.75" customHeight="1" x14ac:dyDescent="0.25">
      <c r="I2151" s="23">
        <f>IF(F2151=1, SUMIFS(E$2:E2151, A$2:A2151, A2151, B$2:B2151, "Med A"), 0)</f>
        <v>0</v>
      </c>
      <c r="J2151" s="23">
        <f t="shared" si="277"/>
        <v>0</v>
      </c>
      <c r="K2151" s="23">
        <f t="shared" si="278"/>
        <v>0</v>
      </c>
      <c r="L2151" s="23">
        <f t="shared" si="279"/>
        <v>0</v>
      </c>
      <c r="M2151" s="1">
        <f>IF(AND(B2151="Med B", COUNTIFS(A$2:A2151, A2151, B$2:B2151, "Med B")=1), 1, 0)</f>
        <v>0</v>
      </c>
      <c r="N2151" s="1">
        <f t="shared" si="280"/>
        <v>0</v>
      </c>
      <c r="O2151" s="1">
        <f>IF(B2151="Med B", COUNTIFS(A$2:A2151, A2151, B$2:B2151, "Med B"), 0)</f>
        <v>0</v>
      </c>
      <c r="P2151" s="1">
        <f>IF(AND(B2151="Med B", COUNTIFS(A$2:A2151, A2151, B$2:B2151, "Med B")=2), E2151, 0)</f>
        <v>0</v>
      </c>
    </row>
    <row r="2152" spans="9:16" ht="12.75" customHeight="1" x14ac:dyDescent="0.25">
      <c r="I2152" s="23">
        <f>IF(F2152=1, SUMIFS(E$2:E2152, A$2:A2152, A2152, B$2:B2152, "Med A"), 0)</f>
        <v>0</v>
      </c>
      <c r="J2152" s="23">
        <f t="shared" si="277"/>
        <v>0</v>
      </c>
      <c r="K2152" s="23">
        <f t="shared" si="278"/>
        <v>0</v>
      </c>
      <c r="L2152" s="23">
        <f t="shared" si="279"/>
        <v>0</v>
      </c>
      <c r="M2152" s="1">
        <f>IF(AND(B2152="Med B", COUNTIFS(A$2:A2152, A2152, B$2:B2152, "Med B")=1), 1, 0)</f>
        <v>0</v>
      </c>
      <c r="N2152" s="1">
        <f t="shared" si="280"/>
        <v>0</v>
      </c>
      <c r="O2152" s="1">
        <f>IF(B2152="Med B", COUNTIFS(A$2:A2152, A2152, B$2:B2152, "Med B"), 0)</f>
        <v>0</v>
      </c>
      <c r="P2152" s="1">
        <f>IF(AND(B2152="Med B", COUNTIFS(A$2:A2152, A2152, B$2:B2152, "Med B")=2), E2152, 0)</f>
        <v>0</v>
      </c>
    </row>
    <row r="2153" spans="9:16" ht="12.75" customHeight="1" x14ac:dyDescent="0.25">
      <c r="I2153" s="23">
        <f>IF(F2153=1, SUMIFS(E$2:E2153, A$2:A2153, A2153, B$2:B2153, "Med A"), 0)</f>
        <v>0</v>
      </c>
      <c r="J2153" s="23">
        <f t="shared" si="277"/>
        <v>0</v>
      </c>
      <c r="K2153" s="23">
        <f t="shared" si="278"/>
        <v>0</v>
      </c>
      <c r="L2153" s="23">
        <f t="shared" si="279"/>
        <v>0</v>
      </c>
      <c r="M2153" s="1">
        <f>IF(AND(B2153="Med B", COUNTIFS(A$2:A2153, A2153, B$2:B2153, "Med B")=1), 1, 0)</f>
        <v>0</v>
      </c>
      <c r="N2153" s="1">
        <f t="shared" si="280"/>
        <v>0</v>
      </c>
      <c r="O2153" s="1">
        <f>IF(B2153="Med B", COUNTIFS(A$2:A2153, A2153, B$2:B2153, "Med B"), 0)</f>
        <v>0</v>
      </c>
      <c r="P2153" s="1">
        <f>IF(AND(B2153="Med B", COUNTIFS(A$2:A2153, A2153, B$2:B2153, "Med B")=2), E2153, 0)</f>
        <v>0</v>
      </c>
    </row>
    <row r="2154" spans="9:16" ht="12.75" customHeight="1" x14ac:dyDescent="0.25">
      <c r="I2154" s="23">
        <f>IF(F2154=1, SUMIFS(E$2:E2154, A$2:A2154, A2154, B$2:B2154, "Med A"), 0)</f>
        <v>0</v>
      </c>
      <c r="J2154" s="23">
        <f t="shared" si="277"/>
        <v>0</v>
      </c>
      <c r="K2154" s="23">
        <f t="shared" si="278"/>
        <v>0</v>
      </c>
      <c r="L2154" s="23">
        <f t="shared" si="279"/>
        <v>0</v>
      </c>
      <c r="M2154" s="1">
        <f>IF(AND(B2154="Med B", COUNTIFS(A$2:A2154, A2154, B$2:B2154, "Med B")=1), 1, 0)</f>
        <v>0</v>
      </c>
      <c r="N2154" s="1">
        <f t="shared" si="280"/>
        <v>0</v>
      </c>
      <c r="O2154" s="1">
        <f>IF(B2154="Med B", COUNTIFS(A$2:A2154, A2154, B$2:B2154, "Med B"), 0)</f>
        <v>0</v>
      </c>
      <c r="P2154" s="1">
        <f>IF(AND(B2154="Med B", COUNTIFS(A$2:A2154, A2154, B$2:B2154, "Med B")=2), E2154, 0)</f>
        <v>0</v>
      </c>
    </row>
    <row r="2155" spans="9:16" ht="12.75" customHeight="1" x14ac:dyDescent="0.25">
      <c r="I2155" s="23">
        <f>IF(F2155=1, SUMIFS(E$2:E2155, A$2:A2155, A2155, B$2:B2155, "Med A"), 0)</f>
        <v>0</v>
      </c>
      <c r="J2155" s="23">
        <f t="shared" si="277"/>
        <v>0</v>
      </c>
      <c r="K2155" s="23">
        <f t="shared" si="278"/>
        <v>0</v>
      </c>
      <c r="L2155" s="23">
        <f t="shared" si="279"/>
        <v>0</v>
      </c>
      <c r="M2155" s="1">
        <f>IF(AND(B2155="Med B", COUNTIFS(A$2:A2155, A2155, B$2:B2155, "Med B")=1), 1, 0)</f>
        <v>0</v>
      </c>
      <c r="N2155" s="1">
        <f t="shared" si="280"/>
        <v>0</v>
      </c>
      <c r="O2155" s="1">
        <f>IF(B2155="Med B", COUNTIFS(A$2:A2155, A2155, B$2:B2155, "Med B"), 0)</f>
        <v>0</v>
      </c>
      <c r="P2155" s="1">
        <f>IF(AND(B2155="Med B", COUNTIFS(A$2:A2155, A2155, B$2:B2155, "Med B")=2), E2155, 0)</f>
        <v>0</v>
      </c>
    </row>
    <row r="2156" spans="9:16" ht="12.75" customHeight="1" x14ac:dyDescent="0.25">
      <c r="I2156" s="23">
        <f>IF(F2156=1, SUMIFS(E$2:E2156, A$2:A2156, A2156, B$2:B2156, "Med A"), 0)</f>
        <v>0</v>
      </c>
      <c r="J2156" s="23">
        <f t="shared" si="277"/>
        <v>0</v>
      </c>
      <c r="K2156" s="23">
        <f t="shared" si="278"/>
        <v>0</v>
      </c>
      <c r="L2156" s="23">
        <f t="shared" si="279"/>
        <v>0</v>
      </c>
      <c r="M2156" s="1">
        <f>IF(AND(B2156="Med B", COUNTIFS(A$2:A2156, A2156, B$2:B2156, "Med B")=1), 1, 0)</f>
        <v>0</v>
      </c>
      <c r="N2156" s="1">
        <f t="shared" si="280"/>
        <v>0</v>
      </c>
      <c r="O2156" s="1">
        <f>IF(B2156="Med B", COUNTIFS(A$2:A2156, A2156, B$2:B2156, "Med B"), 0)</f>
        <v>0</v>
      </c>
      <c r="P2156" s="1">
        <f>IF(AND(B2156="Med B", COUNTIFS(A$2:A2156, A2156, B$2:B2156, "Med B")=2), E2156, 0)</f>
        <v>0</v>
      </c>
    </row>
    <row r="2157" spans="9:16" ht="12.75" customHeight="1" x14ac:dyDescent="0.25">
      <c r="I2157" s="23">
        <f>IF(F2157=1, SUMIFS(E$2:E2157, A$2:A2157, A2157, B$2:B2157, "Med A"), 0)</f>
        <v>0</v>
      </c>
      <c r="J2157" s="23">
        <f t="shared" si="277"/>
        <v>0</v>
      </c>
      <c r="K2157" s="23">
        <f t="shared" si="278"/>
        <v>0</v>
      </c>
      <c r="L2157" s="23">
        <f t="shared" si="279"/>
        <v>0</v>
      </c>
      <c r="M2157" s="1">
        <f>IF(AND(B2157="Med B", COUNTIFS(A$2:A2157, A2157, B$2:B2157, "Med B")=1), 1, 0)</f>
        <v>0</v>
      </c>
      <c r="N2157" s="1">
        <f t="shared" si="280"/>
        <v>0</v>
      </c>
      <c r="O2157" s="1">
        <f>IF(B2157="Med B", COUNTIFS(A$2:A2157, A2157, B$2:B2157, "Med B"), 0)</f>
        <v>0</v>
      </c>
      <c r="P2157" s="1">
        <f>IF(AND(B2157="Med B", COUNTIFS(A$2:A2157, A2157, B$2:B2157, "Med B")=2), E2157, 0)</f>
        <v>0</v>
      </c>
    </row>
    <row r="2158" spans="9:16" ht="12.75" customHeight="1" x14ac:dyDescent="0.25">
      <c r="I2158" s="23">
        <f>IF(F2158=1, SUMIFS(E$2:E2158, A$2:A2158, A2158, B$2:B2158, "Med A"), 0)</f>
        <v>0</v>
      </c>
      <c r="J2158" s="23">
        <f t="shared" si="277"/>
        <v>0</v>
      </c>
      <c r="K2158" s="23">
        <f t="shared" si="278"/>
        <v>0</v>
      </c>
      <c r="L2158" s="23">
        <f t="shared" si="279"/>
        <v>0</v>
      </c>
      <c r="M2158" s="1">
        <f>IF(AND(B2158="Med B", COUNTIFS(A$2:A2158, A2158, B$2:B2158, "Med B")=1), 1, 0)</f>
        <v>0</v>
      </c>
      <c r="N2158" s="1">
        <f t="shared" si="280"/>
        <v>0</v>
      </c>
      <c r="O2158" s="1">
        <f>IF(B2158="Med B", COUNTIFS(A$2:A2158, A2158, B$2:B2158, "Med B"), 0)</f>
        <v>0</v>
      </c>
      <c r="P2158" s="1">
        <f>IF(AND(B2158="Med B", COUNTIFS(A$2:A2158, A2158, B$2:B2158, "Med B")=2), E2158, 0)</f>
        <v>0</v>
      </c>
    </row>
    <row r="2159" spans="9:16" ht="12.75" customHeight="1" x14ac:dyDescent="0.25">
      <c r="I2159" s="23">
        <f>IF(F2159=1, SUMIFS(E$2:E2159, A$2:A2159, A2159, B$2:B2159, "Med A"), 0)</f>
        <v>0</v>
      </c>
      <c r="J2159" s="23">
        <f t="shared" si="277"/>
        <v>0</v>
      </c>
      <c r="K2159" s="23">
        <f t="shared" si="278"/>
        <v>0</v>
      </c>
      <c r="L2159" s="23">
        <f t="shared" si="279"/>
        <v>0</v>
      </c>
      <c r="M2159" s="1">
        <f>IF(AND(B2159="Med B", COUNTIFS(A$2:A2159, A2159, B$2:B2159, "Med B")=1), 1, 0)</f>
        <v>0</v>
      </c>
      <c r="N2159" s="1">
        <f t="shared" si="280"/>
        <v>0</v>
      </c>
      <c r="O2159" s="1">
        <f>IF(B2159="Med B", COUNTIFS(A$2:A2159, A2159, B$2:B2159, "Med B"), 0)</f>
        <v>0</v>
      </c>
      <c r="P2159" s="1">
        <f>IF(AND(B2159="Med B", COUNTIFS(A$2:A2159, A2159, B$2:B2159, "Med B")=2), E2159, 0)</f>
        <v>0</v>
      </c>
    </row>
    <row r="2160" spans="9:16" ht="12.75" customHeight="1" x14ac:dyDescent="0.25">
      <c r="I2160" s="23">
        <f>IF(F2160=1, SUMIFS(E$2:E2160, A$2:A2160, A2160, B$2:B2160, "Med A"), 0)</f>
        <v>0</v>
      </c>
      <c r="J2160" s="23">
        <f t="shared" si="277"/>
        <v>0</v>
      </c>
      <c r="K2160" s="23">
        <f t="shared" si="278"/>
        <v>0</v>
      </c>
      <c r="L2160" s="23">
        <f t="shared" si="279"/>
        <v>0</v>
      </c>
      <c r="M2160" s="1">
        <f>IF(AND(B2160="Med B", COUNTIFS(A$2:A2160, A2160, B$2:B2160, "Med B")=1), 1, 0)</f>
        <v>0</v>
      </c>
      <c r="N2160" s="1">
        <f t="shared" si="280"/>
        <v>0</v>
      </c>
      <c r="O2160" s="1">
        <f>IF(B2160="Med B", COUNTIFS(A$2:A2160, A2160, B$2:B2160, "Med B"), 0)</f>
        <v>0</v>
      </c>
      <c r="P2160" s="1">
        <f>IF(AND(B2160="Med B", COUNTIFS(A$2:A2160, A2160, B$2:B2160, "Med B")=2), E2160, 0)</f>
        <v>0</v>
      </c>
    </row>
    <row r="2161" spans="9:16" ht="12.75" customHeight="1" x14ac:dyDescent="0.25">
      <c r="I2161" s="23">
        <f>IF(F2161=1, SUMIFS(E$2:E2161, A$2:A2161, A2161, B$2:B2161, "Med A"), 0)</f>
        <v>0</v>
      </c>
      <c r="J2161" s="23">
        <f t="shared" si="277"/>
        <v>0</v>
      </c>
      <c r="K2161" s="23">
        <f t="shared" si="278"/>
        <v>0</v>
      </c>
      <c r="L2161" s="23">
        <f t="shared" si="279"/>
        <v>0</v>
      </c>
      <c r="M2161" s="1">
        <f>IF(AND(B2161="Med B", COUNTIFS(A$2:A2161, A2161, B$2:B2161, "Med B")=1), 1, 0)</f>
        <v>0</v>
      </c>
      <c r="N2161" s="1">
        <f t="shared" si="280"/>
        <v>0</v>
      </c>
      <c r="O2161" s="1">
        <f>IF(B2161="Med B", COUNTIFS(A$2:A2161, A2161, B$2:B2161, "Med B"), 0)</f>
        <v>0</v>
      </c>
      <c r="P2161" s="1">
        <f>IF(AND(B2161="Med B", COUNTIFS(A$2:A2161, A2161, B$2:B2161, "Med B")=2), E2161, 0)</f>
        <v>0</v>
      </c>
    </row>
    <row r="2162" spans="9:16" ht="12.75" customHeight="1" x14ac:dyDescent="0.25">
      <c r="I2162" s="23">
        <f>IF(F2162=1, SUMIFS(E$2:E2162, A$2:A2162, A2162, B$2:B2162, "Med A"), 0)</f>
        <v>0</v>
      </c>
      <c r="J2162" s="23">
        <f t="shared" si="277"/>
        <v>0</v>
      </c>
      <c r="K2162" s="23">
        <f t="shared" si="278"/>
        <v>0</v>
      </c>
      <c r="L2162" s="23">
        <f t="shared" si="279"/>
        <v>0</v>
      </c>
      <c r="M2162" s="1">
        <f>IF(AND(B2162="Med B", COUNTIFS(A$2:A2162, A2162, B$2:B2162, "Med B")=1), 1, 0)</f>
        <v>0</v>
      </c>
      <c r="N2162" s="1">
        <f t="shared" si="280"/>
        <v>0</v>
      </c>
      <c r="O2162" s="1">
        <f>IF(B2162="Med B", COUNTIFS(A$2:A2162, A2162, B$2:B2162, "Med B"), 0)</f>
        <v>0</v>
      </c>
      <c r="P2162" s="1">
        <f>IF(AND(B2162="Med B", COUNTIFS(A$2:A2162, A2162, B$2:B2162, "Med B")=2), E2162, 0)</f>
        <v>0</v>
      </c>
    </row>
    <row r="2163" spans="9:16" ht="12.75" customHeight="1" x14ac:dyDescent="0.25">
      <c r="I2163" s="23">
        <f>IF(F2163=1, SUMIFS(E$2:E2163, A$2:A2163, A2163, B$2:B2163, "Med A"), 0)</f>
        <v>0</v>
      </c>
      <c r="J2163" s="23">
        <f t="shared" si="277"/>
        <v>0</v>
      </c>
      <c r="K2163" s="23">
        <f t="shared" si="278"/>
        <v>0</v>
      </c>
      <c r="L2163" s="23">
        <f t="shared" si="279"/>
        <v>0</v>
      </c>
      <c r="M2163" s="1">
        <f>IF(AND(B2163="Med B", COUNTIFS(A$2:A2163, A2163, B$2:B2163, "Med B")=1), 1, 0)</f>
        <v>0</v>
      </c>
      <c r="N2163" s="1">
        <f t="shared" si="280"/>
        <v>0</v>
      </c>
      <c r="O2163" s="1">
        <f>IF(B2163="Med B", COUNTIFS(A$2:A2163, A2163, B$2:B2163, "Med B"), 0)</f>
        <v>0</v>
      </c>
      <c r="P2163" s="1">
        <f>IF(AND(B2163="Med B", COUNTIFS(A$2:A2163, A2163, B$2:B2163, "Med B")=2), E2163, 0)</f>
        <v>0</v>
      </c>
    </row>
    <row r="2164" spans="9:16" ht="12.75" customHeight="1" x14ac:dyDescent="0.25">
      <c r="I2164" s="23">
        <f>IF(F2164=1, SUMIFS(E$2:E2164, A$2:A2164, A2164, B$2:B2164, "Med A"), 0)</f>
        <v>0</v>
      </c>
      <c r="J2164" s="23">
        <f t="shared" si="277"/>
        <v>0</v>
      </c>
      <c r="K2164" s="23">
        <f t="shared" si="278"/>
        <v>0</v>
      </c>
      <c r="L2164" s="23">
        <f t="shared" si="279"/>
        <v>0</v>
      </c>
      <c r="M2164" s="1">
        <f>IF(AND(B2164="Med B", COUNTIFS(A$2:A2164, A2164, B$2:B2164, "Med B")=1), 1, 0)</f>
        <v>0</v>
      </c>
      <c r="N2164" s="1">
        <f t="shared" si="280"/>
        <v>0</v>
      </c>
      <c r="O2164" s="1">
        <f>IF(B2164="Med B", COUNTIFS(A$2:A2164, A2164, B$2:B2164, "Med B"), 0)</f>
        <v>0</v>
      </c>
      <c r="P2164" s="1">
        <f>IF(AND(B2164="Med B", COUNTIFS(A$2:A2164, A2164, B$2:B2164, "Med B")=2), E2164, 0)</f>
        <v>0</v>
      </c>
    </row>
    <row r="2165" spans="9:16" ht="12.75" customHeight="1" x14ac:dyDescent="0.25">
      <c r="I2165" s="23">
        <f>IF(F2165=1, SUMIFS(E$2:E2165, A$2:A2165, A2165, B$2:B2165, "Med A"), 0)</f>
        <v>0</v>
      </c>
      <c r="J2165" s="23">
        <f t="shared" si="277"/>
        <v>0</v>
      </c>
      <c r="K2165" s="23">
        <f t="shared" si="278"/>
        <v>0</v>
      </c>
      <c r="L2165" s="23">
        <f t="shared" si="279"/>
        <v>0</v>
      </c>
      <c r="M2165" s="1">
        <f>IF(AND(B2165="Med B", COUNTIFS(A$2:A2165, A2165, B$2:B2165, "Med B")=1), 1, 0)</f>
        <v>0</v>
      </c>
      <c r="N2165" s="1">
        <f t="shared" si="280"/>
        <v>0</v>
      </c>
      <c r="O2165" s="1">
        <f>IF(B2165="Med B", COUNTIFS(A$2:A2165, A2165, B$2:B2165, "Med B"), 0)</f>
        <v>0</v>
      </c>
      <c r="P2165" s="1">
        <f>IF(AND(B2165="Med B", COUNTIFS(A$2:A2165, A2165, B$2:B2165, "Med B")=2), E2165, 0)</f>
        <v>0</v>
      </c>
    </row>
    <row r="2166" spans="9:16" ht="12.75" customHeight="1" x14ac:dyDescent="0.25">
      <c r="I2166" s="23">
        <f>IF(F2166=1, SUMIFS(E$2:E2166, A$2:A2166, A2166, B$2:B2166, "Med A"), 0)</f>
        <v>0</v>
      </c>
      <c r="J2166" s="23">
        <f t="shared" si="277"/>
        <v>0</v>
      </c>
      <c r="K2166" s="23">
        <f t="shared" si="278"/>
        <v>0</v>
      </c>
      <c r="L2166" s="23">
        <f t="shared" si="279"/>
        <v>0</v>
      </c>
      <c r="M2166" s="1">
        <f>IF(AND(B2166="Med B", COUNTIFS(A$2:A2166, A2166, B$2:B2166, "Med B")=1), 1, 0)</f>
        <v>0</v>
      </c>
      <c r="N2166" s="1">
        <f t="shared" si="280"/>
        <v>0</v>
      </c>
      <c r="O2166" s="1">
        <f>IF(B2166="Med B", COUNTIFS(A$2:A2166, A2166, B$2:B2166, "Med B"), 0)</f>
        <v>0</v>
      </c>
      <c r="P2166" s="1">
        <f>IF(AND(B2166="Med B", COUNTIFS(A$2:A2166, A2166, B$2:B2166, "Med B")=2), E2166, 0)</f>
        <v>0</v>
      </c>
    </row>
    <row r="2167" spans="9:16" ht="12.75" customHeight="1" x14ac:dyDescent="0.25">
      <c r="I2167" s="23">
        <f>IF(F2167=1, SUMIFS(E$2:E2167, A$2:A2167, A2167, B$2:B2167, "Med A"), 0)</f>
        <v>0</v>
      </c>
      <c r="J2167" s="23">
        <f t="shared" si="277"/>
        <v>0</v>
      </c>
      <c r="K2167" s="23">
        <f t="shared" si="278"/>
        <v>0</v>
      </c>
      <c r="L2167" s="23">
        <f t="shared" si="279"/>
        <v>0</v>
      </c>
      <c r="M2167" s="1">
        <f>IF(AND(B2167="Med B", COUNTIFS(A$2:A2167, A2167, B$2:B2167, "Med B")=1), 1, 0)</f>
        <v>0</v>
      </c>
      <c r="N2167" s="1">
        <f t="shared" si="280"/>
        <v>0</v>
      </c>
      <c r="O2167" s="1">
        <f>IF(B2167="Med B", COUNTIFS(A$2:A2167, A2167, B$2:B2167, "Med B"), 0)</f>
        <v>0</v>
      </c>
      <c r="P2167" s="1">
        <f>IF(AND(B2167="Med B", COUNTIFS(A$2:A2167, A2167, B$2:B2167, "Med B")=2), E2167, 0)</f>
        <v>0</v>
      </c>
    </row>
    <row r="2168" spans="9:16" ht="12.75" customHeight="1" x14ac:dyDescent="0.25">
      <c r="I2168" s="23">
        <f>IF(F2168=1, SUMIFS(E$2:E2168, A$2:A2168, A2168, B$2:B2168, "Med A"), 0)</f>
        <v>0</v>
      </c>
      <c r="J2168" s="23">
        <f t="shared" si="277"/>
        <v>0</v>
      </c>
      <c r="K2168" s="23">
        <f t="shared" si="278"/>
        <v>0</v>
      </c>
      <c r="L2168" s="23">
        <f t="shared" si="279"/>
        <v>0</v>
      </c>
      <c r="M2168" s="1">
        <f>IF(AND(B2168="Med B", COUNTIFS(A$2:A2168, A2168, B$2:B2168, "Med B")=1), 1, 0)</f>
        <v>0</v>
      </c>
      <c r="N2168" s="1">
        <f t="shared" si="280"/>
        <v>0</v>
      </c>
      <c r="O2168" s="1">
        <f>IF(B2168="Med B", COUNTIFS(A$2:A2168, A2168, B$2:B2168, "Med B"), 0)</f>
        <v>0</v>
      </c>
      <c r="P2168" s="1">
        <f>IF(AND(B2168="Med B", COUNTIFS(A$2:A2168, A2168, B$2:B2168, "Med B")=2), E2168, 0)</f>
        <v>0</v>
      </c>
    </row>
    <row r="2169" spans="9:16" ht="12.75" customHeight="1" x14ac:dyDescent="0.25">
      <c r="I2169" s="23">
        <f>IF(F2169=1, SUMIFS(E$2:E2169, A$2:A2169, A2169, B$2:B2169, "Med A"), 0)</f>
        <v>0</v>
      </c>
      <c r="J2169" s="23">
        <f t="shared" si="277"/>
        <v>0</v>
      </c>
      <c r="K2169" s="23">
        <f t="shared" si="278"/>
        <v>0</v>
      </c>
      <c r="L2169" s="23">
        <f t="shared" si="279"/>
        <v>0</v>
      </c>
      <c r="M2169" s="1">
        <f>IF(AND(B2169="Med B", COUNTIFS(A$2:A2169, A2169, B$2:B2169, "Med B")=1), 1, 0)</f>
        <v>0</v>
      </c>
      <c r="N2169" s="1">
        <f t="shared" si="280"/>
        <v>0</v>
      </c>
      <c r="O2169" s="1">
        <f>IF(B2169="Med B", COUNTIFS(A$2:A2169, A2169, B$2:B2169, "Med B"), 0)</f>
        <v>0</v>
      </c>
      <c r="P2169" s="1">
        <f>IF(AND(B2169="Med B", COUNTIFS(A$2:A2169, A2169, B$2:B2169, "Med B")=2), E2169, 0)</f>
        <v>0</v>
      </c>
    </row>
    <row r="2170" spans="9:16" ht="12.75" customHeight="1" x14ac:dyDescent="0.25">
      <c r="I2170" s="23">
        <f>IF(F2170=1, SUMIFS(E$2:E2170, A$2:A2170, A2170, B$2:B2170, "Med A"), 0)</f>
        <v>0</v>
      </c>
      <c r="J2170" s="23">
        <f t="shared" si="277"/>
        <v>0</v>
      </c>
      <c r="K2170" s="23">
        <f t="shared" si="278"/>
        <v>0</v>
      </c>
      <c r="L2170" s="23">
        <f t="shared" si="279"/>
        <v>0</v>
      </c>
      <c r="M2170" s="1">
        <f>IF(AND(B2170="Med B", COUNTIFS(A$2:A2170, A2170, B$2:B2170, "Med B")=1), 1, 0)</f>
        <v>0</v>
      </c>
      <c r="N2170" s="1">
        <f t="shared" si="280"/>
        <v>0</v>
      </c>
      <c r="O2170" s="1">
        <f>IF(B2170="Med B", COUNTIFS(A$2:A2170, A2170, B$2:B2170, "Med B"), 0)</f>
        <v>0</v>
      </c>
      <c r="P2170" s="1">
        <f>IF(AND(B2170="Med B", COUNTIFS(A$2:A2170, A2170, B$2:B2170, "Med B")=2), E2170, 0)</f>
        <v>0</v>
      </c>
    </row>
    <row r="2171" spans="9:16" ht="12.75" customHeight="1" x14ac:dyDescent="0.25">
      <c r="I2171" s="23">
        <f>IF(F2171=1, SUMIFS(E$2:E2171, A$2:A2171, A2171, B$2:B2171, "Med A"), 0)</f>
        <v>0</v>
      </c>
      <c r="J2171" s="23">
        <f t="shared" si="277"/>
        <v>0</v>
      </c>
      <c r="K2171" s="23">
        <f t="shared" si="278"/>
        <v>0</v>
      </c>
      <c r="L2171" s="23">
        <f t="shared" si="279"/>
        <v>0</v>
      </c>
      <c r="M2171" s="1">
        <f>IF(AND(B2171="Med B", COUNTIFS(A$2:A2171, A2171, B$2:B2171, "Med B")=1), 1, 0)</f>
        <v>0</v>
      </c>
      <c r="N2171" s="1">
        <f t="shared" si="280"/>
        <v>0</v>
      </c>
      <c r="O2171" s="1">
        <f>IF(B2171="Med B", COUNTIFS(A$2:A2171, A2171, B$2:B2171, "Med B"), 0)</f>
        <v>0</v>
      </c>
      <c r="P2171" s="1">
        <f>IF(AND(B2171="Med B", COUNTIFS(A$2:A2171, A2171, B$2:B2171, "Med B")=2), E2171, 0)</f>
        <v>0</v>
      </c>
    </row>
    <row r="2172" spans="9:16" ht="12.75" customHeight="1" x14ac:dyDescent="0.25">
      <c r="I2172" s="23">
        <f>IF(F2172=1, SUMIFS(E$2:E2172, A$2:A2172, A2172, B$2:B2172, "Med A"), 0)</f>
        <v>0</v>
      </c>
      <c r="J2172" s="23">
        <f t="shared" si="277"/>
        <v>0</v>
      </c>
      <c r="K2172" s="23">
        <f t="shared" si="278"/>
        <v>0</v>
      </c>
      <c r="L2172" s="23">
        <f t="shared" si="279"/>
        <v>0</v>
      </c>
      <c r="M2172" s="1">
        <f>IF(AND(B2172="Med B", COUNTIFS(A$2:A2172, A2172, B$2:B2172, "Med B")=1), 1, 0)</f>
        <v>0</v>
      </c>
      <c r="N2172" s="1">
        <f t="shared" si="280"/>
        <v>0</v>
      </c>
      <c r="O2172" s="1">
        <f>IF(B2172="Med B", COUNTIFS(A$2:A2172, A2172, B$2:B2172, "Med B"), 0)</f>
        <v>0</v>
      </c>
      <c r="P2172" s="1">
        <f>IF(AND(B2172="Med B", COUNTIFS(A$2:A2172, A2172, B$2:B2172, "Med B")=2), E2172, 0)</f>
        <v>0</v>
      </c>
    </row>
    <row r="2173" spans="9:16" ht="12.75" customHeight="1" x14ac:dyDescent="0.25">
      <c r="I2173" s="23">
        <f>IF(F2173=1, SUMIFS(E$2:E2173, A$2:A2173, A2173, B$2:B2173, "Med A"), 0)</f>
        <v>0</v>
      </c>
      <c r="J2173" s="23">
        <f t="shared" si="277"/>
        <v>0</v>
      </c>
      <c r="K2173" s="23">
        <f t="shared" si="278"/>
        <v>0</v>
      </c>
      <c r="L2173" s="23">
        <f t="shared" si="279"/>
        <v>0</v>
      </c>
      <c r="M2173" s="1">
        <f>IF(AND(B2173="Med B", COUNTIFS(A$2:A2173, A2173, B$2:B2173, "Med B")=1), 1, 0)</f>
        <v>0</v>
      </c>
      <c r="N2173" s="1">
        <f t="shared" si="280"/>
        <v>0</v>
      </c>
      <c r="O2173" s="1">
        <f>IF(B2173="Med B", COUNTIFS(A$2:A2173, A2173, B$2:B2173, "Med B"), 0)</f>
        <v>0</v>
      </c>
      <c r="P2173" s="1">
        <f>IF(AND(B2173="Med B", COUNTIFS(A$2:A2173, A2173, B$2:B2173, "Med B")=2), E2173, 0)</f>
        <v>0</v>
      </c>
    </row>
    <row r="2174" spans="9:16" ht="12.75" customHeight="1" x14ac:dyDescent="0.25">
      <c r="I2174" s="23">
        <f>IF(F2174=1, SUMIFS(E$2:E2174, A$2:A2174, A2174, B$2:B2174, "Med A"), 0)</f>
        <v>0</v>
      </c>
      <c r="J2174" s="23">
        <f t="shared" si="277"/>
        <v>0</v>
      </c>
      <c r="K2174" s="23">
        <f t="shared" si="278"/>
        <v>0</v>
      </c>
      <c r="L2174" s="23">
        <f t="shared" si="279"/>
        <v>0</v>
      </c>
      <c r="M2174" s="1">
        <f>IF(AND(B2174="Med B", COUNTIFS(A$2:A2174, A2174, B$2:B2174, "Med B")=1), 1, 0)</f>
        <v>0</v>
      </c>
      <c r="N2174" s="1">
        <f t="shared" si="280"/>
        <v>0</v>
      </c>
      <c r="O2174" s="1">
        <f>IF(B2174="Med B", COUNTIFS(A$2:A2174, A2174, B$2:B2174, "Med B"), 0)</f>
        <v>0</v>
      </c>
      <c r="P2174" s="1">
        <f>IF(AND(B2174="Med B", COUNTIFS(A$2:A2174, A2174, B$2:B2174, "Med B")=2), E2174, 0)</f>
        <v>0</v>
      </c>
    </row>
    <row r="2175" spans="9:16" ht="12.75" customHeight="1" x14ac:dyDescent="0.25">
      <c r="I2175" s="23">
        <f>IF(F2175=1, SUMIFS(E$2:E2175, A$2:A2175, A2175, B$2:B2175, "Med A"), 0)</f>
        <v>0</v>
      </c>
      <c r="J2175" s="23">
        <f t="shared" si="277"/>
        <v>0</v>
      </c>
      <c r="K2175" s="23">
        <f t="shared" si="278"/>
        <v>0</v>
      </c>
      <c r="L2175" s="23">
        <f t="shared" si="279"/>
        <v>0</v>
      </c>
      <c r="M2175" s="1">
        <f>IF(AND(B2175="Med B", COUNTIFS(A$2:A2175, A2175, B$2:B2175, "Med B")=1), 1, 0)</f>
        <v>0</v>
      </c>
      <c r="N2175" s="1">
        <f t="shared" si="280"/>
        <v>0</v>
      </c>
      <c r="O2175" s="1">
        <f>IF(B2175="Med B", COUNTIFS(A$2:A2175, A2175, B$2:B2175, "Med B"), 0)</f>
        <v>0</v>
      </c>
      <c r="P2175" s="1">
        <f>IF(AND(B2175="Med B", COUNTIFS(A$2:A2175, A2175, B$2:B2175, "Med B")=2), E2175, 0)</f>
        <v>0</v>
      </c>
    </row>
    <row r="2176" spans="9:16" ht="12.75" customHeight="1" x14ac:dyDescent="0.25">
      <c r="I2176" s="23">
        <f>IF(F2176=1, SUMIFS(E$2:E2176, A$2:A2176, A2176, B$2:B2176, "Med A"), 0)</f>
        <v>0</v>
      </c>
      <c r="J2176" s="23">
        <f t="shared" si="277"/>
        <v>0</v>
      </c>
      <c r="K2176" s="23">
        <f t="shared" si="278"/>
        <v>0</v>
      </c>
      <c r="L2176" s="23">
        <f t="shared" si="279"/>
        <v>0</v>
      </c>
      <c r="M2176" s="1">
        <f>IF(AND(B2176="Med B", COUNTIFS(A$2:A2176, A2176, B$2:B2176, "Med B")=1), 1, 0)</f>
        <v>0</v>
      </c>
      <c r="N2176" s="1">
        <f t="shared" si="280"/>
        <v>0</v>
      </c>
      <c r="O2176" s="1">
        <f>IF(B2176="Med B", COUNTIFS(A$2:A2176, A2176, B$2:B2176, "Med B"), 0)</f>
        <v>0</v>
      </c>
      <c r="P2176" s="1">
        <f>IF(AND(B2176="Med B", COUNTIFS(A$2:A2176, A2176, B$2:B2176, "Med B")=2), E2176, 0)</f>
        <v>0</v>
      </c>
    </row>
    <row r="2177" spans="9:16" ht="12.75" customHeight="1" x14ac:dyDescent="0.25">
      <c r="I2177" s="23">
        <f>IF(F2177=1, SUMIFS(E$2:E2177, A$2:A2177, A2177, B$2:B2177, "Med A"), 0)</f>
        <v>0</v>
      </c>
      <c r="J2177" s="23">
        <f t="shared" si="277"/>
        <v>0</v>
      </c>
      <c r="K2177" s="23">
        <f t="shared" si="278"/>
        <v>0</v>
      </c>
      <c r="L2177" s="23">
        <f t="shared" si="279"/>
        <v>0</v>
      </c>
      <c r="M2177" s="1">
        <f>IF(AND(B2177="Med B", COUNTIFS(A$2:A2177, A2177, B$2:B2177, "Med B")=1), 1, 0)</f>
        <v>0</v>
      </c>
      <c r="N2177" s="1">
        <f t="shared" si="280"/>
        <v>0</v>
      </c>
      <c r="O2177" s="1">
        <f>IF(B2177="Med B", COUNTIFS(A$2:A2177, A2177, B$2:B2177, "Med B"), 0)</f>
        <v>0</v>
      </c>
      <c r="P2177" s="1">
        <f>IF(AND(B2177="Med B", COUNTIFS(A$2:A2177, A2177, B$2:B2177, "Med B")=2), E2177, 0)</f>
        <v>0</v>
      </c>
    </row>
    <row r="2178" spans="9:16" ht="12.75" customHeight="1" x14ac:dyDescent="0.25">
      <c r="I2178" s="23">
        <f>IF(F2178=1, SUMIFS(E$2:E2178, A$2:A2178, A2178, B$2:B2178, "Med A"), 0)</f>
        <v>0</v>
      </c>
      <c r="J2178" s="23">
        <f t="shared" si="277"/>
        <v>0</v>
      </c>
      <c r="K2178" s="23">
        <f t="shared" si="278"/>
        <v>0</v>
      </c>
      <c r="L2178" s="23">
        <f t="shared" si="279"/>
        <v>0</v>
      </c>
      <c r="M2178" s="1">
        <f>IF(AND(B2178="Med B", COUNTIFS(A$2:A2178, A2178, B$2:B2178, "Med B")=1), 1, 0)</f>
        <v>0</v>
      </c>
      <c r="N2178" s="1">
        <f t="shared" si="280"/>
        <v>0</v>
      </c>
      <c r="O2178" s="1">
        <f>IF(B2178="Med B", COUNTIFS(A$2:A2178, A2178, B$2:B2178, "Med B"), 0)</f>
        <v>0</v>
      </c>
      <c r="P2178" s="1">
        <f>IF(AND(B2178="Med B", COUNTIFS(A$2:A2178, A2178, B$2:B2178, "Med B")=2), E2178, 0)</f>
        <v>0</v>
      </c>
    </row>
    <row r="2179" spans="9:16" ht="12.75" customHeight="1" x14ac:dyDescent="0.25">
      <c r="I2179" s="23">
        <f>IF(F2179=1, SUMIFS(E$2:E2179, A$2:A2179, A2179, B$2:B2179, "Med A"), 0)</f>
        <v>0</v>
      </c>
      <c r="J2179" s="23">
        <f t="shared" ref="J2179:J2242" si="281">IF(AND(B2179="Med B", OR(A2180&lt;&gt;A2179, ISBLANK(A2180))), SUMIFS(E:E, A:A, A2179, B:B, "Med B"), 0)</f>
        <v>0</v>
      </c>
      <c r="K2179" s="23">
        <f t="shared" ref="K2179:K2242" si="282">IF(B2179="Med A", E2179, 0)</f>
        <v>0</v>
      </c>
      <c r="L2179" s="23">
        <f t="shared" ref="L2179:L2242" si="283">IF(B2179="Med B", E2179, 0)</f>
        <v>0</v>
      </c>
      <c r="M2179" s="1">
        <f>IF(AND(B2179="Med B", COUNTIFS(A$2:A2179, A2179, B$2:B2179, "Med B")=1), 1, 0)</f>
        <v>0</v>
      </c>
      <c r="N2179" s="1">
        <f t="shared" ref="N2179:N2242" si="284">IF(M2179=1, E2179, 0)</f>
        <v>0</v>
      </c>
      <c r="O2179" s="1">
        <f>IF(B2179="Med B", COUNTIFS(A$2:A2179, A2179, B$2:B2179, "Med B"), 0)</f>
        <v>0</v>
      </c>
      <c r="P2179" s="1">
        <f>IF(AND(B2179="Med B", COUNTIFS(A$2:A2179, A2179, B$2:B2179, "Med B")=2), E2179, 0)</f>
        <v>0</v>
      </c>
    </row>
    <row r="2180" spans="9:16" ht="12.75" customHeight="1" x14ac:dyDescent="0.25">
      <c r="I2180" s="23">
        <f>IF(F2180=1, SUMIFS(E$2:E2180, A$2:A2180, A2180, B$2:B2180, "Med A"), 0)</f>
        <v>0</v>
      </c>
      <c r="J2180" s="23">
        <f t="shared" si="281"/>
        <v>0</v>
      </c>
      <c r="K2180" s="23">
        <f t="shared" si="282"/>
        <v>0</v>
      </c>
      <c r="L2180" s="23">
        <f t="shared" si="283"/>
        <v>0</v>
      </c>
      <c r="M2180" s="1">
        <f>IF(AND(B2180="Med B", COUNTIFS(A$2:A2180, A2180, B$2:B2180, "Med B")=1), 1, 0)</f>
        <v>0</v>
      </c>
      <c r="N2180" s="1">
        <f t="shared" si="284"/>
        <v>0</v>
      </c>
      <c r="O2180" s="1">
        <f>IF(B2180="Med B", COUNTIFS(A$2:A2180, A2180, B$2:B2180, "Med B"), 0)</f>
        <v>0</v>
      </c>
      <c r="P2180" s="1">
        <f>IF(AND(B2180="Med B", COUNTIFS(A$2:A2180, A2180, B$2:B2180, "Med B")=2), E2180, 0)</f>
        <v>0</v>
      </c>
    </row>
    <row r="2181" spans="9:16" ht="12.75" customHeight="1" x14ac:dyDescent="0.25">
      <c r="I2181" s="23">
        <f>IF(F2181=1, SUMIFS(E$2:E2181, A$2:A2181, A2181, B$2:B2181, "Med A"), 0)</f>
        <v>0</v>
      </c>
      <c r="J2181" s="23">
        <f t="shared" si="281"/>
        <v>0</v>
      </c>
      <c r="K2181" s="23">
        <f t="shared" si="282"/>
        <v>0</v>
      </c>
      <c r="L2181" s="23">
        <f t="shared" si="283"/>
        <v>0</v>
      </c>
      <c r="M2181" s="1">
        <f>IF(AND(B2181="Med B", COUNTIFS(A$2:A2181, A2181, B$2:B2181, "Med B")=1), 1, 0)</f>
        <v>0</v>
      </c>
      <c r="N2181" s="1">
        <f t="shared" si="284"/>
        <v>0</v>
      </c>
      <c r="O2181" s="1">
        <f>IF(B2181="Med B", COUNTIFS(A$2:A2181, A2181, B$2:B2181, "Med B"), 0)</f>
        <v>0</v>
      </c>
      <c r="P2181" s="1">
        <f>IF(AND(B2181="Med B", COUNTIFS(A$2:A2181, A2181, B$2:B2181, "Med B")=2), E2181, 0)</f>
        <v>0</v>
      </c>
    </row>
    <row r="2182" spans="9:16" ht="12.75" customHeight="1" x14ac:dyDescent="0.25">
      <c r="I2182" s="23">
        <f>IF(F2182=1, SUMIFS(E$2:E2182, A$2:A2182, A2182, B$2:B2182, "Med A"), 0)</f>
        <v>0</v>
      </c>
      <c r="J2182" s="23">
        <f t="shared" si="281"/>
        <v>0</v>
      </c>
      <c r="K2182" s="23">
        <f t="shared" si="282"/>
        <v>0</v>
      </c>
      <c r="L2182" s="23">
        <f t="shared" si="283"/>
        <v>0</v>
      </c>
      <c r="M2182" s="1">
        <f>IF(AND(B2182="Med B", COUNTIFS(A$2:A2182, A2182, B$2:B2182, "Med B")=1), 1, 0)</f>
        <v>0</v>
      </c>
      <c r="N2182" s="1">
        <f t="shared" si="284"/>
        <v>0</v>
      </c>
      <c r="O2182" s="1">
        <f>IF(B2182="Med B", COUNTIFS(A$2:A2182, A2182, B$2:B2182, "Med B"), 0)</f>
        <v>0</v>
      </c>
      <c r="P2182" s="1">
        <f>IF(AND(B2182="Med B", COUNTIFS(A$2:A2182, A2182, B$2:B2182, "Med B")=2), E2182, 0)</f>
        <v>0</v>
      </c>
    </row>
    <row r="2183" spans="9:16" ht="12.75" customHeight="1" x14ac:dyDescent="0.25">
      <c r="I2183" s="23">
        <f>IF(F2183=1, SUMIFS(E$2:E2183, A$2:A2183, A2183, B$2:B2183, "Med A"), 0)</f>
        <v>0</v>
      </c>
      <c r="J2183" s="23">
        <f t="shared" si="281"/>
        <v>0</v>
      </c>
      <c r="K2183" s="23">
        <f t="shared" si="282"/>
        <v>0</v>
      </c>
      <c r="L2183" s="23">
        <f t="shared" si="283"/>
        <v>0</v>
      </c>
      <c r="M2183" s="1">
        <f>IF(AND(B2183="Med B", COUNTIFS(A$2:A2183, A2183, B$2:B2183, "Med B")=1), 1, 0)</f>
        <v>0</v>
      </c>
      <c r="N2183" s="1">
        <f t="shared" si="284"/>
        <v>0</v>
      </c>
      <c r="O2183" s="1">
        <f>IF(B2183="Med B", COUNTIFS(A$2:A2183, A2183, B$2:B2183, "Med B"), 0)</f>
        <v>0</v>
      </c>
      <c r="P2183" s="1">
        <f>IF(AND(B2183="Med B", COUNTIFS(A$2:A2183, A2183, B$2:B2183, "Med B")=2), E2183, 0)</f>
        <v>0</v>
      </c>
    </row>
    <row r="2184" spans="9:16" ht="12.75" customHeight="1" x14ac:dyDescent="0.25">
      <c r="I2184" s="23">
        <f>IF(F2184=1, SUMIFS(E$2:E2184, A$2:A2184, A2184, B$2:B2184, "Med A"), 0)</f>
        <v>0</v>
      </c>
      <c r="J2184" s="23">
        <f t="shared" si="281"/>
        <v>0</v>
      </c>
      <c r="K2184" s="23">
        <f t="shared" si="282"/>
        <v>0</v>
      </c>
      <c r="L2184" s="23">
        <f t="shared" si="283"/>
        <v>0</v>
      </c>
      <c r="M2184" s="1">
        <f>IF(AND(B2184="Med B", COUNTIFS(A$2:A2184, A2184, B$2:B2184, "Med B")=1), 1, 0)</f>
        <v>0</v>
      </c>
      <c r="N2184" s="1">
        <f t="shared" si="284"/>
        <v>0</v>
      </c>
      <c r="O2184" s="1">
        <f>IF(B2184="Med B", COUNTIFS(A$2:A2184, A2184, B$2:B2184, "Med B"), 0)</f>
        <v>0</v>
      </c>
      <c r="P2184" s="1">
        <f>IF(AND(B2184="Med B", COUNTIFS(A$2:A2184, A2184, B$2:B2184, "Med B")=2), E2184, 0)</f>
        <v>0</v>
      </c>
    </row>
    <row r="2185" spans="9:16" ht="12.75" customHeight="1" x14ac:dyDescent="0.25">
      <c r="I2185" s="23">
        <f>IF(F2185=1, SUMIFS(E$2:E2185, A$2:A2185, A2185, B$2:B2185, "Med A"), 0)</f>
        <v>0</v>
      </c>
      <c r="J2185" s="23">
        <f t="shared" si="281"/>
        <v>0</v>
      </c>
      <c r="K2185" s="23">
        <f t="shared" si="282"/>
        <v>0</v>
      </c>
      <c r="L2185" s="23">
        <f t="shared" si="283"/>
        <v>0</v>
      </c>
      <c r="M2185" s="1">
        <f>IF(AND(B2185="Med B", COUNTIFS(A$2:A2185, A2185, B$2:B2185, "Med B")=1), 1, 0)</f>
        <v>0</v>
      </c>
      <c r="N2185" s="1">
        <f t="shared" si="284"/>
        <v>0</v>
      </c>
      <c r="O2185" s="1">
        <f>IF(B2185="Med B", COUNTIFS(A$2:A2185, A2185, B$2:B2185, "Med B"), 0)</f>
        <v>0</v>
      </c>
      <c r="P2185" s="1">
        <f>IF(AND(B2185="Med B", COUNTIFS(A$2:A2185, A2185, B$2:B2185, "Med B")=2), E2185, 0)</f>
        <v>0</v>
      </c>
    </row>
    <row r="2186" spans="9:16" ht="12.75" customHeight="1" x14ac:dyDescent="0.25">
      <c r="I2186" s="23">
        <f>IF(F2186=1, SUMIFS(E$2:E2186, A$2:A2186, A2186, B$2:B2186, "Med A"), 0)</f>
        <v>0</v>
      </c>
      <c r="J2186" s="23">
        <f t="shared" si="281"/>
        <v>0</v>
      </c>
      <c r="K2186" s="23">
        <f t="shared" si="282"/>
        <v>0</v>
      </c>
      <c r="L2186" s="23">
        <f t="shared" si="283"/>
        <v>0</v>
      </c>
      <c r="M2186" s="1">
        <f>IF(AND(B2186="Med B", COUNTIFS(A$2:A2186, A2186, B$2:B2186, "Med B")=1), 1, 0)</f>
        <v>0</v>
      </c>
      <c r="N2186" s="1">
        <f t="shared" si="284"/>
        <v>0</v>
      </c>
      <c r="O2186" s="1">
        <f>IF(B2186="Med B", COUNTIFS(A$2:A2186, A2186, B$2:B2186, "Med B"), 0)</f>
        <v>0</v>
      </c>
      <c r="P2186" s="1">
        <f>IF(AND(B2186="Med B", COUNTIFS(A$2:A2186, A2186, B$2:B2186, "Med B")=2), E2186, 0)</f>
        <v>0</v>
      </c>
    </row>
    <row r="2187" spans="9:16" ht="12.75" customHeight="1" x14ac:dyDescent="0.25">
      <c r="I2187" s="23">
        <f>IF(F2187=1, SUMIFS(E$2:E2187, A$2:A2187, A2187, B$2:B2187, "Med A"), 0)</f>
        <v>0</v>
      </c>
      <c r="J2187" s="23">
        <f t="shared" si="281"/>
        <v>0</v>
      </c>
      <c r="K2187" s="23">
        <f t="shared" si="282"/>
        <v>0</v>
      </c>
      <c r="L2187" s="23">
        <f t="shared" si="283"/>
        <v>0</v>
      </c>
      <c r="M2187" s="1">
        <f>IF(AND(B2187="Med B", COUNTIFS(A$2:A2187, A2187, B$2:B2187, "Med B")=1), 1, 0)</f>
        <v>0</v>
      </c>
      <c r="N2187" s="1">
        <f t="shared" si="284"/>
        <v>0</v>
      </c>
      <c r="O2187" s="1">
        <f>IF(B2187="Med B", COUNTIFS(A$2:A2187, A2187, B$2:B2187, "Med B"), 0)</f>
        <v>0</v>
      </c>
      <c r="P2187" s="1">
        <f>IF(AND(B2187="Med B", COUNTIFS(A$2:A2187, A2187, B$2:B2187, "Med B")=2), E2187, 0)</f>
        <v>0</v>
      </c>
    </row>
    <row r="2188" spans="9:16" ht="12.75" customHeight="1" x14ac:dyDescent="0.25">
      <c r="I2188" s="23">
        <f>IF(F2188=1, SUMIFS(E$2:E2188, A$2:A2188, A2188, B$2:B2188, "Med A"), 0)</f>
        <v>0</v>
      </c>
      <c r="J2188" s="23">
        <f t="shared" si="281"/>
        <v>0</v>
      </c>
      <c r="K2188" s="23">
        <f t="shared" si="282"/>
        <v>0</v>
      </c>
      <c r="L2188" s="23">
        <f t="shared" si="283"/>
        <v>0</v>
      </c>
      <c r="M2188" s="1">
        <f>IF(AND(B2188="Med B", COUNTIFS(A$2:A2188, A2188, B$2:B2188, "Med B")=1), 1, 0)</f>
        <v>0</v>
      </c>
      <c r="N2188" s="1">
        <f t="shared" si="284"/>
        <v>0</v>
      </c>
      <c r="O2188" s="1">
        <f>IF(B2188="Med B", COUNTIFS(A$2:A2188, A2188, B$2:B2188, "Med B"), 0)</f>
        <v>0</v>
      </c>
      <c r="P2188" s="1">
        <f>IF(AND(B2188="Med B", COUNTIFS(A$2:A2188, A2188, B$2:B2188, "Med B")=2), E2188, 0)</f>
        <v>0</v>
      </c>
    </row>
    <row r="2189" spans="9:16" ht="12.75" customHeight="1" x14ac:dyDescent="0.25">
      <c r="I2189" s="23">
        <f>IF(F2189=1, SUMIFS(E$2:E2189, A$2:A2189, A2189, B$2:B2189, "Med A"), 0)</f>
        <v>0</v>
      </c>
      <c r="J2189" s="23">
        <f t="shared" si="281"/>
        <v>0</v>
      </c>
      <c r="K2189" s="23">
        <f t="shared" si="282"/>
        <v>0</v>
      </c>
      <c r="L2189" s="23">
        <f t="shared" si="283"/>
        <v>0</v>
      </c>
      <c r="M2189" s="1">
        <f>IF(AND(B2189="Med B", COUNTIFS(A$2:A2189, A2189, B$2:B2189, "Med B")=1), 1, 0)</f>
        <v>0</v>
      </c>
      <c r="N2189" s="1">
        <f t="shared" si="284"/>
        <v>0</v>
      </c>
      <c r="O2189" s="1">
        <f>IF(B2189="Med B", COUNTIFS(A$2:A2189, A2189, B$2:B2189, "Med B"), 0)</f>
        <v>0</v>
      </c>
      <c r="P2189" s="1">
        <f>IF(AND(B2189="Med B", COUNTIFS(A$2:A2189, A2189, B$2:B2189, "Med B")=2), E2189, 0)</f>
        <v>0</v>
      </c>
    </row>
    <row r="2190" spans="9:16" ht="12.75" customHeight="1" x14ac:dyDescent="0.25">
      <c r="I2190" s="23">
        <f>IF(F2190=1, SUMIFS(E$2:E2190, A$2:A2190, A2190, B$2:B2190, "Med A"), 0)</f>
        <v>0</v>
      </c>
      <c r="J2190" s="23">
        <f t="shared" si="281"/>
        <v>0</v>
      </c>
      <c r="K2190" s="23">
        <f t="shared" si="282"/>
        <v>0</v>
      </c>
      <c r="L2190" s="23">
        <f t="shared" si="283"/>
        <v>0</v>
      </c>
      <c r="M2190" s="1">
        <f>IF(AND(B2190="Med B", COUNTIFS(A$2:A2190, A2190, B$2:B2190, "Med B")=1), 1, 0)</f>
        <v>0</v>
      </c>
      <c r="N2190" s="1">
        <f t="shared" si="284"/>
        <v>0</v>
      </c>
      <c r="O2190" s="1">
        <f>IF(B2190="Med B", COUNTIFS(A$2:A2190, A2190, B$2:B2190, "Med B"), 0)</f>
        <v>0</v>
      </c>
      <c r="P2190" s="1">
        <f>IF(AND(B2190="Med B", COUNTIFS(A$2:A2190, A2190, B$2:B2190, "Med B")=2), E2190, 0)</f>
        <v>0</v>
      </c>
    </row>
    <row r="2191" spans="9:16" ht="12.75" customHeight="1" x14ac:dyDescent="0.25">
      <c r="I2191" s="23">
        <f>IF(F2191=1, SUMIFS(E$2:E2191, A$2:A2191, A2191, B$2:B2191, "Med A"), 0)</f>
        <v>0</v>
      </c>
      <c r="J2191" s="23">
        <f t="shared" si="281"/>
        <v>0</v>
      </c>
      <c r="K2191" s="23">
        <f t="shared" si="282"/>
        <v>0</v>
      </c>
      <c r="L2191" s="23">
        <f t="shared" si="283"/>
        <v>0</v>
      </c>
      <c r="M2191" s="1">
        <f>IF(AND(B2191="Med B", COUNTIFS(A$2:A2191, A2191, B$2:B2191, "Med B")=1), 1, 0)</f>
        <v>0</v>
      </c>
      <c r="N2191" s="1">
        <f t="shared" si="284"/>
        <v>0</v>
      </c>
      <c r="O2191" s="1">
        <f>IF(B2191="Med B", COUNTIFS(A$2:A2191, A2191, B$2:B2191, "Med B"), 0)</f>
        <v>0</v>
      </c>
      <c r="P2191" s="1">
        <f>IF(AND(B2191="Med B", COUNTIFS(A$2:A2191, A2191, B$2:B2191, "Med B")=2), E2191, 0)</f>
        <v>0</v>
      </c>
    </row>
    <row r="2192" spans="9:16" ht="12.75" customHeight="1" x14ac:dyDescent="0.25">
      <c r="I2192" s="23">
        <f>IF(F2192=1, SUMIFS(E$2:E2192, A$2:A2192, A2192, B$2:B2192, "Med A"), 0)</f>
        <v>0</v>
      </c>
      <c r="J2192" s="23">
        <f t="shared" si="281"/>
        <v>0</v>
      </c>
      <c r="K2192" s="23">
        <f t="shared" si="282"/>
        <v>0</v>
      </c>
      <c r="L2192" s="23">
        <f t="shared" si="283"/>
        <v>0</v>
      </c>
      <c r="M2192" s="1">
        <f>IF(AND(B2192="Med B", COUNTIFS(A$2:A2192, A2192, B$2:B2192, "Med B")=1), 1, 0)</f>
        <v>0</v>
      </c>
      <c r="N2192" s="1">
        <f t="shared" si="284"/>
        <v>0</v>
      </c>
      <c r="O2192" s="1">
        <f>IF(B2192="Med B", COUNTIFS(A$2:A2192, A2192, B$2:B2192, "Med B"), 0)</f>
        <v>0</v>
      </c>
      <c r="P2192" s="1">
        <f>IF(AND(B2192="Med B", COUNTIFS(A$2:A2192, A2192, B$2:B2192, "Med B")=2), E2192, 0)</f>
        <v>0</v>
      </c>
    </row>
    <row r="2193" spans="9:16" ht="12.75" customHeight="1" x14ac:dyDescent="0.25">
      <c r="I2193" s="23">
        <f>IF(F2193=1, SUMIFS(E$2:E2193, A$2:A2193, A2193, B$2:B2193, "Med A"), 0)</f>
        <v>0</v>
      </c>
      <c r="J2193" s="23">
        <f t="shared" si="281"/>
        <v>0</v>
      </c>
      <c r="K2193" s="23">
        <f t="shared" si="282"/>
        <v>0</v>
      </c>
      <c r="L2193" s="23">
        <f t="shared" si="283"/>
        <v>0</v>
      </c>
      <c r="M2193" s="1">
        <f>IF(AND(B2193="Med B", COUNTIFS(A$2:A2193, A2193, B$2:B2193, "Med B")=1), 1, 0)</f>
        <v>0</v>
      </c>
      <c r="N2193" s="1">
        <f t="shared" si="284"/>
        <v>0</v>
      </c>
      <c r="O2193" s="1">
        <f>IF(B2193="Med B", COUNTIFS(A$2:A2193, A2193, B$2:B2193, "Med B"), 0)</f>
        <v>0</v>
      </c>
      <c r="P2193" s="1">
        <f>IF(AND(B2193="Med B", COUNTIFS(A$2:A2193, A2193, B$2:B2193, "Med B")=2), E2193, 0)</f>
        <v>0</v>
      </c>
    </row>
    <row r="2194" spans="9:16" ht="12.75" customHeight="1" x14ac:dyDescent="0.25">
      <c r="I2194" s="23">
        <f>IF(F2194=1, SUMIFS(E$2:E2194, A$2:A2194, A2194, B$2:B2194, "Med A"), 0)</f>
        <v>0</v>
      </c>
      <c r="J2194" s="23">
        <f t="shared" si="281"/>
        <v>0</v>
      </c>
      <c r="K2194" s="23">
        <f t="shared" si="282"/>
        <v>0</v>
      </c>
      <c r="L2194" s="23">
        <f t="shared" si="283"/>
        <v>0</v>
      </c>
      <c r="M2194" s="1">
        <f>IF(AND(B2194="Med B", COUNTIFS(A$2:A2194, A2194, B$2:B2194, "Med B")=1), 1, 0)</f>
        <v>0</v>
      </c>
      <c r="N2194" s="1">
        <f t="shared" si="284"/>
        <v>0</v>
      </c>
      <c r="O2194" s="1">
        <f>IF(B2194="Med B", COUNTIFS(A$2:A2194, A2194, B$2:B2194, "Med B"), 0)</f>
        <v>0</v>
      </c>
      <c r="P2194" s="1">
        <f>IF(AND(B2194="Med B", COUNTIFS(A$2:A2194, A2194, B$2:B2194, "Med B")=2), E2194, 0)</f>
        <v>0</v>
      </c>
    </row>
    <row r="2195" spans="9:16" ht="12.75" customHeight="1" x14ac:dyDescent="0.25">
      <c r="I2195" s="23">
        <f>IF(F2195=1, SUMIFS(E$2:E2195, A$2:A2195, A2195, B$2:B2195, "Med A"), 0)</f>
        <v>0</v>
      </c>
      <c r="J2195" s="23">
        <f t="shared" si="281"/>
        <v>0</v>
      </c>
      <c r="K2195" s="23">
        <f t="shared" si="282"/>
        <v>0</v>
      </c>
      <c r="L2195" s="23">
        <f t="shared" si="283"/>
        <v>0</v>
      </c>
      <c r="M2195" s="1">
        <f>IF(AND(B2195="Med B", COUNTIFS(A$2:A2195, A2195, B$2:B2195, "Med B")=1), 1, 0)</f>
        <v>0</v>
      </c>
      <c r="N2195" s="1">
        <f t="shared" si="284"/>
        <v>0</v>
      </c>
      <c r="O2195" s="1">
        <f>IF(B2195="Med B", COUNTIFS(A$2:A2195, A2195, B$2:B2195, "Med B"), 0)</f>
        <v>0</v>
      </c>
      <c r="P2195" s="1">
        <f>IF(AND(B2195="Med B", COUNTIFS(A$2:A2195, A2195, B$2:B2195, "Med B")=2), E2195, 0)</f>
        <v>0</v>
      </c>
    </row>
    <row r="2196" spans="9:16" ht="12.75" customHeight="1" x14ac:dyDescent="0.25">
      <c r="I2196" s="23">
        <f>IF(F2196=1, SUMIFS(E$2:E2196, A$2:A2196, A2196, B$2:B2196, "Med A"), 0)</f>
        <v>0</v>
      </c>
      <c r="J2196" s="23">
        <f t="shared" si="281"/>
        <v>0</v>
      </c>
      <c r="K2196" s="23">
        <f t="shared" si="282"/>
        <v>0</v>
      </c>
      <c r="L2196" s="23">
        <f t="shared" si="283"/>
        <v>0</v>
      </c>
      <c r="M2196" s="1">
        <f>IF(AND(B2196="Med B", COUNTIFS(A$2:A2196, A2196, B$2:B2196, "Med B")=1), 1, 0)</f>
        <v>0</v>
      </c>
      <c r="N2196" s="1">
        <f t="shared" si="284"/>
        <v>0</v>
      </c>
      <c r="O2196" s="1">
        <f>IF(B2196="Med B", COUNTIFS(A$2:A2196, A2196, B$2:B2196, "Med B"), 0)</f>
        <v>0</v>
      </c>
      <c r="P2196" s="1">
        <f>IF(AND(B2196="Med B", COUNTIFS(A$2:A2196, A2196, B$2:B2196, "Med B")=2), E2196, 0)</f>
        <v>0</v>
      </c>
    </row>
    <row r="2197" spans="9:16" ht="12.75" customHeight="1" x14ac:dyDescent="0.25">
      <c r="I2197" s="23">
        <f>IF(F2197=1, SUMIFS(E$2:E2197, A$2:A2197, A2197, B$2:B2197, "Med A"), 0)</f>
        <v>0</v>
      </c>
      <c r="J2197" s="23">
        <f t="shared" si="281"/>
        <v>0</v>
      </c>
      <c r="K2197" s="23">
        <f t="shared" si="282"/>
        <v>0</v>
      </c>
      <c r="L2197" s="23">
        <f t="shared" si="283"/>
        <v>0</v>
      </c>
      <c r="M2197" s="1">
        <f>IF(AND(B2197="Med B", COUNTIFS(A$2:A2197, A2197, B$2:B2197, "Med B")=1), 1, 0)</f>
        <v>0</v>
      </c>
      <c r="N2197" s="1">
        <f t="shared" si="284"/>
        <v>0</v>
      </c>
      <c r="O2197" s="1">
        <f>IF(B2197="Med B", COUNTIFS(A$2:A2197, A2197, B$2:B2197, "Med B"), 0)</f>
        <v>0</v>
      </c>
      <c r="P2197" s="1">
        <f>IF(AND(B2197="Med B", COUNTIFS(A$2:A2197, A2197, B$2:B2197, "Med B")=2), E2197, 0)</f>
        <v>0</v>
      </c>
    </row>
    <row r="2198" spans="9:16" ht="12.75" customHeight="1" x14ac:dyDescent="0.25">
      <c r="I2198" s="23">
        <f>IF(F2198=1, SUMIFS(E$2:E2198, A$2:A2198, A2198, B$2:B2198, "Med A"), 0)</f>
        <v>0</v>
      </c>
      <c r="J2198" s="23">
        <f t="shared" si="281"/>
        <v>0</v>
      </c>
      <c r="K2198" s="23">
        <f t="shared" si="282"/>
        <v>0</v>
      </c>
      <c r="L2198" s="23">
        <f t="shared" si="283"/>
        <v>0</v>
      </c>
      <c r="M2198" s="1">
        <f>IF(AND(B2198="Med B", COUNTIFS(A$2:A2198, A2198, B$2:B2198, "Med B")=1), 1, 0)</f>
        <v>0</v>
      </c>
      <c r="N2198" s="1">
        <f t="shared" si="284"/>
        <v>0</v>
      </c>
      <c r="O2198" s="1">
        <f>IF(B2198="Med B", COUNTIFS(A$2:A2198, A2198, B$2:B2198, "Med B"), 0)</f>
        <v>0</v>
      </c>
      <c r="P2198" s="1">
        <f>IF(AND(B2198="Med B", COUNTIFS(A$2:A2198, A2198, B$2:B2198, "Med B")=2), E2198, 0)</f>
        <v>0</v>
      </c>
    </row>
    <row r="2199" spans="9:16" ht="12.75" customHeight="1" x14ac:dyDescent="0.25">
      <c r="I2199" s="23">
        <f>IF(F2199=1, SUMIFS(E$2:E2199, A$2:A2199, A2199, B$2:B2199, "Med A"), 0)</f>
        <v>0</v>
      </c>
      <c r="J2199" s="23">
        <f t="shared" si="281"/>
        <v>0</v>
      </c>
      <c r="K2199" s="23">
        <f t="shared" si="282"/>
        <v>0</v>
      </c>
      <c r="L2199" s="23">
        <f t="shared" si="283"/>
        <v>0</v>
      </c>
      <c r="M2199" s="1">
        <f>IF(AND(B2199="Med B", COUNTIFS(A$2:A2199, A2199, B$2:B2199, "Med B")=1), 1, 0)</f>
        <v>0</v>
      </c>
      <c r="N2199" s="1">
        <f t="shared" si="284"/>
        <v>0</v>
      </c>
      <c r="O2199" s="1">
        <f>IF(B2199="Med B", COUNTIFS(A$2:A2199, A2199, B$2:B2199, "Med B"), 0)</f>
        <v>0</v>
      </c>
      <c r="P2199" s="1">
        <f>IF(AND(B2199="Med B", COUNTIFS(A$2:A2199, A2199, B$2:B2199, "Med B")=2), E2199, 0)</f>
        <v>0</v>
      </c>
    </row>
    <row r="2200" spans="9:16" ht="12.75" customHeight="1" x14ac:dyDescent="0.25">
      <c r="I2200" s="23">
        <f>IF(F2200=1, SUMIFS(E$2:E2200, A$2:A2200, A2200, B$2:B2200, "Med A"), 0)</f>
        <v>0</v>
      </c>
      <c r="J2200" s="23">
        <f t="shared" si="281"/>
        <v>0</v>
      </c>
      <c r="K2200" s="23">
        <f t="shared" si="282"/>
        <v>0</v>
      </c>
      <c r="L2200" s="23">
        <f t="shared" si="283"/>
        <v>0</v>
      </c>
      <c r="M2200" s="1">
        <f>IF(AND(B2200="Med B", COUNTIFS(A$2:A2200, A2200, B$2:B2200, "Med B")=1), 1, 0)</f>
        <v>0</v>
      </c>
      <c r="N2200" s="1">
        <f t="shared" si="284"/>
        <v>0</v>
      </c>
      <c r="O2200" s="1">
        <f>IF(B2200="Med B", COUNTIFS(A$2:A2200, A2200, B$2:B2200, "Med B"), 0)</f>
        <v>0</v>
      </c>
      <c r="P2200" s="1">
        <f>IF(AND(B2200="Med B", COUNTIFS(A$2:A2200, A2200, B$2:B2200, "Med B")=2), E2200, 0)</f>
        <v>0</v>
      </c>
    </row>
    <row r="2201" spans="9:16" ht="12.75" customHeight="1" x14ac:dyDescent="0.25">
      <c r="I2201" s="23">
        <f>IF(F2201=1, SUMIFS(E$2:E2201, A$2:A2201, A2201, B$2:B2201, "Med A"), 0)</f>
        <v>0</v>
      </c>
      <c r="J2201" s="23">
        <f t="shared" si="281"/>
        <v>0</v>
      </c>
      <c r="K2201" s="23">
        <f t="shared" si="282"/>
        <v>0</v>
      </c>
      <c r="L2201" s="23">
        <f t="shared" si="283"/>
        <v>0</v>
      </c>
      <c r="M2201" s="1">
        <f>IF(AND(B2201="Med B", COUNTIFS(A$2:A2201, A2201, B$2:B2201, "Med B")=1), 1, 0)</f>
        <v>0</v>
      </c>
      <c r="N2201" s="1">
        <f t="shared" si="284"/>
        <v>0</v>
      </c>
      <c r="O2201" s="1">
        <f>IF(B2201="Med B", COUNTIFS(A$2:A2201, A2201, B$2:B2201, "Med B"), 0)</f>
        <v>0</v>
      </c>
      <c r="P2201" s="1">
        <f>IF(AND(B2201="Med B", COUNTIFS(A$2:A2201, A2201, B$2:B2201, "Med B")=2), E2201, 0)</f>
        <v>0</v>
      </c>
    </row>
    <row r="2202" spans="9:16" ht="12.75" customHeight="1" x14ac:dyDescent="0.25">
      <c r="I2202" s="23">
        <f>IF(F2202=1, SUMIFS(E$2:E2202, A$2:A2202, A2202, B$2:B2202, "Med A"), 0)</f>
        <v>0</v>
      </c>
      <c r="J2202" s="23">
        <f t="shared" si="281"/>
        <v>0</v>
      </c>
      <c r="K2202" s="23">
        <f t="shared" si="282"/>
        <v>0</v>
      </c>
      <c r="L2202" s="23">
        <f t="shared" si="283"/>
        <v>0</v>
      </c>
      <c r="M2202" s="1">
        <f>IF(AND(B2202="Med B", COUNTIFS(A$2:A2202, A2202, B$2:B2202, "Med B")=1), 1, 0)</f>
        <v>0</v>
      </c>
      <c r="N2202" s="1">
        <f t="shared" si="284"/>
        <v>0</v>
      </c>
      <c r="O2202" s="1">
        <f>IF(B2202="Med B", COUNTIFS(A$2:A2202, A2202, B$2:B2202, "Med B"), 0)</f>
        <v>0</v>
      </c>
      <c r="P2202" s="1">
        <f>IF(AND(B2202="Med B", COUNTIFS(A$2:A2202, A2202, B$2:B2202, "Med B")=2), E2202, 0)</f>
        <v>0</v>
      </c>
    </row>
    <row r="2203" spans="9:16" ht="12.75" customHeight="1" x14ac:dyDescent="0.25">
      <c r="I2203" s="23">
        <f>IF(F2203=1, SUMIFS(E$2:E2203, A$2:A2203, A2203, B$2:B2203, "Med A"), 0)</f>
        <v>0</v>
      </c>
      <c r="J2203" s="23">
        <f t="shared" si="281"/>
        <v>0</v>
      </c>
      <c r="K2203" s="23">
        <f t="shared" si="282"/>
        <v>0</v>
      </c>
      <c r="L2203" s="23">
        <f t="shared" si="283"/>
        <v>0</v>
      </c>
      <c r="M2203" s="1">
        <f>IF(AND(B2203="Med B", COUNTIFS(A$2:A2203, A2203, B$2:B2203, "Med B")=1), 1, 0)</f>
        <v>0</v>
      </c>
      <c r="N2203" s="1">
        <f t="shared" si="284"/>
        <v>0</v>
      </c>
      <c r="O2203" s="1">
        <f>IF(B2203="Med B", COUNTIFS(A$2:A2203, A2203, B$2:B2203, "Med B"), 0)</f>
        <v>0</v>
      </c>
      <c r="P2203" s="1">
        <f>IF(AND(B2203="Med B", COUNTIFS(A$2:A2203, A2203, B$2:B2203, "Med B")=2), E2203, 0)</f>
        <v>0</v>
      </c>
    </row>
    <row r="2204" spans="9:16" ht="12.75" customHeight="1" x14ac:dyDescent="0.25">
      <c r="I2204" s="23">
        <f>IF(F2204=1, SUMIFS(E$2:E2204, A$2:A2204, A2204, B$2:B2204, "Med A"), 0)</f>
        <v>0</v>
      </c>
      <c r="J2204" s="23">
        <f t="shared" si="281"/>
        <v>0</v>
      </c>
      <c r="K2204" s="23">
        <f t="shared" si="282"/>
        <v>0</v>
      </c>
      <c r="L2204" s="23">
        <f t="shared" si="283"/>
        <v>0</v>
      </c>
      <c r="M2204" s="1">
        <f>IF(AND(B2204="Med B", COUNTIFS(A$2:A2204, A2204, B$2:B2204, "Med B")=1), 1, 0)</f>
        <v>0</v>
      </c>
      <c r="N2204" s="1">
        <f t="shared" si="284"/>
        <v>0</v>
      </c>
      <c r="O2204" s="1">
        <f>IF(B2204="Med B", COUNTIFS(A$2:A2204, A2204, B$2:B2204, "Med B"), 0)</f>
        <v>0</v>
      </c>
      <c r="P2204" s="1">
        <f>IF(AND(B2204="Med B", COUNTIFS(A$2:A2204, A2204, B$2:B2204, "Med B")=2), E2204, 0)</f>
        <v>0</v>
      </c>
    </row>
    <row r="2205" spans="9:16" ht="12.75" customHeight="1" x14ac:dyDescent="0.25">
      <c r="I2205" s="23">
        <f>IF(F2205=1, SUMIFS(E$2:E2205, A$2:A2205, A2205, B$2:B2205, "Med A"), 0)</f>
        <v>0</v>
      </c>
      <c r="J2205" s="23">
        <f t="shared" si="281"/>
        <v>0</v>
      </c>
      <c r="K2205" s="23">
        <f t="shared" si="282"/>
        <v>0</v>
      </c>
      <c r="L2205" s="23">
        <f t="shared" si="283"/>
        <v>0</v>
      </c>
      <c r="M2205" s="1">
        <f>IF(AND(B2205="Med B", COUNTIFS(A$2:A2205, A2205, B$2:B2205, "Med B")=1), 1, 0)</f>
        <v>0</v>
      </c>
      <c r="N2205" s="1">
        <f t="shared" si="284"/>
        <v>0</v>
      </c>
      <c r="O2205" s="1">
        <f>IF(B2205="Med B", COUNTIFS(A$2:A2205, A2205, B$2:B2205, "Med B"), 0)</f>
        <v>0</v>
      </c>
      <c r="P2205" s="1">
        <f>IF(AND(B2205="Med B", COUNTIFS(A$2:A2205, A2205, B$2:B2205, "Med B")=2), E2205, 0)</f>
        <v>0</v>
      </c>
    </row>
    <row r="2206" spans="9:16" ht="12.75" customHeight="1" x14ac:dyDescent="0.25">
      <c r="I2206" s="23">
        <f>IF(F2206=1, SUMIFS(E$2:E2206, A$2:A2206, A2206, B$2:B2206, "Med A"), 0)</f>
        <v>0</v>
      </c>
      <c r="J2206" s="23">
        <f t="shared" si="281"/>
        <v>0</v>
      </c>
      <c r="K2206" s="23">
        <f t="shared" si="282"/>
        <v>0</v>
      </c>
      <c r="L2206" s="23">
        <f t="shared" si="283"/>
        <v>0</v>
      </c>
      <c r="M2206" s="1">
        <f>IF(AND(B2206="Med B", COUNTIFS(A$2:A2206, A2206, B$2:B2206, "Med B")=1), 1, 0)</f>
        <v>0</v>
      </c>
      <c r="N2206" s="1">
        <f t="shared" si="284"/>
        <v>0</v>
      </c>
      <c r="O2206" s="1">
        <f>IF(B2206="Med B", COUNTIFS(A$2:A2206, A2206, B$2:B2206, "Med B"), 0)</f>
        <v>0</v>
      </c>
      <c r="P2206" s="1">
        <f>IF(AND(B2206="Med B", COUNTIFS(A$2:A2206, A2206, B$2:B2206, "Med B")=2), E2206, 0)</f>
        <v>0</v>
      </c>
    </row>
    <row r="2207" spans="9:16" ht="12.75" customHeight="1" x14ac:dyDescent="0.25">
      <c r="I2207" s="23">
        <f>IF(F2207=1, SUMIFS(E$2:E2207, A$2:A2207, A2207, B$2:B2207, "Med A"), 0)</f>
        <v>0</v>
      </c>
      <c r="J2207" s="23">
        <f t="shared" si="281"/>
        <v>0</v>
      </c>
      <c r="K2207" s="23">
        <f t="shared" si="282"/>
        <v>0</v>
      </c>
      <c r="L2207" s="23">
        <f t="shared" si="283"/>
        <v>0</v>
      </c>
      <c r="M2207" s="1">
        <f>IF(AND(B2207="Med B", COUNTIFS(A$2:A2207, A2207, B$2:B2207, "Med B")=1), 1, 0)</f>
        <v>0</v>
      </c>
      <c r="N2207" s="1">
        <f t="shared" si="284"/>
        <v>0</v>
      </c>
      <c r="O2207" s="1">
        <f>IF(B2207="Med B", COUNTIFS(A$2:A2207, A2207, B$2:B2207, "Med B"), 0)</f>
        <v>0</v>
      </c>
      <c r="P2207" s="1">
        <f>IF(AND(B2207="Med B", COUNTIFS(A$2:A2207, A2207, B$2:B2207, "Med B")=2), E2207, 0)</f>
        <v>0</v>
      </c>
    </row>
    <row r="2208" spans="9:16" ht="12.75" customHeight="1" x14ac:dyDescent="0.25">
      <c r="I2208" s="23">
        <f>IF(F2208=1, SUMIFS(E$2:E2208, A$2:A2208, A2208, B$2:B2208, "Med A"), 0)</f>
        <v>0</v>
      </c>
      <c r="J2208" s="23">
        <f t="shared" si="281"/>
        <v>0</v>
      </c>
      <c r="K2208" s="23">
        <f t="shared" si="282"/>
        <v>0</v>
      </c>
      <c r="L2208" s="23">
        <f t="shared" si="283"/>
        <v>0</v>
      </c>
      <c r="M2208" s="1">
        <f>IF(AND(B2208="Med B", COUNTIFS(A$2:A2208, A2208, B$2:B2208, "Med B")=1), 1, 0)</f>
        <v>0</v>
      </c>
      <c r="N2208" s="1">
        <f t="shared" si="284"/>
        <v>0</v>
      </c>
      <c r="O2208" s="1">
        <f>IF(B2208="Med B", COUNTIFS(A$2:A2208, A2208, B$2:B2208, "Med B"), 0)</f>
        <v>0</v>
      </c>
      <c r="P2208" s="1">
        <f>IF(AND(B2208="Med B", COUNTIFS(A$2:A2208, A2208, B$2:B2208, "Med B")=2), E2208, 0)</f>
        <v>0</v>
      </c>
    </row>
    <row r="2209" spans="9:16" ht="12.75" customHeight="1" x14ac:dyDescent="0.25">
      <c r="I2209" s="23">
        <f>IF(F2209=1, SUMIFS(E$2:E2209, A$2:A2209, A2209, B$2:B2209, "Med A"), 0)</f>
        <v>0</v>
      </c>
      <c r="J2209" s="23">
        <f t="shared" si="281"/>
        <v>0</v>
      </c>
      <c r="K2209" s="23">
        <f t="shared" si="282"/>
        <v>0</v>
      </c>
      <c r="L2209" s="23">
        <f t="shared" si="283"/>
        <v>0</v>
      </c>
      <c r="M2209" s="1">
        <f>IF(AND(B2209="Med B", COUNTIFS(A$2:A2209, A2209, B$2:B2209, "Med B")=1), 1, 0)</f>
        <v>0</v>
      </c>
      <c r="N2209" s="1">
        <f t="shared" si="284"/>
        <v>0</v>
      </c>
      <c r="O2209" s="1">
        <f>IF(B2209="Med B", COUNTIFS(A$2:A2209, A2209, B$2:B2209, "Med B"), 0)</f>
        <v>0</v>
      </c>
      <c r="P2209" s="1">
        <f>IF(AND(B2209="Med B", COUNTIFS(A$2:A2209, A2209, B$2:B2209, "Med B")=2), E2209, 0)</f>
        <v>0</v>
      </c>
    </row>
    <row r="2210" spans="9:16" ht="12.75" customHeight="1" x14ac:dyDescent="0.25">
      <c r="I2210" s="23">
        <f>IF(F2210=1, SUMIFS(E$2:E2210, A$2:A2210, A2210, B$2:B2210, "Med A"), 0)</f>
        <v>0</v>
      </c>
      <c r="J2210" s="23">
        <f t="shared" si="281"/>
        <v>0</v>
      </c>
      <c r="K2210" s="23">
        <f t="shared" si="282"/>
        <v>0</v>
      </c>
      <c r="L2210" s="23">
        <f t="shared" si="283"/>
        <v>0</v>
      </c>
      <c r="M2210" s="1">
        <f>IF(AND(B2210="Med B", COUNTIFS(A$2:A2210, A2210, B$2:B2210, "Med B")=1), 1, 0)</f>
        <v>0</v>
      </c>
      <c r="N2210" s="1">
        <f t="shared" si="284"/>
        <v>0</v>
      </c>
      <c r="O2210" s="1">
        <f>IF(B2210="Med B", COUNTIFS(A$2:A2210, A2210, B$2:B2210, "Med B"), 0)</f>
        <v>0</v>
      </c>
      <c r="P2210" s="1">
        <f>IF(AND(B2210="Med B", COUNTIFS(A$2:A2210, A2210, B$2:B2210, "Med B")=2), E2210, 0)</f>
        <v>0</v>
      </c>
    </row>
    <row r="2211" spans="9:16" ht="12.75" customHeight="1" x14ac:dyDescent="0.25">
      <c r="I2211" s="23">
        <f>IF(F2211=1, SUMIFS(E$2:E2211, A$2:A2211, A2211, B$2:B2211, "Med A"), 0)</f>
        <v>0</v>
      </c>
      <c r="J2211" s="23">
        <f t="shared" si="281"/>
        <v>0</v>
      </c>
      <c r="K2211" s="23">
        <f t="shared" si="282"/>
        <v>0</v>
      </c>
      <c r="L2211" s="23">
        <f t="shared" si="283"/>
        <v>0</v>
      </c>
      <c r="M2211" s="1">
        <f>IF(AND(B2211="Med B", COUNTIFS(A$2:A2211, A2211, B$2:B2211, "Med B")=1), 1, 0)</f>
        <v>0</v>
      </c>
      <c r="N2211" s="1">
        <f t="shared" si="284"/>
        <v>0</v>
      </c>
      <c r="O2211" s="1">
        <f>IF(B2211="Med B", COUNTIFS(A$2:A2211, A2211, B$2:B2211, "Med B"), 0)</f>
        <v>0</v>
      </c>
      <c r="P2211" s="1">
        <f>IF(AND(B2211="Med B", COUNTIFS(A$2:A2211, A2211, B$2:B2211, "Med B")=2), E2211, 0)</f>
        <v>0</v>
      </c>
    </row>
    <row r="2212" spans="9:16" ht="12.75" customHeight="1" x14ac:dyDescent="0.25">
      <c r="I2212" s="23">
        <f>IF(F2212=1, SUMIFS(E$2:E2212, A$2:A2212, A2212, B$2:B2212, "Med A"), 0)</f>
        <v>0</v>
      </c>
      <c r="J2212" s="23">
        <f t="shared" si="281"/>
        <v>0</v>
      </c>
      <c r="K2212" s="23">
        <f t="shared" si="282"/>
        <v>0</v>
      </c>
      <c r="L2212" s="23">
        <f t="shared" si="283"/>
        <v>0</v>
      </c>
      <c r="M2212" s="1">
        <f>IF(AND(B2212="Med B", COUNTIFS(A$2:A2212, A2212, B$2:B2212, "Med B")=1), 1, 0)</f>
        <v>0</v>
      </c>
      <c r="N2212" s="1">
        <f t="shared" si="284"/>
        <v>0</v>
      </c>
      <c r="O2212" s="1">
        <f>IF(B2212="Med B", COUNTIFS(A$2:A2212, A2212, B$2:B2212, "Med B"), 0)</f>
        <v>0</v>
      </c>
      <c r="P2212" s="1">
        <f>IF(AND(B2212="Med B", COUNTIFS(A$2:A2212, A2212, B$2:B2212, "Med B")=2), E2212, 0)</f>
        <v>0</v>
      </c>
    </row>
    <row r="2213" spans="9:16" ht="12.75" customHeight="1" x14ac:dyDescent="0.25">
      <c r="I2213" s="23">
        <f>IF(F2213=1, SUMIFS(E$2:E2213, A$2:A2213, A2213, B$2:B2213, "Med A"), 0)</f>
        <v>0</v>
      </c>
      <c r="J2213" s="23">
        <f t="shared" si="281"/>
        <v>0</v>
      </c>
      <c r="K2213" s="23">
        <f t="shared" si="282"/>
        <v>0</v>
      </c>
      <c r="L2213" s="23">
        <f t="shared" si="283"/>
        <v>0</v>
      </c>
      <c r="M2213" s="1">
        <f>IF(AND(B2213="Med B", COUNTIFS(A$2:A2213, A2213, B$2:B2213, "Med B")=1), 1, 0)</f>
        <v>0</v>
      </c>
      <c r="N2213" s="1">
        <f t="shared" si="284"/>
        <v>0</v>
      </c>
      <c r="O2213" s="1">
        <f>IF(B2213="Med B", COUNTIFS(A$2:A2213, A2213, B$2:B2213, "Med B"), 0)</f>
        <v>0</v>
      </c>
      <c r="P2213" s="1">
        <f>IF(AND(B2213="Med B", COUNTIFS(A$2:A2213, A2213, B$2:B2213, "Med B")=2), E2213, 0)</f>
        <v>0</v>
      </c>
    </row>
    <row r="2214" spans="9:16" ht="12.75" customHeight="1" x14ac:dyDescent="0.25">
      <c r="I2214" s="23">
        <f>IF(F2214=1, SUMIFS(E$2:E2214, A$2:A2214, A2214, B$2:B2214, "Med A"), 0)</f>
        <v>0</v>
      </c>
      <c r="J2214" s="23">
        <f t="shared" si="281"/>
        <v>0</v>
      </c>
      <c r="K2214" s="23">
        <f t="shared" si="282"/>
        <v>0</v>
      </c>
      <c r="L2214" s="23">
        <f t="shared" si="283"/>
        <v>0</v>
      </c>
      <c r="M2214" s="1">
        <f>IF(AND(B2214="Med B", COUNTIFS(A$2:A2214, A2214, B$2:B2214, "Med B")=1), 1, 0)</f>
        <v>0</v>
      </c>
      <c r="N2214" s="1">
        <f t="shared" si="284"/>
        <v>0</v>
      </c>
      <c r="O2214" s="1">
        <f>IF(B2214="Med B", COUNTIFS(A$2:A2214, A2214, B$2:B2214, "Med B"), 0)</f>
        <v>0</v>
      </c>
      <c r="P2214" s="1">
        <f>IF(AND(B2214="Med B", COUNTIFS(A$2:A2214, A2214, B$2:B2214, "Med B")=2), E2214, 0)</f>
        <v>0</v>
      </c>
    </row>
    <row r="2215" spans="9:16" ht="12.75" customHeight="1" x14ac:dyDescent="0.25">
      <c r="I2215" s="23">
        <f>IF(F2215=1, SUMIFS(E$2:E2215, A$2:A2215, A2215, B$2:B2215, "Med A"), 0)</f>
        <v>0</v>
      </c>
      <c r="J2215" s="23">
        <f t="shared" si="281"/>
        <v>0</v>
      </c>
      <c r="K2215" s="23">
        <f t="shared" si="282"/>
        <v>0</v>
      </c>
      <c r="L2215" s="23">
        <f t="shared" si="283"/>
        <v>0</v>
      </c>
      <c r="M2215" s="1">
        <f>IF(AND(B2215="Med B", COUNTIFS(A$2:A2215, A2215, B$2:B2215, "Med B")=1), 1, 0)</f>
        <v>0</v>
      </c>
      <c r="N2215" s="1">
        <f t="shared" si="284"/>
        <v>0</v>
      </c>
      <c r="O2215" s="1">
        <f>IF(B2215="Med B", COUNTIFS(A$2:A2215, A2215, B$2:B2215, "Med B"), 0)</f>
        <v>0</v>
      </c>
      <c r="P2215" s="1">
        <f>IF(AND(B2215="Med B", COUNTIFS(A$2:A2215, A2215, B$2:B2215, "Med B")=2), E2215, 0)</f>
        <v>0</v>
      </c>
    </row>
    <row r="2216" spans="9:16" ht="12.75" customHeight="1" x14ac:dyDescent="0.25">
      <c r="I2216" s="23">
        <f>IF(F2216=1, SUMIFS(E$2:E2216, A$2:A2216, A2216, B$2:B2216, "Med A"), 0)</f>
        <v>0</v>
      </c>
      <c r="J2216" s="23">
        <f t="shared" si="281"/>
        <v>0</v>
      </c>
      <c r="K2216" s="23">
        <f t="shared" si="282"/>
        <v>0</v>
      </c>
      <c r="L2216" s="23">
        <f t="shared" si="283"/>
        <v>0</v>
      </c>
      <c r="M2216" s="1">
        <f>IF(AND(B2216="Med B", COUNTIFS(A$2:A2216, A2216, B$2:B2216, "Med B")=1), 1, 0)</f>
        <v>0</v>
      </c>
      <c r="N2216" s="1">
        <f t="shared" si="284"/>
        <v>0</v>
      </c>
      <c r="O2216" s="1">
        <f>IF(B2216="Med B", COUNTIFS(A$2:A2216, A2216, B$2:B2216, "Med B"), 0)</f>
        <v>0</v>
      </c>
      <c r="P2216" s="1">
        <f>IF(AND(B2216="Med B", COUNTIFS(A$2:A2216, A2216, B$2:B2216, "Med B")=2), E2216, 0)</f>
        <v>0</v>
      </c>
    </row>
    <row r="2217" spans="9:16" ht="12.75" customHeight="1" x14ac:dyDescent="0.25">
      <c r="I2217" s="23">
        <f>IF(F2217=1, SUMIFS(E$2:E2217, A$2:A2217, A2217, B$2:B2217, "Med A"), 0)</f>
        <v>0</v>
      </c>
      <c r="J2217" s="23">
        <f t="shared" si="281"/>
        <v>0</v>
      </c>
      <c r="K2217" s="23">
        <f t="shared" si="282"/>
        <v>0</v>
      </c>
      <c r="L2217" s="23">
        <f t="shared" si="283"/>
        <v>0</v>
      </c>
      <c r="M2217" s="1">
        <f>IF(AND(B2217="Med B", COUNTIFS(A$2:A2217, A2217, B$2:B2217, "Med B")=1), 1, 0)</f>
        <v>0</v>
      </c>
      <c r="N2217" s="1">
        <f t="shared" si="284"/>
        <v>0</v>
      </c>
      <c r="O2217" s="1">
        <f>IF(B2217="Med B", COUNTIFS(A$2:A2217, A2217, B$2:B2217, "Med B"), 0)</f>
        <v>0</v>
      </c>
      <c r="P2217" s="1">
        <f>IF(AND(B2217="Med B", COUNTIFS(A$2:A2217, A2217, B$2:B2217, "Med B")=2), E2217, 0)</f>
        <v>0</v>
      </c>
    </row>
    <row r="2218" spans="9:16" ht="12.75" customHeight="1" x14ac:dyDescent="0.25">
      <c r="I2218" s="23">
        <f>IF(F2218=1, SUMIFS(E$2:E2218, A$2:A2218, A2218, B$2:B2218, "Med A"), 0)</f>
        <v>0</v>
      </c>
      <c r="J2218" s="23">
        <f t="shared" si="281"/>
        <v>0</v>
      </c>
      <c r="K2218" s="23">
        <f t="shared" si="282"/>
        <v>0</v>
      </c>
      <c r="L2218" s="23">
        <f t="shared" si="283"/>
        <v>0</v>
      </c>
      <c r="M2218" s="1">
        <f>IF(AND(B2218="Med B", COUNTIFS(A$2:A2218, A2218, B$2:B2218, "Med B")=1), 1, 0)</f>
        <v>0</v>
      </c>
      <c r="N2218" s="1">
        <f t="shared" si="284"/>
        <v>0</v>
      </c>
      <c r="O2218" s="1">
        <f>IF(B2218="Med B", COUNTIFS(A$2:A2218, A2218, B$2:B2218, "Med B"), 0)</f>
        <v>0</v>
      </c>
      <c r="P2218" s="1">
        <f>IF(AND(B2218="Med B", COUNTIFS(A$2:A2218, A2218, B$2:B2218, "Med B")=2), E2218, 0)</f>
        <v>0</v>
      </c>
    </row>
    <row r="2219" spans="9:16" ht="12.75" customHeight="1" x14ac:dyDescent="0.25">
      <c r="I2219" s="23">
        <f>IF(F2219=1, SUMIFS(E$2:E2219, A$2:A2219, A2219, B$2:B2219, "Med A"), 0)</f>
        <v>0</v>
      </c>
      <c r="J2219" s="23">
        <f t="shared" si="281"/>
        <v>0</v>
      </c>
      <c r="K2219" s="23">
        <f t="shared" si="282"/>
        <v>0</v>
      </c>
      <c r="L2219" s="23">
        <f t="shared" si="283"/>
        <v>0</v>
      </c>
      <c r="M2219" s="1">
        <f>IF(AND(B2219="Med B", COUNTIFS(A$2:A2219, A2219, B$2:B2219, "Med B")=1), 1, 0)</f>
        <v>0</v>
      </c>
      <c r="N2219" s="1">
        <f t="shared" si="284"/>
        <v>0</v>
      </c>
      <c r="O2219" s="1">
        <f>IF(B2219="Med B", COUNTIFS(A$2:A2219, A2219, B$2:B2219, "Med B"), 0)</f>
        <v>0</v>
      </c>
      <c r="P2219" s="1">
        <f>IF(AND(B2219="Med B", COUNTIFS(A$2:A2219, A2219, B$2:B2219, "Med B")=2), E2219, 0)</f>
        <v>0</v>
      </c>
    </row>
    <row r="2220" spans="9:16" ht="12.75" customHeight="1" x14ac:dyDescent="0.25">
      <c r="I2220" s="23">
        <f>IF(F2220=1, SUMIFS(E$2:E2220, A$2:A2220, A2220, B$2:B2220, "Med A"), 0)</f>
        <v>0</v>
      </c>
      <c r="J2220" s="23">
        <f t="shared" si="281"/>
        <v>0</v>
      </c>
      <c r="K2220" s="23">
        <f t="shared" si="282"/>
        <v>0</v>
      </c>
      <c r="L2220" s="23">
        <f t="shared" si="283"/>
        <v>0</v>
      </c>
      <c r="M2220" s="1">
        <f>IF(AND(B2220="Med B", COUNTIFS(A$2:A2220, A2220, B$2:B2220, "Med B")=1), 1, 0)</f>
        <v>0</v>
      </c>
      <c r="N2220" s="1">
        <f t="shared" si="284"/>
        <v>0</v>
      </c>
      <c r="O2220" s="1">
        <f>IF(B2220="Med B", COUNTIFS(A$2:A2220, A2220, B$2:B2220, "Med B"), 0)</f>
        <v>0</v>
      </c>
      <c r="P2220" s="1">
        <f>IF(AND(B2220="Med B", COUNTIFS(A$2:A2220, A2220, B$2:B2220, "Med B")=2), E2220, 0)</f>
        <v>0</v>
      </c>
    </row>
    <row r="2221" spans="9:16" ht="12.75" customHeight="1" x14ac:dyDescent="0.25">
      <c r="I2221" s="23">
        <f>IF(F2221=1, SUMIFS(E$2:E2221, A$2:A2221, A2221, B$2:B2221, "Med A"), 0)</f>
        <v>0</v>
      </c>
      <c r="J2221" s="23">
        <f t="shared" si="281"/>
        <v>0</v>
      </c>
      <c r="K2221" s="23">
        <f t="shared" si="282"/>
        <v>0</v>
      </c>
      <c r="L2221" s="23">
        <f t="shared" si="283"/>
        <v>0</v>
      </c>
      <c r="M2221" s="1">
        <f>IF(AND(B2221="Med B", COUNTIFS(A$2:A2221, A2221, B$2:B2221, "Med B")=1), 1, 0)</f>
        <v>0</v>
      </c>
      <c r="N2221" s="1">
        <f t="shared" si="284"/>
        <v>0</v>
      </c>
      <c r="O2221" s="1">
        <f>IF(B2221="Med B", COUNTIFS(A$2:A2221, A2221, B$2:B2221, "Med B"), 0)</f>
        <v>0</v>
      </c>
      <c r="P2221" s="1">
        <f>IF(AND(B2221="Med B", COUNTIFS(A$2:A2221, A2221, B$2:B2221, "Med B")=2), E2221, 0)</f>
        <v>0</v>
      </c>
    </row>
    <row r="2222" spans="9:16" ht="12.75" customHeight="1" x14ac:dyDescent="0.25">
      <c r="I2222" s="23">
        <f>IF(F2222=1, SUMIFS(E$2:E2222, A$2:A2222, A2222, B$2:B2222, "Med A"), 0)</f>
        <v>0</v>
      </c>
      <c r="J2222" s="23">
        <f t="shared" si="281"/>
        <v>0</v>
      </c>
      <c r="K2222" s="23">
        <f t="shared" si="282"/>
        <v>0</v>
      </c>
      <c r="L2222" s="23">
        <f t="shared" si="283"/>
        <v>0</v>
      </c>
      <c r="M2222" s="1">
        <f>IF(AND(B2222="Med B", COUNTIFS(A$2:A2222, A2222, B$2:B2222, "Med B")=1), 1, 0)</f>
        <v>0</v>
      </c>
      <c r="N2222" s="1">
        <f t="shared" si="284"/>
        <v>0</v>
      </c>
      <c r="O2222" s="1">
        <f>IF(B2222="Med B", COUNTIFS(A$2:A2222, A2222, B$2:B2222, "Med B"), 0)</f>
        <v>0</v>
      </c>
      <c r="P2222" s="1">
        <f>IF(AND(B2222="Med B", COUNTIFS(A$2:A2222, A2222, B$2:B2222, "Med B")=2), E2222, 0)</f>
        <v>0</v>
      </c>
    </row>
    <row r="2223" spans="9:16" ht="12.75" customHeight="1" x14ac:dyDescent="0.25">
      <c r="I2223" s="23">
        <f>IF(F2223=1, SUMIFS(E$2:E2223, A$2:A2223, A2223, B$2:B2223, "Med A"), 0)</f>
        <v>0</v>
      </c>
      <c r="J2223" s="23">
        <f t="shared" si="281"/>
        <v>0</v>
      </c>
      <c r="K2223" s="23">
        <f t="shared" si="282"/>
        <v>0</v>
      </c>
      <c r="L2223" s="23">
        <f t="shared" si="283"/>
        <v>0</v>
      </c>
      <c r="M2223" s="1">
        <f>IF(AND(B2223="Med B", COUNTIFS(A$2:A2223, A2223, B$2:B2223, "Med B")=1), 1, 0)</f>
        <v>0</v>
      </c>
      <c r="N2223" s="1">
        <f t="shared" si="284"/>
        <v>0</v>
      </c>
      <c r="O2223" s="1">
        <f>IF(B2223="Med B", COUNTIFS(A$2:A2223, A2223, B$2:B2223, "Med B"), 0)</f>
        <v>0</v>
      </c>
      <c r="P2223" s="1">
        <f>IF(AND(B2223="Med B", COUNTIFS(A$2:A2223, A2223, B$2:B2223, "Med B")=2), E2223, 0)</f>
        <v>0</v>
      </c>
    </row>
    <row r="2224" spans="9:16" ht="12.75" customHeight="1" x14ac:dyDescent="0.25">
      <c r="I2224" s="23">
        <f>IF(F2224=1, SUMIFS(E$2:E2224, A$2:A2224, A2224, B$2:B2224, "Med A"), 0)</f>
        <v>0</v>
      </c>
      <c r="J2224" s="23">
        <f t="shared" si="281"/>
        <v>0</v>
      </c>
      <c r="K2224" s="23">
        <f t="shared" si="282"/>
        <v>0</v>
      </c>
      <c r="L2224" s="23">
        <f t="shared" si="283"/>
        <v>0</v>
      </c>
      <c r="M2224" s="1">
        <f>IF(AND(B2224="Med B", COUNTIFS(A$2:A2224, A2224, B$2:B2224, "Med B")=1), 1, 0)</f>
        <v>0</v>
      </c>
      <c r="N2224" s="1">
        <f t="shared" si="284"/>
        <v>0</v>
      </c>
      <c r="O2224" s="1">
        <f>IF(B2224="Med B", COUNTIFS(A$2:A2224, A2224, B$2:B2224, "Med B"), 0)</f>
        <v>0</v>
      </c>
      <c r="P2224" s="1">
        <f>IF(AND(B2224="Med B", COUNTIFS(A$2:A2224, A2224, B$2:B2224, "Med B")=2), E2224, 0)</f>
        <v>0</v>
      </c>
    </row>
    <row r="2225" spans="9:16" ht="12.75" customHeight="1" x14ac:dyDescent="0.25">
      <c r="I2225" s="23">
        <f>IF(F2225=1, SUMIFS(E$2:E2225, A$2:A2225, A2225, B$2:B2225, "Med A"), 0)</f>
        <v>0</v>
      </c>
      <c r="J2225" s="23">
        <f t="shared" si="281"/>
        <v>0</v>
      </c>
      <c r="K2225" s="23">
        <f t="shared" si="282"/>
        <v>0</v>
      </c>
      <c r="L2225" s="23">
        <f t="shared" si="283"/>
        <v>0</v>
      </c>
      <c r="M2225" s="1">
        <f>IF(AND(B2225="Med B", COUNTIFS(A$2:A2225, A2225, B$2:B2225, "Med B")=1), 1, 0)</f>
        <v>0</v>
      </c>
      <c r="N2225" s="1">
        <f t="shared" si="284"/>
        <v>0</v>
      </c>
      <c r="O2225" s="1">
        <f>IF(B2225="Med B", COUNTIFS(A$2:A2225, A2225, B$2:B2225, "Med B"), 0)</f>
        <v>0</v>
      </c>
      <c r="P2225" s="1">
        <f>IF(AND(B2225="Med B", COUNTIFS(A$2:A2225, A2225, B$2:B2225, "Med B")=2), E2225, 0)</f>
        <v>0</v>
      </c>
    </row>
    <row r="2226" spans="9:16" ht="12.75" customHeight="1" x14ac:dyDescent="0.25">
      <c r="I2226" s="23">
        <f>IF(F2226=1, SUMIFS(E$2:E2226, A$2:A2226, A2226, B$2:B2226, "Med A"), 0)</f>
        <v>0</v>
      </c>
      <c r="J2226" s="23">
        <f t="shared" si="281"/>
        <v>0</v>
      </c>
      <c r="K2226" s="23">
        <f t="shared" si="282"/>
        <v>0</v>
      </c>
      <c r="L2226" s="23">
        <f t="shared" si="283"/>
        <v>0</v>
      </c>
      <c r="M2226" s="1">
        <f>IF(AND(B2226="Med B", COUNTIFS(A$2:A2226, A2226, B$2:B2226, "Med B")=1), 1, 0)</f>
        <v>0</v>
      </c>
      <c r="N2226" s="1">
        <f t="shared" si="284"/>
        <v>0</v>
      </c>
      <c r="O2226" s="1">
        <f>IF(B2226="Med B", COUNTIFS(A$2:A2226, A2226, B$2:B2226, "Med B"), 0)</f>
        <v>0</v>
      </c>
      <c r="P2226" s="1">
        <f>IF(AND(B2226="Med B", COUNTIFS(A$2:A2226, A2226, B$2:B2226, "Med B")=2), E2226, 0)</f>
        <v>0</v>
      </c>
    </row>
    <row r="2227" spans="9:16" ht="12.75" customHeight="1" x14ac:dyDescent="0.25">
      <c r="I2227" s="23">
        <f>IF(F2227=1, SUMIFS(E$2:E2227, A$2:A2227, A2227, B$2:B2227, "Med A"), 0)</f>
        <v>0</v>
      </c>
      <c r="J2227" s="23">
        <f t="shared" si="281"/>
        <v>0</v>
      </c>
      <c r="K2227" s="23">
        <f t="shared" si="282"/>
        <v>0</v>
      </c>
      <c r="L2227" s="23">
        <f t="shared" si="283"/>
        <v>0</v>
      </c>
      <c r="M2227" s="1">
        <f>IF(AND(B2227="Med B", COUNTIFS(A$2:A2227, A2227, B$2:B2227, "Med B")=1), 1, 0)</f>
        <v>0</v>
      </c>
      <c r="N2227" s="1">
        <f t="shared" si="284"/>
        <v>0</v>
      </c>
      <c r="O2227" s="1">
        <f>IF(B2227="Med B", COUNTIFS(A$2:A2227, A2227, B$2:B2227, "Med B"), 0)</f>
        <v>0</v>
      </c>
      <c r="P2227" s="1">
        <f>IF(AND(B2227="Med B", COUNTIFS(A$2:A2227, A2227, B$2:B2227, "Med B")=2), E2227, 0)</f>
        <v>0</v>
      </c>
    </row>
    <row r="2228" spans="9:16" ht="12.75" customHeight="1" x14ac:dyDescent="0.25">
      <c r="I2228" s="23">
        <f>IF(F2228=1, SUMIFS(E$2:E2228, A$2:A2228, A2228, B$2:B2228, "Med A"), 0)</f>
        <v>0</v>
      </c>
      <c r="J2228" s="23">
        <f t="shared" si="281"/>
        <v>0</v>
      </c>
      <c r="K2228" s="23">
        <f t="shared" si="282"/>
        <v>0</v>
      </c>
      <c r="L2228" s="23">
        <f t="shared" si="283"/>
        <v>0</v>
      </c>
      <c r="M2228" s="1">
        <f>IF(AND(B2228="Med B", COUNTIFS(A$2:A2228, A2228, B$2:B2228, "Med B")=1), 1, 0)</f>
        <v>0</v>
      </c>
      <c r="N2228" s="1">
        <f t="shared" si="284"/>
        <v>0</v>
      </c>
      <c r="O2228" s="1">
        <f>IF(B2228="Med B", COUNTIFS(A$2:A2228, A2228, B$2:B2228, "Med B"), 0)</f>
        <v>0</v>
      </c>
      <c r="P2228" s="1">
        <f>IF(AND(B2228="Med B", COUNTIFS(A$2:A2228, A2228, B$2:B2228, "Med B")=2), E2228, 0)</f>
        <v>0</v>
      </c>
    </row>
    <row r="2229" spans="9:16" ht="12.75" customHeight="1" x14ac:dyDescent="0.25">
      <c r="I2229" s="23">
        <f>IF(F2229=1, SUMIFS(E$2:E2229, A$2:A2229, A2229, B$2:B2229, "Med A"), 0)</f>
        <v>0</v>
      </c>
      <c r="J2229" s="23">
        <f t="shared" si="281"/>
        <v>0</v>
      </c>
      <c r="K2229" s="23">
        <f t="shared" si="282"/>
        <v>0</v>
      </c>
      <c r="L2229" s="23">
        <f t="shared" si="283"/>
        <v>0</v>
      </c>
      <c r="M2229" s="1">
        <f>IF(AND(B2229="Med B", COUNTIFS(A$2:A2229, A2229, B$2:B2229, "Med B")=1), 1, 0)</f>
        <v>0</v>
      </c>
      <c r="N2229" s="1">
        <f t="shared" si="284"/>
        <v>0</v>
      </c>
      <c r="O2229" s="1">
        <f>IF(B2229="Med B", COUNTIFS(A$2:A2229, A2229, B$2:B2229, "Med B"), 0)</f>
        <v>0</v>
      </c>
      <c r="P2229" s="1">
        <f>IF(AND(B2229="Med B", COUNTIFS(A$2:A2229, A2229, B$2:B2229, "Med B")=2), E2229, 0)</f>
        <v>0</v>
      </c>
    </row>
    <row r="2230" spans="9:16" ht="12.75" customHeight="1" x14ac:dyDescent="0.25">
      <c r="I2230" s="23">
        <f>IF(F2230=1, SUMIFS(E$2:E2230, A$2:A2230, A2230, B$2:B2230, "Med A"), 0)</f>
        <v>0</v>
      </c>
      <c r="J2230" s="23">
        <f t="shared" si="281"/>
        <v>0</v>
      </c>
      <c r="K2230" s="23">
        <f t="shared" si="282"/>
        <v>0</v>
      </c>
      <c r="L2230" s="23">
        <f t="shared" si="283"/>
        <v>0</v>
      </c>
      <c r="M2230" s="1">
        <f>IF(AND(B2230="Med B", COUNTIFS(A$2:A2230, A2230, B$2:B2230, "Med B")=1), 1, 0)</f>
        <v>0</v>
      </c>
      <c r="N2230" s="1">
        <f t="shared" si="284"/>
        <v>0</v>
      </c>
      <c r="O2230" s="1">
        <f>IF(B2230="Med B", COUNTIFS(A$2:A2230, A2230, B$2:B2230, "Med B"), 0)</f>
        <v>0</v>
      </c>
      <c r="P2230" s="1">
        <f>IF(AND(B2230="Med B", COUNTIFS(A$2:A2230, A2230, B$2:B2230, "Med B")=2), E2230, 0)</f>
        <v>0</v>
      </c>
    </row>
    <row r="2231" spans="9:16" ht="12.75" customHeight="1" x14ac:dyDescent="0.25">
      <c r="I2231" s="23">
        <f>IF(F2231=1, SUMIFS(E$2:E2231, A$2:A2231, A2231, B$2:B2231, "Med A"), 0)</f>
        <v>0</v>
      </c>
      <c r="J2231" s="23">
        <f t="shared" si="281"/>
        <v>0</v>
      </c>
      <c r="K2231" s="23">
        <f t="shared" si="282"/>
        <v>0</v>
      </c>
      <c r="L2231" s="23">
        <f t="shared" si="283"/>
        <v>0</v>
      </c>
      <c r="M2231" s="1">
        <f>IF(AND(B2231="Med B", COUNTIFS(A$2:A2231, A2231, B$2:B2231, "Med B")=1), 1, 0)</f>
        <v>0</v>
      </c>
      <c r="N2231" s="1">
        <f t="shared" si="284"/>
        <v>0</v>
      </c>
      <c r="O2231" s="1">
        <f>IF(B2231="Med B", COUNTIFS(A$2:A2231, A2231, B$2:B2231, "Med B"), 0)</f>
        <v>0</v>
      </c>
      <c r="P2231" s="1">
        <f>IF(AND(B2231="Med B", COUNTIFS(A$2:A2231, A2231, B$2:B2231, "Med B")=2), E2231, 0)</f>
        <v>0</v>
      </c>
    </row>
    <row r="2232" spans="9:16" ht="12.75" customHeight="1" x14ac:dyDescent="0.25">
      <c r="I2232" s="23">
        <f>IF(F2232=1, SUMIFS(E$2:E2232, A$2:A2232, A2232, B$2:B2232, "Med A"), 0)</f>
        <v>0</v>
      </c>
      <c r="J2232" s="23">
        <f t="shared" si="281"/>
        <v>0</v>
      </c>
      <c r="K2232" s="23">
        <f t="shared" si="282"/>
        <v>0</v>
      </c>
      <c r="L2232" s="23">
        <f t="shared" si="283"/>
        <v>0</v>
      </c>
      <c r="M2232" s="1">
        <f>IF(AND(B2232="Med B", COUNTIFS(A$2:A2232, A2232, B$2:B2232, "Med B")=1), 1, 0)</f>
        <v>0</v>
      </c>
      <c r="N2232" s="1">
        <f t="shared" si="284"/>
        <v>0</v>
      </c>
      <c r="O2232" s="1">
        <f>IF(B2232="Med B", COUNTIFS(A$2:A2232, A2232, B$2:B2232, "Med B"), 0)</f>
        <v>0</v>
      </c>
      <c r="P2232" s="1">
        <f>IF(AND(B2232="Med B", COUNTIFS(A$2:A2232, A2232, B$2:B2232, "Med B")=2), E2232, 0)</f>
        <v>0</v>
      </c>
    </row>
    <row r="2233" spans="9:16" ht="12.75" customHeight="1" x14ac:dyDescent="0.25">
      <c r="I2233" s="23">
        <f>IF(F2233=1, SUMIFS(E$2:E2233, A$2:A2233, A2233, B$2:B2233, "Med A"), 0)</f>
        <v>0</v>
      </c>
      <c r="J2233" s="23">
        <f t="shared" si="281"/>
        <v>0</v>
      </c>
      <c r="K2233" s="23">
        <f t="shared" si="282"/>
        <v>0</v>
      </c>
      <c r="L2233" s="23">
        <f t="shared" si="283"/>
        <v>0</v>
      </c>
      <c r="M2233" s="1">
        <f>IF(AND(B2233="Med B", COUNTIFS(A$2:A2233, A2233, B$2:B2233, "Med B")=1), 1, 0)</f>
        <v>0</v>
      </c>
      <c r="N2233" s="1">
        <f t="shared" si="284"/>
        <v>0</v>
      </c>
      <c r="O2233" s="1">
        <f>IF(B2233="Med B", COUNTIFS(A$2:A2233, A2233, B$2:B2233, "Med B"), 0)</f>
        <v>0</v>
      </c>
      <c r="P2233" s="1">
        <f>IF(AND(B2233="Med B", COUNTIFS(A$2:A2233, A2233, B$2:B2233, "Med B")=2), E2233, 0)</f>
        <v>0</v>
      </c>
    </row>
    <row r="2234" spans="9:16" ht="12.75" customHeight="1" x14ac:dyDescent="0.25">
      <c r="I2234" s="23">
        <f>IF(F2234=1, SUMIFS(E$2:E2234, A$2:A2234, A2234, B$2:B2234, "Med A"), 0)</f>
        <v>0</v>
      </c>
      <c r="J2234" s="23">
        <f t="shared" si="281"/>
        <v>0</v>
      </c>
      <c r="K2234" s="23">
        <f t="shared" si="282"/>
        <v>0</v>
      </c>
      <c r="L2234" s="23">
        <f t="shared" si="283"/>
        <v>0</v>
      </c>
      <c r="M2234" s="1">
        <f>IF(AND(B2234="Med B", COUNTIFS(A$2:A2234, A2234, B$2:B2234, "Med B")=1), 1, 0)</f>
        <v>0</v>
      </c>
      <c r="N2234" s="1">
        <f t="shared" si="284"/>
        <v>0</v>
      </c>
      <c r="O2234" s="1">
        <f>IF(B2234="Med B", COUNTIFS(A$2:A2234, A2234, B$2:B2234, "Med B"), 0)</f>
        <v>0</v>
      </c>
      <c r="P2234" s="1">
        <f>IF(AND(B2234="Med B", COUNTIFS(A$2:A2234, A2234, B$2:B2234, "Med B")=2), E2234, 0)</f>
        <v>0</v>
      </c>
    </row>
    <row r="2235" spans="9:16" ht="12.75" customHeight="1" x14ac:dyDescent="0.25">
      <c r="I2235" s="23">
        <f>IF(F2235=1, SUMIFS(E$2:E2235, A$2:A2235, A2235, B$2:B2235, "Med A"), 0)</f>
        <v>0</v>
      </c>
      <c r="J2235" s="23">
        <f t="shared" si="281"/>
        <v>0</v>
      </c>
      <c r="K2235" s="23">
        <f t="shared" si="282"/>
        <v>0</v>
      </c>
      <c r="L2235" s="23">
        <f t="shared" si="283"/>
        <v>0</v>
      </c>
      <c r="M2235" s="1">
        <f>IF(AND(B2235="Med B", COUNTIFS(A$2:A2235, A2235, B$2:B2235, "Med B")=1), 1, 0)</f>
        <v>0</v>
      </c>
      <c r="N2235" s="1">
        <f t="shared" si="284"/>
        <v>0</v>
      </c>
      <c r="O2235" s="1">
        <f>IF(B2235="Med B", COUNTIFS(A$2:A2235, A2235, B$2:B2235, "Med B"), 0)</f>
        <v>0</v>
      </c>
      <c r="P2235" s="1">
        <f>IF(AND(B2235="Med B", COUNTIFS(A$2:A2235, A2235, B$2:B2235, "Med B")=2), E2235, 0)</f>
        <v>0</v>
      </c>
    </row>
    <row r="2236" spans="9:16" ht="12.75" customHeight="1" x14ac:dyDescent="0.25">
      <c r="I2236" s="23">
        <f>IF(F2236=1, SUMIFS(E$2:E2236, A$2:A2236, A2236, B$2:B2236, "Med A"), 0)</f>
        <v>0</v>
      </c>
      <c r="J2236" s="23">
        <f t="shared" si="281"/>
        <v>0</v>
      </c>
      <c r="K2236" s="23">
        <f t="shared" si="282"/>
        <v>0</v>
      </c>
      <c r="L2236" s="23">
        <f t="shared" si="283"/>
        <v>0</v>
      </c>
      <c r="M2236" s="1">
        <f>IF(AND(B2236="Med B", COUNTIFS(A$2:A2236, A2236, B$2:B2236, "Med B")=1), 1, 0)</f>
        <v>0</v>
      </c>
      <c r="N2236" s="1">
        <f t="shared" si="284"/>
        <v>0</v>
      </c>
      <c r="O2236" s="1">
        <f>IF(B2236="Med B", COUNTIFS(A$2:A2236, A2236, B$2:B2236, "Med B"), 0)</f>
        <v>0</v>
      </c>
      <c r="P2236" s="1">
        <f>IF(AND(B2236="Med B", COUNTIFS(A$2:A2236, A2236, B$2:B2236, "Med B")=2), E2236, 0)</f>
        <v>0</v>
      </c>
    </row>
    <row r="2237" spans="9:16" ht="12.75" customHeight="1" x14ac:dyDescent="0.25">
      <c r="I2237" s="23">
        <f>IF(F2237=1, SUMIFS(E$2:E2237, A$2:A2237, A2237, B$2:B2237, "Med A"), 0)</f>
        <v>0</v>
      </c>
      <c r="J2237" s="23">
        <f t="shared" si="281"/>
        <v>0</v>
      </c>
      <c r="K2237" s="23">
        <f t="shared" si="282"/>
        <v>0</v>
      </c>
      <c r="L2237" s="23">
        <f t="shared" si="283"/>
        <v>0</v>
      </c>
      <c r="M2237" s="1">
        <f>IF(AND(B2237="Med B", COUNTIFS(A$2:A2237, A2237, B$2:B2237, "Med B")=1), 1, 0)</f>
        <v>0</v>
      </c>
      <c r="N2237" s="1">
        <f t="shared" si="284"/>
        <v>0</v>
      </c>
      <c r="O2237" s="1">
        <f>IF(B2237="Med B", COUNTIFS(A$2:A2237, A2237, B$2:B2237, "Med B"), 0)</f>
        <v>0</v>
      </c>
      <c r="P2237" s="1">
        <f>IF(AND(B2237="Med B", COUNTIFS(A$2:A2237, A2237, B$2:B2237, "Med B")=2), E2237, 0)</f>
        <v>0</v>
      </c>
    </row>
    <row r="2238" spans="9:16" ht="12.75" customHeight="1" x14ac:dyDescent="0.25">
      <c r="I2238" s="23">
        <f>IF(F2238=1, SUMIFS(E$2:E2238, A$2:A2238, A2238, B$2:B2238, "Med A"), 0)</f>
        <v>0</v>
      </c>
      <c r="J2238" s="23">
        <f t="shared" si="281"/>
        <v>0</v>
      </c>
      <c r="K2238" s="23">
        <f t="shared" si="282"/>
        <v>0</v>
      </c>
      <c r="L2238" s="23">
        <f t="shared" si="283"/>
        <v>0</v>
      </c>
      <c r="M2238" s="1">
        <f>IF(AND(B2238="Med B", COUNTIFS(A$2:A2238, A2238, B$2:B2238, "Med B")=1), 1, 0)</f>
        <v>0</v>
      </c>
      <c r="N2238" s="1">
        <f t="shared" si="284"/>
        <v>0</v>
      </c>
      <c r="O2238" s="1">
        <f>IF(B2238="Med B", COUNTIFS(A$2:A2238, A2238, B$2:B2238, "Med B"), 0)</f>
        <v>0</v>
      </c>
      <c r="P2238" s="1">
        <f>IF(AND(B2238="Med B", COUNTIFS(A$2:A2238, A2238, B$2:B2238, "Med B")=2), E2238, 0)</f>
        <v>0</v>
      </c>
    </row>
    <row r="2239" spans="9:16" ht="12.75" customHeight="1" x14ac:dyDescent="0.25">
      <c r="I2239" s="23">
        <f>IF(F2239=1, SUMIFS(E$2:E2239, A$2:A2239, A2239, B$2:B2239, "Med A"), 0)</f>
        <v>0</v>
      </c>
      <c r="J2239" s="23">
        <f t="shared" si="281"/>
        <v>0</v>
      </c>
      <c r="K2239" s="23">
        <f t="shared" si="282"/>
        <v>0</v>
      </c>
      <c r="L2239" s="23">
        <f t="shared" si="283"/>
        <v>0</v>
      </c>
      <c r="M2239" s="1">
        <f>IF(AND(B2239="Med B", COUNTIFS(A$2:A2239, A2239, B$2:B2239, "Med B")=1), 1, 0)</f>
        <v>0</v>
      </c>
      <c r="N2239" s="1">
        <f t="shared" si="284"/>
        <v>0</v>
      </c>
      <c r="O2239" s="1">
        <f>IF(B2239="Med B", COUNTIFS(A$2:A2239, A2239, B$2:B2239, "Med B"), 0)</f>
        <v>0</v>
      </c>
      <c r="P2239" s="1">
        <f>IF(AND(B2239="Med B", COUNTIFS(A$2:A2239, A2239, B$2:B2239, "Med B")=2), E2239, 0)</f>
        <v>0</v>
      </c>
    </row>
    <row r="2240" spans="9:16" ht="12.75" customHeight="1" x14ac:dyDescent="0.25">
      <c r="I2240" s="23">
        <f>IF(F2240=1, SUMIFS(E$2:E2240, A$2:A2240, A2240, B$2:B2240, "Med A"), 0)</f>
        <v>0</v>
      </c>
      <c r="J2240" s="23">
        <f t="shared" si="281"/>
        <v>0</v>
      </c>
      <c r="K2240" s="23">
        <f t="shared" si="282"/>
        <v>0</v>
      </c>
      <c r="L2240" s="23">
        <f t="shared" si="283"/>
        <v>0</v>
      </c>
      <c r="M2240" s="1">
        <f>IF(AND(B2240="Med B", COUNTIFS(A$2:A2240, A2240, B$2:B2240, "Med B")=1), 1, 0)</f>
        <v>0</v>
      </c>
      <c r="N2240" s="1">
        <f t="shared" si="284"/>
        <v>0</v>
      </c>
      <c r="O2240" s="1">
        <f>IF(B2240="Med B", COUNTIFS(A$2:A2240, A2240, B$2:B2240, "Med B"), 0)</f>
        <v>0</v>
      </c>
      <c r="P2240" s="1">
        <f>IF(AND(B2240="Med B", COUNTIFS(A$2:A2240, A2240, B$2:B2240, "Med B")=2), E2240, 0)</f>
        <v>0</v>
      </c>
    </row>
    <row r="2241" spans="9:16" ht="12.75" customHeight="1" x14ac:dyDescent="0.25">
      <c r="I2241" s="23">
        <f>IF(F2241=1, SUMIFS(E$2:E2241, A$2:A2241, A2241, B$2:B2241, "Med A"), 0)</f>
        <v>0</v>
      </c>
      <c r="J2241" s="23">
        <f t="shared" si="281"/>
        <v>0</v>
      </c>
      <c r="K2241" s="23">
        <f t="shared" si="282"/>
        <v>0</v>
      </c>
      <c r="L2241" s="23">
        <f t="shared" si="283"/>
        <v>0</v>
      </c>
      <c r="M2241" s="1">
        <f>IF(AND(B2241="Med B", COUNTIFS(A$2:A2241, A2241, B$2:B2241, "Med B")=1), 1, 0)</f>
        <v>0</v>
      </c>
      <c r="N2241" s="1">
        <f t="shared" si="284"/>
        <v>0</v>
      </c>
      <c r="O2241" s="1">
        <f>IF(B2241="Med B", COUNTIFS(A$2:A2241, A2241, B$2:B2241, "Med B"), 0)</f>
        <v>0</v>
      </c>
      <c r="P2241" s="1">
        <f>IF(AND(B2241="Med B", COUNTIFS(A$2:A2241, A2241, B$2:B2241, "Med B")=2), E2241, 0)</f>
        <v>0</v>
      </c>
    </row>
    <row r="2242" spans="9:16" ht="12.75" customHeight="1" x14ac:dyDescent="0.25">
      <c r="I2242" s="23">
        <f>IF(F2242=1, SUMIFS(E$2:E2242, A$2:A2242, A2242, B$2:B2242, "Med A"), 0)</f>
        <v>0</v>
      </c>
      <c r="J2242" s="23">
        <f t="shared" si="281"/>
        <v>0</v>
      </c>
      <c r="K2242" s="23">
        <f t="shared" si="282"/>
        <v>0</v>
      </c>
      <c r="L2242" s="23">
        <f t="shared" si="283"/>
        <v>0</v>
      </c>
      <c r="M2242" s="1">
        <f>IF(AND(B2242="Med B", COUNTIFS(A$2:A2242, A2242, B$2:B2242, "Med B")=1), 1, 0)</f>
        <v>0</v>
      </c>
      <c r="N2242" s="1">
        <f t="shared" si="284"/>
        <v>0</v>
      </c>
      <c r="O2242" s="1">
        <f>IF(B2242="Med B", COUNTIFS(A$2:A2242, A2242, B$2:B2242, "Med B"), 0)</f>
        <v>0</v>
      </c>
      <c r="P2242" s="1">
        <f>IF(AND(B2242="Med B", COUNTIFS(A$2:A2242, A2242, B$2:B2242, "Med B")=2), E2242, 0)</f>
        <v>0</v>
      </c>
    </row>
    <row r="2243" spans="9:16" ht="12.75" customHeight="1" x14ac:dyDescent="0.25">
      <c r="I2243" s="23">
        <f>IF(F2243=1, SUMIFS(E$2:E2243, A$2:A2243, A2243, B$2:B2243, "Med A"), 0)</f>
        <v>0</v>
      </c>
      <c r="J2243" s="23">
        <f t="shared" ref="J2243:J2306" si="285">IF(AND(B2243="Med B", OR(A2244&lt;&gt;A2243, ISBLANK(A2244))), SUMIFS(E:E, A:A, A2243, B:B, "Med B"), 0)</f>
        <v>0</v>
      </c>
      <c r="K2243" s="23">
        <f t="shared" ref="K2243:K2306" si="286">IF(B2243="Med A", E2243, 0)</f>
        <v>0</v>
      </c>
      <c r="L2243" s="23">
        <f t="shared" ref="L2243:L2306" si="287">IF(B2243="Med B", E2243, 0)</f>
        <v>0</v>
      </c>
      <c r="M2243" s="1">
        <f>IF(AND(B2243="Med B", COUNTIFS(A$2:A2243, A2243, B$2:B2243, "Med B")=1), 1, 0)</f>
        <v>0</v>
      </c>
      <c r="N2243" s="1">
        <f t="shared" ref="N2243:N2306" si="288">IF(M2243=1, E2243, 0)</f>
        <v>0</v>
      </c>
      <c r="O2243" s="1">
        <f>IF(B2243="Med B", COUNTIFS(A$2:A2243, A2243, B$2:B2243, "Med B"), 0)</f>
        <v>0</v>
      </c>
      <c r="P2243" s="1">
        <f>IF(AND(B2243="Med B", COUNTIFS(A$2:A2243, A2243, B$2:B2243, "Med B")=2), E2243, 0)</f>
        <v>0</v>
      </c>
    </row>
    <row r="2244" spans="9:16" ht="12.75" customHeight="1" x14ac:dyDescent="0.25">
      <c r="I2244" s="23">
        <f>IF(F2244=1, SUMIFS(E$2:E2244, A$2:A2244, A2244, B$2:B2244, "Med A"), 0)</f>
        <v>0</v>
      </c>
      <c r="J2244" s="23">
        <f t="shared" si="285"/>
        <v>0</v>
      </c>
      <c r="K2244" s="23">
        <f t="shared" si="286"/>
        <v>0</v>
      </c>
      <c r="L2244" s="23">
        <f t="shared" si="287"/>
        <v>0</v>
      </c>
      <c r="M2244" s="1">
        <f>IF(AND(B2244="Med B", COUNTIFS(A$2:A2244, A2244, B$2:B2244, "Med B")=1), 1, 0)</f>
        <v>0</v>
      </c>
      <c r="N2244" s="1">
        <f t="shared" si="288"/>
        <v>0</v>
      </c>
      <c r="O2244" s="1">
        <f>IF(B2244="Med B", COUNTIFS(A$2:A2244, A2244, B$2:B2244, "Med B"), 0)</f>
        <v>0</v>
      </c>
      <c r="P2244" s="1">
        <f>IF(AND(B2244="Med B", COUNTIFS(A$2:A2244, A2244, B$2:B2244, "Med B")=2), E2244, 0)</f>
        <v>0</v>
      </c>
    </row>
    <row r="2245" spans="9:16" ht="12.75" customHeight="1" x14ac:dyDescent="0.25">
      <c r="I2245" s="23">
        <f>IF(F2245=1, SUMIFS(E$2:E2245, A$2:A2245, A2245, B$2:B2245, "Med A"), 0)</f>
        <v>0</v>
      </c>
      <c r="J2245" s="23">
        <f t="shared" si="285"/>
        <v>0</v>
      </c>
      <c r="K2245" s="23">
        <f t="shared" si="286"/>
        <v>0</v>
      </c>
      <c r="L2245" s="23">
        <f t="shared" si="287"/>
        <v>0</v>
      </c>
      <c r="M2245" s="1">
        <f>IF(AND(B2245="Med B", COUNTIFS(A$2:A2245, A2245, B$2:B2245, "Med B")=1), 1, 0)</f>
        <v>0</v>
      </c>
      <c r="N2245" s="1">
        <f t="shared" si="288"/>
        <v>0</v>
      </c>
      <c r="O2245" s="1">
        <f>IF(B2245="Med B", COUNTIFS(A$2:A2245, A2245, B$2:B2245, "Med B"), 0)</f>
        <v>0</v>
      </c>
      <c r="P2245" s="1">
        <f>IF(AND(B2245="Med B", COUNTIFS(A$2:A2245, A2245, B$2:B2245, "Med B")=2), E2245, 0)</f>
        <v>0</v>
      </c>
    </row>
    <row r="2246" spans="9:16" ht="12.75" customHeight="1" x14ac:dyDescent="0.25">
      <c r="I2246" s="23">
        <f>IF(F2246=1, SUMIFS(E$2:E2246, A$2:A2246, A2246, B$2:B2246, "Med A"), 0)</f>
        <v>0</v>
      </c>
      <c r="J2246" s="23">
        <f t="shared" si="285"/>
        <v>0</v>
      </c>
      <c r="K2246" s="23">
        <f t="shared" si="286"/>
        <v>0</v>
      </c>
      <c r="L2246" s="23">
        <f t="shared" si="287"/>
        <v>0</v>
      </c>
      <c r="M2246" s="1">
        <f>IF(AND(B2246="Med B", COUNTIFS(A$2:A2246, A2246, B$2:B2246, "Med B")=1), 1, 0)</f>
        <v>0</v>
      </c>
      <c r="N2246" s="1">
        <f t="shared" si="288"/>
        <v>0</v>
      </c>
      <c r="O2246" s="1">
        <f>IF(B2246="Med B", COUNTIFS(A$2:A2246, A2246, B$2:B2246, "Med B"), 0)</f>
        <v>0</v>
      </c>
      <c r="P2246" s="1">
        <f>IF(AND(B2246="Med B", COUNTIFS(A$2:A2246, A2246, B$2:B2246, "Med B")=2), E2246, 0)</f>
        <v>0</v>
      </c>
    </row>
    <row r="2247" spans="9:16" ht="12.75" customHeight="1" x14ac:dyDescent="0.25">
      <c r="I2247" s="23">
        <f>IF(F2247=1, SUMIFS(E$2:E2247, A$2:A2247, A2247, B$2:B2247, "Med A"), 0)</f>
        <v>0</v>
      </c>
      <c r="J2247" s="23">
        <f t="shared" si="285"/>
        <v>0</v>
      </c>
      <c r="K2247" s="23">
        <f t="shared" si="286"/>
        <v>0</v>
      </c>
      <c r="L2247" s="23">
        <f t="shared" si="287"/>
        <v>0</v>
      </c>
      <c r="M2247" s="1">
        <f>IF(AND(B2247="Med B", COUNTIFS(A$2:A2247, A2247, B$2:B2247, "Med B")=1), 1, 0)</f>
        <v>0</v>
      </c>
      <c r="N2247" s="1">
        <f t="shared" si="288"/>
        <v>0</v>
      </c>
      <c r="O2247" s="1">
        <f>IF(B2247="Med B", COUNTIFS(A$2:A2247, A2247, B$2:B2247, "Med B"), 0)</f>
        <v>0</v>
      </c>
      <c r="P2247" s="1">
        <f>IF(AND(B2247="Med B", COUNTIFS(A$2:A2247, A2247, B$2:B2247, "Med B")=2), E2247, 0)</f>
        <v>0</v>
      </c>
    </row>
    <row r="2248" spans="9:16" ht="12.75" customHeight="1" x14ac:dyDescent="0.25">
      <c r="I2248" s="23">
        <f>IF(F2248=1, SUMIFS(E$2:E2248, A$2:A2248, A2248, B$2:B2248, "Med A"), 0)</f>
        <v>0</v>
      </c>
      <c r="J2248" s="23">
        <f t="shared" si="285"/>
        <v>0</v>
      </c>
      <c r="K2248" s="23">
        <f t="shared" si="286"/>
        <v>0</v>
      </c>
      <c r="L2248" s="23">
        <f t="shared" si="287"/>
        <v>0</v>
      </c>
      <c r="M2248" s="1">
        <f>IF(AND(B2248="Med B", COUNTIFS(A$2:A2248, A2248, B$2:B2248, "Med B")=1), 1, 0)</f>
        <v>0</v>
      </c>
      <c r="N2248" s="1">
        <f t="shared" si="288"/>
        <v>0</v>
      </c>
      <c r="O2248" s="1">
        <f>IF(B2248="Med B", COUNTIFS(A$2:A2248, A2248, B$2:B2248, "Med B"), 0)</f>
        <v>0</v>
      </c>
      <c r="P2248" s="1">
        <f>IF(AND(B2248="Med B", COUNTIFS(A$2:A2248, A2248, B$2:B2248, "Med B")=2), E2248, 0)</f>
        <v>0</v>
      </c>
    </row>
    <row r="2249" spans="9:16" ht="12.75" customHeight="1" x14ac:dyDescent="0.25">
      <c r="I2249" s="23">
        <f>IF(F2249=1, SUMIFS(E$2:E2249, A$2:A2249, A2249, B$2:B2249, "Med A"), 0)</f>
        <v>0</v>
      </c>
      <c r="J2249" s="23">
        <f t="shared" si="285"/>
        <v>0</v>
      </c>
      <c r="K2249" s="23">
        <f t="shared" si="286"/>
        <v>0</v>
      </c>
      <c r="L2249" s="23">
        <f t="shared" si="287"/>
        <v>0</v>
      </c>
      <c r="M2249" s="1">
        <f>IF(AND(B2249="Med B", COUNTIFS(A$2:A2249, A2249, B$2:B2249, "Med B")=1), 1, 0)</f>
        <v>0</v>
      </c>
      <c r="N2249" s="1">
        <f t="shared" si="288"/>
        <v>0</v>
      </c>
      <c r="O2249" s="1">
        <f>IF(B2249="Med B", COUNTIFS(A$2:A2249, A2249, B$2:B2249, "Med B"), 0)</f>
        <v>0</v>
      </c>
      <c r="P2249" s="1">
        <f>IF(AND(B2249="Med B", COUNTIFS(A$2:A2249, A2249, B$2:B2249, "Med B")=2), E2249, 0)</f>
        <v>0</v>
      </c>
    </row>
    <row r="2250" spans="9:16" ht="12.75" customHeight="1" x14ac:dyDescent="0.25">
      <c r="I2250" s="23">
        <f>IF(F2250=1, SUMIFS(E$2:E2250, A$2:A2250, A2250, B$2:B2250, "Med A"), 0)</f>
        <v>0</v>
      </c>
      <c r="J2250" s="23">
        <f t="shared" si="285"/>
        <v>0</v>
      </c>
      <c r="K2250" s="23">
        <f t="shared" si="286"/>
        <v>0</v>
      </c>
      <c r="L2250" s="23">
        <f t="shared" si="287"/>
        <v>0</v>
      </c>
      <c r="M2250" s="1">
        <f>IF(AND(B2250="Med B", COUNTIFS(A$2:A2250, A2250, B$2:B2250, "Med B")=1), 1, 0)</f>
        <v>0</v>
      </c>
      <c r="N2250" s="1">
        <f t="shared" si="288"/>
        <v>0</v>
      </c>
      <c r="O2250" s="1">
        <f>IF(B2250="Med B", COUNTIFS(A$2:A2250, A2250, B$2:B2250, "Med B"), 0)</f>
        <v>0</v>
      </c>
      <c r="P2250" s="1">
        <f>IF(AND(B2250="Med B", COUNTIFS(A$2:A2250, A2250, B$2:B2250, "Med B")=2), E2250, 0)</f>
        <v>0</v>
      </c>
    </row>
    <row r="2251" spans="9:16" ht="12.75" customHeight="1" x14ac:dyDescent="0.25">
      <c r="I2251" s="23">
        <f>IF(F2251=1, SUMIFS(E$2:E2251, A$2:A2251, A2251, B$2:B2251, "Med A"), 0)</f>
        <v>0</v>
      </c>
      <c r="J2251" s="23">
        <f t="shared" si="285"/>
        <v>0</v>
      </c>
      <c r="K2251" s="23">
        <f t="shared" si="286"/>
        <v>0</v>
      </c>
      <c r="L2251" s="23">
        <f t="shared" si="287"/>
        <v>0</v>
      </c>
      <c r="M2251" s="1">
        <f>IF(AND(B2251="Med B", COUNTIFS(A$2:A2251, A2251, B$2:B2251, "Med B")=1), 1, 0)</f>
        <v>0</v>
      </c>
      <c r="N2251" s="1">
        <f t="shared" si="288"/>
        <v>0</v>
      </c>
      <c r="O2251" s="1">
        <f>IF(B2251="Med B", COUNTIFS(A$2:A2251, A2251, B$2:B2251, "Med B"), 0)</f>
        <v>0</v>
      </c>
      <c r="P2251" s="1">
        <f>IF(AND(B2251="Med B", COUNTIFS(A$2:A2251, A2251, B$2:B2251, "Med B")=2), E2251, 0)</f>
        <v>0</v>
      </c>
    </row>
    <row r="2252" spans="9:16" ht="12.75" customHeight="1" x14ac:dyDescent="0.25">
      <c r="I2252" s="23">
        <f>IF(F2252=1, SUMIFS(E$2:E2252, A$2:A2252, A2252, B$2:B2252, "Med A"), 0)</f>
        <v>0</v>
      </c>
      <c r="J2252" s="23">
        <f t="shared" si="285"/>
        <v>0</v>
      </c>
      <c r="K2252" s="23">
        <f t="shared" si="286"/>
        <v>0</v>
      </c>
      <c r="L2252" s="23">
        <f t="shared" si="287"/>
        <v>0</v>
      </c>
      <c r="M2252" s="1">
        <f>IF(AND(B2252="Med B", COUNTIFS(A$2:A2252, A2252, B$2:B2252, "Med B")=1), 1, 0)</f>
        <v>0</v>
      </c>
      <c r="N2252" s="1">
        <f t="shared" si="288"/>
        <v>0</v>
      </c>
      <c r="O2252" s="1">
        <f>IF(B2252="Med B", COUNTIFS(A$2:A2252, A2252, B$2:B2252, "Med B"), 0)</f>
        <v>0</v>
      </c>
      <c r="P2252" s="1">
        <f>IF(AND(B2252="Med B", COUNTIFS(A$2:A2252, A2252, B$2:B2252, "Med B")=2), E2252, 0)</f>
        <v>0</v>
      </c>
    </row>
    <row r="2253" spans="9:16" ht="12.75" customHeight="1" x14ac:dyDescent="0.25">
      <c r="I2253" s="23">
        <f>IF(F2253=1, SUMIFS(E$2:E2253, A$2:A2253, A2253, B$2:B2253, "Med A"), 0)</f>
        <v>0</v>
      </c>
      <c r="J2253" s="23">
        <f t="shared" si="285"/>
        <v>0</v>
      </c>
      <c r="K2253" s="23">
        <f t="shared" si="286"/>
        <v>0</v>
      </c>
      <c r="L2253" s="23">
        <f t="shared" si="287"/>
        <v>0</v>
      </c>
      <c r="M2253" s="1">
        <f>IF(AND(B2253="Med B", COUNTIFS(A$2:A2253, A2253, B$2:B2253, "Med B")=1), 1, 0)</f>
        <v>0</v>
      </c>
      <c r="N2253" s="1">
        <f t="shared" si="288"/>
        <v>0</v>
      </c>
      <c r="O2253" s="1">
        <f>IF(B2253="Med B", COUNTIFS(A$2:A2253, A2253, B$2:B2253, "Med B"), 0)</f>
        <v>0</v>
      </c>
      <c r="P2253" s="1">
        <f>IF(AND(B2253="Med B", COUNTIFS(A$2:A2253, A2253, B$2:B2253, "Med B")=2), E2253, 0)</f>
        <v>0</v>
      </c>
    </row>
    <row r="2254" spans="9:16" ht="12.75" customHeight="1" x14ac:dyDescent="0.25">
      <c r="I2254" s="23">
        <f>IF(F2254=1, SUMIFS(E$2:E2254, A$2:A2254, A2254, B$2:B2254, "Med A"), 0)</f>
        <v>0</v>
      </c>
      <c r="J2254" s="23">
        <f t="shared" si="285"/>
        <v>0</v>
      </c>
      <c r="K2254" s="23">
        <f t="shared" si="286"/>
        <v>0</v>
      </c>
      <c r="L2254" s="23">
        <f t="shared" si="287"/>
        <v>0</v>
      </c>
      <c r="M2254" s="1">
        <f>IF(AND(B2254="Med B", COUNTIFS(A$2:A2254, A2254, B$2:B2254, "Med B")=1), 1, 0)</f>
        <v>0</v>
      </c>
      <c r="N2254" s="1">
        <f t="shared" si="288"/>
        <v>0</v>
      </c>
      <c r="O2254" s="1">
        <f>IF(B2254="Med B", COUNTIFS(A$2:A2254, A2254, B$2:B2254, "Med B"), 0)</f>
        <v>0</v>
      </c>
      <c r="P2254" s="1">
        <f>IF(AND(B2254="Med B", COUNTIFS(A$2:A2254, A2254, B$2:B2254, "Med B")=2), E2254, 0)</f>
        <v>0</v>
      </c>
    </row>
    <row r="2255" spans="9:16" ht="12.75" customHeight="1" x14ac:dyDescent="0.25">
      <c r="I2255" s="23">
        <f>IF(F2255=1, SUMIFS(E$2:E2255, A$2:A2255, A2255, B$2:B2255, "Med A"), 0)</f>
        <v>0</v>
      </c>
      <c r="J2255" s="23">
        <f t="shared" si="285"/>
        <v>0</v>
      </c>
      <c r="K2255" s="23">
        <f t="shared" si="286"/>
        <v>0</v>
      </c>
      <c r="L2255" s="23">
        <f t="shared" si="287"/>
        <v>0</v>
      </c>
      <c r="M2255" s="1">
        <f>IF(AND(B2255="Med B", COUNTIFS(A$2:A2255, A2255, B$2:B2255, "Med B")=1), 1, 0)</f>
        <v>0</v>
      </c>
      <c r="N2255" s="1">
        <f t="shared" si="288"/>
        <v>0</v>
      </c>
      <c r="O2255" s="1">
        <f>IF(B2255="Med B", COUNTIFS(A$2:A2255, A2255, B$2:B2255, "Med B"), 0)</f>
        <v>0</v>
      </c>
      <c r="P2255" s="1">
        <f>IF(AND(B2255="Med B", COUNTIFS(A$2:A2255, A2255, B$2:B2255, "Med B")=2), E2255, 0)</f>
        <v>0</v>
      </c>
    </row>
    <row r="2256" spans="9:16" ht="12.75" customHeight="1" x14ac:dyDescent="0.25">
      <c r="I2256" s="23">
        <f>IF(F2256=1, SUMIFS(E$2:E2256, A$2:A2256, A2256, B$2:B2256, "Med A"), 0)</f>
        <v>0</v>
      </c>
      <c r="J2256" s="23">
        <f t="shared" si="285"/>
        <v>0</v>
      </c>
      <c r="K2256" s="23">
        <f t="shared" si="286"/>
        <v>0</v>
      </c>
      <c r="L2256" s="23">
        <f t="shared" si="287"/>
        <v>0</v>
      </c>
      <c r="M2256" s="1">
        <f>IF(AND(B2256="Med B", COUNTIFS(A$2:A2256, A2256, B$2:B2256, "Med B")=1), 1, 0)</f>
        <v>0</v>
      </c>
      <c r="N2256" s="1">
        <f t="shared" si="288"/>
        <v>0</v>
      </c>
      <c r="O2256" s="1">
        <f>IF(B2256="Med B", COUNTIFS(A$2:A2256, A2256, B$2:B2256, "Med B"), 0)</f>
        <v>0</v>
      </c>
      <c r="P2256" s="1">
        <f>IF(AND(B2256="Med B", COUNTIFS(A$2:A2256, A2256, B$2:B2256, "Med B")=2), E2256, 0)</f>
        <v>0</v>
      </c>
    </row>
    <row r="2257" spans="9:16" ht="12.75" customHeight="1" x14ac:dyDescent="0.25">
      <c r="I2257" s="23">
        <f>IF(F2257=1, SUMIFS(E$2:E2257, A$2:A2257, A2257, B$2:B2257, "Med A"), 0)</f>
        <v>0</v>
      </c>
      <c r="J2257" s="23">
        <f t="shared" si="285"/>
        <v>0</v>
      </c>
      <c r="K2257" s="23">
        <f t="shared" si="286"/>
        <v>0</v>
      </c>
      <c r="L2257" s="23">
        <f t="shared" si="287"/>
        <v>0</v>
      </c>
      <c r="M2257" s="1">
        <f>IF(AND(B2257="Med B", COUNTIFS(A$2:A2257, A2257, B$2:B2257, "Med B")=1), 1, 0)</f>
        <v>0</v>
      </c>
      <c r="N2257" s="1">
        <f t="shared" si="288"/>
        <v>0</v>
      </c>
      <c r="O2257" s="1">
        <f>IF(B2257="Med B", COUNTIFS(A$2:A2257, A2257, B$2:B2257, "Med B"), 0)</f>
        <v>0</v>
      </c>
      <c r="P2257" s="1">
        <f>IF(AND(B2257="Med B", COUNTIFS(A$2:A2257, A2257, B$2:B2257, "Med B")=2), E2257, 0)</f>
        <v>0</v>
      </c>
    </row>
    <row r="2258" spans="9:16" ht="12.75" customHeight="1" x14ac:dyDescent="0.25">
      <c r="I2258" s="23">
        <f>IF(F2258=1, SUMIFS(E$2:E2258, A$2:A2258, A2258, B$2:B2258, "Med A"), 0)</f>
        <v>0</v>
      </c>
      <c r="J2258" s="23">
        <f t="shared" si="285"/>
        <v>0</v>
      </c>
      <c r="K2258" s="23">
        <f t="shared" si="286"/>
        <v>0</v>
      </c>
      <c r="L2258" s="23">
        <f t="shared" si="287"/>
        <v>0</v>
      </c>
      <c r="M2258" s="1">
        <f>IF(AND(B2258="Med B", COUNTIFS(A$2:A2258, A2258, B$2:B2258, "Med B")=1), 1, 0)</f>
        <v>0</v>
      </c>
      <c r="N2258" s="1">
        <f t="shared" si="288"/>
        <v>0</v>
      </c>
      <c r="O2258" s="1">
        <f>IF(B2258="Med B", COUNTIFS(A$2:A2258, A2258, B$2:B2258, "Med B"), 0)</f>
        <v>0</v>
      </c>
      <c r="P2258" s="1">
        <f>IF(AND(B2258="Med B", COUNTIFS(A$2:A2258, A2258, B$2:B2258, "Med B")=2), E2258, 0)</f>
        <v>0</v>
      </c>
    </row>
    <row r="2259" spans="9:16" ht="12.75" customHeight="1" x14ac:dyDescent="0.25">
      <c r="I2259" s="23">
        <f>IF(F2259=1, SUMIFS(E$2:E2259, A$2:A2259, A2259, B$2:B2259, "Med A"), 0)</f>
        <v>0</v>
      </c>
      <c r="J2259" s="23">
        <f t="shared" si="285"/>
        <v>0</v>
      </c>
      <c r="K2259" s="23">
        <f t="shared" si="286"/>
        <v>0</v>
      </c>
      <c r="L2259" s="23">
        <f t="shared" si="287"/>
        <v>0</v>
      </c>
      <c r="M2259" s="1">
        <f>IF(AND(B2259="Med B", COUNTIFS(A$2:A2259, A2259, B$2:B2259, "Med B")=1), 1, 0)</f>
        <v>0</v>
      </c>
      <c r="N2259" s="1">
        <f t="shared" si="288"/>
        <v>0</v>
      </c>
      <c r="O2259" s="1">
        <f>IF(B2259="Med B", COUNTIFS(A$2:A2259, A2259, B$2:B2259, "Med B"), 0)</f>
        <v>0</v>
      </c>
      <c r="P2259" s="1">
        <f>IF(AND(B2259="Med B", COUNTIFS(A$2:A2259, A2259, B$2:B2259, "Med B")=2), E2259, 0)</f>
        <v>0</v>
      </c>
    </row>
    <row r="2260" spans="9:16" ht="12.75" customHeight="1" x14ac:dyDescent="0.25">
      <c r="I2260" s="23">
        <f>IF(F2260=1, SUMIFS(E$2:E2260, A$2:A2260, A2260, B$2:B2260, "Med A"), 0)</f>
        <v>0</v>
      </c>
      <c r="J2260" s="23">
        <f t="shared" si="285"/>
        <v>0</v>
      </c>
      <c r="K2260" s="23">
        <f t="shared" si="286"/>
        <v>0</v>
      </c>
      <c r="L2260" s="23">
        <f t="shared" si="287"/>
        <v>0</v>
      </c>
      <c r="M2260" s="1">
        <f>IF(AND(B2260="Med B", COUNTIFS(A$2:A2260, A2260, B$2:B2260, "Med B")=1), 1, 0)</f>
        <v>0</v>
      </c>
      <c r="N2260" s="1">
        <f t="shared" si="288"/>
        <v>0</v>
      </c>
      <c r="O2260" s="1">
        <f>IF(B2260="Med B", COUNTIFS(A$2:A2260, A2260, B$2:B2260, "Med B"), 0)</f>
        <v>0</v>
      </c>
      <c r="P2260" s="1">
        <f>IF(AND(B2260="Med B", COUNTIFS(A$2:A2260, A2260, B$2:B2260, "Med B")=2), E2260, 0)</f>
        <v>0</v>
      </c>
    </row>
    <row r="2261" spans="9:16" ht="12.75" customHeight="1" x14ac:dyDescent="0.25">
      <c r="I2261" s="23">
        <f>IF(F2261=1, SUMIFS(E$2:E2261, A$2:A2261, A2261, B$2:B2261, "Med A"), 0)</f>
        <v>0</v>
      </c>
      <c r="J2261" s="23">
        <f t="shared" si="285"/>
        <v>0</v>
      </c>
      <c r="K2261" s="23">
        <f t="shared" si="286"/>
        <v>0</v>
      </c>
      <c r="L2261" s="23">
        <f t="shared" si="287"/>
        <v>0</v>
      </c>
      <c r="M2261" s="1">
        <f>IF(AND(B2261="Med B", COUNTIFS(A$2:A2261, A2261, B$2:B2261, "Med B")=1), 1, 0)</f>
        <v>0</v>
      </c>
      <c r="N2261" s="1">
        <f t="shared" si="288"/>
        <v>0</v>
      </c>
      <c r="O2261" s="1">
        <f>IF(B2261="Med B", COUNTIFS(A$2:A2261, A2261, B$2:B2261, "Med B"), 0)</f>
        <v>0</v>
      </c>
      <c r="P2261" s="1">
        <f>IF(AND(B2261="Med B", COUNTIFS(A$2:A2261, A2261, B$2:B2261, "Med B")=2), E2261, 0)</f>
        <v>0</v>
      </c>
    </row>
    <row r="2262" spans="9:16" ht="12.75" customHeight="1" x14ac:dyDescent="0.25">
      <c r="I2262" s="23">
        <f>IF(F2262=1, SUMIFS(E$2:E2262, A$2:A2262, A2262, B$2:B2262, "Med A"), 0)</f>
        <v>0</v>
      </c>
      <c r="J2262" s="23">
        <f t="shared" si="285"/>
        <v>0</v>
      </c>
      <c r="K2262" s="23">
        <f t="shared" si="286"/>
        <v>0</v>
      </c>
      <c r="L2262" s="23">
        <f t="shared" si="287"/>
        <v>0</v>
      </c>
      <c r="M2262" s="1">
        <f>IF(AND(B2262="Med B", COUNTIFS(A$2:A2262, A2262, B$2:B2262, "Med B")=1), 1, 0)</f>
        <v>0</v>
      </c>
      <c r="N2262" s="1">
        <f t="shared" si="288"/>
        <v>0</v>
      </c>
      <c r="O2262" s="1">
        <f>IF(B2262="Med B", COUNTIFS(A$2:A2262, A2262, B$2:B2262, "Med B"), 0)</f>
        <v>0</v>
      </c>
      <c r="P2262" s="1">
        <f>IF(AND(B2262="Med B", COUNTIFS(A$2:A2262, A2262, B$2:B2262, "Med B")=2), E2262, 0)</f>
        <v>0</v>
      </c>
    </row>
    <row r="2263" spans="9:16" ht="12.75" customHeight="1" x14ac:dyDescent="0.25">
      <c r="I2263" s="23">
        <f>IF(F2263=1, SUMIFS(E$2:E2263, A$2:A2263, A2263, B$2:B2263, "Med A"), 0)</f>
        <v>0</v>
      </c>
      <c r="J2263" s="23">
        <f t="shared" si="285"/>
        <v>0</v>
      </c>
      <c r="K2263" s="23">
        <f t="shared" si="286"/>
        <v>0</v>
      </c>
      <c r="L2263" s="23">
        <f t="shared" si="287"/>
        <v>0</v>
      </c>
      <c r="M2263" s="1">
        <f>IF(AND(B2263="Med B", COUNTIFS(A$2:A2263, A2263, B$2:B2263, "Med B")=1), 1, 0)</f>
        <v>0</v>
      </c>
      <c r="N2263" s="1">
        <f t="shared" si="288"/>
        <v>0</v>
      </c>
      <c r="O2263" s="1">
        <f>IF(B2263="Med B", COUNTIFS(A$2:A2263, A2263, B$2:B2263, "Med B"), 0)</f>
        <v>0</v>
      </c>
      <c r="P2263" s="1">
        <f>IF(AND(B2263="Med B", COUNTIFS(A$2:A2263, A2263, B$2:B2263, "Med B")=2), E2263, 0)</f>
        <v>0</v>
      </c>
    </row>
    <row r="2264" spans="9:16" ht="12.75" customHeight="1" x14ac:dyDescent="0.25">
      <c r="I2264" s="23">
        <f>IF(F2264=1, SUMIFS(E$2:E2264, A$2:A2264, A2264, B$2:B2264, "Med A"), 0)</f>
        <v>0</v>
      </c>
      <c r="J2264" s="23">
        <f t="shared" si="285"/>
        <v>0</v>
      </c>
      <c r="K2264" s="23">
        <f t="shared" si="286"/>
        <v>0</v>
      </c>
      <c r="L2264" s="23">
        <f t="shared" si="287"/>
        <v>0</v>
      </c>
      <c r="M2264" s="1">
        <f>IF(AND(B2264="Med B", COUNTIFS(A$2:A2264, A2264, B$2:B2264, "Med B")=1), 1, 0)</f>
        <v>0</v>
      </c>
      <c r="N2264" s="1">
        <f t="shared" si="288"/>
        <v>0</v>
      </c>
      <c r="O2264" s="1">
        <f>IF(B2264="Med B", COUNTIFS(A$2:A2264, A2264, B$2:B2264, "Med B"), 0)</f>
        <v>0</v>
      </c>
      <c r="P2264" s="1">
        <f>IF(AND(B2264="Med B", COUNTIFS(A$2:A2264, A2264, B$2:B2264, "Med B")=2), E2264, 0)</f>
        <v>0</v>
      </c>
    </row>
    <row r="2265" spans="9:16" ht="12.75" customHeight="1" x14ac:dyDescent="0.25">
      <c r="I2265" s="23">
        <f>IF(F2265=1, SUMIFS(E$2:E2265, A$2:A2265, A2265, B$2:B2265, "Med A"), 0)</f>
        <v>0</v>
      </c>
      <c r="J2265" s="23">
        <f t="shared" si="285"/>
        <v>0</v>
      </c>
      <c r="K2265" s="23">
        <f t="shared" si="286"/>
        <v>0</v>
      </c>
      <c r="L2265" s="23">
        <f t="shared" si="287"/>
        <v>0</v>
      </c>
      <c r="M2265" s="1">
        <f>IF(AND(B2265="Med B", COUNTIFS(A$2:A2265, A2265, B$2:B2265, "Med B")=1), 1, 0)</f>
        <v>0</v>
      </c>
      <c r="N2265" s="1">
        <f t="shared" si="288"/>
        <v>0</v>
      </c>
      <c r="O2265" s="1">
        <f>IF(B2265="Med B", COUNTIFS(A$2:A2265, A2265, B$2:B2265, "Med B"), 0)</f>
        <v>0</v>
      </c>
      <c r="P2265" s="1">
        <f>IF(AND(B2265="Med B", COUNTIFS(A$2:A2265, A2265, B$2:B2265, "Med B")=2), E2265, 0)</f>
        <v>0</v>
      </c>
    </row>
    <row r="2266" spans="9:16" ht="12.75" customHeight="1" x14ac:dyDescent="0.25">
      <c r="I2266" s="23">
        <f>IF(F2266=1, SUMIFS(E$2:E2266, A$2:A2266, A2266, B$2:B2266, "Med A"), 0)</f>
        <v>0</v>
      </c>
      <c r="J2266" s="23">
        <f t="shared" si="285"/>
        <v>0</v>
      </c>
      <c r="K2266" s="23">
        <f t="shared" si="286"/>
        <v>0</v>
      </c>
      <c r="L2266" s="23">
        <f t="shared" si="287"/>
        <v>0</v>
      </c>
      <c r="M2266" s="1">
        <f>IF(AND(B2266="Med B", COUNTIFS(A$2:A2266, A2266, B$2:B2266, "Med B")=1), 1, 0)</f>
        <v>0</v>
      </c>
      <c r="N2266" s="1">
        <f t="shared" si="288"/>
        <v>0</v>
      </c>
      <c r="O2266" s="1">
        <f>IF(B2266="Med B", COUNTIFS(A$2:A2266, A2266, B$2:B2266, "Med B"), 0)</f>
        <v>0</v>
      </c>
      <c r="P2266" s="1">
        <f>IF(AND(B2266="Med B", COUNTIFS(A$2:A2266, A2266, B$2:B2266, "Med B")=2), E2266, 0)</f>
        <v>0</v>
      </c>
    </row>
    <row r="2267" spans="9:16" ht="12.75" customHeight="1" x14ac:dyDescent="0.25">
      <c r="I2267" s="23">
        <f>IF(F2267=1, SUMIFS(E$2:E2267, A$2:A2267, A2267, B$2:B2267, "Med A"), 0)</f>
        <v>0</v>
      </c>
      <c r="J2267" s="23">
        <f t="shared" si="285"/>
        <v>0</v>
      </c>
      <c r="K2267" s="23">
        <f t="shared" si="286"/>
        <v>0</v>
      </c>
      <c r="L2267" s="23">
        <f t="shared" si="287"/>
        <v>0</v>
      </c>
      <c r="M2267" s="1">
        <f>IF(AND(B2267="Med B", COUNTIFS(A$2:A2267, A2267, B$2:B2267, "Med B")=1), 1, 0)</f>
        <v>0</v>
      </c>
      <c r="N2267" s="1">
        <f t="shared" si="288"/>
        <v>0</v>
      </c>
      <c r="O2267" s="1">
        <f>IF(B2267="Med B", COUNTIFS(A$2:A2267, A2267, B$2:B2267, "Med B"), 0)</f>
        <v>0</v>
      </c>
      <c r="P2267" s="1">
        <f>IF(AND(B2267="Med B", COUNTIFS(A$2:A2267, A2267, B$2:B2267, "Med B")=2), E2267, 0)</f>
        <v>0</v>
      </c>
    </row>
    <row r="2268" spans="9:16" ht="12.75" customHeight="1" x14ac:dyDescent="0.25">
      <c r="I2268" s="23">
        <f>IF(F2268=1, SUMIFS(E$2:E2268, A$2:A2268, A2268, B$2:B2268, "Med A"), 0)</f>
        <v>0</v>
      </c>
      <c r="J2268" s="23">
        <f t="shared" si="285"/>
        <v>0</v>
      </c>
      <c r="K2268" s="23">
        <f t="shared" si="286"/>
        <v>0</v>
      </c>
      <c r="L2268" s="23">
        <f t="shared" si="287"/>
        <v>0</v>
      </c>
      <c r="M2268" s="1">
        <f>IF(AND(B2268="Med B", COUNTIFS(A$2:A2268, A2268, B$2:B2268, "Med B")=1), 1, 0)</f>
        <v>0</v>
      </c>
      <c r="N2268" s="1">
        <f t="shared" si="288"/>
        <v>0</v>
      </c>
      <c r="O2268" s="1">
        <f>IF(B2268="Med B", COUNTIFS(A$2:A2268, A2268, B$2:B2268, "Med B"), 0)</f>
        <v>0</v>
      </c>
      <c r="P2268" s="1">
        <f>IF(AND(B2268="Med B", COUNTIFS(A$2:A2268, A2268, B$2:B2268, "Med B")=2), E2268, 0)</f>
        <v>0</v>
      </c>
    </row>
    <row r="2269" spans="9:16" ht="12.75" customHeight="1" x14ac:dyDescent="0.25">
      <c r="I2269" s="23">
        <f>IF(F2269=1, SUMIFS(E$2:E2269, A$2:A2269, A2269, B$2:B2269, "Med A"), 0)</f>
        <v>0</v>
      </c>
      <c r="J2269" s="23">
        <f t="shared" si="285"/>
        <v>0</v>
      </c>
      <c r="K2269" s="23">
        <f t="shared" si="286"/>
        <v>0</v>
      </c>
      <c r="L2269" s="23">
        <f t="shared" si="287"/>
        <v>0</v>
      </c>
      <c r="M2269" s="1">
        <f>IF(AND(B2269="Med B", COUNTIFS(A$2:A2269, A2269, B$2:B2269, "Med B")=1), 1, 0)</f>
        <v>0</v>
      </c>
      <c r="N2269" s="1">
        <f t="shared" si="288"/>
        <v>0</v>
      </c>
      <c r="O2269" s="1">
        <f>IF(B2269="Med B", COUNTIFS(A$2:A2269, A2269, B$2:B2269, "Med B"), 0)</f>
        <v>0</v>
      </c>
      <c r="P2269" s="1">
        <f>IF(AND(B2269="Med B", COUNTIFS(A$2:A2269, A2269, B$2:B2269, "Med B")=2), E2269, 0)</f>
        <v>0</v>
      </c>
    </row>
    <row r="2270" spans="9:16" ht="12.75" customHeight="1" x14ac:dyDescent="0.25">
      <c r="I2270" s="23">
        <f>IF(F2270=1, SUMIFS(E$2:E2270, A$2:A2270, A2270, B$2:B2270, "Med A"), 0)</f>
        <v>0</v>
      </c>
      <c r="J2270" s="23">
        <f t="shared" si="285"/>
        <v>0</v>
      </c>
      <c r="K2270" s="23">
        <f t="shared" si="286"/>
        <v>0</v>
      </c>
      <c r="L2270" s="23">
        <f t="shared" si="287"/>
        <v>0</v>
      </c>
      <c r="M2270" s="1">
        <f>IF(AND(B2270="Med B", COUNTIFS(A$2:A2270, A2270, B$2:B2270, "Med B")=1), 1, 0)</f>
        <v>0</v>
      </c>
      <c r="N2270" s="1">
        <f t="shared" si="288"/>
        <v>0</v>
      </c>
      <c r="O2270" s="1">
        <f>IF(B2270="Med B", COUNTIFS(A$2:A2270, A2270, B$2:B2270, "Med B"), 0)</f>
        <v>0</v>
      </c>
      <c r="P2270" s="1">
        <f>IF(AND(B2270="Med B", COUNTIFS(A$2:A2270, A2270, B$2:B2270, "Med B")=2), E2270, 0)</f>
        <v>0</v>
      </c>
    </row>
    <row r="2271" spans="9:16" ht="12.75" customHeight="1" x14ac:dyDescent="0.25">
      <c r="I2271" s="23">
        <f>IF(F2271=1, SUMIFS(E$2:E2271, A$2:A2271, A2271, B$2:B2271, "Med A"), 0)</f>
        <v>0</v>
      </c>
      <c r="J2271" s="23">
        <f t="shared" si="285"/>
        <v>0</v>
      </c>
      <c r="K2271" s="23">
        <f t="shared" si="286"/>
        <v>0</v>
      </c>
      <c r="L2271" s="23">
        <f t="shared" si="287"/>
        <v>0</v>
      </c>
      <c r="M2271" s="1">
        <f>IF(AND(B2271="Med B", COUNTIFS(A$2:A2271, A2271, B$2:B2271, "Med B")=1), 1, 0)</f>
        <v>0</v>
      </c>
      <c r="N2271" s="1">
        <f t="shared" si="288"/>
        <v>0</v>
      </c>
      <c r="O2271" s="1">
        <f>IF(B2271="Med B", COUNTIFS(A$2:A2271, A2271, B$2:B2271, "Med B"), 0)</f>
        <v>0</v>
      </c>
      <c r="P2271" s="1">
        <f>IF(AND(B2271="Med B", COUNTIFS(A$2:A2271, A2271, B$2:B2271, "Med B")=2), E2271, 0)</f>
        <v>0</v>
      </c>
    </row>
    <row r="2272" spans="9:16" ht="12.75" customHeight="1" x14ac:dyDescent="0.25">
      <c r="I2272" s="23">
        <f>IF(F2272=1, SUMIFS(E$2:E2272, A$2:A2272, A2272, B$2:B2272, "Med A"), 0)</f>
        <v>0</v>
      </c>
      <c r="J2272" s="23">
        <f t="shared" si="285"/>
        <v>0</v>
      </c>
      <c r="K2272" s="23">
        <f t="shared" si="286"/>
        <v>0</v>
      </c>
      <c r="L2272" s="23">
        <f t="shared" si="287"/>
        <v>0</v>
      </c>
      <c r="M2272" s="1">
        <f>IF(AND(B2272="Med B", COUNTIFS(A$2:A2272, A2272, B$2:B2272, "Med B")=1), 1, 0)</f>
        <v>0</v>
      </c>
      <c r="N2272" s="1">
        <f t="shared" si="288"/>
        <v>0</v>
      </c>
      <c r="O2272" s="1">
        <f>IF(B2272="Med B", COUNTIFS(A$2:A2272, A2272, B$2:B2272, "Med B"), 0)</f>
        <v>0</v>
      </c>
      <c r="P2272" s="1">
        <f>IF(AND(B2272="Med B", COUNTIFS(A$2:A2272, A2272, B$2:B2272, "Med B")=2), E2272, 0)</f>
        <v>0</v>
      </c>
    </row>
    <row r="2273" spans="9:16" ht="12.75" customHeight="1" x14ac:dyDescent="0.25">
      <c r="I2273" s="23">
        <f>IF(F2273=1, SUMIFS(E$2:E2273, A$2:A2273, A2273, B$2:B2273, "Med A"), 0)</f>
        <v>0</v>
      </c>
      <c r="J2273" s="23">
        <f t="shared" si="285"/>
        <v>0</v>
      </c>
      <c r="K2273" s="23">
        <f t="shared" si="286"/>
        <v>0</v>
      </c>
      <c r="L2273" s="23">
        <f t="shared" si="287"/>
        <v>0</v>
      </c>
      <c r="M2273" s="1">
        <f>IF(AND(B2273="Med B", COUNTIFS(A$2:A2273, A2273, B$2:B2273, "Med B")=1), 1, 0)</f>
        <v>0</v>
      </c>
      <c r="N2273" s="1">
        <f t="shared" si="288"/>
        <v>0</v>
      </c>
      <c r="O2273" s="1">
        <f>IF(B2273="Med B", COUNTIFS(A$2:A2273, A2273, B$2:B2273, "Med B"), 0)</f>
        <v>0</v>
      </c>
      <c r="P2273" s="1">
        <f>IF(AND(B2273="Med B", COUNTIFS(A$2:A2273, A2273, B$2:B2273, "Med B")=2), E2273, 0)</f>
        <v>0</v>
      </c>
    </row>
    <row r="2274" spans="9:16" ht="12.75" customHeight="1" x14ac:dyDescent="0.25">
      <c r="I2274" s="23">
        <f>IF(F2274=1, SUMIFS(E$2:E2274, A$2:A2274, A2274, B$2:B2274, "Med A"), 0)</f>
        <v>0</v>
      </c>
      <c r="J2274" s="23">
        <f t="shared" si="285"/>
        <v>0</v>
      </c>
      <c r="K2274" s="23">
        <f t="shared" si="286"/>
        <v>0</v>
      </c>
      <c r="L2274" s="23">
        <f t="shared" si="287"/>
        <v>0</v>
      </c>
      <c r="M2274" s="1">
        <f>IF(AND(B2274="Med B", COUNTIFS(A$2:A2274, A2274, B$2:B2274, "Med B")=1), 1, 0)</f>
        <v>0</v>
      </c>
      <c r="N2274" s="1">
        <f t="shared" si="288"/>
        <v>0</v>
      </c>
      <c r="O2274" s="1">
        <f>IF(B2274="Med B", COUNTIFS(A$2:A2274, A2274, B$2:B2274, "Med B"), 0)</f>
        <v>0</v>
      </c>
      <c r="P2274" s="1">
        <f>IF(AND(B2274="Med B", COUNTIFS(A$2:A2274, A2274, B$2:B2274, "Med B")=2), E2274, 0)</f>
        <v>0</v>
      </c>
    </row>
    <row r="2275" spans="9:16" ht="12.75" customHeight="1" x14ac:dyDescent="0.25">
      <c r="I2275" s="23">
        <f>IF(F2275=1, SUMIFS(E$2:E2275, A$2:A2275, A2275, B$2:B2275, "Med A"), 0)</f>
        <v>0</v>
      </c>
      <c r="J2275" s="23">
        <f t="shared" si="285"/>
        <v>0</v>
      </c>
      <c r="K2275" s="23">
        <f t="shared" si="286"/>
        <v>0</v>
      </c>
      <c r="L2275" s="23">
        <f t="shared" si="287"/>
        <v>0</v>
      </c>
      <c r="M2275" s="1">
        <f>IF(AND(B2275="Med B", COUNTIFS(A$2:A2275, A2275, B$2:B2275, "Med B")=1), 1, 0)</f>
        <v>0</v>
      </c>
      <c r="N2275" s="1">
        <f t="shared" si="288"/>
        <v>0</v>
      </c>
      <c r="O2275" s="1">
        <f>IF(B2275="Med B", COUNTIFS(A$2:A2275, A2275, B$2:B2275, "Med B"), 0)</f>
        <v>0</v>
      </c>
      <c r="P2275" s="1">
        <f>IF(AND(B2275="Med B", COUNTIFS(A$2:A2275, A2275, B$2:B2275, "Med B")=2), E2275, 0)</f>
        <v>0</v>
      </c>
    </row>
    <row r="2276" spans="9:16" ht="12.75" customHeight="1" x14ac:dyDescent="0.25">
      <c r="I2276" s="23">
        <f>IF(F2276=1, SUMIFS(E$2:E2276, A$2:A2276, A2276, B$2:B2276, "Med A"), 0)</f>
        <v>0</v>
      </c>
      <c r="J2276" s="23">
        <f t="shared" si="285"/>
        <v>0</v>
      </c>
      <c r="K2276" s="23">
        <f t="shared" si="286"/>
        <v>0</v>
      </c>
      <c r="L2276" s="23">
        <f t="shared" si="287"/>
        <v>0</v>
      </c>
      <c r="M2276" s="1">
        <f>IF(AND(B2276="Med B", COUNTIFS(A$2:A2276, A2276, B$2:B2276, "Med B")=1), 1, 0)</f>
        <v>0</v>
      </c>
      <c r="N2276" s="1">
        <f t="shared" si="288"/>
        <v>0</v>
      </c>
      <c r="O2276" s="1">
        <f>IF(B2276="Med B", COUNTIFS(A$2:A2276, A2276, B$2:B2276, "Med B"), 0)</f>
        <v>0</v>
      </c>
      <c r="P2276" s="1">
        <f>IF(AND(B2276="Med B", COUNTIFS(A$2:A2276, A2276, B$2:B2276, "Med B")=2), E2276, 0)</f>
        <v>0</v>
      </c>
    </row>
    <row r="2277" spans="9:16" ht="12.75" customHeight="1" x14ac:dyDescent="0.25">
      <c r="I2277" s="23">
        <f>IF(F2277=1, SUMIFS(E$2:E2277, A$2:A2277, A2277, B$2:B2277, "Med A"), 0)</f>
        <v>0</v>
      </c>
      <c r="J2277" s="23">
        <f t="shared" si="285"/>
        <v>0</v>
      </c>
      <c r="K2277" s="23">
        <f t="shared" si="286"/>
        <v>0</v>
      </c>
      <c r="L2277" s="23">
        <f t="shared" si="287"/>
        <v>0</v>
      </c>
      <c r="M2277" s="1">
        <f>IF(AND(B2277="Med B", COUNTIFS(A$2:A2277, A2277, B$2:B2277, "Med B")=1), 1, 0)</f>
        <v>0</v>
      </c>
      <c r="N2277" s="1">
        <f t="shared" si="288"/>
        <v>0</v>
      </c>
      <c r="O2277" s="1">
        <f>IF(B2277="Med B", COUNTIFS(A$2:A2277, A2277, B$2:B2277, "Med B"), 0)</f>
        <v>0</v>
      </c>
      <c r="P2277" s="1">
        <f>IF(AND(B2277="Med B", COUNTIFS(A$2:A2277, A2277, B$2:B2277, "Med B")=2), E2277, 0)</f>
        <v>0</v>
      </c>
    </row>
    <row r="2278" spans="9:16" ht="12.75" customHeight="1" x14ac:dyDescent="0.25">
      <c r="I2278" s="23">
        <f>IF(F2278=1, SUMIFS(E$2:E2278, A$2:A2278, A2278, B$2:B2278, "Med A"), 0)</f>
        <v>0</v>
      </c>
      <c r="J2278" s="23">
        <f t="shared" si="285"/>
        <v>0</v>
      </c>
      <c r="K2278" s="23">
        <f t="shared" si="286"/>
        <v>0</v>
      </c>
      <c r="L2278" s="23">
        <f t="shared" si="287"/>
        <v>0</v>
      </c>
      <c r="M2278" s="1">
        <f>IF(AND(B2278="Med B", COUNTIFS(A$2:A2278, A2278, B$2:B2278, "Med B")=1), 1, 0)</f>
        <v>0</v>
      </c>
      <c r="N2278" s="1">
        <f t="shared" si="288"/>
        <v>0</v>
      </c>
      <c r="O2278" s="1">
        <f>IF(B2278="Med B", COUNTIFS(A$2:A2278, A2278, B$2:B2278, "Med B"), 0)</f>
        <v>0</v>
      </c>
      <c r="P2278" s="1">
        <f>IF(AND(B2278="Med B", COUNTIFS(A$2:A2278, A2278, B$2:B2278, "Med B")=2), E2278, 0)</f>
        <v>0</v>
      </c>
    </row>
    <row r="2279" spans="9:16" ht="12.75" customHeight="1" x14ac:dyDescent="0.25">
      <c r="I2279" s="23">
        <f>IF(F2279=1, SUMIFS(E$2:E2279, A$2:A2279, A2279, B$2:B2279, "Med A"), 0)</f>
        <v>0</v>
      </c>
      <c r="J2279" s="23">
        <f t="shared" si="285"/>
        <v>0</v>
      </c>
      <c r="K2279" s="23">
        <f t="shared" si="286"/>
        <v>0</v>
      </c>
      <c r="L2279" s="23">
        <f t="shared" si="287"/>
        <v>0</v>
      </c>
      <c r="M2279" s="1">
        <f>IF(AND(B2279="Med B", COUNTIFS(A$2:A2279, A2279, B$2:B2279, "Med B")=1), 1, 0)</f>
        <v>0</v>
      </c>
      <c r="N2279" s="1">
        <f t="shared" si="288"/>
        <v>0</v>
      </c>
      <c r="O2279" s="1">
        <f>IF(B2279="Med B", COUNTIFS(A$2:A2279, A2279, B$2:B2279, "Med B"), 0)</f>
        <v>0</v>
      </c>
      <c r="P2279" s="1">
        <f>IF(AND(B2279="Med B", COUNTIFS(A$2:A2279, A2279, B$2:B2279, "Med B")=2), E2279, 0)</f>
        <v>0</v>
      </c>
    </row>
    <row r="2280" spans="9:16" ht="12.75" customHeight="1" x14ac:dyDescent="0.25">
      <c r="I2280" s="23">
        <f>IF(F2280=1, SUMIFS(E$2:E2280, A$2:A2280, A2280, B$2:B2280, "Med A"), 0)</f>
        <v>0</v>
      </c>
      <c r="J2280" s="23">
        <f t="shared" si="285"/>
        <v>0</v>
      </c>
      <c r="K2280" s="23">
        <f t="shared" si="286"/>
        <v>0</v>
      </c>
      <c r="L2280" s="23">
        <f t="shared" si="287"/>
        <v>0</v>
      </c>
      <c r="M2280" s="1">
        <f>IF(AND(B2280="Med B", COUNTIFS(A$2:A2280, A2280, B$2:B2280, "Med B")=1), 1, 0)</f>
        <v>0</v>
      </c>
      <c r="N2280" s="1">
        <f t="shared" si="288"/>
        <v>0</v>
      </c>
      <c r="O2280" s="1">
        <f>IF(B2280="Med B", COUNTIFS(A$2:A2280, A2280, B$2:B2280, "Med B"), 0)</f>
        <v>0</v>
      </c>
      <c r="P2280" s="1">
        <f>IF(AND(B2280="Med B", COUNTIFS(A$2:A2280, A2280, B$2:B2280, "Med B")=2), E2280, 0)</f>
        <v>0</v>
      </c>
    </row>
    <row r="2281" spans="9:16" ht="12.75" customHeight="1" x14ac:dyDescent="0.25">
      <c r="I2281" s="23">
        <f>IF(F2281=1, SUMIFS(E$2:E2281, A$2:A2281, A2281, B$2:B2281, "Med A"), 0)</f>
        <v>0</v>
      </c>
      <c r="J2281" s="23">
        <f t="shared" si="285"/>
        <v>0</v>
      </c>
      <c r="K2281" s="23">
        <f t="shared" si="286"/>
        <v>0</v>
      </c>
      <c r="L2281" s="23">
        <f t="shared" si="287"/>
        <v>0</v>
      </c>
      <c r="M2281" s="1">
        <f>IF(AND(B2281="Med B", COUNTIFS(A$2:A2281, A2281, B$2:B2281, "Med B")=1), 1, 0)</f>
        <v>0</v>
      </c>
      <c r="N2281" s="1">
        <f t="shared" si="288"/>
        <v>0</v>
      </c>
      <c r="O2281" s="1">
        <f>IF(B2281="Med B", COUNTIFS(A$2:A2281, A2281, B$2:B2281, "Med B"), 0)</f>
        <v>0</v>
      </c>
      <c r="P2281" s="1">
        <f>IF(AND(B2281="Med B", COUNTIFS(A$2:A2281, A2281, B$2:B2281, "Med B")=2), E2281, 0)</f>
        <v>0</v>
      </c>
    </row>
    <row r="2282" spans="9:16" ht="12.75" customHeight="1" x14ac:dyDescent="0.25">
      <c r="I2282" s="23">
        <f>IF(F2282=1, SUMIFS(E$2:E2282, A$2:A2282, A2282, B$2:B2282, "Med A"), 0)</f>
        <v>0</v>
      </c>
      <c r="J2282" s="23">
        <f t="shared" si="285"/>
        <v>0</v>
      </c>
      <c r="K2282" s="23">
        <f t="shared" si="286"/>
        <v>0</v>
      </c>
      <c r="L2282" s="23">
        <f t="shared" si="287"/>
        <v>0</v>
      </c>
      <c r="M2282" s="1">
        <f>IF(AND(B2282="Med B", COUNTIFS(A$2:A2282, A2282, B$2:B2282, "Med B")=1), 1, 0)</f>
        <v>0</v>
      </c>
      <c r="N2282" s="1">
        <f t="shared" si="288"/>
        <v>0</v>
      </c>
      <c r="O2282" s="1">
        <f>IF(B2282="Med B", COUNTIFS(A$2:A2282, A2282, B$2:B2282, "Med B"), 0)</f>
        <v>0</v>
      </c>
      <c r="P2282" s="1">
        <f>IF(AND(B2282="Med B", COUNTIFS(A$2:A2282, A2282, B$2:B2282, "Med B")=2), E2282, 0)</f>
        <v>0</v>
      </c>
    </row>
    <row r="2283" spans="9:16" ht="12.75" customHeight="1" x14ac:dyDescent="0.25">
      <c r="I2283" s="23">
        <f>IF(F2283=1, SUMIFS(E$2:E2283, A$2:A2283, A2283, B$2:B2283, "Med A"), 0)</f>
        <v>0</v>
      </c>
      <c r="J2283" s="23">
        <f t="shared" si="285"/>
        <v>0</v>
      </c>
      <c r="K2283" s="23">
        <f t="shared" si="286"/>
        <v>0</v>
      </c>
      <c r="L2283" s="23">
        <f t="shared" si="287"/>
        <v>0</v>
      </c>
      <c r="M2283" s="1">
        <f>IF(AND(B2283="Med B", COUNTIFS(A$2:A2283, A2283, B$2:B2283, "Med B")=1), 1, 0)</f>
        <v>0</v>
      </c>
      <c r="N2283" s="1">
        <f t="shared" si="288"/>
        <v>0</v>
      </c>
      <c r="O2283" s="1">
        <f>IF(B2283="Med B", COUNTIFS(A$2:A2283, A2283, B$2:B2283, "Med B"), 0)</f>
        <v>0</v>
      </c>
      <c r="P2283" s="1">
        <f>IF(AND(B2283="Med B", COUNTIFS(A$2:A2283, A2283, B$2:B2283, "Med B")=2), E2283, 0)</f>
        <v>0</v>
      </c>
    </row>
    <row r="2284" spans="9:16" ht="12.75" customHeight="1" x14ac:dyDescent="0.25">
      <c r="I2284" s="23">
        <f>IF(F2284=1, SUMIFS(E$2:E2284, A$2:A2284, A2284, B$2:B2284, "Med A"), 0)</f>
        <v>0</v>
      </c>
      <c r="J2284" s="23">
        <f t="shared" si="285"/>
        <v>0</v>
      </c>
      <c r="K2284" s="23">
        <f t="shared" si="286"/>
        <v>0</v>
      </c>
      <c r="L2284" s="23">
        <f t="shared" si="287"/>
        <v>0</v>
      </c>
      <c r="M2284" s="1">
        <f>IF(AND(B2284="Med B", COUNTIFS(A$2:A2284, A2284, B$2:B2284, "Med B")=1), 1, 0)</f>
        <v>0</v>
      </c>
      <c r="N2284" s="1">
        <f t="shared" si="288"/>
        <v>0</v>
      </c>
      <c r="O2284" s="1">
        <f>IF(B2284="Med B", COUNTIFS(A$2:A2284, A2284, B$2:B2284, "Med B"), 0)</f>
        <v>0</v>
      </c>
      <c r="P2284" s="1">
        <f>IF(AND(B2284="Med B", COUNTIFS(A$2:A2284, A2284, B$2:B2284, "Med B")=2), E2284, 0)</f>
        <v>0</v>
      </c>
    </row>
    <row r="2285" spans="9:16" ht="12.75" customHeight="1" x14ac:dyDescent="0.25">
      <c r="I2285" s="23">
        <f>IF(F2285=1, SUMIFS(E$2:E2285, A$2:A2285, A2285, B$2:B2285, "Med A"), 0)</f>
        <v>0</v>
      </c>
      <c r="J2285" s="23">
        <f t="shared" si="285"/>
        <v>0</v>
      </c>
      <c r="K2285" s="23">
        <f t="shared" si="286"/>
        <v>0</v>
      </c>
      <c r="L2285" s="23">
        <f t="shared" si="287"/>
        <v>0</v>
      </c>
      <c r="M2285" s="1">
        <f>IF(AND(B2285="Med B", COUNTIFS(A$2:A2285, A2285, B$2:B2285, "Med B")=1), 1, 0)</f>
        <v>0</v>
      </c>
      <c r="N2285" s="1">
        <f t="shared" si="288"/>
        <v>0</v>
      </c>
      <c r="O2285" s="1">
        <f>IF(B2285="Med B", COUNTIFS(A$2:A2285, A2285, B$2:B2285, "Med B"), 0)</f>
        <v>0</v>
      </c>
      <c r="P2285" s="1">
        <f>IF(AND(B2285="Med B", COUNTIFS(A$2:A2285, A2285, B$2:B2285, "Med B")=2), E2285, 0)</f>
        <v>0</v>
      </c>
    </row>
    <row r="2286" spans="9:16" ht="12.75" customHeight="1" x14ac:dyDescent="0.25">
      <c r="I2286" s="23">
        <f>IF(F2286=1, SUMIFS(E$2:E2286, A$2:A2286, A2286, B$2:B2286, "Med A"), 0)</f>
        <v>0</v>
      </c>
      <c r="J2286" s="23">
        <f t="shared" si="285"/>
        <v>0</v>
      </c>
      <c r="K2286" s="23">
        <f t="shared" si="286"/>
        <v>0</v>
      </c>
      <c r="L2286" s="23">
        <f t="shared" si="287"/>
        <v>0</v>
      </c>
      <c r="M2286" s="1">
        <f>IF(AND(B2286="Med B", COUNTIFS(A$2:A2286, A2286, B$2:B2286, "Med B")=1), 1, 0)</f>
        <v>0</v>
      </c>
      <c r="N2286" s="1">
        <f t="shared" si="288"/>
        <v>0</v>
      </c>
      <c r="O2286" s="1">
        <f>IF(B2286="Med B", COUNTIFS(A$2:A2286, A2286, B$2:B2286, "Med B"), 0)</f>
        <v>0</v>
      </c>
      <c r="P2286" s="1">
        <f>IF(AND(B2286="Med B", COUNTIFS(A$2:A2286, A2286, B$2:B2286, "Med B")=2), E2286, 0)</f>
        <v>0</v>
      </c>
    </row>
    <row r="2287" spans="9:16" ht="12.75" customHeight="1" x14ac:dyDescent="0.25">
      <c r="I2287" s="23">
        <f>IF(F2287=1, SUMIFS(E$2:E2287, A$2:A2287, A2287, B$2:B2287, "Med A"), 0)</f>
        <v>0</v>
      </c>
      <c r="J2287" s="23">
        <f t="shared" si="285"/>
        <v>0</v>
      </c>
      <c r="K2287" s="23">
        <f t="shared" si="286"/>
        <v>0</v>
      </c>
      <c r="L2287" s="23">
        <f t="shared" si="287"/>
        <v>0</v>
      </c>
      <c r="M2287" s="1">
        <f>IF(AND(B2287="Med B", COUNTIFS(A$2:A2287, A2287, B$2:B2287, "Med B")=1), 1, 0)</f>
        <v>0</v>
      </c>
      <c r="N2287" s="1">
        <f t="shared" si="288"/>
        <v>0</v>
      </c>
      <c r="O2287" s="1">
        <f>IF(B2287="Med B", COUNTIFS(A$2:A2287, A2287, B$2:B2287, "Med B"), 0)</f>
        <v>0</v>
      </c>
      <c r="P2287" s="1">
        <f>IF(AND(B2287="Med B", COUNTIFS(A$2:A2287, A2287, B$2:B2287, "Med B")=2), E2287, 0)</f>
        <v>0</v>
      </c>
    </row>
    <row r="2288" spans="9:16" ht="12.75" customHeight="1" x14ac:dyDescent="0.25">
      <c r="I2288" s="23">
        <f>IF(F2288=1, SUMIFS(E$2:E2288, A$2:A2288, A2288, B$2:B2288, "Med A"), 0)</f>
        <v>0</v>
      </c>
      <c r="J2288" s="23">
        <f t="shared" si="285"/>
        <v>0</v>
      </c>
      <c r="K2288" s="23">
        <f t="shared" si="286"/>
        <v>0</v>
      </c>
      <c r="L2288" s="23">
        <f t="shared" si="287"/>
        <v>0</v>
      </c>
      <c r="M2288" s="1">
        <f>IF(AND(B2288="Med B", COUNTIFS(A$2:A2288, A2288, B$2:B2288, "Med B")=1), 1, 0)</f>
        <v>0</v>
      </c>
      <c r="N2288" s="1">
        <f t="shared" si="288"/>
        <v>0</v>
      </c>
      <c r="O2288" s="1">
        <f>IF(B2288="Med B", COUNTIFS(A$2:A2288, A2288, B$2:B2288, "Med B"), 0)</f>
        <v>0</v>
      </c>
      <c r="P2288" s="1">
        <f>IF(AND(B2288="Med B", COUNTIFS(A$2:A2288, A2288, B$2:B2288, "Med B")=2), E2288, 0)</f>
        <v>0</v>
      </c>
    </row>
    <row r="2289" spans="9:16" ht="12.75" customHeight="1" x14ac:dyDescent="0.25">
      <c r="I2289" s="23">
        <f>IF(F2289=1, SUMIFS(E$2:E2289, A$2:A2289, A2289, B$2:B2289, "Med A"), 0)</f>
        <v>0</v>
      </c>
      <c r="J2289" s="23">
        <f t="shared" si="285"/>
        <v>0</v>
      </c>
      <c r="K2289" s="23">
        <f t="shared" si="286"/>
        <v>0</v>
      </c>
      <c r="L2289" s="23">
        <f t="shared" si="287"/>
        <v>0</v>
      </c>
      <c r="M2289" s="1">
        <f>IF(AND(B2289="Med B", COUNTIFS(A$2:A2289, A2289, B$2:B2289, "Med B")=1), 1, 0)</f>
        <v>0</v>
      </c>
      <c r="N2289" s="1">
        <f t="shared" si="288"/>
        <v>0</v>
      </c>
      <c r="O2289" s="1">
        <f>IF(B2289="Med B", COUNTIFS(A$2:A2289, A2289, B$2:B2289, "Med B"), 0)</f>
        <v>0</v>
      </c>
      <c r="P2289" s="1">
        <f>IF(AND(B2289="Med B", COUNTIFS(A$2:A2289, A2289, B$2:B2289, "Med B")=2), E2289, 0)</f>
        <v>0</v>
      </c>
    </row>
    <row r="2290" spans="9:16" ht="12.75" customHeight="1" x14ac:dyDescent="0.25">
      <c r="I2290" s="23">
        <f>IF(F2290=1, SUMIFS(E$2:E2290, A$2:A2290, A2290, B$2:B2290, "Med A"), 0)</f>
        <v>0</v>
      </c>
      <c r="J2290" s="23">
        <f t="shared" si="285"/>
        <v>0</v>
      </c>
      <c r="K2290" s="23">
        <f t="shared" si="286"/>
        <v>0</v>
      </c>
      <c r="L2290" s="23">
        <f t="shared" si="287"/>
        <v>0</v>
      </c>
      <c r="M2290" s="1">
        <f>IF(AND(B2290="Med B", COUNTIFS(A$2:A2290, A2290, B$2:B2290, "Med B")=1), 1, 0)</f>
        <v>0</v>
      </c>
      <c r="N2290" s="1">
        <f t="shared" si="288"/>
        <v>0</v>
      </c>
      <c r="O2290" s="1">
        <f>IF(B2290="Med B", COUNTIFS(A$2:A2290, A2290, B$2:B2290, "Med B"), 0)</f>
        <v>0</v>
      </c>
      <c r="P2290" s="1">
        <f>IF(AND(B2290="Med B", COUNTIFS(A$2:A2290, A2290, B$2:B2290, "Med B")=2), E2290, 0)</f>
        <v>0</v>
      </c>
    </row>
    <row r="2291" spans="9:16" ht="12.75" customHeight="1" x14ac:dyDescent="0.25">
      <c r="I2291" s="23">
        <f>IF(F2291=1, SUMIFS(E$2:E2291, A$2:A2291, A2291, B$2:B2291, "Med A"), 0)</f>
        <v>0</v>
      </c>
      <c r="J2291" s="23">
        <f t="shared" si="285"/>
        <v>0</v>
      </c>
      <c r="K2291" s="23">
        <f t="shared" si="286"/>
        <v>0</v>
      </c>
      <c r="L2291" s="23">
        <f t="shared" si="287"/>
        <v>0</v>
      </c>
      <c r="M2291" s="1">
        <f>IF(AND(B2291="Med B", COUNTIFS(A$2:A2291, A2291, B$2:B2291, "Med B")=1), 1, 0)</f>
        <v>0</v>
      </c>
      <c r="N2291" s="1">
        <f t="shared" si="288"/>
        <v>0</v>
      </c>
      <c r="O2291" s="1">
        <f>IF(B2291="Med B", COUNTIFS(A$2:A2291, A2291, B$2:B2291, "Med B"), 0)</f>
        <v>0</v>
      </c>
      <c r="P2291" s="1">
        <f>IF(AND(B2291="Med B", COUNTIFS(A$2:A2291, A2291, B$2:B2291, "Med B")=2), E2291, 0)</f>
        <v>0</v>
      </c>
    </row>
    <row r="2292" spans="9:16" ht="12.75" customHeight="1" x14ac:dyDescent="0.25">
      <c r="I2292" s="23">
        <f>IF(F2292=1, SUMIFS(E$2:E2292, A$2:A2292, A2292, B$2:B2292, "Med A"), 0)</f>
        <v>0</v>
      </c>
      <c r="J2292" s="23">
        <f t="shared" si="285"/>
        <v>0</v>
      </c>
      <c r="K2292" s="23">
        <f t="shared" si="286"/>
        <v>0</v>
      </c>
      <c r="L2292" s="23">
        <f t="shared" si="287"/>
        <v>0</v>
      </c>
      <c r="M2292" s="1">
        <f>IF(AND(B2292="Med B", COUNTIFS(A$2:A2292, A2292, B$2:B2292, "Med B")=1), 1, 0)</f>
        <v>0</v>
      </c>
      <c r="N2292" s="1">
        <f t="shared" si="288"/>
        <v>0</v>
      </c>
      <c r="O2292" s="1">
        <f>IF(B2292="Med B", COUNTIFS(A$2:A2292, A2292, B$2:B2292, "Med B"), 0)</f>
        <v>0</v>
      </c>
      <c r="P2292" s="1">
        <f>IF(AND(B2292="Med B", COUNTIFS(A$2:A2292, A2292, B$2:B2292, "Med B")=2), E2292, 0)</f>
        <v>0</v>
      </c>
    </row>
    <row r="2293" spans="9:16" ht="12.75" customHeight="1" x14ac:dyDescent="0.25">
      <c r="I2293" s="23">
        <f>IF(F2293=1, SUMIFS(E$2:E2293, A$2:A2293, A2293, B$2:B2293, "Med A"), 0)</f>
        <v>0</v>
      </c>
      <c r="J2293" s="23">
        <f t="shared" si="285"/>
        <v>0</v>
      </c>
      <c r="K2293" s="23">
        <f t="shared" si="286"/>
        <v>0</v>
      </c>
      <c r="L2293" s="23">
        <f t="shared" si="287"/>
        <v>0</v>
      </c>
      <c r="M2293" s="1">
        <f>IF(AND(B2293="Med B", COUNTIFS(A$2:A2293, A2293, B$2:B2293, "Med B")=1), 1, 0)</f>
        <v>0</v>
      </c>
      <c r="N2293" s="1">
        <f t="shared" si="288"/>
        <v>0</v>
      </c>
      <c r="O2293" s="1">
        <f>IF(B2293="Med B", COUNTIFS(A$2:A2293, A2293, B$2:B2293, "Med B"), 0)</f>
        <v>0</v>
      </c>
      <c r="P2293" s="1">
        <f>IF(AND(B2293="Med B", COUNTIFS(A$2:A2293, A2293, B$2:B2293, "Med B")=2), E2293, 0)</f>
        <v>0</v>
      </c>
    </row>
    <row r="2294" spans="9:16" ht="12.75" customHeight="1" x14ac:dyDescent="0.25">
      <c r="I2294" s="23">
        <f>IF(F2294=1, SUMIFS(E$2:E2294, A$2:A2294, A2294, B$2:B2294, "Med A"), 0)</f>
        <v>0</v>
      </c>
      <c r="J2294" s="23">
        <f t="shared" si="285"/>
        <v>0</v>
      </c>
      <c r="K2294" s="23">
        <f t="shared" si="286"/>
        <v>0</v>
      </c>
      <c r="L2294" s="23">
        <f t="shared" si="287"/>
        <v>0</v>
      </c>
      <c r="M2294" s="1">
        <f>IF(AND(B2294="Med B", COUNTIFS(A$2:A2294, A2294, B$2:B2294, "Med B")=1), 1, 0)</f>
        <v>0</v>
      </c>
      <c r="N2294" s="1">
        <f t="shared" si="288"/>
        <v>0</v>
      </c>
      <c r="O2294" s="1">
        <f>IF(B2294="Med B", COUNTIFS(A$2:A2294, A2294, B$2:B2294, "Med B"), 0)</f>
        <v>0</v>
      </c>
      <c r="P2294" s="1">
        <f>IF(AND(B2294="Med B", COUNTIFS(A$2:A2294, A2294, B$2:B2294, "Med B")=2), E2294, 0)</f>
        <v>0</v>
      </c>
    </row>
    <row r="2295" spans="9:16" ht="12.75" customHeight="1" x14ac:dyDescent="0.25">
      <c r="I2295" s="23">
        <f>IF(F2295=1, SUMIFS(E$2:E2295, A$2:A2295, A2295, B$2:B2295, "Med A"), 0)</f>
        <v>0</v>
      </c>
      <c r="J2295" s="23">
        <f t="shared" si="285"/>
        <v>0</v>
      </c>
      <c r="K2295" s="23">
        <f t="shared" si="286"/>
        <v>0</v>
      </c>
      <c r="L2295" s="23">
        <f t="shared" si="287"/>
        <v>0</v>
      </c>
      <c r="M2295" s="1">
        <f>IF(AND(B2295="Med B", COUNTIFS(A$2:A2295, A2295, B$2:B2295, "Med B")=1), 1, 0)</f>
        <v>0</v>
      </c>
      <c r="N2295" s="1">
        <f t="shared" si="288"/>
        <v>0</v>
      </c>
      <c r="O2295" s="1">
        <f>IF(B2295="Med B", COUNTIFS(A$2:A2295, A2295, B$2:B2295, "Med B"), 0)</f>
        <v>0</v>
      </c>
      <c r="P2295" s="1">
        <f>IF(AND(B2295="Med B", COUNTIFS(A$2:A2295, A2295, B$2:B2295, "Med B")=2), E2295, 0)</f>
        <v>0</v>
      </c>
    </row>
    <row r="2296" spans="9:16" ht="12.75" customHeight="1" x14ac:dyDescent="0.25">
      <c r="I2296" s="23">
        <f>IF(F2296=1, SUMIFS(E$2:E2296, A$2:A2296, A2296, B$2:B2296, "Med A"), 0)</f>
        <v>0</v>
      </c>
      <c r="J2296" s="23">
        <f t="shared" si="285"/>
        <v>0</v>
      </c>
      <c r="K2296" s="23">
        <f t="shared" si="286"/>
        <v>0</v>
      </c>
      <c r="L2296" s="23">
        <f t="shared" si="287"/>
        <v>0</v>
      </c>
      <c r="M2296" s="1">
        <f>IF(AND(B2296="Med B", COUNTIFS(A$2:A2296, A2296, B$2:B2296, "Med B")=1), 1, 0)</f>
        <v>0</v>
      </c>
      <c r="N2296" s="1">
        <f t="shared" si="288"/>
        <v>0</v>
      </c>
      <c r="O2296" s="1">
        <f>IF(B2296="Med B", COUNTIFS(A$2:A2296, A2296, B$2:B2296, "Med B"), 0)</f>
        <v>0</v>
      </c>
      <c r="P2296" s="1">
        <f>IF(AND(B2296="Med B", COUNTIFS(A$2:A2296, A2296, B$2:B2296, "Med B")=2), E2296, 0)</f>
        <v>0</v>
      </c>
    </row>
    <row r="2297" spans="9:16" ht="12.75" customHeight="1" x14ac:dyDescent="0.25">
      <c r="I2297" s="23">
        <f>IF(F2297=1, SUMIFS(E$2:E2297, A$2:A2297, A2297, B$2:B2297, "Med A"), 0)</f>
        <v>0</v>
      </c>
      <c r="J2297" s="23">
        <f t="shared" si="285"/>
        <v>0</v>
      </c>
      <c r="K2297" s="23">
        <f t="shared" si="286"/>
        <v>0</v>
      </c>
      <c r="L2297" s="23">
        <f t="shared" si="287"/>
        <v>0</v>
      </c>
      <c r="M2297" s="1">
        <f>IF(AND(B2297="Med B", COUNTIFS(A$2:A2297, A2297, B$2:B2297, "Med B")=1), 1, 0)</f>
        <v>0</v>
      </c>
      <c r="N2297" s="1">
        <f t="shared" si="288"/>
        <v>0</v>
      </c>
      <c r="O2297" s="1">
        <f>IF(B2297="Med B", COUNTIFS(A$2:A2297, A2297, B$2:B2297, "Med B"), 0)</f>
        <v>0</v>
      </c>
      <c r="P2297" s="1">
        <f>IF(AND(B2297="Med B", COUNTIFS(A$2:A2297, A2297, B$2:B2297, "Med B")=2), E2297, 0)</f>
        <v>0</v>
      </c>
    </row>
    <row r="2298" spans="9:16" ht="12.75" customHeight="1" x14ac:dyDescent="0.25">
      <c r="I2298" s="23">
        <f>IF(F2298=1, SUMIFS(E$2:E2298, A$2:A2298, A2298, B$2:B2298, "Med A"), 0)</f>
        <v>0</v>
      </c>
      <c r="J2298" s="23">
        <f t="shared" si="285"/>
        <v>0</v>
      </c>
      <c r="K2298" s="23">
        <f t="shared" si="286"/>
        <v>0</v>
      </c>
      <c r="L2298" s="23">
        <f t="shared" si="287"/>
        <v>0</v>
      </c>
      <c r="M2298" s="1">
        <f>IF(AND(B2298="Med B", COUNTIFS(A$2:A2298, A2298, B$2:B2298, "Med B")=1), 1, 0)</f>
        <v>0</v>
      </c>
      <c r="N2298" s="1">
        <f t="shared" si="288"/>
        <v>0</v>
      </c>
      <c r="O2298" s="1">
        <f>IF(B2298="Med B", COUNTIFS(A$2:A2298, A2298, B$2:B2298, "Med B"), 0)</f>
        <v>0</v>
      </c>
      <c r="P2298" s="1">
        <f>IF(AND(B2298="Med B", COUNTIFS(A$2:A2298, A2298, B$2:B2298, "Med B")=2), E2298, 0)</f>
        <v>0</v>
      </c>
    </row>
    <row r="2299" spans="9:16" ht="12.75" customHeight="1" x14ac:dyDescent="0.25">
      <c r="I2299" s="23">
        <f>IF(F2299=1, SUMIFS(E$2:E2299, A$2:A2299, A2299, B$2:B2299, "Med A"), 0)</f>
        <v>0</v>
      </c>
      <c r="J2299" s="23">
        <f t="shared" si="285"/>
        <v>0</v>
      </c>
      <c r="K2299" s="23">
        <f t="shared" si="286"/>
        <v>0</v>
      </c>
      <c r="L2299" s="23">
        <f t="shared" si="287"/>
        <v>0</v>
      </c>
      <c r="M2299" s="1">
        <f>IF(AND(B2299="Med B", COUNTIFS(A$2:A2299, A2299, B$2:B2299, "Med B")=1), 1, 0)</f>
        <v>0</v>
      </c>
      <c r="N2299" s="1">
        <f t="shared" si="288"/>
        <v>0</v>
      </c>
      <c r="O2299" s="1">
        <f>IF(B2299="Med B", COUNTIFS(A$2:A2299, A2299, B$2:B2299, "Med B"), 0)</f>
        <v>0</v>
      </c>
      <c r="P2299" s="1">
        <f>IF(AND(B2299="Med B", COUNTIFS(A$2:A2299, A2299, B$2:B2299, "Med B")=2), E2299, 0)</f>
        <v>0</v>
      </c>
    </row>
    <row r="2300" spans="9:16" ht="12.75" customHeight="1" x14ac:dyDescent="0.25">
      <c r="I2300" s="23">
        <f>IF(F2300=1, SUMIFS(E$2:E2300, A$2:A2300, A2300, B$2:B2300, "Med A"), 0)</f>
        <v>0</v>
      </c>
      <c r="J2300" s="23">
        <f t="shared" si="285"/>
        <v>0</v>
      </c>
      <c r="K2300" s="23">
        <f t="shared" si="286"/>
        <v>0</v>
      </c>
      <c r="L2300" s="23">
        <f t="shared" si="287"/>
        <v>0</v>
      </c>
      <c r="M2300" s="1">
        <f>IF(AND(B2300="Med B", COUNTIFS(A$2:A2300, A2300, B$2:B2300, "Med B")=1), 1, 0)</f>
        <v>0</v>
      </c>
      <c r="N2300" s="1">
        <f t="shared" si="288"/>
        <v>0</v>
      </c>
      <c r="O2300" s="1">
        <f>IF(B2300="Med B", COUNTIFS(A$2:A2300, A2300, B$2:B2300, "Med B"), 0)</f>
        <v>0</v>
      </c>
      <c r="P2300" s="1">
        <f>IF(AND(B2300="Med B", COUNTIFS(A$2:A2300, A2300, B$2:B2300, "Med B")=2), E2300, 0)</f>
        <v>0</v>
      </c>
    </row>
    <row r="2301" spans="9:16" ht="12.75" customHeight="1" x14ac:dyDescent="0.25">
      <c r="I2301" s="23">
        <f>IF(F2301=1, SUMIFS(E$2:E2301, A$2:A2301, A2301, B$2:B2301, "Med A"), 0)</f>
        <v>0</v>
      </c>
      <c r="J2301" s="23">
        <f t="shared" si="285"/>
        <v>0</v>
      </c>
      <c r="K2301" s="23">
        <f t="shared" si="286"/>
        <v>0</v>
      </c>
      <c r="L2301" s="23">
        <f t="shared" si="287"/>
        <v>0</v>
      </c>
      <c r="M2301" s="1">
        <f>IF(AND(B2301="Med B", COUNTIFS(A$2:A2301, A2301, B$2:B2301, "Med B")=1), 1, 0)</f>
        <v>0</v>
      </c>
      <c r="N2301" s="1">
        <f t="shared" si="288"/>
        <v>0</v>
      </c>
      <c r="O2301" s="1">
        <f>IF(B2301="Med B", COUNTIFS(A$2:A2301, A2301, B$2:B2301, "Med B"), 0)</f>
        <v>0</v>
      </c>
      <c r="P2301" s="1">
        <f>IF(AND(B2301="Med B", COUNTIFS(A$2:A2301, A2301, B$2:B2301, "Med B")=2), E2301, 0)</f>
        <v>0</v>
      </c>
    </row>
    <row r="2302" spans="9:16" ht="12.75" customHeight="1" x14ac:dyDescent="0.25">
      <c r="I2302" s="23">
        <f>IF(F2302=1, SUMIFS(E$2:E2302, A$2:A2302, A2302, B$2:B2302, "Med A"), 0)</f>
        <v>0</v>
      </c>
      <c r="J2302" s="23">
        <f t="shared" si="285"/>
        <v>0</v>
      </c>
      <c r="K2302" s="23">
        <f t="shared" si="286"/>
        <v>0</v>
      </c>
      <c r="L2302" s="23">
        <f t="shared" si="287"/>
        <v>0</v>
      </c>
      <c r="M2302" s="1">
        <f>IF(AND(B2302="Med B", COUNTIFS(A$2:A2302, A2302, B$2:B2302, "Med B")=1), 1, 0)</f>
        <v>0</v>
      </c>
      <c r="N2302" s="1">
        <f t="shared" si="288"/>
        <v>0</v>
      </c>
      <c r="O2302" s="1">
        <f>IF(B2302="Med B", COUNTIFS(A$2:A2302, A2302, B$2:B2302, "Med B"), 0)</f>
        <v>0</v>
      </c>
      <c r="P2302" s="1">
        <f>IF(AND(B2302="Med B", COUNTIFS(A$2:A2302, A2302, B$2:B2302, "Med B")=2), E2302, 0)</f>
        <v>0</v>
      </c>
    </row>
    <row r="2303" spans="9:16" ht="12.75" customHeight="1" x14ac:dyDescent="0.25">
      <c r="I2303" s="23">
        <f>IF(F2303=1, SUMIFS(E$2:E2303, A$2:A2303, A2303, B$2:B2303, "Med A"), 0)</f>
        <v>0</v>
      </c>
      <c r="J2303" s="23">
        <f t="shared" si="285"/>
        <v>0</v>
      </c>
      <c r="K2303" s="23">
        <f t="shared" si="286"/>
        <v>0</v>
      </c>
      <c r="L2303" s="23">
        <f t="shared" si="287"/>
        <v>0</v>
      </c>
      <c r="M2303" s="1">
        <f>IF(AND(B2303="Med B", COUNTIFS(A$2:A2303, A2303, B$2:B2303, "Med B")=1), 1, 0)</f>
        <v>0</v>
      </c>
      <c r="N2303" s="1">
        <f t="shared" si="288"/>
        <v>0</v>
      </c>
      <c r="O2303" s="1">
        <f>IF(B2303="Med B", COUNTIFS(A$2:A2303, A2303, B$2:B2303, "Med B"), 0)</f>
        <v>0</v>
      </c>
      <c r="P2303" s="1">
        <f>IF(AND(B2303="Med B", COUNTIFS(A$2:A2303, A2303, B$2:B2303, "Med B")=2), E2303, 0)</f>
        <v>0</v>
      </c>
    </row>
    <row r="2304" spans="9:16" ht="12.75" customHeight="1" x14ac:dyDescent="0.25">
      <c r="I2304" s="23">
        <f>IF(F2304=1, SUMIFS(E$2:E2304, A$2:A2304, A2304, B$2:B2304, "Med A"), 0)</f>
        <v>0</v>
      </c>
      <c r="J2304" s="23">
        <f t="shared" si="285"/>
        <v>0</v>
      </c>
      <c r="K2304" s="23">
        <f t="shared" si="286"/>
        <v>0</v>
      </c>
      <c r="L2304" s="23">
        <f t="shared" si="287"/>
        <v>0</v>
      </c>
      <c r="M2304" s="1">
        <f>IF(AND(B2304="Med B", COUNTIFS(A$2:A2304, A2304, B$2:B2304, "Med B")=1), 1, 0)</f>
        <v>0</v>
      </c>
      <c r="N2304" s="1">
        <f t="shared" si="288"/>
        <v>0</v>
      </c>
      <c r="O2304" s="1">
        <f>IF(B2304="Med B", COUNTIFS(A$2:A2304, A2304, B$2:B2304, "Med B"), 0)</f>
        <v>0</v>
      </c>
      <c r="P2304" s="1">
        <f>IF(AND(B2304="Med B", COUNTIFS(A$2:A2304, A2304, B$2:B2304, "Med B")=2), E2304, 0)</f>
        <v>0</v>
      </c>
    </row>
    <row r="2305" spans="9:16" ht="12.75" customHeight="1" x14ac:dyDescent="0.25">
      <c r="I2305" s="23">
        <f>IF(F2305=1, SUMIFS(E$2:E2305, A$2:A2305, A2305, B$2:B2305, "Med A"), 0)</f>
        <v>0</v>
      </c>
      <c r="J2305" s="23">
        <f t="shared" si="285"/>
        <v>0</v>
      </c>
      <c r="K2305" s="23">
        <f t="shared" si="286"/>
        <v>0</v>
      </c>
      <c r="L2305" s="23">
        <f t="shared" si="287"/>
        <v>0</v>
      </c>
      <c r="M2305" s="1">
        <f>IF(AND(B2305="Med B", COUNTIFS(A$2:A2305, A2305, B$2:B2305, "Med B")=1), 1, 0)</f>
        <v>0</v>
      </c>
      <c r="N2305" s="1">
        <f t="shared" si="288"/>
        <v>0</v>
      </c>
      <c r="O2305" s="1">
        <f>IF(B2305="Med B", COUNTIFS(A$2:A2305, A2305, B$2:B2305, "Med B"), 0)</f>
        <v>0</v>
      </c>
      <c r="P2305" s="1">
        <f>IF(AND(B2305="Med B", COUNTIFS(A$2:A2305, A2305, B$2:B2305, "Med B")=2), E2305, 0)</f>
        <v>0</v>
      </c>
    </row>
    <row r="2306" spans="9:16" ht="12.75" customHeight="1" x14ac:dyDescent="0.25">
      <c r="I2306" s="23">
        <f>IF(F2306=1, SUMIFS(E$2:E2306, A$2:A2306, A2306, B$2:B2306, "Med A"), 0)</f>
        <v>0</v>
      </c>
      <c r="J2306" s="23">
        <f t="shared" si="285"/>
        <v>0</v>
      </c>
      <c r="K2306" s="23">
        <f t="shared" si="286"/>
        <v>0</v>
      </c>
      <c r="L2306" s="23">
        <f t="shared" si="287"/>
        <v>0</v>
      </c>
      <c r="M2306" s="1">
        <f>IF(AND(B2306="Med B", COUNTIFS(A$2:A2306, A2306, B$2:B2306, "Med B")=1), 1, 0)</f>
        <v>0</v>
      </c>
      <c r="N2306" s="1">
        <f t="shared" si="288"/>
        <v>0</v>
      </c>
      <c r="O2306" s="1">
        <f>IF(B2306="Med B", COUNTIFS(A$2:A2306, A2306, B$2:B2306, "Med B"), 0)</f>
        <v>0</v>
      </c>
      <c r="P2306" s="1">
        <f>IF(AND(B2306="Med B", COUNTIFS(A$2:A2306, A2306, B$2:B2306, "Med B")=2), E2306, 0)</f>
        <v>0</v>
      </c>
    </row>
    <row r="2307" spans="9:16" ht="12.75" customHeight="1" x14ac:dyDescent="0.25">
      <c r="I2307" s="23">
        <f>IF(F2307=1, SUMIFS(E$2:E2307, A$2:A2307, A2307, B$2:B2307, "Med A"), 0)</f>
        <v>0</v>
      </c>
      <c r="J2307" s="23">
        <f t="shared" ref="J2307:J2370" si="289">IF(AND(B2307="Med B", OR(A2308&lt;&gt;A2307, ISBLANK(A2308))), SUMIFS(E:E, A:A, A2307, B:B, "Med B"), 0)</f>
        <v>0</v>
      </c>
      <c r="K2307" s="23">
        <f t="shared" ref="K2307:K2370" si="290">IF(B2307="Med A", E2307, 0)</f>
        <v>0</v>
      </c>
      <c r="L2307" s="23">
        <f t="shared" ref="L2307:L2370" si="291">IF(B2307="Med B", E2307, 0)</f>
        <v>0</v>
      </c>
      <c r="M2307" s="1">
        <f>IF(AND(B2307="Med B", COUNTIFS(A$2:A2307, A2307, B$2:B2307, "Med B")=1), 1, 0)</f>
        <v>0</v>
      </c>
      <c r="N2307" s="1">
        <f t="shared" ref="N2307:N2370" si="292">IF(M2307=1, E2307, 0)</f>
        <v>0</v>
      </c>
      <c r="O2307" s="1">
        <f>IF(B2307="Med B", COUNTIFS(A$2:A2307, A2307, B$2:B2307, "Med B"), 0)</f>
        <v>0</v>
      </c>
      <c r="P2307" s="1">
        <f>IF(AND(B2307="Med B", COUNTIFS(A$2:A2307, A2307, B$2:B2307, "Med B")=2), E2307, 0)</f>
        <v>0</v>
      </c>
    </row>
    <row r="2308" spans="9:16" ht="12.75" customHeight="1" x14ac:dyDescent="0.25">
      <c r="I2308" s="23">
        <f>IF(F2308=1, SUMIFS(E$2:E2308, A$2:A2308, A2308, B$2:B2308, "Med A"), 0)</f>
        <v>0</v>
      </c>
      <c r="J2308" s="23">
        <f t="shared" si="289"/>
        <v>0</v>
      </c>
      <c r="K2308" s="23">
        <f t="shared" si="290"/>
        <v>0</v>
      </c>
      <c r="L2308" s="23">
        <f t="shared" si="291"/>
        <v>0</v>
      </c>
      <c r="M2308" s="1">
        <f>IF(AND(B2308="Med B", COUNTIFS(A$2:A2308, A2308, B$2:B2308, "Med B")=1), 1, 0)</f>
        <v>0</v>
      </c>
      <c r="N2308" s="1">
        <f t="shared" si="292"/>
        <v>0</v>
      </c>
      <c r="O2308" s="1">
        <f>IF(B2308="Med B", COUNTIFS(A$2:A2308, A2308, B$2:B2308, "Med B"), 0)</f>
        <v>0</v>
      </c>
      <c r="P2308" s="1">
        <f>IF(AND(B2308="Med B", COUNTIFS(A$2:A2308, A2308, B$2:B2308, "Med B")=2), E2308, 0)</f>
        <v>0</v>
      </c>
    </row>
    <row r="2309" spans="9:16" ht="12.75" customHeight="1" x14ac:dyDescent="0.25">
      <c r="I2309" s="23">
        <f>IF(F2309=1, SUMIFS(E$2:E2309, A$2:A2309, A2309, B$2:B2309, "Med A"), 0)</f>
        <v>0</v>
      </c>
      <c r="J2309" s="23">
        <f t="shared" si="289"/>
        <v>0</v>
      </c>
      <c r="K2309" s="23">
        <f t="shared" si="290"/>
        <v>0</v>
      </c>
      <c r="L2309" s="23">
        <f t="shared" si="291"/>
        <v>0</v>
      </c>
      <c r="M2309" s="1">
        <f>IF(AND(B2309="Med B", COUNTIFS(A$2:A2309, A2309, B$2:B2309, "Med B")=1), 1, 0)</f>
        <v>0</v>
      </c>
      <c r="N2309" s="1">
        <f t="shared" si="292"/>
        <v>0</v>
      </c>
      <c r="O2309" s="1">
        <f>IF(B2309="Med B", COUNTIFS(A$2:A2309, A2309, B$2:B2309, "Med B"), 0)</f>
        <v>0</v>
      </c>
      <c r="P2309" s="1">
        <f>IF(AND(B2309="Med B", COUNTIFS(A$2:A2309, A2309, B$2:B2309, "Med B")=2), E2309, 0)</f>
        <v>0</v>
      </c>
    </row>
    <row r="2310" spans="9:16" ht="12.75" customHeight="1" x14ac:dyDescent="0.25">
      <c r="I2310" s="23">
        <f>IF(F2310=1, SUMIFS(E$2:E2310, A$2:A2310, A2310, B$2:B2310, "Med A"), 0)</f>
        <v>0</v>
      </c>
      <c r="J2310" s="23">
        <f t="shared" si="289"/>
        <v>0</v>
      </c>
      <c r="K2310" s="23">
        <f t="shared" si="290"/>
        <v>0</v>
      </c>
      <c r="L2310" s="23">
        <f t="shared" si="291"/>
        <v>0</v>
      </c>
      <c r="M2310" s="1">
        <f>IF(AND(B2310="Med B", COUNTIFS(A$2:A2310, A2310, B$2:B2310, "Med B")=1), 1, 0)</f>
        <v>0</v>
      </c>
      <c r="N2310" s="1">
        <f t="shared" si="292"/>
        <v>0</v>
      </c>
      <c r="O2310" s="1">
        <f>IF(B2310="Med B", COUNTIFS(A$2:A2310, A2310, B$2:B2310, "Med B"), 0)</f>
        <v>0</v>
      </c>
      <c r="P2310" s="1">
        <f>IF(AND(B2310="Med B", COUNTIFS(A$2:A2310, A2310, B$2:B2310, "Med B")=2), E2310, 0)</f>
        <v>0</v>
      </c>
    </row>
    <row r="2311" spans="9:16" ht="12.75" customHeight="1" x14ac:dyDescent="0.25">
      <c r="I2311" s="23">
        <f>IF(F2311=1, SUMIFS(E$2:E2311, A$2:A2311, A2311, B$2:B2311, "Med A"), 0)</f>
        <v>0</v>
      </c>
      <c r="J2311" s="23">
        <f t="shared" si="289"/>
        <v>0</v>
      </c>
      <c r="K2311" s="23">
        <f t="shared" si="290"/>
        <v>0</v>
      </c>
      <c r="L2311" s="23">
        <f t="shared" si="291"/>
        <v>0</v>
      </c>
      <c r="M2311" s="1">
        <f>IF(AND(B2311="Med B", COUNTIFS(A$2:A2311, A2311, B$2:B2311, "Med B")=1), 1, 0)</f>
        <v>0</v>
      </c>
      <c r="N2311" s="1">
        <f t="shared" si="292"/>
        <v>0</v>
      </c>
      <c r="O2311" s="1">
        <f>IF(B2311="Med B", COUNTIFS(A$2:A2311, A2311, B$2:B2311, "Med B"), 0)</f>
        <v>0</v>
      </c>
      <c r="P2311" s="1">
        <f>IF(AND(B2311="Med B", COUNTIFS(A$2:A2311, A2311, B$2:B2311, "Med B")=2), E2311, 0)</f>
        <v>0</v>
      </c>
    </row>
    <row r="2312" spans="9:16" ht="12.75" customHeight="1" x14ac:dyDescent="0.25">
      <c r="I2312" s="23">
        <f>IF(F2312=1, SUMIFS(E$2:E2312, A$2:A2312, A2312, B$2:B2312, "Med A"), 0)</f>
        <v>0</v>
      </c>
      <c r="J2312" s="23">
        <f t="shared" si="289"/>
        <v>0</v>
      </c>
      <c r="K2312" s="23">
        <f t="shared" si="290"/>
        <v>0</v>
      </c>
      <c r="L2312" s="23">
        <f t="shared" si="291"/>
        <v>0</v>
      </c>
      <c r="M2312" s="1">
        <f>IF(AND(B2312="Med B", COUNTIFS(A$2:A2312, A2312, B$2:B2312, "Med B")=1), 1, 0)</f>
        <v>0</v>
      </c>
      <c r="N2312" s="1">
        <f t="shared" si="292"/>
        <v>0</v>
      </c>
      <c r="O2312" s="1">
        <f>IF(B2312="Med B", COUNTIFS(A$2:A2312, A2312, B$2:B2312, "Med B"), 0)</f>
        <v>0</v>
      </c>
      <c r="P2312" s="1">
        <f>IF(AND(B2312="Med B", COUNTIFS(A$2:A2312, A2312, B$2:B2312, "Med B")=2), E2312, 0)</f>
        <v>0</v>
      </c>
    </row>
    <row r="2313" spans="9:16" ht="12.75" customHeight="1" x14ac:dyDescent="0.25">
      <c r="I2313" s="23">
        <f>IF(F2313=1, SUMIFS(E$2:E2313, A$2:A2313, A2313, B$2:B2313, "Med A"), 0)</f>
        <v>0</v>
      </c>
      <c r="J2313" s="23">
        <f t="shared" si="289"/>
        <v>0</v>
      </c>
      <c r="K2313" s="23">
        <f t="shared" si="290"/>
        <v>0</v>
      </c>
      <c r="L2313" s="23">
        <f t="shared" si="291"/>
        <v>0</v>
      </c>
      <c r="M2313" s="1">
        <f>IF(AND(B2313="Med B", COUNTIFS(A$2:A2313, A2313, B$2:B2313, "Med B")=1), 1, 0)</f>
        <v>0</v>
      </c>
      <c r="N2313" s="1">
        <f t="shared" si="292"/>
        <v>0</v>
      </c>
      <c r="O2313" s="1">
        <f>IF(B2313="Med B", COUNTIFS(A$2:A2313, A2313, B$2:B2313, "Med B"), 0)</f>
        <v>0</v>
      </c>
      <c r="P2313" s="1">
        <f>IF(AND(B2313="Med B", COUNTIFS(A$2:A2313, A2313, B$2:B2313, "Med B")=2), E2313, 0)</f>
        <v>0</v>
      </c>
    </row>
    <row r="2314" spans="9:16" ht="12.75" customHeight="1" x14ac:dyDescent="0.25">
      <c r="I2314" s="23">
        <f>IF(F2314=1, SUMIFS(E$2:E2314, A$2:A2314, A2314, B$2:B2314, "Med A"), 0)</f>
        <v>0</v>
      </c>
      <c r="J2314" s="23">
        <f t="shared" si="289"/>
        <v>0</v>
      </c>
      <c r="K2314" s="23">
        <f t="shared" si="290"/>
        <v>0</v>
      </c>
      <c r="L2314" s="23">
        <f t="shared" si="291"/>
        <v>0</v>
      </c>
      <c r="M2314" s="1">
        <f>IF(AND(B2314="Med B", COUNTIFS(A$2:A2314, A2314, B$2:B2314, "Med B")=1), 1, 0)</f>
        <v>0</v>
      </c>
      <c r="N2314" s="1">
        <f t="shared" si="292"/>
        <v>0</v>
      </c>
      <c r="O2314" s="1">
        <f>IF(B2314="Med B", COUNTIFS(A$2:A2314, A2314, B$2:B2314, "Med B"), 0)</f>
        <v>0</v>
      </c>
      <c r="P2314" s="1">
        <f>IF(AND(B2314="Med B", COUNTIFS(A$2:A2314, A2314, B$2:B2314, "Med B")=2), E2314, 0)</f>
        <v>0</v>
      </c>
    </row>
    <row r="2315" spans="9:16" ht="12.75" customHeight="1" x14ac:dyDescent="0.25">
      <c r="I2315" s="23">
        <f>IF(F2315=1, SUMIFS(E$2:E2315, A$2:A2315, A2315, B$2:B2315, "Med A"), 0)</f>
        <v>0</v>
      </c>
      <c r="J2315" s="23">
        <f t="shared" si="289"/>
        <v>0</v>
      </c>
      <c r="K2315" s="23">
        <f t="shared" si="290"/>
        <v>0</v>
      </c>
      <c r="L2315" s="23">
        <f t="shared" si="291"/>
        <v>0</v>
      </c>
      <c r="M2315" s="1">
        <f>IF(AND(B2315="Med B", COUNTIFS(A$2:A2315, A2315, B$2:B2315, "Med B")=1), 1, 0)</f>
        <v>0</v>
      </c>
      <c r="N2315" s="1">
        <f t="shared" si="292"/>
        <v>0</v>
      </c>
      <c r="O2315" s="1">
        <f>IF(B2315="Med B", COUNTIFS(A$2:A2315, A2315, B$2:B2315, "Med B"), 0)</f>
        <v>0</v>
      </c>
      <c r="P2315" s="1">
        <f>IF(AND(B2315="Med B", COUNTIFS(A$2:A2315, A2315, B$2:B2315, "Med B")=2), E2315, 0)</f>
        <v>0</v>
      </c>
    </row>
    <row r="2316" spans="9:16" ht="12.75" customHeight="1" x14ac:dyDescent="0.25">
      <c r="I2316" s="23">
        <f>IF(F2316=1, SUMIFS(E$2:E2316, A$2:A2316, A2316, B$2:B2316, "Med A"), 0)</f>
        <v>0</v>
      </c>
      <c r="J2316" s="23">
        <f t="shared" si="289"/>
        <v>0</v>
      </c>
      <c r="K2316" s="23">
        <f t="shared" si="290"/>
        <v>0</v>
      </c>
      <c r="L2316" s="23">
        <f t="shared" si="291"/>
        <v>0</v>
      </c>
      <c r="M2316" s="1">
        <f>IF(AND(B2316="Med B", COUNTIFS(A$2:A2316, A2316, B$2:B2316, "Med B")=1), 1, 0)</f>
        <v>0</v>
      </c>
      <c r="N2316" s="1">
        <f t="shared" si="292"/>
        <v>0</v>
      </c>
      <c r="O2316" s="1">
        <f>IF(B2316="Med B", COUNTIFS(A$2:A2316, A2316, B$2:B2316, "Med B"), 0)</f>
        <v>0</v>
      </c>
      <c r="P2316" s="1">
        <f>IF(AND(B2316="Med B", COUNTIFS(A$2:A2316, A2316, B$2:B2316, "Med B")=2), E2316, 0)</f>
        <v>0</v>
      </c>
    </row>
    <row r="2317" spans="9:16" ht="12.75" customHeight="1" x14ac:dyDescent="0.25">
      <c r="I2317" s="23">
        <f>IF(F2317=1, SUMIFS(E$2:E2317, A$2:A2317, A2317, B$2:B2317, "Med A"), 0)</f>
        <v>0</v>
      </c>
      <c r="J2317" s="23">
        <f t="shared" si="289"/>
        <v>0</v>
      </c>
      <c r="K2317" s="23">
        <f t="shared" si="290"/>
        <v>0</v>
      </c>
      <c r="L2317" s="23">
        <f t="shared" si="291"/>
        <v>0</v>
      </c>
      <c r="M2317" s="1">
        <f>IF(AND(B2317="Med B", COUNTIFS(A$2:A2317, A2317, B$2:B2317, "Med B")=1), 1, 0)</f>
        <v>0</v>
      </c>
      <c r="N2317" s="1">
        <f t="shared" si="292"/>
        <v>0</v>
      </c>
      <c r="O2317" s="1">
        <f>IF(B2317="Med B", COUNTIFS(A$2:A2317, A2317, B$2:B2317, "Med B"), 0)</f>
        <v>0</v>
      </c>
      <c r="P2317" s="1">
        <f>IF(AND(B2317="Med B", COUNTIFS(A$2:A2317, A2317, B$2:B2317, "Med B")=2), E2317, 0)</f>
        <v>0</v>
      </c>
    </row>
    <row r="2318" spans="9:16" ht="12.75" customHeight="1" x14ac:dyDescent="0.25">
      <c r="I2318" s="23">
        <f>IF(F2318=1, SUMIFS(E$2:E2318, A$2:A2318, A2318, B$2:B2318, "Med A"), 0)</f>
        <v>0</v>
      </c>
      <c r="J2318" s="23">
        <f t="shared" si="289"/>
        <v>0</v>
      </c>
      <c r="K2318" s="23">
        <f t="shared" si="290"/>
        <v>0</v>
      </c>
      <c r="L2318" s="23">
        <f t="shared" si="291"/>
        <v>0</v>
      </c>
      <c r="M2318" s="1">
        <f>IF(AND(B2318="Med B", COUNTIFS(A$2:A2318, A2318, B$2:B2318, "Med B")=1), 1, 0)</f>
        <v>0</v>
      </c>
      <c r="N2318" s="1">
        <f t="shared" si="292"/>
        <v>0</v>
      </c>
      <c r="O2318" s="1">
        <f>IF(B2318="Med B", COUNTIFS(A$2:A2318, A2318, B$2:B2318, "Med B"), 0)</f>
        <v>0</v>
      </c>
      <c r="P2318" s="1">
        <f>IF(AND(B2318="Med B", COUNTIFS(A$2:A2318, A2318, B$2:B2318, "Med B")=2), E2318, 0)</f>
        <v>0</v>
      </c>
    </row>
    <row r="2319" spans="9:16" ht="12.75" customHeight="1" x14ac:dyDescent="0.25">
      <c r="I2319" s="23">
        <f>IF(F2319=1, SUMIFS(E$2:E2319, A$2:A2319, A2319, B$2:B2319, "Med A"), 0)</f>
        <v>0</v>
      </c>
      <c r="J2319" s="23">
        <f t="shared" si="289"/>
        <v>0</v>
      </c>
      <c r="K2319" s="23">
        <f t="shared" si="290"/>
        <v>0</v>
      </c>
      <c r="L2319" s="23">
        <f t="shared" si="291"/>
        <v>0</v>
      </c>
      <c r="M2319" s="1">
        <f>IF(AND(B2319="Med B", COUNTIFS(A$2:A2319, A2319, B$2:B2319, "Med B")=1), 1, 0)</f>
        <v>0</v>
      </c>
      <c r="N2319" s="1">
        <f t="shared" si="292"/>
        <v>0</v>
      </c>
      <c r="O2319" s="1">
        <f>IF(B2319="Med B", COUNTIFS(A$2:A2319, A2319, B$2:B2319, "Med B"), 0)</f>
        <v>0</v>
      </c>
      <c r="P2319" s="1">
        <f>IF(AND(B2319="Med B", COUNTIFS(A$2:A2319, A2319, B$2:B2319, "Med B")=2), E2319, 0)</f>
        <v>0</v>
      </c>
    </row>
    <row r="2320" spans="9:16" ht="12.75" customHeight="1" x14ac:dyDescent="0.25">
      <c r="I2320" s="23">
        <f>IF(F2320=1, SUMIFS(E$2:E2320, A$2:A2320, A2320, B$2:B2320, "Med A"), 0)</f>
        <v>0</v>
      </c>
      <c r="J2320" s="23">
        <f t="shared" si="289"/>
        <v>0</v>
      </c>
      <c r="K2320" s="23">
        <f t="shared" si="290"/>
        <v>0</v>
      </c>
      <c r="L2320" s="23">
        <f t="shared" si="291"/>
        <v>0</v>
      </c>
      <c r="M2320" s="1">
        <f>IF(AND(B2320="Med B", COUNTIFS(A$2:A2320, A2320, B$2:B2320, "Med B")=1), 1, 0)</f>
        <v>0</v>
      </c>
      <c r="N2320" s="1">
        <f t="shared" si="292"/>
        <v>0</v>
      </c>
      <c r="O2320" s="1">
        <f>IF(B2320="Med B", COUNTIFS(A$2:A2320, A2320, B$2:B2320, "Med B"), 0)</f>
        <v>0</v>
      </c>
      <c r="P2320" s="1">
        <f>IF(AND(B2320="Med B", COUNTIFS(A$2:A2320, A2320, B$2:B2320, "Med B")=2), E2320, 0)</f>
        <v>0</v>
      </c>
    </row>
    <row r="2321" spans="9:16" ht="12.75" customHeight="1" x14ac:dyDescent="0.25">
      <c r="I2321" s="23">
        <f>IF(F2321=1, SUMIFS(E$2:E2321, A$2:A2321, A2321, B$2:B2321, "Med A"), 0)</f>
        <v>0</v>
      </c>
      <c r="J2321" s="23">
        <f t="shared" si="289"/>
        <v>0</v>
      </c>
      <c r="K2321" s="23">
        <f t="shared" si="290"/>
        <v>0</v>
      </c>
      <c r="L2321" s="23">
        <f t="shared" si="291"/>
        <v>0</v>
      </c>
      <c r="M2321" s="1">
        <f>IF(AND(B2321="Med B", COUNTIFS(A$2:A2321, A2321, B$2:B2321, "Med B")=1), 1, 0)</f>
        <v>0</v>
      </c>
      <c r="N2321" s="1">
        <f t="shared" si="292"/>
        <v>0</v>
      </c>
      <c r="O2321" s="1">
        <f>IF(B2321="Med B", COUNTIFS(A$2:A2321, A2321, B$2:B2321, "Med B"), 0)</f>
        <v>0</v>
      </c>
      <c r="P2321" s="1">
        <f>IF(AND(B2321="Med B", COUNTIFS(A$2:A2321, A2321, B$2:B2321, "Med B")=2), E2321, 0)</f>
        <v>0</v>
      </c>
    </row>
    <row r="2322" spans="9:16" ht="12.75" customHeight="1" x14ac:dyDescent="0.25">
      <c r="I2322" s="23">
        <f>IF(F2322=1, SUMIFS(E$2:E2322, A$2:A2322, A2322, B$2:B2322, "Med A"), 0)</f>
        <v>0</v>
      </c>
      <c r="J2322" s="23">
        <f t="shared" si="289"/>
        <v>0</v>
      </c>
      <c r="K2322" s="23">
        <f t="shared" si="290"/>
        <v>0</v>
      </c>
      <c r="L2322" s="23">
        <f t="shared" si="291"/>
        <v>0</v>
      </c>
      <c r="M2322" s="1">
        <f>IF(AND(B2322="Med B", COUNTIFS(A$2:A2322, A2322, B$2:B2322, "Med B")=1), 1, 0)</f>
        <v>0</v>
      </c>
      <c r="N2322" s="1">
        <f t="shared" si="292"/>
        <v>0</v>
      </c>
      <c r="O2322" s="1">
        <f>IF(B2322="Med B", COUNTIFS(A$2:A2322, A2322, B$2:B2322, "Med B"), 0)</f>
        <v>0</v>
      </c>
      <c r="P2322" s="1">
        <f>IF(AND(B2322="Med B", COUNTIFS(A$2:A2322, A2322, B$2:B2322, "Med B")=2), E2322, 0)</f>
        <v>0</v>
      </c>
    </row>
    <row r="2323" spans="9:16" ht="12.75" customHeight="1" x14ac:dyDescent="0.25">
      <c r="I2323" s="23">
        <f>IF(F2323=1, SUMIFS(E$2:E2323, A$2:A2323, A2323, B$2:B2323, "Med A"), 0)</f>
        <v>0</v>
      </c>
      <c r="J2323" s="23">
        <f t="shared" si="289"/>
        <v>0</v>
      </c>
      <c r="K2323" s="23">
        <f t="shared" si="290"/>
        <v>0</v>
      </c>
      <c r="L2323" s="23">
        <f t="shared" si="291"/>
        <v>0</v>
      </c>
      <c r="M2323" s="1">
        <f>IF(AND(B2323="Med B", COUNTIFS(A$2:A2323, A2323, B$2:B2323, "Med B")=1), 1, 0)</f>
        <v>0</v>
      </c>
      <c r="N2323" s="1">
        <f t="shared" si="292"/>
        <v>0</v>
      </c>
      <c r="O2323" s="1">
        <f>IF(B2323="Med B", COUNTIFS(A$2:A2323, A2323, B$2:B2323, "Med B"), 0)</f>
        <v>0</v>
      </c>
      <c r="P2323" s="1">
        <f>IF(AND(B2323="Med B", COUNTIFS(A$2:A2323, A2323, B$2:B2323, "Med B")=2), E2323, 0)</f>
        <v>0</v>
      </c>
    </row>
    <row r="2324" spans="9:16" ht="12.75" customHeight="1" x14ac:dyDescent="0.25">
      <c r="I2324" s="23">
        <f>IF(F2324=1, SUMIFS(E$2:E2324, A$2:A2324, A2324, B$2:B2324, "Med A"), 0)</f>
        <v>0</v>
      </c>
      <c r="J2324" s="23">
        <f t="shared" si="289"/>
        <v>0</v>
      </c>
      <c r="K2324" s="23">
        <f t="shared" si="290"/>
        <v>0</v>
      </c>
      <c r="L2324" s="23">
        <f t="shared" si="291"/>
        <v>0</v>
      </c>
      <c r="M2324" s="1">
        <f>IF(AND(B2324="Med B", COUNTIFS(A$2:A2324, A2324, B$2:B2324, "Med B")=1), 1, 0)</f>
        <v>0</v>
      </c>
      <c r="N2324" s="1">
        <f t="shared" si="292"/>
        <v>0</v>
      </c>
      <c r="O2324" s="1">
        <f>IF(B2324="Med B", COUNTIFS(A$2:A2324, A2324, B$2:B2324, "Med B"), 0)</f>
        <v>0</v>
      </c>
      <c r="P2324" s="1">
        <f>IF(AND(B2324="Med B", COUNTIFS(A$2:A2324, A2324, B$2:B2324, "Med B")=2), E2324, 0)</f>
        <v>0</v>
      </c>
    </row>
    <row r="2325" spans="9:16" ht="12.75" customHeight="1" x14ac:dyDescent="0.25">
      <c r="I2325" s="23">
        <f>IF(F2325=1, SUMIFS(E$2:E2325, A$2:A2325, A2325, B$2:B2325, "Med A"), 0)</f>
        <v>0</v>
      </c>
      <c r="J2325" s="23">
        <f t="shared" si="289"/>
        <v>0</v>
      </c>
      <c r="K2325" s="23">
        <f t="shared" si="290"/>
        <v>0</v>
      </c>
      <c r="L2325" s="23">
        <f t="shared" si="291"/>
        <v>0</v>
      </c>
      <c r="M2325" s="1">
        <f>IF(AND(B2325="Med B", COUNTIFS(A$2:A2325, A2325, B$2:B2325, "Med B")=1), 1, 0)</f>
        <v>0</v>
      </c>
      <c r="N2325" s="1">
        <f t="shared" si="292"/>
        <v>0</v>
      </c>
      <c r="O2325" s="1">
        <f>IF(B2325="Med B", COUNTIFS(A$2:A2325, A2325, B$2:B2325, "Med B"), 0)</f>
        <v>0</v>
      </c>
      <c r="P2325" s="1">
        <f>IF(AND(B2325="Med B", COUNTIFS(A$2:A2325, A2325, B$2:B2325, "Med B")=2), E2325, 0)</f>
        <v>0</v>
      </c>
    </row>
    <row r="2326" spans="9:16" ht="12.75" customHeight="1" x14ac:dyDescent="0.25">
      <c r="I2326" s="23">
        <f>IF(F2326=1, SUMIFS(E$2:E2326, A$2:A2326, A2326, B$2:B2326, "Med A"), 0)</f>
        <v>0</v>
      </c>
      <c r="J2326" s="23">
        <f t="shared" si="289"/>
        <v>0</v>
      </c>
      <c r="K2326" s="23">
        <f t="shared" si="290"/>
        <v>0</v>
      </c>
      <c r="L2326" s="23">
        <f t="shared" si="291"/>
        <v>0</v>
      </c>
      <c r="M2326" s="1">
        <f>IF(AND(B2326="Med B", COUNTIFS(A$2:A2326, A2326, B$2:B2326, "Med B")=1), 1, 0)</f>
        <v>0</v>
      </c>
      <c r="N2326" s="1">
        <f t="shared" si="292"/>
        <v>0</v>
      </c>
      <c r="O2326" s="1">
        <f>IF(B2326="Med B", COUNTIFS(A$2:A2326, A2326, B$2:B2326, "Med B"), 0)</f>
        <v>0</v>
      </c>
      <c r="P2326" s="1">
        <f>IF(AND(B2326="Med B", COUNTIFS(A$2:A2326, A2326, B$2:B2326, "Med B")=2), E2326, 0)</f>
        <v>0</v>
      </c>
    </row>
    <row r="2327" spans="9:16" ht="12.75" customHeight="1" x14ac:dyDescent="0.25">
      <c r="I2327" s="23">
        <f>IF(F2327=1, SUMIFS(E$2:E2327, A$2:A2327, A2327, B$2:B2327, "Med A"), 0)</f>
        <v>0</v>
      </c>
      <c r="J2327" s="23">
        <f t="shared" si="289"/>
        <v>0</v>
      </c>
      <c r="K2327" s="23">
        <f t="shared" si="290"/>
        <v>0</v>
      </c>
      <c r="L2327" s="23">
        <f t="shared" si="291"/>
        <v>0</v>
      </c>
      <c r="M2327" s="1">
        <f>IF(AND(B2327="Med B", COUNTIFS(A$2:A2327, A2327, B$2:B2327, "Med B")=1), 1, 0)</f>
        <v>0</v>
      </c>
      <c r="N2327" s="1">
        <f t="shared" si="292"/>
        <v>0</v>
      </c>
      <c r="O2327" s="1">
        <f>IF(B2327="Med B", COUNTIFS(A$2:A2327, A2327, B$2:B2327, "Med B"), 0)</f>
        <v>0</v>
      </c>
      <c r="P2327" s="1">
        <f>IF(AND(B2327="Med B", COUNTIFS(A$2:A2327, A2327, B$2:B2327, "Med B")=2), E2327, 0)</f>
        <v>0</v>
      </c>
    </row>
    <row r="2328" spans="9:16" ht="12.75" customHeight="1" x14ac:dyDescent="0.25">
      <c r="I2328" s="23">
        <f>IF(F2328=1, SUMIFS(E$2:E2328, A$2:A2328, A2328, B$2:B2328, "Med A"), 0)</f>
        <v>0</v>
      </c>
      <c r="J2328" s="23">
        <f t="shared" si="289"/>
        <v>0</v>
      </c>
      <c r="K2328" s="23">
        <f t="shared" si="290"/>
        <v>0</v>
      </c>
      <c r="L2328" s="23">
        <f t="shared" si="291"/>
        <v>0</v>
      </c>
      <c r="M2328" s="1">
        <f>IF(AND(B2328="Med B", COUNTIFS(A$2:A2328, A2328, B$2:B2328, "Med B")=1), 1, 0)</f>
        <v>0</v>
      </c>
      <c r="N2328" s="1">
        <f t="shared" si="292"/>
        <v>0</v>
      </c>
      <c r="O2328" s="1">
        <f>IF(B2328="Med B", COUNTIFS(A$2:A2328, A2328, B$2:B2328, "Med B"), 0)</f>
        <v>0</v>
      </c>
      <c r="P2328" s="1">
        <f>IF(AND(B2328="Med B", COUNTIFS(A$2:A2328, A2328, B$2:B2328, "Med B")=2), E2328, 0)</f>
        <v>0</v>
      </c>
    </row>
    <row r="2329" spans="9:16" ht="12.75" customHeight="1" x14ac:dyDescent="0.25">
      <c r="I2329" s="23">
        <f>IF(F2329=1, SUMIFS(E$2:E2329, A$2:A2329, A2329, B$2:B2329, "Med A"), 0)</f>
        <v>0</v>
      </c>
      <c r="J2329" s="23">
        <f t="shared" si="289"/>
        <v>0</v>
      </c>
      <c r="K2329" s="23">
        <f t="shared" si="290"/>
        <v>0</v>
      </c>
      <c r="L2329" s="23">
        <f t="shared" si="291"/>
        <v>0</v>
      </c>
      <c r="M2329" s="1">
        <f>IF(AND(B2329="Med B", COUNTIFS(A$2:A2329, A2329, B$2:B2329, "Med B")=1), 1, 0)</f>
        <v>0</v>
      </c>
      <c r="N2329" s="1">
        <f t="shared" si="292"/>
        <v>0</v>
      </c>
      <c r="O2329" s="1">
        <f>IF(B2329="Med B", COUNTIFS(A$2:A2329, A2329, B$2:B2329, "Med B"), 0)</f>
        <v>0</v>
      </c>
      <c r="P2329" s="1">
        <f>IF(AND(B2329="Med B", COUNTIFS(A$2:A2329, A2329, B$2:B2329, "Med B")=2), E2329, 0)</f>
        <v>0</v>
      </c>
    </row>
    <row r="2330" spans="9:16" ht="12.75" customHeight="1" x14ac:dyDescent="0.25">
      <c r="I2330" s="23">
        <f>IF(F2330=1, SUMIFS(E$2:E2330, A$2:A2330, A2330, B$2:B2330, "Med A"), 0)</f>
        <v>0</v>
      </c>
      <c r="J2330" s="23">
        <f t="shared" si="289"/>
        <v>0</v>
      </c>
      <c r="K2330" s="23">
        <f t="shared" si="290"/>
        <v>0</v>
      </c>
      <c r="L2330" s="23">
        <f t="shared" si="291"/>
        <v>0</v>
      </c>
      <c r="M2330" s="1">
        <f>IF(AND(B2330="Med B", COUNTIFS(A$2:A2330, A2330, B$2:B2330, "Med B")=1), 1, 0)</f>
        <v>0</v>
      </c>
      <c r="N2330" s="1">
        <f t="shared" si="292"/>
        <v>0</v>
      </c>
      <c r="O2330" s="1">
        <f>IF(B2330="Med B", COUNTIFS(A$2:A2330, A2330, B$2:B2330, "Med B"), 0)</f>
        <v>0</v>
      </c>
      <c r="P2330" s="1">
        <f>IF(AND(B2330="Med B", COUNTIFS(A$2:A2330, A2330, B$2:B2330, "Med B")=2), E2330, 0)</f>
        <v>0</v>
      </c>
    </row>
    <row r="2331" spans="9:16" ht="12.75" customHeight="1" x14ac:dyDescent="0.25">
      <c r="I2331" s="23">
        <f>IF(F2331=1, SUMIFS(E$2:E2331, A$2:A2331, A2331, B$2:B2331, "Med A"), 0)</f>
        <v>0</v>
      </c>
      <c r="J2331" s="23">
        <f t="shared" si="289"/>
        <v>0</v>
      </c>
      <c r="K2331" s="23">
        <f t="shared" si="290"/>
        <v>0</v>
      </c>
      <c r="L2331" s="23">
        <f t="shared" si="291"/>
        <v>0</v>
      </c>
      <c r="M2331" s="1">
        <f>IF(AND(B2331="Med B", COUNTIFS(A$2:A2331, A2331, B$2:B2331, "Med B")=1), 1, 0)</f>
        <v>0</v>
      </c>
      <c r="N2331" s="1">
        <f t="shared" si="292"/>
        <v>0</v>
      </c>
      <c r="O2331" s="1">
        <f>IF(B2331="Med B", COUNTIFS(A$2:A2331, A2331, B$2:B2331, "Med B"), 0)</f>
        <v>0</v>
      </c>
      <c r="P2331" s="1">
        <f>IF(AND(B2331="Med B", COUNTIFS(A$2:A2331, A2331, B$2:B2331, "Med B")=2), E2331, 0)</f>
        <v>0</v>
      </c>
    </row>
    <row r="2332" spans="9:16" ht="12.75" customHeight="1" x14ac:dyDescent="0.25">
      <c r="I2332" s="23">
        <f>IF(F2332=1, SUMIFS(E$2:E2332, A$2:A2332, A2332, B$2:B2332, "Med A"), 0)</f>
        <v>0</v>
      </c>
      <c r="J2332" s="23">
        <f t="shared" si="289"/>
        <v>0</v>
      </c>
      <c r="K2332" s="23">
        <f t="shared" si="290"/>
        <v>0</v>
      </c>
      <c r="L2332" s="23">
        <f t="shared" si="291"/>
        <v>0</v>
      </c>
      <c r="M2332" s="1">
        <f>IF(AND(B2332="Med B", COUNTIFS(A$2:A2332, A2332, B$2:B2332, "Med B")=1), 1, 0)</f>
        <v>0</v>
      </c>
      <c r="N2332" s="1">
        <f t="shared" si="292"/>
        <v>0</v>
      </c>
      <c r="O2332" s="1">
        <f>IF(B2332="Med B", COUNTIFS(A$2:A2332, A2332, B$2:B2332, "Med B"), 0)</f>
        <v>0</v>
      </c>
      <c r="P2332" s="1">
        <f>IF(AND(B2332="Med B", COUNTIFS(A$2:A2332, A2332, B$2:B2332, "Med B")=2), E2332, 0)</f>
        <v>0</v>
      </c>
    </row>
    <row r="2333" spans="9:16" ht="12.75" customHeight="1" x14ac:dyDescent="0.25">
      <c r="I2333" s="23">
        <f>IF(F2333=1, SUMIFS(E$2:E2333, A$2:A2333, A2333, B$2:B2333, "Med A"), 0)</f>
        <v>0</v>
      </c>
      <c r="J2333" s="23">
        <f t="shared" si="289"/>
        <v>0</v>
      </c>
      <c r="K2333" s="23">
        <f t="shared" si="290"/>
        <v>0</v>
      </c>
      <c r="L2333" s="23">
        <f t="shared" si="291"/>
        <v>0</v>
      </c>
      <c r="M2333" s="1">
        <f>IF(AND(B2333="Med B", COUNTIFS(A$2:A2333, A2333, B$2:B2333, "Med B")=1), 1, 0)</f>
        <v>0</v>
      </c>
      <c r="N2333" s="1">
        <f t="shared" si="292"/>
        <v>0</v>
      </c>
      <c r="O2333" s="1">
        <f>IF(B2333="Med B", COUNTIFS(A$2:A2333, A2333, B$2:B2333, "Med B"), 0)</f>
        <v>0</v>
      </c>
      <c r="P2333" s="1">
        <f>IF(AND(B2333="Med B", COUNTIFS(A$2:A2333, A2333, B$2:B2333, "Med B")=2), E2333, 0)</f>
        <v>0</v>
      </c>
    </row>
    <row r="2334" spans="9:16" ht="12.75" customHeight="1" x14ac:dyDescent="0.25">
      <c r="I2334" s="23">
        <f>IF(F2334=1, SUMIFS(E$2:E2334, A$2:A2334, A2334, B$2:B2334, "Med A"), 0)</f>
        <v>0</v>
      </c>
      <c r="J2334" s="23">
        <f t="shared" si="289"/>
        <v>0</v>
      </c>
      <c r="K2334" s="23">
        <f t="shared" si="290"/>
        <v>0</v>
      </c>
      <c r="L2334" s="23">
        <f t="shared" si="291"/>
        <v>0</v>
      </c>
      <c r="M2334" s="1">
        <f>IF(AND(B2334="Med B", COUNTIFS(A$2:A2334, A2334, B$2:B2334, "Med B")=1), 1, 0)</f>
        <v>0</v>
      </c>
      <c r="N2334" s="1">
        <f t="shared" si="292"/>
        <v>0</v>
      </c>
      <c r="O2334" s="1">
        <f>IF(B2334="Med B", COUNTIFS(A$2:A2334, A2334, B$2:B2334, "Med B"), 0)</f>
        <v>0</v>
      </c>
      <c r="P2334" s="1">
        <f>IF(AND(B2334="Med B", COUNTIFS(A$2:A2334, A2334, B$2:B2334, "Med B")=2), E2334, 0)</f>
        <v>0</v>
      </c>
    </row>
    <row r="2335" spans="9:16" ht="12.75" customHeight="1" x14ac:dyDescent="0.25">
      <c r="I2335" s="23">
        <f>IF(F2335=1, SUMIFS(E$2:E2335, A$2:A2335, A2335, B$2:B2335, "Med A"), 0)</f>
        <v>0</v>
      </c>
      <c r="J2335" s="23">
        <f t="shared" si="289"/>
        <v>0</v>
      </c>
      <c r="K2335" s="23">
        <f t="shared" si="290"/>
        <v>0</v>
      </c>
      <c r="L2335" s="23">
        <f t="shared" si="291"/>
        <v>0</v>
      </c>
      <c r="M2335" s="1">
        <f>IF(AND(B2335="Med B", COUNTIFS(A$2:A2335, A2335, B$2:B2335, "Med B")=1), 1, 0)</f>
        <v>0</v>
      </c>
      <c r="N2335" s="1">
        <f t="shared" si="292"/>
        <v>0</v>
      </c>
      <c r="O2335" s="1">
        <f>IF(B2335="Med B", COUNTIFS(A$2:A2335, A2335, B$2:B2335, "Med B"), 0)</f>
        <v>0</v>
      </c>
      <c r="P2335" s="1">
        <f>IF(AND(B2335="Med B", COUNTIFS(A$2:A2335, A2335, B$2:B2335, "Med B")=2), E2335, 0)</f>
        <v>0</v>
      </c>
    </row>
    <row r="2336" spans="9:16" ht="12.75" customHeight="1" x14ac:dyDescent="0.25">
      <c r="I2336" s="23">
        <f>IF(F2336=1, SUMIFS(E$2:E2336, A$2:A2336, A2336, B$2:B2336, "Med A"), 0)</f>
        <v>0</v>
      </c>
      <c r="J2336" s="23">
        <f t="shared" si="289"/>
        <v>0</v>
      </c>
      <c r="K2336" s="23">
        <f t="shared" si="290"/>
        <v>0</v>
      </c>
      <c r="L2336" s="23">
        <f t="shared" si="291"/>
        <v>0</v>
      </c>
      <c r="M2336" s="1">
        <f>IF(AND(B2336="Med B", COUNTIFS(A$2:A2336, A2336, B$2:B2336, "Med B")=1), 1, 0)</f>
        <v>0</v>
      </c>
      <c r="N2336" s="1">
        <f t="shared" si="292"/>
        <v>0</v>
      </c>
      <c r="O2336" s="1">
        <f>IF(B2336="Med B", COUNTIFS(A$2:A2336, A2336, B$2:B2336, "Med B"), 0)</f>
        <v>0</v>
      </c>
      <c r="P2336" s="1">
        <f>IF(AND(B2336="Med B", COUNTIFS(A$2:A2336, A2336, B$2:B2336, "Med B")=2), E2336, 0)</f>
        <v>0</v>
      </c>
    </row>
    <row r="2337" spans="9:16" ht="12.75" customHeight="1" x14ac:dyDescent="0.25">
      <c r="I2337" s="23">
        <f>IF(F2337=1, SUMIFS(E$2:E2337, A$2:A2337, A2337, B$2:B2337, "Med A"), 0)</f>
        <v>0</v>
      </c>
      <c r="J2337" s="23">
        <f t="shared" si="289"/>
        <v>0</v>
      </c>
      <c r="K2337" s="23">
        <f t="shared" si="290"/>
        <v>0</v>
      </c>
      <c r="L2337" s="23">
        <f t="shared" si="291"/>
        <v>0</v>
      </c>
      <c r="M2337" s="1">
        <f>IF(AND(B2337="Med B", COUNTIFS(A$2:A2337, A2337, B$2:B2337, "Med B")=1), 1, 0)</f>
        <v>0</v>
      </c>
      <c r="N2337" s="1">
        <f t="shared" si="292"/>
        <v>0</v>
      </c>
      <c r="O2337" s="1">
        <f>IF(B2337="Med B", COUNTIFS(A$2:A2337, A2337, B$2:B2337, "Med B"), 0)</f>
        <v>0</v>
      </c>
      <c r="P2337" s="1">
        <f>IF(AND(B2337="Med B", COUNTIFS(A$2:A2337, A2337, B$2:B2337, "Med B")=2), E2337, 0)</f>
        <v>0</v>
      </c>
    </row>
    <row r="2338" spans="9:16" ht="12.75" customHeight="1" x14ac:dyDescent="0.25">
      <c r="I2338" s="23">
        <f>IF(F2338=1, SUMIFS(E$2:E2338, A$2:A2338, A2338, B$2:B2338, "Med A"), 0)</f>
        <v>0</v>
      </c>
      <c r="J2338" s="23">
        <f t="shared" si="289"/>
        <v>0</v>
      </c>
      <c r="K2338" s="23">
        <f t="shared" si="290"/>
        <v>0</v>
      </c>
      <c r="L2338" s="23">
        <f t="shared" si="291"/>
        <v>0</v>
      </c>
      <c r="M2338" s="1">
        <f>IF(AND(B2338="Med B", COUNTIFS(A$2:A2338, A2338, B$2:B2338, "Med B")=1), 1, 0)</f>
        <v>0</v>
      </c>
      <c r="N2338" s="1">
        <f t="shared" si="292"/>
        <v>0</v>
      </c>
      <c r="O2338" s="1">
        <f>IF(B2338="Med B", COUNTIFS(A$2:A2338, A2338, B$2:B2338, "Med B"), 0)</f>
        <v>0</v>
      </c>
      <c r="P2338" s="1">
        <f>IF(AND(B2338="Med B", COUNTIFS(A$2:A2338, A2338, B$2:B2338, "Med B")=2), E2338, 0)</f>
        <v>0</v>
      </c>
    </row>
    <row r="2339" spans="9:16" ht="12.75" customHeight="1" x14ac:dyDescent="0.25">
      <c r="I2339" s="23">
        <f>IF(F2339=1, SUMIFS(E$2:E2339, A$2:A2339, A2339, B$2:B2339, "Med A"), 0)</f>
        <v>0</v>
      </c>
      <c r="J2339" s="23">
        <f t="shared" si="289"/>
        <v>0</v>
      </c>
      <c r="K2339" s="23">
        <f t="shared" si="290"/>
        <v>0</v>
      </c>
      <c r="L2339" s="23">
        <f t="shared" si="291"/>
        <v>0</v>
      </c>
      <c r="M2339" s="1">
        <f>IF(AND(B2339="Med B", COUNTIFS(A$2:A2339, A2339, B$2:B2339, "Med B")=1), 1, 0)</f>
        <v>0</v>
      </c>
      <c r="N2339" s="1">
        <f t="shared" si="292"/>
        <v>0</v>
      </c>
      <c r="O2339" s="1">
        <f>IF(B2339="Med B", COUNTIFS(A$2:A2339, A2339, B$2:B2339, "Med B"), 0)</f>
        <v>0</v>
      </c>
      <c r="P2339" s="1">
        <f>IF(AND(B2339="Med B", COUNTIFS(A$2:A2339, A2339, B$2:B2339, "Med B")=2), E2339, 0)</f>
        <v>0</v>
      </c>
    </row>
    <row r="2340" spans="9:16" ht="12.75" customHeight="1" x14ac:dyDescent="0.25">
      <c r="I2340" s="23">
        <f>IF(F2340=1, SUMIFS(E$2:E2340, A$2:A2340, A2340, B$2:B2340, "Med A"), 0)</f>
        <v>0</v>
      </c>
      <c r="J2340" s="23">
        <f t="shared" si="289"/>
        <v>0</v>
      </c>
      <c r="K2340" s="23">
        <f t="shared" si="290"/>
        <v>0</v>
      </c>
      <c r="L2340" s="23">
        <f t="shared" si="291"/>
        <v>0</v>
      </c>
      <c r="M2340" s="1">
        <f>IF(AND(B2340="Med B", COUNTIFS(A$2:A2340, A2340, B$2:B2340, "Med B")=1), 1, 0)</f>
        <v>0</v>
      </c>
      <c r="N2340" s="1">
        <f t="shared" si="292"/>
        <v>0</v>
      </c>
      <c r="O2340" s="1">
        <f>IF(B2340="Med B", COUNTIFS(A$2:A2340, A2340, B$2:B2340, "Med B"), 0)</f>
        <v>0</v>
      </c>
      <c r="P2340" s="1">
        <f>IF(AND(B2340="Med B", COUNTIFS(A$2:A2340, A2340, B$2:B2340, "Med B")=2), E2340, 0)</f>
        <v>0</v>
      </c>
    </row>
    <row r="2341" spans="9:16" ht="12.75" customHeight="1" x14ac:dyDescent="0.25">
      <c r="I2341" s="23">
        <f>IF(F2341=1, SUMIFS(E$2:E2341, A$2:A2341, A2341, B$2:B2341, "Med A"), 0)</f>
        <v>0</v>
      </c>
      <c r="J2341" s="23">
        <f t="shared" si="289"/>
        <v>0</v>
      </c>
      <c r="K2341" s="23">
        <f t="shared" si="290"/>
        <v>0</v>
      </c>
      <c r="L2341" s="23">
        <f t="shared" si="291"/>
        <v>0</v>
      </c>
      <c r="M2341" s="1">
        <f>IF(AND(B2341="Med B", COUNTIFS(A$2:A2341, A2341, B$2:B2341, "Med B")=1), 1, 0)</f>
        <v>0</v>
      </c>
      <c r="N2341" s="1">
        <f t="shared" si="292"/>
        <v>0</v>
      </c>
      <c r="O2341" s="1">
        <f>IF(B2341="Med B", COUNTIFS(A$2:A2341, A2341, B$2:B2341, "Med B"), 0)</f>
        <v>0</v>
      </c>
      <c r="P2341" s="1">
        <f>IF(AND(B2341="Med B", COUNTIFS(A$2:A2341, A2341, B$2:B2341, "Med B")=2), E2341, 0)</f>
        <v>0</v>
      </c>
    </row>
    <row r="2342" spans="9:16" ht="12.75" customHeight="1" x14ac:dyDescent="0.25">
      <c r="I2342" s="23">
        <f>IF(F2342=1, SUMIFS(E$2:E2342, A$2:A2342, A2342, B$2:B2342, "Med A"), 0)</f>
        <v>0</v>
      </c>
      <c r="J2342" s="23">
        <f t="shared" si="289"/>
        <v>0</v>
      </c>
      <c r="K2342" s="23">
        <f t="shared" si="290"/>
        <v>0</v>
      </c>
      <c r="L2342" s="23">
        <f t="shared" si="291"/>
        <v>0</v>
      </c>
      <c r="M2342" s="1">
        <f>IF(AND(B2342="Med B", COUNTIFS(A$2:A2342, A2342, B$2:B2342, "Med B")=1), 1, 0)</f>
        <v>0</v>
      </c>
      <c r="N2342" s="1">
        <f t="shared" si="292"/>
        <v>0</v>
      </c>
      <c r="O2342" s="1">
        <f>IF(B2342="Med B", COUNTIFS(A$2:A2342, A2342, B$2:B2342, "Med B"), 0)</f>
        <v>0</v>
      </c>
      <c r="P2342" s="1">
        <f>IF(AND(B2342="Med B", COUNTIFS(A$2:A2342, A2342, B$2:B2342, "Med B")=2), E2342, 0)</f>
        <v>0</v>
      </c>
    </row>
    <row r="2343" spans="9:16" ht="12.75" customHeight="1" x14ac:dyDescent="0.25">
      <c r="I2343" s="23">
        <f>IF(F2343=1, SUMIFS(E$2:E2343, A$2:A2343, A2343, B$2:B2343, "Med A"), 0)</f>
        <v>0</v>
      </c>
      <c r="J2343" s="23">
        <f t="shared" si="289"/>
        <v>0</v>
      </c>
      <c r="K2343" s="23">
        <f t="shared" si="290"/>
        <v>0</v>
      </c>
      <c r="L2343" s="23">
        <f t="shared" si="291"/>
        <v>0</v>
      </c>
      <c r="M2343" s="1">
        <f>IF(AND(B2343="Med B", COUNTIFS(A$2:A2343, A2343, B$2:B2343, "Med B")=1), 1, 0)</f>
        <v>0</v>
      </c>
      <c r="N2343" s="1">
        <f t="shared" si="292"/>
        <v>0</v>
      </c>
      <c r="O2343" s="1">
        <f>IF(B2343="Med B", COUNTIFS(A$2:A2343, A2343, B$2:B2343, "Med B"), 0)</f>
        <v>0</v>
      </c>
      <c r="P2343" s="1">
        <f>IF(AND(B2343="Med B", COUNTIFS(A$2:A2343, A2343, B$2:B2343, "Med B")=2), E2343, 0)</f>
        <v>0</v>
      </c>
    </row>
    <row r="2344" spans="9:16" ht="12.75" customHeight="1" x14ac:dyDescent="0.25">
      <c r="I2344" s="23">
        <f>IF(F2344=1, SUMIFS(E$2:E2344, A$2:A2344, A2344, B$2:B2344, "Med A"), 0)</f>
        <v>0</v>
      </c>
      <c r="J2344" s="23">
        <f t="shared" si="289"/>
        <v>0</v>
      </c>
      <c r="K2344" s="23">
        <f t="shared" si="290"/>
        <v>0</v>
      </c>
      <c r="L2344" s="23">
        <f t="shared" si="291"/>
        <v>0</v>
      </c>
      <c r="M2344" s="1">
        <f>IF(AND(B2344="Med B", COUNTIFS(A$2:A2344, A2344, B$2:B2344, "Med B")=1), 1, 0)</f>
        <v>0</v>
      </c>
      <c r="N2344" s="1">
        <f t="shared" si="292"/>
        <v>0</v>
      </c>
      <c r="O2344" s="1">
        <f>IF(B2344="Med B", COUNTIFS(A$2:A2344, A2344, B$2:B2344, "Med B"), 0)</f>
        <v>0</v>
      </c>
      <c r="P2344" s="1">
        <f>IF(AND(B2344="Med B", COUNTIFS(A$2:A2344, A2344, B$2:B2344, "Med B")=2), E2344, 0)</f>
        <v>0</v>
      </c>
    </row>
    <row r="2345" spans="9:16" ht="12.75" customHeight="1" x14ac:dyDescent="0.25">
      <c r="I2345" s="23">
        <f>IF(F2345=1, SUMIFS(E$2:E2345, A$2:A2345, A2345, B$2:B2345, "Med A"), 0)</f>
        <v>0</v>
      </c>
      <c r="J2345" s="23">
        <f t="shared" si="289"/>
        <v>0</v>
      </c>
      <c r="K2345" s="23">
        <f t="shared" si="290"/>
        <v>0</v>
      </c>
      <c r="L2345" s="23">
        <f t="shared" si="291"/>
        <v>0</v>
      </c>
      <c r="M2345" s="1">
        <f>IF(AND(B2345="Med B", COUNTIFS(A$2:A2345, A2345, B$2:B2345, "Med B")=1), 1, 0)</f>
        <v>0</v>
      </c>
      <c r="N2345" s="1">
        <f t="shared" si="292"/>
        <v>0</v>
      </c>
      <c r="O2345" s="1">
        <f>IF(B2345="Med B", COUNTIFS(A$2:A2345, A2345, B$2:B2345, "Med B"), 0)</f>
        <v>0</v>
      </c>
      <c r="P2345" s="1">
        <f>IF(AND(B2345="Med B", COUNTIFS(A$2:A2345, A2345, B$2:B2345, "Med B")=2), E2345, 0)</f>
        <v>0</v>
      </c>
    </row>
    <row r="2346" spans="9:16" ht="12.75" customHeight="1" x14ac:dyDescent="0.25">
      <c r="I2346" s="23">
        <f>IF(F2346=1, SUMIFS(E$2:E2346, A$2:A2346, A2346, B$2:B2346, "Med A"), 0)</f>
        <v>0</v>
      </c>
      <c r="J2346" s="23">
        <f t="shared" si="289"/>
        <v>0</v>
      </c>
      <c r="K2346" s="23">
        <f t="shared" si="290"/>
        <v>0</v>
      </c>
      <c r="L2346" s="23">
        <f t="shared" si="291"/>
        <v>0</v>
      </c>
      <c r="M2346" s="1">
        <f>IF(AND(B2346="Med B", COUNTIFS(A$2:A2346, A2346, B$2:B2346, "Med B")=1), 1, 0)</f>
        <v>0</v>
      </c>
      <c r="N2346" s="1">
        <f t="shared" si="292"/>
        <v>0</v>
      </c>
      <c r="O2346" s="1">
        <f>IF(B2346="Med B", COUNTIFS(A$2:A2346, A2346, B$2:B2346, "Med B"), 0)</f>
        <v>0</v>
      </c>
      <c r="P2346" s="1">
        <f>IF(AND(B2346="Med B", COUNTIFS(A$2:A2346, A2346, B$2:B2346, "Med B")=2), E2346, 0)</f>
        <v>0</v>
      </c>
    </row>
    <row r="2347" spans="9:16" ht="12.75" customHeight="1" x14ac:dyDescent="0.25">
      <c r="I2347" s="23">
        <f>IF(F2347=1, SUMIFS(E$2:E2347, A$2:A2347, A2347, B$2:B2347, "Med A"), 0)</f>
        <v>0</v>
      </c>
      <c r="J2347" s="23">
        <f t="shared" si="289"/>
        <v>0</v>
      </c>
      <c r="K2347" s="23">
        <f t="shared" si="290"/>
        <v>0</v>
      </c>
      <c r="L2347" s="23">
        <f t="shared" si="291"/>
        <v>0</v>
      </c>
      <c r="M2347" s="1">
        <f>IF(AND(B2347="Med B", COUNTIFS(A$2:A2347, A2347, B$2:B2347, "Med B")=1), 1, 0)</f>
        <v>0</v>
      </c>
      <c r="N2347" s="1">
        <f t="shared" si="292"/>
        <v>0</v>
      </c>
      <c r="O2347" s="1">
        <f>IF(B2347="Med B", COUNTIFS(A$2:A2347, A2347, B$2:B2347, "Med B"), 0)</f>
        <v>0</v>
      </c>
      <c r="P2347" s="1">
        <f>IF(AND(B2347="Med B", COUNTIFS(A$2:A2347, A2347, B$2:B2347, "Med B")=2), E2347, 0)</f>
        <v>0</v>
      </c>
    </row>
    <row r="2348" spans="9:16" ht="12.75" customHeight="1" x14ac:dyDescent="0.25">
      <c r="I2348" s="23">
        <f>IF(F2348=1, SUMIFS(E$2:E2348, A$2:A2348, A2348, B$2:B2348, "Med A"), 0)</f>
        <v>0</v>
      </c>
      <c r="J2348" s="23">
        <f t="shared" si="289"/>
        <v>0</v>
      </c>
      <c r="K2348" s="23">
        <f t="shared" si="290"/>
        <v>0</v>
      </c>
      <c r="L2348" s="23">
        <f t="shared" si="291"/>
        <v>0</v>
      </c>
      <c r="M2348" s="1">
        <f>IF(AND(B2348="Med B", COUNTIFS(A$2:A2348, A2348, B$2:B2348, "Med B")=1), 1, 0)</f>
        <v>0</v>
      </c>
      <c r="N2348" s="1">
        <f t="shared" si="292"/>
        <v>0</v>
      </c>
      <c r="O2348" s="1">
        <f>IF(B2348="Med B", COUNTIFS(A$2:A2348, A2348, B$2:B2348, "Med B"), 0)</f>
        <v>0</v>
      </c>
      <c r="P2348" s="1">
        <f>IF(AND(B2348="Med B", COUNTIFS(A$2:A2348, A2348, B$2:B2348, "Med B")=2), E2348, 0)</f>
        <v>0</v>
      </c>
    </row>
    <row r="2349" spans="9:16" ht="12.75" customHeight="1" x14ac:dyDescent="0.25">
      <c r="I2349" s="23">
        <f>IF(F2349=1, SUMIFS(E$2:E2349, A$2:A2349, A2349, B$2:B2349, "Med A"), 0)</f>
        <v>0</v>
      </c>
      <c r="J2349" s="23">
        <f t="shared" si="289"/>
        <v>0</v>
      </c>
      <c r="K2349" s="23">
        <f t="shared" si="290"/>
        <v>0</v>
      </c>
      <c r="L2349" s="23">
        <f t="shared" si="291"/>
        <v>0</v>
      </c>
      <c r="M2349" s="1">
        <f>IF(AND(B2349="Med B", COUNTIFS(A$2:A2349, A2349, B$2:B2349, "Med B")=1), 1, 0)</f>
        <v>0</v>
      </c>
      <c r="N2349" s="1">
        <f t="shared" si="292"/>
        <v>0</v>
      </c>
      <c r="O2349" s="1">
        <f>IF(B2349="Med B", COUNTIFS(A$2:A2349, A2349, B$2:B2349, "Med B"), 0)</f>
        <v>0</v>
      </c>
      <c r="P2349" s="1">
        <f>IF(AND(B2349="Med B", COUNTIFS(A$2:A2349, A2349, B$2:B2349, "Med B")=2), E2349, 0)</f>
        <v>0</v>
      </c>
    </row>
    <row r="2350" spans="9:16" ht="12.75" customHeight="1" x14ac:dyDescent="0.25">
      <c r="I2350" s="23">
        <f>IF(F2350=1, SUMIFS(E$2:E2350, A$2:A2350, A2350, B$2:B2350, "Med A"), 0)</f>
        <v>0</v>
      </c>
      <c r="J2350" s="23">
        <f t="shared" si="289"/>
        <v>0</v>
      </c>
      <c r="K2350" s="23">
        <f t="shared" si="290"/>
        <v>0</v>
      </c>
      <c r="L2350" s="23">
        <f t="shared" si="291"/>
        <v>0</v>
      </c>
      <c r="M2350" s="1">
        <f>IF(AND(B2350="Med B", COUNTIFS(A$2:A2350, A2350, B$2:B2350, "Med B")=1), 1, 0)</f>
        <v>0</v>
      </c>
      <c r="N2350" s="1">
        <f t="shared" si="292"/>
        <v>0</v>
      </c>
      <c r="O2350" s="1">
        <f>IF(B2350="Med B", COUNTIFS(A$2:A2350, A2350, B$2:B2350, "Med B"), 0)</f>
        <v>0</v>
      </c>
      <c r="P2350" s="1">
        <f>IF(AND(B2350="Med B", COUNTIFS(A$2:A2350, A2350, B$2:B2350, "Med B")=2), E2350, 0)</f>
        <v>0</v>
      </c>
    </row>
    <row r="2351" spans="9:16" ht="12.75" customHeight="1" x14ac:dyDescent="0.25">
      <c r="I2351" s="23">
        <f>IF(F2351=1, SUMIFS(E$2:E2351, A$2:A2351, A2351, B$2:B2351, "Med A"), 0)</f>
        <v>0</v>
      </c>
      <c r="J2351" s="23">
        <f t="shared" si="289"/>
        <v>0</v>
      </c>
      <c r="K2351" s="23">
        <f t="shared" si="290"/>
        <v>0</v>
      </c>
      <c r="L2351" s="23">
        <f t="shared" si="291"/>
        <v>0</v>
      </c>
      <c r="M2351" s="1">
        <f>IF(AND(B2351="Med B", COUNTIFS(A$2:A2351, A2351, B$2:B2351, "Med B")=1), 1, 0)</f>
        <v>0</v>
      </c>
      <c r="N2351" s="1">
        <f t="shared" si="292"/>
        <v>0</v>
      </c>
      <c r="O2351" s="1">
        <f>IF(B2351="Med B", COUNTIFS(A$2:A2351, A2351, B$2:B2351, "Med B"), 0)</f>
        <v>0</v>
      </c>
      <c r="P2351" s="1">
        <f>IF(AND(B2351="Med B", COUNTIFS(A$2:A2351, A2351, B$2:B2351, "Med B")=2), E2351, 0)</f>
        <v>0</v>
      </c>
    </row>
    <row r="2352" spans="9:16" ht="12.75" customHeight="1" x14ac:dyDescent="0.25">
      <c r="I2352" s="23">
        <f>IF(F2352=1, SUMIFS(E$2:E2352, A$2:A2352, A2352, B$2:B2352, "Med A"), 0)</f>
        <v>0</v>
      </c>
      <c r="J2352" s="23">
        <f t="shared" si="289"/>
        <v>0</v>
      </c>
      <c r="K2352" s="23">
        <f t="shared" si="290"/>
        <v>0</v>
      </c>
      <c r="L2352" s="23">
        <f t="shared" si="291"/>
        <v>0</v>
      </c>
      <c r="M2352" s="1">
        <f>IF(AND(B2352="Med B", COUNTIFS(A$2:A2352, A2352, B$2:B2352, "Med B")=1), 1, 0)</f>
        <v>0</v>
      </c>
      <c r="N2352" s="1">
        <f t="shared" si="292"/>
        <v>0</v>
      </c>
      <c r="O2352" s="1">
        <f>IF(B2352="Med B", COUNTIFS(A$2:A2352, A2352, B$2:B2352, "Med B"), 0)</f>
        <v>0</v>
      </c>
      <c r="P2352" s="1">
        <f>IF(AND(B2352="Med B", COUNTIFS(A$2:A2352, A2352, B$2:B2352, "Med B")=2), E2352, 0)</f>
        <v>0</v>
      </c>
    </row>
    <row r="2353" spans="9:16" ht="12.75" customHeight="1" x14ac:dyDescent="0.25">
      <c r="I2353" s="23">
        <f>IF(F2353=1, SUMIFS(E$2:E2353, A$2:A2353, A2353, B$2:B2353, "Med A"), 0)</f>
        <v>0</v>
      </c>
      <c r="J2353" s="23">
        <f t="shared" si="289"/>
        <v>0</v>
      </c>
      <c r="K2353" s="23">
        <f t="shared" si="290"/>
        <v>0</v>
      </c>
      <c r="L2353" s="23">
        <f t="shared" si="291"/>
        <v>0</v>
      </c>
      <c r="M2353" s="1">
        <f>IF(AND(B2353="Med B", COUNTIFS(A$2:A2353, A2353, B$2:B2353, "Med B")=1), 1, 0)</f>
        <v>0</v>
      </c>
      <c r="N2353" s="1">
        <f t="shared" si="292"/>
        <v>0</v>
      </c>
      <c r="O2353" s="1">
        <f>IF(B2353="Med B", COUNTIFS(A$2:A2353, A2353, B$2:B2353, "Med B"), 0)</f>
        <v>0</v>
      </c>
      <c r="P2353" s="1">
        <f>IF(AND(B2353="Med B", COUNTIFS(A$2:A2353, A2353, B$2:B2353, "Med B")=2), E2353, 0)</f>
        <v>0</v>
      </c>
    </row>
    <row r="2354" spans="9:16" ht="12.75" customHeight="1" x14ac:dyDescent="0.25">
      <c r="I2354" s="23">
        <f>IF(F2354=1, SUMIFS(E$2:E2354, A$2:A2354, A2354, B$2:B2354, "Med A"), 0)</f>
        <v>0</v>
      </c>
      <c r="J2354" s="23">
        <f t="shared" si="289"/>
        <v>0</v>
      </c>
      <c r="K2354" s="23">
        <f t="shared" si="290"/>
        <v>0</v>
      </c>
      <c r="L2354" s="23">
        <f t="shared" si="291"/>
        <v>0</v>
      </c>
      <c r="M2354" s="1">
        <f>IF(AND(B2354="Med B", COUNTIFS(A$2:A2354, A2354, B$2:B2354, "Med B")=1), 1, 0)</f>
        <v>0</v>
      </c>
      <c r="N2354" s="1">
        <f t="shared" si="292"/>
        <v>0</v>
      </c>
      <c r="O2354" s="1">
        <f>IF(B2354="Med B", COUNTIFS(A$2:A2354, A2354, B$2:B2354, "Med B"), 0)</f>
        <v>0</v>
      </c>
      <c r="P2354" s="1">
        <f>IF(AND(B2354="Med B", COUNTIFS(A$2:A2354, A2354, B$2:B2354, "Med B")=2), E2354, 0)</f>
        <v>0</v>
      </c>
    </row>
    <row r="2355" spans="9:16" ht="12.75" customHeight="1" x14ac:dyDescent="0.25">
      <c r="I2355" s="23">
        <f>IF(F2355=1, SUMIFS(E$2:E2355, A$2:A2355, A2355, B$2:B2355, "Med A"), 0)</f>
        <v>0</v>
      </c>
      <c r="J2355" s="23">
        <f t="shared" si="289"/>
        <v>0</v>
      </c>
      <c r="K2355" s="23">
        <f t="shared" si="290"/>
        <v>0</v>
      </c>
      <c r="L2355" s="23">
        <f t="shared" si="291"/>
        <v>0</v>
      </c>
      <c r="M2355" s="1">
        <f>IF(AND(B2355="Med B", COUNTIFS(A$2:A2355, A2355, B$2:B2355, "Med B")=1), 1, 0)</f>
        <v>0</v>
      </c>
      <c r="N2355" s="1">
        <f t="shared" si="292"/>
        <v>0</v>
      </c>
      <c r="O2355" s="1">
        <f>IF(B2355="Med B", COUNTIFS(A$2:A2355, A2355, B$2:B2355, "Med B"), 0)</f>
        <v>0</v>
      </c>
      <c r="P2355" s="1">
        <f>IF(AND(B2355="Med B", COUNTIFS(A$2:A2355, A2355, B$2:B2355, "Med B")=2), E2355, 0)</f>
        <v>0</v>
      </c>
    </row>
    <row r="2356" spans="9:16" ht="12.75" customHeight="1" x14ac:dyDescent="0.25">
      <c r="I2356" s="23">
        <f>IF(F2356=1, SUMIFS(E$2:E2356, A$2:A2356, A2356, B$2:B2356, "Med A"), 0)</f>
        <v>0</v>
      </c>
      <c r="J2356" s="23">
        <f t="shared" si="289"/>
        <v>0</v>
      </c>
      <c r="K2356" s="23">
        <f t="shared" si="290"/>
        <v>0</v>
      </c>
      <c r="L2356" s="23">
        <f t="shared" si="291"/>
        <v>0</v>
      </c>
      <c r="M2356" s="1">
        <f>IF(AND(B2356="Med B", COUNTIFS(A$2:A2356, A2356, B$2:B2356, "Med B")=1), 1, 0)</f>
        <v>0</v>
      </c>
      <c r="N2356" s="1">
        <f t="shared" si="292"/>
        <v>0</v>
      </c>
      <c r="O2356" s="1">
        <f>IF(B2356="Med B", COUNTIFS(A$2:A2356, A2356, B$2:B2356, "Med B"), 0)</f>
        <v>0</v>
      </c>
      <c r="P2356" s="1">
        <f>IF(AND(B2356="Med B", COUNTIFS(A$2:A2356, A2356, B$2:B2356, "Med B")=2), E2356, 0)</f>
        <v>0</v>
      </c>
    </row>
    <row r="2357" spans="9:16" ht="12.75" customHeight="1" x14ac:dyDescent="0.25">
      <c r="I2357" s="23">
        <f>IF(F2357=1, SUMIFS(E$2:E2357, A$2:A2357, A2357, B$2:B2357, "Med A"), 0)</f>
        <v>0</v>
      </c>
      <c r="J2357" s="23">
        <f t="shared" si="289"/>
        <v>0</v>
      </c>
      <c r="K2357" s="23">
        <f t="shared" si="290"/>
        <v>0</v>
      </c>
      <c r="L2357" s="23">
        <f t="shared" si="291"/>
        <v>0</v>
      </c>
      <c r="M2357" s="1">
        <f>IF(AND(B2357="Med B", COUNTIFS(A$2:A2357, A2357, B$2:B2357, "Med B")=1), 1, 0)</f>
        <v>0</v>
      </c>
      <c r="N2357" s="1">
        <f t="shared" si="292"/>
        <v>0</v>
      </c>
      <c r="O2357" s="1">
        <f>IF(B2357="Med B", COUNTIFS(A$2:A2357, A2357, B$2:B2357, "Med B"), 0)</f>
        <v>0</v>
      </c>
      <c r="P2357" s="1">
        <f>IF(AND(B2357="Med B", COUNTIFS(A$2:A2357, A2357, B$2:B2357, "Med B")=2), E2357, 0)</f>
        <v>0</v>
      </c>
    </row>
    <row r="2358" spans="9:16" ht="12.75" customHeight="1" x14ac:dyDescent="0.25">
      <c r="I2358" s="23">
        <f>IF(F2358=1, SUMIFS(E$2:E2358, A$2:A2358, A2358, B$2:B2358, "Med A"), 0)</f>
        <v>0</v>
      </c>
      <c r="J2358" s="23">
        <f t="shared" si="289"/>
        <v>0</v>
      </c>
      <c r="K2358" s="23">
        <f t="shared" si="290"/>
        <v>0</v>
      </c>
      <c r="L2358" s="23">
        <f t="shared" si="291"/>
        <v>0</v>
      </c>
      <c r="M2358" s="1">
        <f>IF(AND(B2358="Med B", COUNTIFS(A$2:A2358, A2358, B$2:B2358, "Med B")=1), 1, 0)</f>
        <v>0</v>
      </c>
      <c r="N2358" s="1">
        <f t="shared" si="292"/>
        <v>0</v>
      </c>
      <c r="O2358" s="1">
        <f>IF(B2358="Med B", COUNTIFS(A$2:A2358, A2358, B$2:B2358, "Med B"), 0)</f>
        <v>0</v>
      </c>
      <c r="P2358" s="1">
        <f>IF(AND(B2358="Med B", COUNTIFS(A$2:A2358, A2358, B$2:B2358, "Med B")=2), E2358, 0)</f>
        <v>0</v>
      </c>
    </row>
    <row r="2359" spans="9:16" ht="12.75" customHeight="1" x14ac:dyDescent="0.25">
      <c r="I2359" s="23">
        <f>IF(F2359=1, SUMIFS(E$2:E2359, A$2:A2359, A2359, B$2:B2359, "Med A"), 0)</f>
        <v>0</v>
      </c>
      <c r="J2359" s="23">
        <f t="shared" si="289"/>
        <v>0</v>
      </c>
      <c r="K2359" s="23">
        <f t="shared" si="290"/>
        <v>0</v>
      </c>
      <c r="L2359" s="23">
        <f t="shared" si="291"/>
        <v>0</v>
      </c>
      <c r="M2359" s="1">
        <f>IF(AND(B2359="Med B", COUNTIFS(A$2:A2359, A2359, B$2:B2359, "Med B")=1), 1, 0)</f>
        <v>0</v>
      </c>
      <c r="N2359" s="1">
        <f t="shared" si="292"/>
        <v>0</v>
      </c>
      <c r="O2359" s="1">
        <f>IF(B2359="Med B", COUNTIFS(A$2:A2359, A2359, B$2:B2359, "Med B"), 0)</f>
        <v>0</v>
      </c>
      <c r="P2359" s="1">
        <f>IF(AND(B2359="Med B", COUNTIFS(A$2:A2359, A2359, B$2:B2359, "Med B")=2), E2359, 0)</f>
        <v>0</v>
      </c>
    </row>
    <row r="2360" spans="9:16" ht="12.75" customHeight="1" x14ac:dyDescent="0.25">
      <c r="I2360" s="23">
        <f>IF(F2360=1, SUMIFS(E$2:E2360, A$2:A2360, A2360, B$2:B2360, "Med A"), 0)</f>
        <v>0</v>
      </c>
      <c r="J2360" s="23">
        <f t="shared" si="289"/>
        <v>0</v>
      </c>
      <c r="K2360" s="23">
        <f t="shared" si="290"/>
        <v>0</v>
      </c>
      <c r="L2360" s="23">
        <f t="shared" si="291"/>
        <v>0</v>
      </c>
      <c r="M2360" s="1">
        <f>IF(AND(B2360="Med B", COUNTIFS(A$2:A2360, A2360, B$2:B2360, "Med B")=1), 1, 0)</f>
        <v>0</v>
      </c>
      <c r="N2360" s="1">
        <f t="shared" si="292"/>
        <v>0</v>
      </c>
      <c r="O2360" s="1">
        <f>IF(B2360="Med B", COUNTIFS(A$2:A2360, A2360, B$2:B2360, "Med B"), 0)</f>
        <v>0</v>
      </c>
      <c r="P2360" s="1">
        <f>IF(AND(B2360="Med B", COUNTIFS(A$2:A2360, A2360, B$2:B2360, "Med B")=2), E2360, 0)</f>
        <v>0</v>
      </c>
    </row>
    <row r="2361" spans="9:16" ht="12.75" customHeight="1" x14ac:dyDescent="0.25">
      <c r="I2361" s="23">
        <f>IF(F2361=1, SUMIFS(E$2:E2361, A$2:A2361, A2361, B$2:B2361, "Med A"), 0)</f>
        <v>0</v>
      </c>
      <c r="J2361" s="23">
        <f t="shared" si="289"/>
        <v>0</v>
      </c>
      <c r="K2361" s="23">
        <f t="shared" si="290"/>
        <v>0</v>
      </c>
      <c r="L2361" s="23">
        <f t="shared" si="291"/>
        <v>0</v>
      </c>
      <c r="M2361" s="1">
        <f>IF(AND(B2361="Med B", COUNTIFS(A$2:A2361, A2361, B$2:B2361, "Med B")=1), 1, 0)</f>
        <v>0</v>
      </c>
      <c r="N2361" s="1">
        <f t="shared" si="292"/>
        <v>0</v>
      </c>
      <c r="O2361" s="1">
        <f>IF(B2361="Med B", COUNTIFS(A$2:A2361, A2361, B$2:B2361, "Med B"), 0)</f>
        <v>0</v>
      </c>
      <c r="P2361" s="1">
        <f>IF(AND(B2361="Med B", COUNTIFS(A$2:A2361, A2361, B$2:B2361, "Med B")=2), E2361, 0)</f>
        <v>0</v>
      </c>
    </row>
    <row r="2362" spans="9:16" ht="12.75" customHeight="1" x14ac:dyDescent="0.25">
      <c r="I2362" s="23">
        <f>IF(F2362=1, SUMIFS(E$2:E2362, A$2:A2362, A2362, B$2:B2362, "Med A"), 0)</f>
        <v>0</v>
      </c>
      <c r="J2362" s="23">
        <f t="shared" si="289"/>
        <v>0</v>
      </c>
      <c r="K2362" s="23">
        <f t="shared" si="290"/>
        <v>0</v>
      </c>
      <c r="L2362" s="23">
        <f t="shared" si="291"/>
        <v>0</v>
      </c>
      <c r="M2362" s="1">
        <f>IF(AND(B2362="Med B", COUNTIFS(A$2:A2362, A2362, B$2:B2362, "Med B")=1), 1, 0)</f>
        <v>0</v>
      </c>
      <c r="N2362" s="1">
        <f t="shared" si="292"/>
        <v>0</v>
      </c>
      <c r="O2362" s="1">
        <f>IF(B2362="Med B", COUNTIFS(A$2:A2362, A2362, B$2:B2362, "Med B"), 0)</f>
        <v>0</v>
      </c>
      <c r="P2362" s="1">
        <f>IF(AND(B2362="Med B", COUNTIFS(A$2:A2362, A2362, B$2:B2362, "Med B")=2), E2362, 0)</f>
        <v>0</v>
      </c>
    </row>
    <row r="2363" spans="9:16" ht="12.75" customHeight="1" x14ac:dyDescent="0.25">
      <c r="I2363" s="23">
        <f>IF(F2363=1, SUMIFS(E$2:E2363, A$2:A2363, A2363, B$2:B2363, "Med A"), 0)</f>
        <v>0</v>
      </c>
      <c r="J2363" s="23">
        <f t="shared" si="289"/>
        <v>0</v>
      </c>
      <c r="K2363" s="23">
        <f t="shared" si="290"/>
        <v>0</v>
      </c>
      <c r="L2363" s="23">
        <f t="shared" si="291"/>
        <v>0</v>
      </c>
      <c r="M2363" s="1">
        <f>IF(AND(B2363="Med B", COUNTIFS(A$2:A2363, A2363, B$2:B2363, "Med B")=1), 1, 0)</f>
        <v>0</v>
      </c>
      <c r="N2363" s="1">
        <f t="shared" si="292"/>
        <v>0</v>
      </c>
      <c r="O2363" s="1">
        <f>IF(B2363="Med B", COUNTIFS(A$2:A2363, A2363, B$2:B2363, "Med B"), 0)</f>
        <v>0</v>
      </c>
      <c r="P2363" s="1">
        <f>IF(AND(B2363="Med B", COUNTIFS(A$2:A2363, A2363, B$2:B2363, "Med B")=2), E2363, 0)</f>
        <v>0</v>
      </c>
    </row>
    <row r="2364" spans="9:16" ht="12.75" customHeight="1" x14ac:dyDescent="0.25">
      <c r="I2364" s="23">
        <f>IF(F2364=1, SUMIFS(E$2:E2364, A$2:A2364, A2364, B$2:B2364, "Med A"), 0)</f>
        <v>0</v>
      </c>
      <c r="J2364" s="23">
        <f t="shared" si="289"/>
        <v>0</v>
      </c>
      <c r="K2364" s="23">
        <f t="shared" si="290"/>
        <v>0</v>
      </c>
      <c r="L2364" s="23">
        <f t="shared" si="291"/>
        <v>0</v>
      </c>
      <c r="M2364" s="1">
        <f>IF(AND(B2364="Med B", COUNTIFS(A$2:A2364, A2364, B$2:B2364, "Med B")=1), 1, 0)</f>
        <v>0</v>
      </c>
      <c r="N2364" s="1">
        <f t="shared" si="292"/>
        <v>0</v>
      </c>
      <c r="O2364" s="1">
        <f>IF(B2364="Med B", COUNTIFS(A$2:A2364, A2364, B$2:B2364, "Med B"), 0)</f>
        <v>0</v>
      </c>
      <c r="P2364" s="1">
        <f>IF(AND(B2364="Med B", COUNTIFS(A$2:A2364, A2364, B$2:B2364, "Med B")=2), E2364, 0)</f>
        <v>0</v>
      </c>
    </row>
    <row r="2365" spans="9:16" ht="12.75" customHeight="1" x14ac:dyDescent="0.25">
      <c r="I2365" s="23">
        <f>IF(F2365=1, SUMIFS(E$2:E2365, A$2:A2365, A2365, B$2:B2365, "Med A"), 0)</f>
        <v>0</v>
      </c>
      <c r="J2365" s="23">
        <f t="shared" si="289"/>
        <v>0</v>
      </c>
      <c r="K2365" s="23">
        <f t="shared" si="290"/>
        <v>0</v>
      </c>
      <c r="L2365" s="23">
        <f t="shared" si="291"/>
        <v>0</v>
      </c>
      <c r="M2365" s="1">
        <f>IF(AND(B2365="Med B", COUNTIFS(A$2:A2365, A2365, B$2:B2365, "Med B")=1), 1, 0)</f>
        <v>0</v>
      </c>
      <c r="N2365" s="1">
        <f t="shared" si="292"/>
        <v>0</v>
      </c>
      <c r="O2365" s="1">
        <f>IF(B2365="Med B", COUNTIFS(A$2:A2365, A2365, B$2:B2365, "Med B"), 0)</f>
        <v>0</v>
      </c>
      <c r="P2365" s="1">
        <f>IF(AND(B2365="Med B", COUNTIFS(A$2:A2365, A2365, B$2:B2365, "Med B")=2), E2365, 0)</f>
        <v>0</v>
      </c>
    </row>
    <row r="2366" spans="9:16" ht="12.75" customHeight="1" x14ac:dyDescent="0.25">
      <c r="I2366" s="23">
        <f>IF(F2366=1, SUMIFS(E$2:E2366, A$2:A2366, A2366, B$2:B2366, "Med A"), 0)</f>
        <v>0</v>
      </c>
      <c r="J2366" s="23">
        <f t="shared" si="289"/>
        <v>0</v>
      </c>
      <c r="K2366" s="23">
        <f t="shared" si="290"/>
        <v>0</v>
      </c>
      <c r="L2366" s="23">
        <f t="shared" si="291"/>
        <v>0</v>
      </c>
      <c r="M2366" s="1">
        <f>IF(AND(B2366="Med B", COUNTIFS(A$2:A2366, A2366, B$2:B2366, "Med B")=1), 1, 0)</f>
        <v>0</v>
      </c>
      <c r="N2366" s="1">
        <f t="shared" si="292"/>
        <v>0</v>
      </c>
      <c r="O2366" s="1">
        <f>IF(B2366="Med B", COUNTIFS(A$2:A2366, A2366, B$2:B2366, "Med B"), 0)</f>
        <v>0</v>
      </c>
      <c r="P2366" s="1">
        <f>IF(AND(B2366="Med B", COUNTIFS(A$2:A2366, A2366, B$2:B2366, "Med B")=2), E2366, 0)</f>
        <v>0</v>
      </c>
    </row>
    <row r="2367" spans="9:16" ht="12.75" customHeight="1" x14ac:dyDescent="0.25">
      <c r="I2367" s="23">
        <f>IF(F2367=1, SUMIFS(E$2:E2367, A$2:A2367, A2367, B$2:B2367, "Med A"), 0)</f>
        <v>0</v>
      </c>
      <c r="J2367" s="23">
        <f t="shared" si="289"/>
        <v>0</v>
      </c>
      <c r="K2367" s="23">
        <f t="shared" si="290"/>
        <v>0</v>
      </c>
      <c r="L2367" s="23">
        <f t="shared" si="291"/>
        <v>0</v>
      </c>
      <c r="M2367" s="1">
        <f>IF(AND(B2367="Med B", COUNTIFS(A$2:A2367, A2367, B$2:B2367, "Med B")=1), 1, 0)</f>
        <v>0</v>
      </c>
      <c r="N2367" s="1">
        <f t="shared" si="292"/>
        <v>0</v>
      </c>
      <c r="O2367" s="1">
        <f>IF(B2367="Med B", COUNTIFS(A$2:A2367, A2367, B$2:B2367, "Med B"), 0)</f>
        <v>0</v>
      </c>
      <c r="P2367" s="1">
        <f>IF(AND(B2367="Med B", COUNTIFS(A$2:A2367, A2367, B$2:B2367, "Med B")=2), E2367, 0)</f>
        <v>0</v>
      </c>
    </row>
    <row r="2368" spans="9:16" ht="12.75" customHeight="1" x14ac:dyDescent="0.25">
      <c r="I2368" s="23">
        <f>IF(F2368=1, SUMIFS(E$2:E2368, A$2:A2368, A2368, B$2:B2368, "Med A"), 0)</f>
        <v>0</v>
      </c>
      <c r="J2368" s="23">
        <f t="shared" si="289"/>
        <v>0</v>
      </c>
      <c r="K2368" s="23">
        <f t="shared" si="290"/>
        <v>0</v>
      </c>
      <c r="L2368" s="23">
        <f t="shared" si="291"/>
        <v>0</v>
      </c>
      <c r="M2368" s="1">
        <f>IF(AND(B2368="Med B", COUNTIFS(A$2:A2368, A2368, B$2:B2368, "Med B")=1), 1, 0)</f>
        <v>0</v>
      </c>
      <c r="N2368" s="1">
        <f t="shared" si="292"/>
        <v>0</v>
      </c>
      <c r="O2368" s="1">
        <f>IF(B2368="Med B", COUNTIFS(A$2:A2368, A2368, B$2:B2368, "Med B"), 0)</f>
        <v>0</v>
      </c>
      <c r="P2368" s="1">
        <f>IF(AND(B2368="Med B", COUNTIFS(A$2:A2368, A2368, B$2:B2368, "Med B")=2), E2368, 0)</f>
        <v>0</v>
      </c>
    </row>
    <row r="2369" spans="9:16" ht="12.75" customHeight="1" x14ac:dyDescent="0.25">
      <c r="I2369" s="23">
        <f>IF(F2369=1, SUMIFS(E$2:E2369, A$2:A2369, A2369, B$2:B2369, "Med A"), 0)</f>
        <v>0</v>
      </c>
      <c r="J2369" s="23">
        <f t="shared" si="289"/>
        <v>0</v>
      </c>
      <c r="K2369" s="23">
        <f t="shared" si="290"/>
        <v>0</v>
      </c>
      <c r="L2369" s="23">
        <f t="shared" si="291"/>
        <v>0</v>
      </c>
      <c r="M2369" s="1">
        <f>IF(AND(B2369="Med B", COUNTIFS(A$2:A2369, A2369, B$2:B2369, "Med B")=1), 1, 0)</f>
        <v>0</v>
      </c>
      <c r="N2369" s="1">
        <f t="shared" si="292"/>
        <v>0</v>
      </c>
      <c r="O2369" s="1">
        <f>IF(B2369="Med B", COUNTIFS(A$2:A2369, A2369, B$2:B2369, "Med B"), 0)</f>
        <v>0</v>
      </c>
      <c r="P2369" s="1">
        <f>IF(AND(B2369="Med B", COUNTIFS(A$2:A2369, A2369, B$2:B2369, "Med B")=2), E2369, 0)</f>
        <v>0</v>
      </c>
    </row>
    <row r="2370" spans="9:16" ht="12.75" customHeight="1" x14ac:dyDescent="0.25">
      <c r="I2370" s="23">
        <f>IF(F2370=1, SUMIFS(E$2:E2370, A$2:A2370, A2370, B$2:B2370, "Med A"), 0)</f>
        <v>0</v>
      </c>
      <c r="J2370" s="23">
        <f t="shared" si="289"/>
        <v>0</v>
      </c>
      <c r="K2370" s="23">
        <f t="shared" si="290"/>
        <v>0</v>
      </c>
      <c r="L2370" s="23">
        <f t="shared" si="291"/>
        <v>0</v>
      </c>
      <c r="M2370" s="1">
        <f>IF(AND(B2370="Med B", COUNTIFS(A$2:A2370, A2370, B$2:B2370, "Med B")=1), 1, 0)</f>
        <v>0</v>
      </c>
      <c r="N2370" s="1">
        <f t="shared" si="292"/>
        <v>0</v>
      </c>
      <c r="O2370" s="1">
        <f>IF(B2370="Med B", COUNTIFS(A$2:A2370, A2370, B$2:B2370, "Med B"), 0)</f>
        <v>0</v>
      </c>
      <c r="P2370" s="1">
        <f>IF(AND(B2370="Med B", COUNTIFS(A$2:A2370, A2370, B$2:B2370, "Med B")=2), E2370, 0)</f>
        <v>0</v>
      </c>
    </row>
    <row r="2371" spans="9:16" ht="12.75" customHeight="1" x14ac:dyDescent="0.25">
      <c r="I2371" s="23">
        <f>IF(F2371=1, SUMIFS(E$2:E2371, A$2:A2371, A2371, B$2:B2371, "Med A"), 0)</f>
        <v>0</v>
      </c>
      <c r="J2371" s="23">
        <f t="shared" ref="J2371:J2434" si="293">IF(AND(B2371="Med B", OR(A2372&lt;&gt;A2371, ISBLANK(A2372))), SUMIFS(E:E, A:A, A2371, B:B, "Med B"), 0)</f>
        <v>0</v>
      </c>
      <c r="K2371" s="23">
        <f t="shared" ref="K2371:K2434" si="294">IF(B2371="Med A", E2371, 0)</f>
        <v>0</v>
      </c>
      <c r="L2371" s="23">
        <f t="shared" ref="L2371:L2434" si="295">IF(B2371="Med B", E2371, 0)</f>
        <v>0</v>
      </c>
      <c r="M2371" s="1">
        <f>IF(AND(B2371="Med B", COUNTIFS(A$2:A2371, A2371, B$2:B2371, "Med B")=1), 1, 0)</f>
        <v>0</v>
      </c>
      <c r="N2371" s="1">
        <f t="shared" ref="N2371:N2434" si="296">IF(M2371=1, E2371, 0)</f>
        <v>0</v>
      </c>
      <c r="O2371" s="1">
        <f>IF(B2371="Med B", COUNTIFS(A$2:A2371, A2371, B$2:B2371, "Med B"), 0)</f>
        <v>0</v>
      </c>
      <c r="P2371" s="1">
        <f>IF(AND(B2371="Med B", COUNTIFS(A$2:A2371, A2371, B$2:B2371, "Med B")=2), E2371, 0)</f>
        <v>0</v>
      </c>
    </row>
    <row r="2372" spans="9:16" ht="12.75" customHeight="1" x14ac:dyDescent="0.25">
      <c r="I2372" s="23">
        <f>IF(F2372=1, SUMIFS(E$2:E2372, A$2:A2372, A2372, B$2:B2372, "Med A"), 0)</f>
        <v>0</v>
      </c>
      <c r="J2372" s="23">
        <f t="shared" si="293"/>
        <v>0</v>
      </c>
      <c r="K2372" s="23">
        <f t="shared" si="294"/>
        <v>0</v>
      </c>
      <c r="L2372" s="23">
        <f t="shared" si="295"/>
        <v>0</v>
      </c>
      <c r="M2372" s="1">
        <f>IF(AND(B2372="Med B", COUNTIFS(A$2:A2372, A2372, B$2:B2372, "Med B")=1), 1, 0)</f>
        <v>0</v>
      </c>
      <c r="N2372" s="1">
        <f t="shared" si="296"/>
        <v>0</v>
      </c>
      <c r="O2372" s="1">
        <f>IF(B2372="Med B", COUNTIFS(A$2:A2372, A2372, B$2:B2372, "Med B"), 0)</f>
        <v>0</v>
      </c>
      <c r="P2372" s="1">
        <f>IF(AND(B2372="Med B", COUNTIFS(A$2:A2372, A2372, B$2:B2372, "Med B")=2), E2372, 0)</f>
        <v>0</v>
      </c>
    </row>
    <row r="2373" spans="9:16" ht="12.75" customHeight="1" x14ac:dyDescent="0.25">
      <c r="I2373" s="23">
        <f>IF(F2373=1, SUMIFS(E$2:E2373, A$2:A2373, A2373, B$2:B2373, "Med A"), 0)</f>
        <v>0</v>
      </c>
      <c r="J2373" s="23">
        <f t="shared" si="293"/>
        <v>0</v>
      </c>
      <c r="K2373" s="23">
        <f t="shared" si="294"/>
        <v>0</v>
      </c>
      <c r="L2373" s="23">
        <f t="shared" si="295"/>
        <v>0</v>
      </c>
      <c r="M2373" s="1">
        <f>IF(AND(B2373="Med B", COUNTIFS(A$2:A2373, A2373, B$2:B2373, "Med B")=1), 1, 0)</f>
        <v>0</v>
      </c>
      <c r="N2373" s="1">
        <f t="shared" si="296"/>
        <v>0</v>
      </c>
      <c r="O2373" s="1">
        <f>IF(B2373="Med B", COUNTIFS(A$2:A2373, A2373, B$2:B2373, "Med B"), 0)</f>
        <v>0</v>
      </c>
      <c r="P2373" s="1">
        <f>IF(AND(B2373="Med B", COUNTIFS(A$2:A2373, A2373, B$2:B2373, "Med B")=2), E2373, 0)</f>
        <v>0</v>
      </c>
    </row>
    <row r="2374" spans="9:16" ht="12.75" customHeight="1" x14ac:dyDescent="0.25">
      <c r="I2374" s="23">
        <f>IF(F2374=1, SUMIFS(E$2:E2374, A$2:A2374, A2374, B$2:B2374, "Med A"), 0)</f>
        <v>0</v>
      </c>
      <c r="J2374" s="23">
        <f t="shared" si="293"/>
        <v>0</v>
      </c>
      <c r="K2374" s="23">
        <f t="shared" si="294"/>
        <v>0</v>
      </c>
      <c r="L2374" s="23">
        <f t="shared" si="295"/>
        <v>0</v>
      </c>
      <c r="M2374" s="1">
        <f>IF(AND(B2374="Med B", COUNTIFS(A$2:A2374, A2374, B$2:B2374, "Med B")=1), 1, 0)</f>
        <v>0</v>
      </c>
      <c r="N2374" s="1">
        <f t="shared" si="296"/>
        <v>0</v>
      </c>
      <c r="O2374" s="1">
        <f>IF(B2374="Med B", COUNTIFS(A$2:A2374, A2374, B$2:B2374, "Med B"), 0)</f>
        <v>0</v>
      </c>
      <c r="P2374" s="1">
        <f>IF(AND(B2374="Med B", COUNTIFS(A$2:A2374, A2374, B$2:B2374, "Med B")=2), E2374, 0)</f>
        <v>0</v>
      </c>
    </row>
    <row r="2375" spans="9:16" ht="12.75" customHeight="1" x14ac:dyDescent="0.25">
      <c r="I2375" s="23">
        <f>IF(F2375=1, SUMIFS(E$2:E2375, A$2:A2375, A2375, B$2:B2375, "Med A"), 0)</f>
        <v>0</v>
      </c>
      <c r="J2375" s="23">
        <f t="shared" si="293"/>
        <v>0</v>
      </c>
      <c r="K2375" s="23">
        <f t="shared" si="294"/>
        <v>0</v>
      </c>
      <c r="L2375" s="23">
        <f t="shared" si="295"/>
        <v>0</v>
      </c>
      <c r="M2375" s="1">
        <f>IF(AND(B2375="Med B", COUNTIFS(A$2:A2375, A2375, B$2:B2375, "Med B")=1), 1, 0)</f>
        <v>0</v>
      </c>
      <c r="N2375" s="1">
        <f t="shared" si="296"/>
        <v>0</v>
      </c>
      <c r="O2375" s="1">
        <f>IF(B2375="Med B", COUNTIFS(A$2:A2375, A2375, B$2:B2375, "Med B"), 0)</f>
        <v>0</v>
      </c>
      <c r="P2375" s="1">
        <f>IF(AND(B2375="Med B", COUNTIFS(A$2:A2375, A2375, B$2:B2375, "Med B")=2), E2375, 0)</f>
        <v>0</v>
      </c>
    </row>
    <row r="2376" spans="9:16" ht="12.75" customHeight="1" x14ac:dyDescent="0.25">
      <c r="I2376" s="23">
        <f>IF(F2376=1, SUMIFS(E$2:E2376, A$2:A2376, A2376, B$2:B2376, "Med A"), 0)</f>
        <v>0</v>
      </c>
      <c r="J2376" s="23">
        <f t="shared" si="293"/>
        <v>0</v>
      </c>
      <c r="K2376" s="23">
        <f t="shared" si="294"/>
        <v>0</v>
      </c>
      <c r="L2376" s="23">
        <f t="shared" si="295"/>
        <v>0</v>
      </c>
      <c r="M2376" s="1">
        <f>IF(AND(B2376="Med B", COUNTIFS(A$2:A2376, A2376, B$2:B2376, "Med B")=1), 1, 0)</f>
        <v>0</v>
      </c>
      <c r="N2376" s="1">
        <f t="shared" si="296"/>
        <v>0</v>
      </c>
      <c r="O2376" s="1">
        <f>IF(B2376="Med B", COUNTIFS(A$2:A2376, A2376, B$2:B2376, "Med B"), 0)</f>
        <v>0</v>
      </c>
      <c r="P2376" s="1">
        <f>IF(AND(B2376="Med B", COUNTIFS(A$2:A2376, A2376, B$2:B2376, "Med B")=2), E2376, 0)</f>
        <v>0</v>
      </c>
    </row>
    <row r="2377" spans="9:16" ht="12.75" customHeight="1" x14ac:dyDescent="0.25">
      <c r="I2377" s="23">
        <f>IF(F2377=1, SUMIFS(E$2:E2377, A$2:A2377, A2377, B$2:B2377, "Med A"), 0)</f>
        <v>0</v>
      </c>
      <c r="J2377" s="23">
        <f t="shared" si="293"/>
        <v>0</v>
      </c>
      <c r="K2377" s="23">
        <f t="shared" si="294"/>
        <v>0</v>
      </c>
      <c r="L2377" s="23">
        <f t="shared" si="295"/>
        <v>0</v>
      </c>
      <c r="M2377" s="1">
        <f>IF(AND(B2377="Med B", COUNTIFS(A$2:A2377, A2377, B$2:B2377, "Med B")=1), 1, 0)</f>
        <v>0</v>
      </c>
      <c r="N2377" s="1">
        <f t="shared" si="296"/>
        <v>0</v>
      </c>
      <c r="O2377" s="1">
        <f>IF(B2377="Med B", COUNTIFS(A$2:A2377, A2377, B$2:B2377, "Med B"), 0)</f>
        <v>0</v>
      </c>
      <c r="P2377" s="1">
        <f>IF(AND(B2377="Med B", COUNTIFS(A$2:A2377, A2377, B$2:B2377, "Med B")=2), E2377, 0)</f>
        <v>0</v>
      </c>
    </row>
    <row r="2378" spans="9:16" ht="12.75" customHeight="1" x14ac:dyDescent="0.25">
      <c r="I2378" s="23">
        <f>IF(F2378=1, SUMIFS(E$2:E2378, A$2:A2378, A2378, B$2:B2378, "Med A"), 0)</f>
        <v>0</v>
      </c>
      <c r="J2378" s="23">
        <f t="shared" si="293"/>
        <v>0</v>
      </c>
      <c r="K2378" s="23">
        <f t="shared" si="294"/>
        <v>0</v>
      </c>
      <c r="L2378" s="23">
        <f t="shared" si="295"/>
        <v>0</v>
      </c>
      <c r="M2378" s="1">
        <f>IF(AND(B2378="Med B", COUNTIFS(A$2:A2378, A2378, B$2:B2378, "Med B")=1), 1, 0)</f>
        <v>0</v>
      </c>
      <c r="N2378" s="1">
        <f t="shared" si="296"/>
        <v>0</v>
      </c>
      <c r="O2378" s="1">
        <f>IF(B2378="Med B", COUNTIFS(A$2:A2378, A2378, B$2:B2378, "Med B"), 0)</f>
        <v>0</v>
      </c>
      <c r="P2378" s="1">
        <f>IF(AND(B2378="Med B", COUNTIFS(A$2:A2378, A2378, B$2:B2378, "Med B")=2), E2378, 0)</f>
        <v>0</v>
      </c>
    </row>
    <row r="2379" spans="9:16" ht="12.75" customHeight="1" x14ac:dyDescent="0.25">
      <c r="I2379" s="23">
        <f>IF(F2379=1, SUMIFS(E$2:E2379, A$2:A2379, A2379, B$2:B2379, "Med A"), 0)</f>
        <v>0</v>
      </c>
      <c r="J2379" s="23">
        <f t="shared" si="293"/>
        <v>0</v>
      </c>
      <c r="K2379" s="23">
        <f t="shared" si="294"/>
        <v>0</v>
      </c>
      <c r="L2379" s="23">
        <f t="shared" si="295"/>
        <v>0</v>
      </c>
      <c r="M2379" s="1">
        <f>IF(AND(B2379="Med B", COUNTIFS(A$2:A2379, A2379, B$2:B2379, "Med B")=1), 1, 0)</f>
        <v>0</v>
      </c>
      <c r="N2379" s="1">
        <f t="shared" si="296"/>
        <v>0</v>
      </c>
      <c r="O2379" s="1">
        <f>IF(B2379="Med B", COUNTIFS(A$2:A2379, A2379, B$2:B2379, "Med B"), 0)</f>
        <v>0</v>
      </c>
      <c r="P2379" s="1">
        <f>IF(AND(B2379="Med B", COUNTIFS(A$2:A2379, A2379, B$2:B2379, "Med B")=2), E2379, 0)</f>
        <v>0</v>
      </c>
    </row>
    <row r="2380" spans="9:16" ht="12.75" customHeight="1" x14ac:dyDescent="0.25">
      <c r="I2380" s="23">
        <f>IF(F2380=1, SUMIFS(E$2:E2380, A$2:A2380, A2380, B$2:B2380, "Med A"), 0)</f>
        <v>0</v>
      </c>
      <c r="J2380" s="23">
        <f t="shared" si="293"/>
        <v>0</v>
      </c>
      <c r="K2380" s="23">
        <f t="shared" si="294"/>
        <v>0</v>
      </c>
      <c r="L2380" s="23">
        <f t="shared" si="295"/>
        <v>0</v>
      </c>
      <c r="M2380" s="1">
        <f>IF(AND(B2380="Med B", COUNTIFS(A$2:A2380, A2380, B$2:B2380, "Med B")=1), 1, 0)</f>
        <v>0</v>
      </c>
      <c r="N2380" s="1">
        <f t="shared" si="296"/>
        <v>0</v>
      </c>
      <c r="O2380" s="1">
        <f>IF(B2380="Med B", COUNTIFS(A$2:A2380, A2380, B$2:B2380, "Med B"), 0)</f>
        <v>0</v>
      </c>
      <c r="P2380" s="1">
        <f>IF(AND(B2380="Med B", COUNTIFS(A$2:A2380, A2380, B$2:B2380, "Med B")=2), E2380, 0)</f>
        <v>0</v>
      </c>
    </row>
    <row r="2381" spans="9:16" ht="12.75" customHeight="1" x14ac:dyDescent="0.25">
      <c r="I2381" s="23">
        <f>IF(F2381=1, SUMIFS(E$2:E2381, A$2:A2381, A2381, B$2:B2381, "Med A"), 0)</f>
        <v>0</v>
      </c>
      <c r="J2381" s="23">
        <f t="shared" si="293"/>
        <v>0</v>
      </c>
      <c r="K2381" s="23">
        <f t="shared" si="294"/>
        <v>0</v>
      </c>
      <c r="L2381" s="23">
        <f t="shared" si="295"/>
        <v>0</v>
      </c>
      <c r="M2381" s="1">
        <f>IF(AND(B2381="Med B", COUNTIFS(A$2:A2381, A2381, B$2:B2381, "Med B")=1), 1, 0)</f>
        <v>0</v>
      </c>
      <c r="N2381" s="1">
        <f t="shared" si="296"/>
        <v>0</v>
      </c>
      <c r="O2381" s="1">
        <f>IF(B2381="Med B", COUNTIFS(A$2:A2381, A2381, B$2:B2381, "Med B"), 0)</f>
        <v>0</v>
      </c>
      <c r="P2381" s="1">
        <f>IF(AND(B2381="Med B", COUNTIFS(A$2:A2381, A2381, B$2:B2381, "Med B")=2), E2381, 0)</f>
        <v>0</v>
      </c>
    </row>
    <row r="2382" spans="9:16" ht="12.75" customHeight="1" x14ac:dyDescent="0.25">
      <c r="I2382" s="23">
        <f>IF(F2382=1, SUMIFS(E$2:E2382, A$2:A2382, A2382, B$2:B2382, "Med A"), 0)</f>
        <v>0</v>
      </c>
      <c r="J2382" s="23">
        <f t="shared" si="293"/>
        <v>0</v>
      </c>
      <c r="K2382" s="23">
        <f t="shared" si="294"/>
        <v>0</v>
      </c>
      <c r="L2382" s="23">
        <f t="shared" si="295"/>
        <v>0</v>
      </c>
      <c r="M2382" s="1">
        <f>IF(AND(B2382="Med B", COUNTIFS(A$2:A2382, A2382, B$2:B2382, "Med B")=1), 1, 0)</f>
        <v>0</v>
      </c>
      <c r="N2382" s="1">
        <f t="shared" si="296"/>
        <v>0</v>
      </c>
      <c r="O2382" s="1">
        <f>IF(B2382="Med B", COUNTIFS(A$2:A2382, A2382, B$2:B2382, "Med B"), 0)</f>
        <v>0</v>
      </c>
      <c r="P2382" s="1">
        <f>IF(AND(B2382="Med B", COUNTIFS(A$2:A2382, A2382, B$2:B2382, "Med B")=2), E2382, 0)</f>
        <v>0</v>
      </c>
    </row>
    <row r="2383" spans="9:16" ht="12.75" customHeight="1" x14ac:dyDescent="0.25">
      <c r="I2383" s="23">
        <f>IF(F2383=1, SUMIFS(E$2:E2383, A$2:A2383, A2383, B$2:B2383, "Med A"), 0)</f>
        <v>0</v>
      </c>
      <c r="J2383" s="23">
        <f t="shared" si="293"/>
        <v>0</v>
      </c>
      <c r="K2383" s="23">
        <f t="shared" si="294"/>
        <v>0</v>
      </c>
      <c r="L2383" s="23">
        <f t="shared" si="295"/>
        <v>0</v>
      </c>
      <c r="M2383" s="1">
        <f>IF(AND(B2383="Med B", COUNTIFS(A$2:A2383, A2383, B$2:B2383, "Med B")=1), 1, 0)</f>
        <v>0</v>
      </c>
      <c r="N2383" s="1">
        <f t="shared" si="296"/>
        <v>0</v>
      </c>
      <c r="O2383" s="1">
        <f>IF(B2383="Med B", COUNTIFS(A$2:A2383, A2383, B$2:B2383, "Med B"), 0)</f>
        <v>0</v>
      </c>
      <c r="P2383" s="1">
        <f>IF(AND(B2383="Med B", COUNTIFS(A$2:A2383, A2383, B$2:B2383, "Med B")=2), E2383, 0)</f>
        <v>0</v>
      </c>
    </row>
    <row r="2384" spans="9:16" ht="12.75" customHeight="1" x14ac:dyDescent="0.25">
      <c r="I2384" s="23">
        <f>IF(F2384=1, SUMIFS(E$2:E2384, A$2:A2384, A2384, B$2:B2384, "Med A"), 0)</f>
        <v>0</v>
      </c>
      <c r="J2384" s="23">
        <f t="shared" si="293"/>
        <v>0</v>
      </c>
      <c r="K2384" s="23">
        <f t="shared" si="294"/>
        <v>0</v>
      </c>
      <c r="L2384" s="23">
        <f t="shared" si="295"/>
        <v>0</v>
      </c>
      <c r="M2384" s="1">
        <f>IF(AND(B2384="Med B", COUNTIFS(A$2:A2384, A2384, B$2:B2384, "Med B")=1), 1, 0)</f>
        <v>0</v>
      </c>
      <c r="N2384" s="1">
        <f t="shared" si="296"/>
        <v>0</v>
      </c>
      <c r="O2384" s="1">
        <f>IF(B2384="Med B", COUNTIFS(A$2:A2384, A2384, B$2:B2384, "Med B"), 0)</f>
        <v>0</v>
      </c>
      <c r="P2384" s="1">
        <f>IF(AND(B2384="Med B", COUNTIFS(A$2:A2384, A2384, B$2:B2384, "Med B")=2), E2384, 0)</f>
        <v>0</v>
      </c>
    </row>
    <row r="2385" spans="9:16" ht="12.75" customHeight="1" x14ac:dyDescent="0.25">
      <c r="I2385" s="23">
        <f>IF(F2385=1, SUMIFS(E$2:E2385, A$2:A2385, A2385, B$2:B2385, "Med A"), 0)</f>
        <v>0</v>
      </c>
      <c r="J2385" s="23">
        <f t="shared" si="293"/>
        <v>0</v>
      </c>
      <c r="K2385" s="23">
        <f t="shared" si="294"/>
        <v>0</v>
      </c>
      <c r="L2385" s="23">
        <f t="shared" si="295"/>
        <v>0</v>
      </c>
      <c r="M2385" s="1">
        <f>IF(AND(B2385="Med B", COUNTIFS(A$2:A2385, A2385, B$2:B2385, "Med B")=1), 1, 0)</f>
        <v>0</v>
      </c>
      <c r="N2385" s="1">
        <f t="shared" si="296"/>
        <v>0</v>
      </c>
      <c r="O2385" s="1">
        <f>IF(B2385="Med B", COUNTIFS(A$2:A2385, A2385, B$2:B2385, "Med B"), 0)</f>
        <v>0</v>
      </c>
      <c r="P2385" s="1">
        <f>IF(AND(B2385="Med B", COUNTIFS(A$2:A2385, A2385, B$2:B2385, "Med B")=2), E2385, 0)</f>
        <v>0</v>
      </c>
    </row>
    <row r="2386" spans="9:16" ht="12.75" customHeight="1" x14ac:dyDescent="0.25">
      <c r="I2386" s="23">
        <f>IF(F2386=1, SUMIFS(E$2:E2386, A$2:A2386, A2386, B$2:B2386, "Med A"), 0)</f>
        <v>0</v>
      </c>
      <c r="J2386" s="23">
        <f t="shared" si="293"/>
        <v>0</v>
      </c>
      <c r="K2386" s="23">
        <f t="shared" si="294"/>
        <v>0</v>
      </c>
      <c r="L2386" s="23">
        <f t="shared" si="295"/>
        <v>0</v>
      </c>
      <c r="M2386" s="1">
        <f>IF(AND(B2386="Med B", COUNTIFS(A$2:A2386, A2386, B$2:B2386, "Med B")=1), 1, 0)</f>
        <v>0</v>
      </c>
      <c r="N2386" s="1">
        <f t="shared" si="296"/>
        <v>0</v>
      </c>
      <c r="O2386" s="1">
        <f>IF(B2386="Med B", COUNTIFS(A$2:A2386, A2386, B$2:B2386, "Med B"), 0)</f>
        <v>0</v>
      </c>
      <c r="P2386" s="1">
        <f>IF(AND(B2386="Med B", COUNTIFS(A$2:A2386, A2386, B$2:B2386, "Med B")=2), E2386, 0)</f>
        <v>0</v>
      </c>
    </row>
    <row r="2387" spans="9:16" ht="12.75" customHeight="1" x14ac:dyDescent="0.25">
      <c r="I2387" s="23">
        <f>IF(F2387=1, SUMIFS(E$2:E2387, A$2:A2387, A2387, B$2:B2387, "Med A"), 0)</f>
        <v>0</v>
      </c>
      <c r="J2387" s="23">
        <f t="shared" si="293"/>
        <v>0</v>
      </c>
      <c r="K2387" s="23">
        <f t="shared" si="294"/>
        <v>0</v>
      </c>
      <c r="L2387" s="23">
        <f t="shared" si="295"/>
        <v>0</v>
      </c>
      <c r="M2387" s="1">
        <f>IF(AND(B2387="Med B", COUNTIFS(A$2:A2387, A2387, B$2:B2387, "Med B")=1), 1, 0)</f>
        <v>0</v>
      </c>
      <c r="N2387" s="1">
        <f t="shared" si="296"/>
        <v>0</v>
      </c>
      <c r="O2387" s="1">
        <f>IF(B2387="Med B", COUNTIFS(A$2:A2387, A2387, B$2:B2387, "Med B"), 0)</f>
        <v>0</v>
      </c>
      <c r="P2387" s="1">
        <f>IF(AND(B2387="Med B", COUNTIFS(A$2:A2387, A2387, B$2:B2387, "Med B")=2), E2387, 0)</f>
        <v>0</v>
      </c>
    </row>
    <row r="2388" spans="9:16" ht="12.75" customHeight="1" x14ac:dyDescent="0.25">
      <c r="I2388" s="23">
        <f>IF(F2388=1, SUMIFS(E$2:E2388, A$2:A2388, A2388, B$2:B2388, "Med A"), 0)</f>
        <v>0</v>
      </c>
      <c r="J2388" s="23">
        <f t="shared" si="293"/>
        <v>0</v>
      </c>
      <c r="K2388" s="23">
        <f t="shared" si="294"/>
        <v>0</v>
      </c>
      <c r="L2388" s="23">
        <f t="shared" si="295"/>
        <v>0</v>
      </c>
      <c r="M2388" s="1">
        <f>IF(AND(B2388="Med B", COUNTIFS(A$2:A2388, A2388, B$2:B2388, "Med B")=1), 1, 0)</f>
        <v>0</v>
      </c>
      <c r="N2388" s="1">
        <f t="shared" si="296"/>
        <v>0</v>
      </c>
      <c r="O2388" s="1">
        <f>IF(B2388="Med B", COUNTIFS(A$2:A2388, A2388, B$2:B2388, "Med B"), 0)</f>
        <v>0</v>
      </c>
      <c r="P2388" s="1">
        <f>IF(AND(B2388="Med B", COUNTIFS(A$2:A2388, A2388, B$2:B2388, "Med B")=2), E2388, 0)</f>
        <v>0</v>
      </c>
    </row>
    <row r="2389" spans="9:16" ht="12.75" customHeight="1" x14ac:dyDescent="0.25">
      <c r="I2389" s="23">
        <f>IF(F2389=1, SUMIFS(E$2:E2389, A$2:A2389, A2389, B$2:B2389, "Med A"), 0)</f>
        <v>0</v>
      </c>
      <c r="J2389" s="23">
        <f t="shared" si="293"/>
        <v>0</v>
      </c>
      <c r="K2389" s="23">
        <f t="shared" si="294"/>
        <v>0</v>
      </c>
      <c r="L2389" s="23">
        <f t="shared" si="295"/>
        <v>0</v>
      </c>
      <c r="M2389" s="1">
        <f>IF(AND(B2389="Med B", COUNTIFS(A$2:A2389, A2389, B$2:B2389, "Med B")=1), 1, 0)</f>
        <v>0</v>
      </c>
      <c r="N2389" s="1">
        <f t="shared" si="296"/>
        <v>0</v>
      </c>
      <c r="O2389" s="1">
        <f>IF(B2389="Med B", COUNTIFS(A$2:A2389, A2389, B$2:B2389, "Med B"), 0)</f>
        <v>0</v>
      </c>
      <c r="P2389" s="1">
        <f>IF(AND(B2389="Med B", COUNTIFS(A$2:A2389, A2389, B$2:B2389, "Med B")=2), E2389, 0)</f>
        <v>0</v>
      </c>
    </row>
    <row r="2390" spans="9:16" ht="12.75" customHeight="1" x14ac:dyDescent="0.25">
      <c r="I2390" s="23">
        <f>IF(F2390=1, SUMIFS(E$2:E2390, A$2:A2390, A2390, B$2:B2390, "Med A"), 0)</f>
        <v>0</v>
      </c>
      <c r="J2390" s="23">
        <f t="shared" si="293"/>
        <v>0</v>
      </c>
      <c r="K2390" s="23">
        <f t="shared" si="294"/>
        <v>0</v>
      </c>
      <c r="L2390" s="23">
        <f t="shared" si="295"/>
        <v>0</v>
      </c>
      <c r="M2390" s="1">
        <f>IF(AND(B2390="Med B", COUNTIFS(A$2:A2390, A2390, B$2:B2390, "Med B")=1), 1, 0)</f>
        <v>0</v>
      </c>
      <c r="N2390" s="1">
        <f t="shared" si="296"/>
        <v>0</v>
      </c>
      <c r="O2390" s="1">
        <f>IF(B2390="Med B", COUNTIFS(A$2:A2390, A2390, B$2:B2390, "Med B"), 0)</f>
        <v>0</v>
      </c>
      <c r="P2390" s="1">
        <f>IF(AND(B2390="Med B", COUNTIFS(A$2:A2390, A2390, B$2:B2390, "Med B")=2), E2390, 0)</f>
        <v>0</v>
      </c>
    </row>
    <row r="2391" spans="9:16" ht="12.75" customHeight="1" x14ac:dyDescent="0.25">
      <c r="I2391" s="23">
        <f>IF(F2391=1, SUMIFS(E$2:E2391, A$2:A2391, A2391, B$2:B2391, "Med A"), 0)</f>
        <v>0</v>
      </c>
      <c r="J2391" s="23">
        <f t="shared" si="293"/>
        <v>0</v>
      </c>
      <c r="K2391" s="23">
        <f t="shared" si="294"/>
        <v>0</v>
      </c>
      <c r="L2391" s="23">
        <f t="shared" si="295"/>
        <v>0</v>
      </c>
      <c r="M2391" s="1">
        <f>IF(AND(B2391="Med B", COUNTIFS(A$2:A2391, A2391, B$2:B2391, "Med B")=1), 1, 0)</f>
        <v>0</v>
      </c>
      <c r="N2391" s="1">
        <f t="shared" si="296"/>
        <v>0</v>
      </c>
      <c r="O2391" s="1">
        <f>IF(B2391="Med B", COUNTIFS(A$2:A2391, A2391, B$2:B2391, "Med B"), 0)</f>
        <v>0</v>
      </c>
      <c r="P2391" s="1">
        <f>IF(AND(B2391="Med B", COUNTIFS(A$2:A2391, A2391, B$2:B2391, "Med B")=2), E2391, 0)</f>
        <v>0</v>
      </c>
    </row>
    <row r="2392" spans="9:16" ht="12.75" customHeight="1" x14ac:dyDescent="0.25">
      <c r="I2392" s="23">
        <f>IF(F2392=1, SUMIFS(E$2:E2392, A$2:A2392, A2392, B$2:B2392, "Med A"), 0)</f>
        <v>0</v>
      </c>
      <c r="J2392" s="23">
        <f t="shared" si="293"/>
        <v>0</v>
      </c>
      <c r="K2392" s="23">
        <f t="shared" si="294"/>
        <v>0</v>
      </c>
      <c r="L2392" s="23">
        <f t="shared" si="295"/>
        <v>0</v>
      </c>
      <c r="M2392" s="1">
        <f>IF(AND(B2392="Med B", COUNTIFS(A$2:A2392, A2392, B$2:B2392, "Med B")=1), 1, 0)</f>
        <v>0</v>
      </c>
      <c r="N2392" s="1">
        <f t="shared" si="296"/>
        <v>0</v>
      </c>
      <c r="O2392" s="1">
        <f>IF(B2392="Med B", COUNTIFS(A$2:A2392, A2392, B$2:B2392, "Med B"), 0)</f>
        <v>0</v>
      </c>
      <c r="P2392" s="1">
        <f>IF(AND(B2392="Med B", COUNTIFS(A$2:A2392, A2392, B$2:B2392, "Med B")=2), E2392, 0)</f>
        <v>0</v>
      </c>
    </row>
    <row r="2393" spans="9:16" ht="12.75" customHeight="1" x14ac:dyDescent="0.25">
      <c r="I2393" s="23">
        <f>IF(F2393=1, SUMIFS(E$2:E2393, A$2:A2393, A2393, B$2:B2393, "Med A"), 0)</f>
        <v>0</v>
      </c>
      <c r="J2393" s="23">
        <f t="shared" si="293"/>
        <v>0</v>
      </c>
      <c r="K2393" s="23">
        <f t="shared" si="294"/>
        <v>0</v>
      </c>
      <c r="L2393" s="23">
        <f t="shared" si="295"/>
        <v>0</v>
      </c>
      <c r="M2393" s="1">
        <f>IF(AND(B2393="Med B", COUNTIFS(A$2:A2393, A2393, B$2:B2393, "Med B")=1), 1, 0)</f>
        <v>0</v>
      </c>
      <c r="N2393" s="1">
        <f t="shared" si="296"/>
        <v>0</v>
      </c>
      <c r="O2393" s="1">
        <f>IF(B2393="Med B", COUNTIFS(A$2:A2393, A2393, B$2:B2393, "Med B"), 0)</f>
        <v>0</v>
      </c>
      <c r="P2393" s="1">
        <f>IF(AND(B2393="Med B", COUNTIFS(A$2:A2393, A2393, B$2:B2393, "Med B")=2), E2393, 0)</f>
        <v>0</v>
      </c>
    </row>
    <row r="2394" spans="9:16" ht="12.75" customHeight="1" x14ac:dyDescent="0.25">
      <c r="I2394" s="23">
        <f>IF(F2394=1, SUMIFS(E$2:E2394, A$2:A2394, A2394, B$2:B2394, "Med A"), 0)</f>
        <v>0</v>
      </c>
      <c r="J2394" s="23">
        <f t="shared" si="293"/>
        <v>0</v>
      </c>
      <c r="K2394" s="23">
        <f t="shared" si="294"/>
        <v>0</v>
      </c>
      <c r="L2394" s="23">
        <f t="shared" si="295"/>
        <v>0</v>
      </c>
      <c r="M2394" s="1">
        <f>IF(AND(B2394="Med B", COUNTIFS(A$2:A2394, A2394, B$2:B2394, "Med B")=1), 1, 0)</f>
        <v>0</v>
      </c>
      <c r="N2394" s="1">
        <f t="shared" si="296"/>
        <v>0</v>
      </c>
      <c r="O2394" s="1">
        <f>IF(B2394="Med B", COUNTIFS(A$2:A2394, A2394, B$2:B2394, "Med B"), 0)</f>
        <v>0</v>
      </c>
      <c r="P2394" s="1">
        <f>IF(AND(B2394="Med B", COUNTIFS(A$2:A2394, A2394, B$2:B2394, "Med B")=2), E2394, 0)</f>
        <v>0</v>
      </c>
    </row>
    <row r="2395" spans="9:16" ht="12.75" customHeight="1" x14ac:dyDescent="0.25">
      <c r="I2395" s="23">
        <f>IF(F2395=1, SUMIFS(E$2:E2395, A$2:A2395, A2395, B$2:B2395, "Med A"), 0)</f>
        <v>0</v>
      </c>
      <c r="J2395" s="23">
        <f t="shared" si="293"/>
        <v>0</v>
      </c>
      <c r="K2395" s="23">
        <f t="shared" si="294"/>
        <v>0</v>
      </c>
      <c r="L2395" s="23">
        <f t="shared" si="295"/>
        <v>0</v>
      </c>
      <c r="M2395" s="1">
        <f>IF(AND(B2395="Med B", COUNTIFS(A$2:A2395, A2395, B$2:B2395, "Med B")=1), 1, 0)</f>
        <v>0</v>
      </c>
      <c r="N2395" s="1">
        <f t="shared" si="296"/>
        <v>0</v>
      </c>
      <c r="O2395" s="1">
        <f>IF(B2395="Med B", COUNTIFS(A$2:A2395, A2395, B$2:B2395, "Med B"), 0)</f>
        <v>0</v>
      </c>
      <c r="P2395" s="1">
        <f>IF(AND(B2395="Med B", COUNTIFS(A$2:A2395, A2395, B$2:B2395, "Med B")=2), E2395, 0)</f>
        <v>0</v>
      </c>
    </row>
    <row r="2396" spans="9:16" ht="12.75" customHeight="1" x14ac:dyDescent="0.25">
      <c r="I2396" s="23">
        <f>IF(F2396=1, SUMIFS(E$2:E2396, A$2:A2396, A2396, B$2:B2396, "Med A"), 0)</f>
        <v>0</v>
      </c>
      <c r="J2396" s="23">
        <f t="shared" si="293"/>
        <v>0</v>
      </c>
      <c r="K2396" s="23">
        <f t="shared" si="294"/>
        <v>0</v>
      </c>
      <c r="L2396" s="23">
        <f t="shared" si="295"/>
        <v>0</v>
      </c>
      <c r="M2396" s="1">
        <f>IF(AND(B2396="Med B", COUNTIFS(A$2:A2396, A2396, B$2:B2396, "Med B")=1), 1, 0)</f>
        <v>0</v>
      </c>
      <c r="N2396" s="1">
        <f t="shared" si="296"/>
        <v>0</v>
      </c>
      <c r="O2396" s="1">
        <f>IF(B2396="Med B", COUNTIFS(A$2:A2396, A2396, B$2:B2396, "Med B"), 0)</f>
        <v>0</v>
      </c>
      <c r="P2396" s="1">
        <f>IF(AND(B2396="Med B", COUNTIFS(A$2:A2396, A2396, B$2:B2396, "Med B")=2), E2396, 0)</f>
        <v>0</v>
      </c>
    </row>
    <row r="2397" spans="9:16" ht="12.75" customHeight="1" x14ac:dyDescent="0.25">
      <c r="I2397" s="23">
        <f>IF(F2397=1, SUMIFS(E$2:E2397, A$2:A2397, A2397, B$2:B2397, "Med A"), 0)</f>
        <v>0</v>
      </c>
      <c r="J2397" s="23">
        <f t="shared" si="293"/>
        <v>0</v>
      </c>
      <c r="K2397" s="23">
        <f t="shared" si="294"/>
        <v>0</v>
      </c>
      <c r="L2397" s="23">
        <f t="shared" si="295"/>
        <v>0</v>
      </c>
      <c r="M2397" s="1">
        <f>IF(AND(B2397="Med B", COUNTIFS(A$2:A2397, A2397, B$2:B2397, "Med B")=1), 1, 0)</f>
        <v>0</v>
      </c>
      <c r="N2397" s="1">
        <f t="shared" si="296"/>
        <v>0</v>
      </c>
      <c r="O2397" s="1">
        <f>IF(B2397="Med B", COUNTIFS(A$2:A2397, A2397, B$2:B2397, "Med B"), 0)</f>
        <v>0</v>
      </c>
      <c r="P2397" s="1">
        <f>IF(AND(B2397="Med B", COUNTIFS(A$2:A2397, A2397, B$2:B2397, "Med B")=2), E2397, 0)</f>
        <v>0</v>
      </c>
    </row>
    <row r="2398" spans="9:16" ht="12.75" customHeight="1" x14ac:dyDescent="0.25">
      <c r="I2398" s="23">
        <f>IF(F2398=1, SUMIFS(E$2:E2398, A$2:A2398, A2398, B$2:B2398, "Med A"), 0)</f>
        <v>0</v>
      </c>
      <c r="J2398" s="23">
        <f t="shared" si="293"/>
        <v>0</v>
      </c>
      <c r="K2398" s="23">
        <f t="shared" si="294"/>
        <v>0</v>
      </c>
      <c r="L2398" s="23">
        <f t="shared" si="295"/>
        <v>0</v>
      </c>
      <c r="M2398" s="1">
        <f>IF(AND(B2398="Med B", COUNTIFS(A$2:A2398, A2398, B$2:B2398, "Med B")=1), 1, 0)</f>
        <v>0</v>
      </c>
      <c r="N2398" s="1">
        <f t="shared" si="296"/>
        <v>0</v>
      </c>
      <c r="O2398" s="1">
        <f>IF(B2398="Med B", COUNTIFS(A$2:A2398, A2398, B$2:B2398, "Med B"), 0)</f>
        <v>0</v>
      </c>
      <c r="P2398" s="1">
        <f>IF(AND(B2398="Med B", COUNTIFS(A$2:A2398, A2398, B$2:B2398, "Med B")=2), E2398, 0)</f>
        <v>0</v>
      </c>
    </row>
    <row r="2399" spans="9:16" ht="12.75" customHeight="1" x14ac:dyDescent="0.25">
      <c r="I2399" s="23">
        <f>IF(F2399=1, SUMIFS(E$2:E2399, A$2:A2399, A2399, B$2:B2399, "Med A"), 0)</f>
        <v>0</v>
      </c>
      <c r="J2399" s="23">
        <f t="shared" si="293"/>
        <v>0</v>
      </c>
      <c r="K2399" s="23">
        <f t="shared" si="294"/>
        <v>0</v>
      </c>
      <c r="L2399" s="23">
        <f t="shared" si="295"/>
        <v>0</v>
      </c>
      <c r="M2399" s="1">
        <f>IF(AND(B2399="Med B", COUNTIFS(A$2:A2399, A2399, B$2:B2399, "Med B")=1), 1, 0)</f>
        <v>0</v>
      </c>
      <c r="N2399" s="1">
        <f t="shared" si="296"/>
        <v>0</v>
      </c>
      <c r="O2399" s="1">
        <f>IF(B2399="Med B", COUNTIFS(A$2:A2399, A2399, B$2:B2399, "Med B"), 0)</f>
        <v>0</v>
      </c>
      <c r="P2399" s="1">
        <f>IF(AND(B2399="Med B", COUNTIFS(A$2:A2399, A2399, B$2:B2399, "Med B")=2), E2399, 0)</f>
        <v>0</v>
      </c>
    </row>
    <row r="2400" spans="9:16" ht="12.75" customHeight="1" x14ac:dyDescent="0.25">
      <c r="I2400" s="23">
        <f>IF(F2400=1, SUMIFS(E$2:E2400, A$2:A2400, A2400, B$2:B2400, "Med A"), 0)</f>
        <v>0</v>
      </c>
      <c r="J2400" s="23">
        <f t="shared" si="293"/>
        <v>0</v>
      </c>
      <c r="K2400" s="23">
        <f t="shared" si="294"/>
        <v>0</v>
      </c>
      <c r="L2400" s="23">
        <f t="shared" si="295"/>
        <v>0</v>
      </c>
      <c r="M2400" s="1">
        <f>IF(AND(B2400="Med B", COUNTIFS(A$2:A2400, A2400, B$2:B2400, "Med B")=1), 1, 0)</f>
        <v>0</v>
      </c>
      <c r="N2400" s="1">
        <f t="shared" si="296"/>
        <v>0</v>
      </c>
      <c r="O2400" s="1">
        <f>IF(B2400="Med B", COUNTIFS(A$2:A2400, A2400, B$2:B2400, "Med B"), 0)</f>
        <v>0</v>
      </c>
      <c r="P2400" s="1">
        <f>IF(AND(B2400="Med B", COUNTIFS(A$2:A2400, A2400, B$2:B2400, "Med B")=2), E2400, 0)</f>
        <v>0</v>
      </c>
    </row>
    <row r="2401" spans="9:16" ht="12.75" customHeight="1" x14ac:dyDescent="0.25">
      <c r="I2401" s="23">
        <f>IF(F2401=1, SUMIFS(E$2:E2401, A$2:A2401, A2401, B$2:B2401, "Med A"), 0)</f>
        <v>0</v>
      </c>
      <c r="J2401" s="23">
        <f t="shared" si="293"/>
        <v>0</v>
      </c>
      <c r="K2401" s="23">
        <f t="shared" si="294"/>
        <v>0</v>
      </c>
      <c r="L2401" s="23">
        <f t="shared" si="295"/>
        <v>0</v>
      </c>
      <c r="M2401" s="1">
        <f>IF(AND(B2401="Med B", COUNTIFS(A$2:A2401, A2401, B$2:B2401, "Med B")=1), 1, 0)</f>
        <v>0</v>
      </c>
      <c r="N2401" s="1">
        <f t="shared" si="296"/>
        <v>0</v>
      </c>
      <c r="O2401" s="1">
        <f>IF(B2401="Med B", COUNTIFS(A$2:A2401, A2401, B$2:B2401, "Med B"), 0)</f>
        <v>0</v>
      </c>
      <c r="P2401" s="1">
        <f>IF(AND(B2401="Med B", COUNTIFS(A$2:A2401, A2401, B$2:B2401, "Med B")=2), E2401, 0)</f>
        <v>0</v>
      </c>
    </row>
    <row r="2402" spans="9:16" ht="12.75" customHeight="1" x14ac:dyDescent="0.25">
      <c r="I2402" s="23">
        <f>IF(F2402=1, SUMIFS(E$2:E2402, A$2:A2402, A2402, B$2:B2402, "Med A"), 0)</f>
        <v>0</v>
      </c>
      <c r="J2402" s="23">
        <f t="shared" si="293"/>
        <v>0</v>
      </c>
      <c r="K2402" s="23">
        <f t="shared" si="294"/>
        <v>0</v>
      </c>
      <c r="L2402" s="23">
        <f t="shared" si="295"/>
        <v>0</v>
      </c>
      <c r="M2402" s="1">
        <f>IF(AND(B2402="Med B", COUNTIFS(A$2:A2402, A2402, B$2:B2402, "Med B")=1), 1, 0)</f>
        <v>0</v>
      </c>
      <c r="N2402" s="1">
        <f t="shared" si="296"/>
        <v>0</v>
      </c>
      <c r="O2402" s="1">
        <f>IF(B2402="Med B", COUNTIFS(A$2:A2402, A2402, B$2:B2402, "Med B"), 0)</f>
        <v>0</v>
      </c>
      <c r="P2402" s="1">
        <f>IF(AND(B2402="Med B", COUNTIFS(A$2:A2402, A2402, B$2:B2402, "Med B")=2), E2402, 0)</f>
        <v>0</v>
      </c>
    </row>
    <row r="2403" spans="9:16" ht="12.75" customHeight="1" x14ac:dyDescent="0.25">
      <c r="I2403" s="23">
        <f>IF(F2403=1, SUMIFS(E$2:E2403, A$2:A2403, A2403, B$2:B2403, "Med A"), 0)</f>
        <v>0</v>
      </c>
      <c r="J2403" s="23">
        <f t="shared" si="293"/>
        <v>0</v>
      </c>
      <c r="K2403" s="23">
        <f t="shared" si="294"/>
        <v>0</v>
      </c>
      <c r="L2403" s="23">
        <f t="shared" si="295"/>
        <v>0</v>
      </c>
      <c r="M2403" s="1">
        <f>IF(AND(B2403="Med B", COUNTIFS(A$2:A2403, A2403, B$2:B2403, "Med B")=1), 1, 0)</f>
        <v>0</v>
      </c>
      <c r="N2403" s="1">
        <f t="shared" si="296"/>
        <v>0</v>
      </c>
      <c r="O2403" s="1">
        <f>IF(B2403="Med B", COUNTIFS(A$2:A2403, A2403, B$2:B2403, "Med B"), 0)</f>
        <v>0</v>
      </c>
      <c r="P2403" s="1">
        <f>IF(AND(B2403="Med B", COUNTIFS(A$2:A2403, A2403, B$2:B2403, "Med B")=2), E2403, 0)</f>
        <v>0</v>
      </c>
    </row>
    <row r="2404" spans="9:16" ht="12.75" customHeight="1" x14ac:dyDescent="0.25">
      <c r="I2404" s="23">
        <f>IF(F2404=1, SUMIFS(E$2:E2404, A$2:A2404, A2404, B$2:B2404, "Med A"), 0)</f>
        <v>0</v>
      </c>
      <c r="J2404" s="23">
        <f t="shared" si="293"/>
        <v>0</v>
      </c>
      <c r="K2404" s="23">
        <f t="shared" si="294"/>
        <v>0</v>
      </c>
      <c r="L2404" s="23">
        <f t="shared" si="295"/>
        <v>0</v>
      </c>
      <c r="M2404" s="1">
        <f>IF(AND(B2404="Med B", COUNTIFS(A$2:A2404, A2404, B$2:B2404, "Med B")=1), 1, 0)</f>
        <v>0</v>
      </c>
      <c r="N2404" s="1">
        <f t="shared" si="296"/>
        <v>0</v>
      </c>
      <c r="O2404" s="1">
        <f>IF(B2404="Med B", COUNTIFS(A$2:A2404, A2404, B$2:B2404, "Med B"), 0)</f>
        <v>0</v>
      </c>
      <c r="P2404" s="1">
        <f>IF(AND(B2404="Med B", COUNTIFS(A$2:A2404, A2404, B$2:B2404, "Med B")=2), E2404, 0)</f>
        <v>0</v>
      </c>
    </row>
    <row r="2405" spans="9:16" ht="12.75" customHeight="1" x14ac:dyDescent="0.25">
      <c r="I2405" s="23">
        <f>IF(F2405=1, SUMIFS(E$2:E2405, A$2:A2405, A2405, B$2:B2405, "Med A"), 0)</f>
        <v>0</v>
      </c>
      <c r="J2405" s="23">
        <f t="shared" si="293"/>
        <v>0</v>
      </c>
      <c r="K2405" s="23">
        <f t="shared" si="294"/>
        <v>0</v>
      </c>
      <c r="L2405" s="23">
        <f t="shared" si="295"/>
        <v>0</v>
      </c>
      <c r="M2405" s="1">
        <f>IF(AND(B2405="Med B", COUNTIFS(A$2:A2405, A2405, B$2:B2405, "Med B")=1), 1, 0)</f>
        <v>0</v>
      </c>
      <c r="N2405" s="1">
        <f t="shared" si="296"/>
        <v>0</v>
      </c>
      <c r="O2405" s="1">
        <f>IF(B2405="Med B", COUNTIFS(A$2:A2405, A2405, B$2:B2405, "Med B"), 0)</f>
        <v>0</v>
      </c>
      <c r="P2405" s="1">
        <f>IF(AND(B2405="Med B", COUNTIFS(A$2:A2405, A2405, B$2:B2405, "Med B")=2), E2405, 0)</f>
        <v>0</v>
      </c>
    </row>
    <row r="2406" spans="9:16" ht="12.75" customHeight="1" x14ac:dyDescent="0.25">
      <c r="I2406" s="23">
        <f>IF(F2406=1, SUMIFS(E$2:E2406, A$2:A2406, A2406, B$2:B2406, "Med A"), 0)</f>
        <v>0</v>
      </c>
      <c r="J2406" s="23">
        <f t="shared" si="293"/>
        <v>0</v>
      </c>
      <c r="K2406" s="23">
        <f t="shared" si="294"/>
        <v>0</v>
      </c>
      <c r="L2406" s="23">
        <f t="shared" si="295"/>
        <v>0</v>
      </c>
      <c r="M2406" s="1">
        <f>IF(AND(B2406="Med B", COUNTIFS(A$2:A2406, A2406, B$2:B2406, "Med B")=1), 1, 0)</f>
        <v>0</v>
      </c>
      <c r="N2406" s="1">
        <f t="shared" si="296"/>
        <v>0</v>
      </c>
      <c r="O2406" s="1">
        <f>IF(B2406="Med B", COUNTIFS(A$2:A2406, A2406, B$2:B2406, "Med B"), 0)</f>
        <v>0</v>
      </c>
      <c r="P2406" s="1">
        <f>IF(AND(B2406="Med B", COUNTIFS(A$2:A2406, A2406, B$2:B2406, "Med B")=2), E2406, 0)</f>
        <v>0</v>
      </c>
    </row>
    <row r="2407" spans="9:16" ht="12.75" customHeight="1" x14ac:dyDescent="0.25">
      <c r="I2407" s="23">
        <f>IF(F2407=1, SUMIFS(E$2:E2407, A$2:A2407, A2407, B$2:B2407, "Med A"), 0)</f>
        <v>0</v>
      </c>
      <c r="J2407" s="23">
        <f t="shared" si="293"/>
        <v>0</v>
      </c>
      <c r="K2407" s="23">
        <f t="shared" si="294"/>
        <v>0</v>
      </c>
      <c r="L2407" s="23">
        <f t="shared" si="295"/>
        <v>0</v>
      </c>
      <c r="M2407" s="1">
        <f>IF(AND(B2407="Med B", COUNTIFS(A$2:A2407, A2407, B$2:B2407, "Med B")=1), 1, 0)</f>
        <v>0</v>
      </c>
      <c r="N2407" s="1">
        <f t="shared" si="296"/>
        <v>0</v>
      </c>
      <c r="O2407" s="1">
        <f>IF(B2407="Med B", COUNTIFS(A$2:A2407, A2407, B$2:B2407, "Med B"), 0)</f>
        <v>0</v>
      </c>
      <c r="P2407" s="1">
        <f>IF(AND(B2407="Med B", COUNTIFS(A$2:A2407, A2407, B$2:B2407, "Med B")=2), E2407, 0)</f>
        <v>0</v>
      </c>
    </row>
    <row r="2408" spans="9:16" ht="12.75" customHeight="1" x14ac:dyDescent="0.25">
      <c r="I2408" s="23">
        <f>IF(F2408=1, SUMIFS(E$2:E2408, A$2:A2408, A2408, B$2:B2408, "Med A"), 0)</f>
        <v>0</v>
      </c>
      <c r="J2408" s="23">
        <f t="shared" si="293"/>
        <v>0</v>
      </c>
      <c r="K2408" s="23">
        <f t="shared" si="294"/>
        <v>0</v>
      </c>
      <c r="L2408" s="23">
        <f t="shared" si="295"/>
        <v>0</v>
      </c>
      <c r="M2408" s="1">
        <f>IF(AND(B2408="Med B", COUNTIFS(A$2:A2408, A2408, B$2:B2408, "Med B")=1), 1, 0)</f>
        <v>0</v>
      </c>
      <c r="N2408" s="1">
        <f t="shared" si="296"/>
        <v>0</v>
      </c>
      <c r="O2408" s="1">
        <f>IF(B2408="Med B", COUNTIFS(A$2:A2408, A2408, B$2:B2408, "Med B"), 0)</f>
        <v>0</v>
      </c>
      <c r="P2408" s="1">
        <f>IF(AND(B2408="Med B", COUNTIFS(A$2:A2408, A2408, B$2:B2408, "Med B")=2), E2408, 0)</f>
        <v>0</v>
      </c>
    </row>
    <row r="2409" spans="9:16" ht="12.75" customHeight="1" x14ac:dyDescent="0.25">
      <c r="I2409" s="23">
        <f>IF(F2409=1, SUMIFS(E$2:E2409, A$2:A2409, A2409, B$2:B2409, "Med A"), 0)</f>
        <v>0</v>
      </c>
      <c r="J2409" s="23">
        <f t="shared" si="293"/>
        <v>0</v>
      </c>
      <c r="K2409" s="23">
        <f t="shared" si="294"/>
        <v>0</v>
      </c>
      <c r="L2409" s="23">
        <f t="shared" si="295"/>
        <v>0</v>
      </c>
      <c r="M2409" s="1">
        <f>IF(AND(B2409="Med B", COUNTIFS(A$2:A2409, A2409, B$2:B2409, "Med B")=1), 1, 0)</f>
        <v>0</v>
      </c>
      <c r="N2409" s="1">
        <f t="shared" si="296"/>
        <v>0</v>
      </c>
      <c r="O2409" s="1">
        <f>IF(B2409="Med B", COUNTIFS(A$2:A2409, A2409, B$2:B2409, "Med B"), 0)</f>
        <v>0</v>
      </c>
      <c r="P2409" s="1">
        <f>IF(AND(B2409="Med B", COUNTIFS(A$2:A2409, A2409, B$2:B2409, "Med B")=2), E2409, 0)</f>
        <v>0</v>
      </c>
    </row>
    <row r="2410" spans="9:16" ht="12.75" customHeight="1" x14ac:dyDescent="0.25">
      <c r="I2410" s="23">
        <f>IF(F2410=1, SUMIFS(E$2:E2410, A$2:A2410, A2410, B$2:B2410, "Med A"), 0)</f>
        <v>0</v>
      </c>
      <c r="J2410" s="23">
        <f t="shared" si="293"/>
        <v>0</v>
      </c>
      <c r="K2410" s="23">
        <f t="shared" si="294"/>
        <v>0</v>
      </c>
      <c r="L2410" s="23">
        <f t="shared" si="295"/>
        <v>0</v>
      </c>
      <c r="M2410" s="1">
        <f>IF(AND(B2410="Med B", COUNTIFS(A$2:A2410, A2410, B$2:B2410, "Med B")=1), 1, 0)</f>
        <v>0</v>
      </c>
      <c r="N2410" s="1">
        <f t="shared" si="296"/>
        <v>0</v>
      </c>
      <c r="O2410" s="1">
        <f>IF(B2410="Med B", COUNTIFS(A$2:A2410, A2410, B$2:B2410, "Med B"), 0)</f>
        <v>0</v>
      </c>
      <c r="P2410" s="1">
        <f>IF(AND(B2410="Med B", COUNTIFS(A$2:A2410, A2410, B$2:B2410, "Med B")=2), E2410, 0)</f>
        <v>0</v>
      </c>
    </row>
    <row r="2411" spans="9:16" ht="12.75" customHeight="1" x14ac:dyDescent="0.25">
      <c r="I2411" s="23">
        <f>IF(F2411=1, SUMIFS(E$2:E2411, A$2:A2411, A2411, B$2:B2411, "Med A"), 0)</f>
        <v>0</v>
      </c>
      <c r="J2411" s="23">
        <f t="shared" si="293"/>
        <v>0</v>
      </c>
      <c r="K2411" s="23">
        <f t="shared" si="294"/>
        <v>0</v>
      </c>
      <c r="L2411" s="23">
        <f t="shared" si="295"/>
        <v>0</v>
      </c>
      <c r="M2411" s="1">
        <f>IF(AND(B2411="Med B", COUNTIFS(A$2:A2411, A2411, B$2:B2411, "Med B")=1), 1, 0)</f>
        <v>0</v>
      </c>
      <c r="N2411" s="1">
        <f t="shared" si="296"/>
        <v>0</v>
      </c>
      <c r="O2411" s="1">
        <f>IF(B2411="Med B", COUNTIFS(A$2:A2411, A2411, B$2:B2411, "Med B"), 0)</f>
        <v>0</v>
      </c>
      <c r="P2411" s="1">
        <f>IF(AND(B2411="Med B", COUNTIFS(A$2:A2411, A2411, B$2:B2411, "Med B")=2), E2411, 0)</f>
        <v>0</v>
      </c>
    </row>
    <row r="2412" spans="9:16" ht="12.75" customHeight="1" x14ac:dyDescent="0.25">
      <c r="I2412" s="23">
        <f>IF(F2412=1, SUMIFS(E$2:E2412, A$2:A2412, A2412, B$2:B2412, "Med A"), 0)</f>
        <v>0</v>
      </c>
      <c r="J2412" s="23">
        <f t="shared" si="293"/>
        <v>0</v>
      </c>
      <c r="K2412" s="23">
        <f t="shared" si="294"/>
        <v>0</v>
      </c>
      <c r="L2412" s="23">
        <f t="shared" si="295"/>
        <v>0</v>
      </c>
      <c r="M2412" s="1">
        <f>IF(AND(B2412="Med B", COUNTIFS(A$2:A2412, A2412, B$2:B2412, "Med B")=1), 1, 0)</f>
        <v>0</v>
      </c>
      <c r="N2412" s="1">
        <f t="shared" si="296"/>
        <v>0</v>
      </c>
      <c r="O2412" s="1">
        <f>IF(B2412="Med B", COUNTIFS(A$2:A2412, A2412, B$2:B2412, "Med B"), 0)</f>
        <v>0</v>
      </c>
      <c r="P2412" s="1">
        <f>IF(AND(B2412="Med B", COUNTIFS(A$2:A2412, A2412, B$2:B2412, "Med B")=2), E2412, 0)</f>
        <v>0</v>
      </c>
    </row>
    <row r="2413" spans="9:16" ht="12.75" customHeight="1" x14ac:dyDescent="0.25">
      <c r="I2413" s="23">
        <f>IF(F2413=1, SUMIFS(E$2:E2413, A$2:A2413, A2413, B$2:B2413, "Med A"), 0)</f>
        <v>0</v>
      </c>
      <c r="J2413" s="23">
        <f t="shared" si="293"/>
        <v>0</v>
      </c>
      <c r="K2413" s="23">
        <f t="shared" si="294"/>
        <v>0</v>
      </c>
      <c r="L2413" s="23">
        <f t="shared" si="295"/>
        <v>0</v>
      </c>
      <c r="M2413" s="1">
        <f>IF(AND(B2413="Med B", COUNTIFS(A$2:A2413, A2413, B$2:B2413, "Med B")=1), 1, 0)</f>
        <v>0</v>
      </c>
      <c r="N2413" s="1">
        <f t="shared" si="296"/>
        <v>0</v>
      </c>
      <c r="O2413" s="1">
        <f>IF(B2413="Med B", COUNTIFS(A$2:A2413, A2413, B$2:B2413, "Med B"), 0)</f>
        <v>0</v>
      </c>
      <c r="P2413" s="1">
        <f>IF(AND(B2413="Med B", COUNTIFS(A$2:A2413, A2413, B$2:B2413, "Med B")=2), E2413, 0)</f>
        <v>0</v>
      </c>
    </row>
    <row r="2414" spans="9:16" ht="12.75" customHeight="1" x14ac:dyDescent="0.25">
      <c r="I2414" s="23">
        <f>IF(F2414=1, SUMIFS(E$2:E2414, A$2:A2414, A2414, B$2:B2414, "Med A"), 0)</f>
        <v>0</v>
      </c>
      <c r="J2414" s="23">
        <f t="shared" si="293"/>
        <v>0</v>
      </c>
      <c r="K2414" s="23">
        <f t="shared" si="294"/>
        <v>0</v>
      </c>
      <c r="L2414" s="23">
        <f t="shared" si="295"/>
        <v>0</v>
      </c>
      <c r="M2414" s="1">
        <f>IF(AND(B2414="Med B", COUNTIFS(A$2:A2414, A2414, B$2:B2414, "Med B")=1), 1, 0)</f>
        <v>0</v>
      </c>
      <c r="N2414" s="1">
        <f t="shared" si="296"/>
        <v>0</v>
      </c>
      <c r="O2414" s="1">
        <f>IF(B2414="Med B", COUNTIFS(A$2:A2414, A2414, B$2:B2414, "Med B"), 0)</f>
        <v>0</v>
      </c>
      <c r="P2414" s="1">
        <f>IF(AND(B2414="Med B", COUNTIFS(A$2:A2414, A2414, B$2:B2414, "Med B")=2), E2414, 0)</f>
        <v>0</v>
      </c>
    </row>
    <row r="2415" spans="9:16" ht="12.75" customHeight="1" x14ac:dyDescent="0.25">
      <c r="I2415" s="23">
        <f>IF(F2415=1, SUMIFS(E$2:E2415, A$2:A2415, A2415, B$2:B2415, "Med A"), 0)</f>
        <v>0</v>
      </c>
      <c r="J2415" s="23">
        <f t="shared" si="293"/>
        <v>0</v>
      </c>
      <c r="K2415" s="23">
        <f t="shared" si="294"/>
        <v>0</v>
      </c>
      <c r="L2415" s="23">
        <f t="shared" si="295"/>
        <v>0</v>
      </c>
      <c r="M2415" s="1">
        <f>IF(AND(B2415="Med B", COUNTIFS(A$2:A2415, A2415, B$2:B2415, "Med B")=1), 1, 0)</f>
        <v>0</v>
      </c>
      <c r="N2415" s="1">
        <f t="shared" si="296"/>
        <v>0</v>
      </c>
      <c r="O2415" s="1">
        <f>IF(B2415="Med B", COUNTIFS(A$2:A2415, A2415, B$2:B2415, "Med B"), 0)</f>
        <v>0</v>
      </c>
      <c r="P2415" s="1">
        <f>IF(AND(B2415="Med B", COUNTIFS(A$2:A2415, A2415, B$2:B2415, "Med B")=2), E2415, 0)</f>
        <v>0</v>
      </c>
    </row>
    <row r="2416" spans="9:16" ht="12.75" customHeight="1" x14ac:dyDescent="0.25">
      <c r="I2416" s="23">
        <f>IF(F2416=1, SUMIFS(E$2:E2416, A$2:A2416, A2416, B$2:B2416, "Med A"), 0)</f>
        <v>0</v>
      </c>
      <c r="J2416" s="23">
        <f t="shared" si="293"/>
        <v>0</v>
      </c>
      <c r="K2416" s="23">
        <f t="shared" si="294"/>
        <v>0</v>
      </c>
      <c r="L2416" s="23">
        <f t="shared" si="295"/>
        <v>0</v>
      </c>
      <c r="M2416" s="1">
        <f>IF(AND(B2416="Med B", COUNTIFS(A$2:A2416, A2416, B$2:B2416, "Med B")=1), 1, 0)</f>
        <v>0</v>
      </c>
      <c r="N2416" s="1">
        <f t="shared" si="296"/>
        <v>0</v>
      </c>
      <c r="O2416" s="1">
        <f>IF(B2416="Med B", COUNTIFS(A$2:A2416, A2416, B$2:B2416, "Med B"), 0)</f>
        <v>0</v>
      </c>
      <c r="P2416" s="1">
        <f>IF(AND(B2416="Med B", COUNTIFS(A$2:A2416, A2416, B$2:B2416, "Med B")=2), E2416, 0)</f>
        <v>0</v>
      </c>
    </row>
    <row r="2417" spans="9:16" ht="12.75" customHeight="1" x14ac:dyDescent="0.25">
      <c r="I2417" s="23">
        <f>IF(F2417=1, SUMIFS(E$2:E2417, A$2:A2417, A2417, B$2:B2417, "Med A"), 0)</f>
        <v>0</v>
      </c>
      <c r="J2417" s="23">
        <f t="shared" si="293"/>
        <v>0</v>
      </c>
      <c r="K2417" s="23">
        <f t="shared" si="294"/>
        <v>0</v>
      </c>
      <c r="L2417" s="23">
        <f t="shared" si="295"/>
        <v>0</v>
      </c>
      <c r="M2417" s="1">
        <f>IF(AND(B2417="Med B", COUNTIFS(A$2:A2417, A2417, B$2:B2417, "Med B")=1), 1, 0)</f>
        <v>0</v>
      </c>
      <c r="N2417" s="1">
        <f t="shared" si="296"/>
        <v>0</v>
      </c>
      <c r="O2417" s="1">
        <f>IF(B2417="Med B", COUNTIFS(A$2:A2417, A2417, B$2:B2417, "Med B"), 0)</f>
        <v>0</v>
      </c>
      <c r="P2417" s="1">
        <f>IF(AND(B2417="Med B", COUNTIFS(A$2:A2417, A2417, B$2:B2417, "Med B")=2), E2417, 0)</f>
        <v>0</v>
      </c>
    </row>
    <row r="2418" spans="9:16" ht="12.75" customHeight="1" x14ac:dyDescent="0.25">
      <c r="I2418" s="23">
        <f>IF(F2418=1, SUMIFS(E$2:E2418, A$2:A2418, A2418, B$2:B2418, "Med A"), 0)</f>
        <v>0</v>
      </c>
      <c r="J2418" s="23">
        <f t="shared" si="293"/>
        <v>0</v>
      </c>
      <c r="K2418" s="23">
        <f t="shared" si="294"/>
        <v>0</v>
      </c>
      <c r="L2418" s="23">
        <f t="shared" si="295"/>
        <v>0</v>
      </c>
      <c r="M2418" s="1">
        <f>IF(AND(B2418="Med B", COUNTIFS(A$2:A2418, A2418, B$2:B2418, "Med B")=1), 1, 0)</f>
        <v>0</v>
      </c>
      <c r="N2418" s="1">
        <f t="shared" si="296"/>
        <v>0</v>
      </c>
      <c r="O2418" s="1">
        <f>IF(B2418="Med B", COUNTIFS(A$2:A2418, A2418, B$2:B2418, "Med B"), 0)</f>
        <v>0</v>
      </c>
      <c r="P2418" s="1">
        <f>IF(AND(B2418="Med B", COUNTIFS(A$2:A2418, A2418, B$2:B2418, "Med B")=2), E2418, 0)</f>
        <v>0</v>
      </c>
    </row>
    <row r="2419" spans="9:16" ht="12.75" customHeight="1" x14ac:dyDescent="0.25">
      <c r="I2419" s="23">
        <f>IF(F2419=1, SUMIFS(E$2:E2419, A$2:A2419, A2419, B$2:B2419, "Med A"), 0)</f>
        <v>0</v>
      </c>
      <c r="J2419" s="23">
        <f t="shared" si="293"/>
        <v>0</v>
      </c>
      <c r="K2419" s="23">
        <f t="shared" si="294"/>
        <v>0</v>
      </c>
      <c r="L2419" s="23">
        <f t="shared" si="295"/>
        <v>0</v>
      </c>
      <c r="M2419" s="1">
        <f>IF(AND(B2419="Med B", COUNTIFS(A$2:A2419, A2419, B$2:B2419, "Med B")=1), 1, 0)</f>
        <v>0</v>
      </c>
      <c r="N2419" s="1">
        <f t="shared" si="296"/>
        <v>0</v>
      </c>
      <c r="O2419" s="1">
        <f>IF(B2419="Med B", COUNTIFS(A$2:A2419, A2419, B$2:B2419, "Med B"), 0)</f>
        <v>0</v>
      </c>
      <c r="P2419" s="1">
        <f>IF(AND(B2419="Med B", COUNTIFS(A$2:A2419, A2419, B$2:B2419, "Med B")=2), E2419, 0)</f>
        <v>0</v>
      </c>
    </row>
    <row r="2420" spans="9:16" ht="12.75" customHeight="1" x14ac:dyDescent="0.25">
      <c r="I2420" s="23">
        <f>IF(F2420=1, SUMIFS(E$2:E2420, A$2:A2420, A2420, B$2:B2420, "Med A"), 0)</f>
        <v>0</v>
      </c>
      <c r="J2420" s="23">
        <f t="shared" si="293"/>
        <v>0</v>
      </c>
      <c r="K2420" s="23">
        <f t="shared" si="294"/>
        <v>0</v>
      </c>
      <c r="L2420" s="23">
        <f t="shared" si="295"/>
        <v>0</v>
      </c>
      <c r="M2420" s="1">
        <f>IF(AND(B2420="Med B", COUNTIFS(A$2:A2420, A2420, B$2:B2420, "Med B")=1), 1, 0)</f>
        <v>0</v>
      </c>
      <c r="N2420" s="1">
        <f t="shared" si="296"/>
        <v>0</v>
      </c>
      <c r="O2420" s="1">
        <f>IF(B2420="Med B", COUNTIFS(A$2:A2420, A2420, B$2:B2420, "Med B"), 0)</f>
        <v>0</v>
      </c>
      <c r="P2420" s="1">
        <f>IF(AND(B2420="Med B", COUNTIFS(A$2:A2420, A2420, B$2:B2420, "Med B")=2), E2420, 0)</f>
        <v>0</v>
      </c>
    </row>
    <row r="2421" spans="9:16" ht="12.75" customHeight="1" x14ac:dyDescent="0.25">
      <c r="I2421" s="23">
        <f>IF(F2421=1, SUMIFS(E$2:E2421, A$2:A2421, A2421, B$2:B2421, "Med A"), 0)</f>
        <v>0</v>
      </c>
      <c r="J2421" s="23">
        <f t="shared" si="293"/>
        <v>0</v>
      </c>
      <c r="K2421" s="23">
        <f t="shared" si="294"/>
        <v>0</v>
      </c>
      <c r="L2421" s="23">
        <f t="shared" si="295"/>
        <v>0</v>
      </c>
      <c r="M2421" s="1">
        <f>IF(AND(B2421="Med B", COUNTIFS(A$2:A2421, A2421, B$2:B2421, "Med B")=1), 1, 0)</f>
        <v>0</v>
      </c>
      <c r="N2421" s="1">
        <f t="shared" si="296"/>
        <v>0</v>
      </c>
      <c r="O2421" s="1">
        <f>IF(B2421="Med B", COUNTIFS(A$2:A2421, A2421, B$2:B2421, "Med B"), 0)</f>
        <v>0</v>
      </c>
      <c r="P2421" s="1">
        <f>IF(AND(B2421="Med B", COUNTIFS(A$2:A2421, A2421, B$2:B2421, "Med B")=2), E2421, 0)</f>
        <v>0</v>
      </c>
    </row>
    <row r="2422" spans="9:16" ht="12.75" customHeight="1" x14ac:dyDescent="0.25">
      <c r="I2422" s="23">
        <f>IF(F2422=1, SUMIFS(E$2:E2422, A$2:A2422, A2422, B$2:B2422, "Med A"), 0)</f>
        <v>0</v>
      </c>
      <c r="J2422" s="23">
        <f t="shared" si="293"/>
        <v>0</v>
      </c>
      <c r="K2422" s="23">
        <f t="shared" si="294"/>
        <v>0</v>
      </c>
      <c r="L2422" s="23">
        <f t="shared" si="295"/>
        <v>0</v>
      </c>
      <c r="M2422" s="1">
        <f>IF(AND(B2422="Med B", COUNTIFS(A$2:A2422, A2422, B$2:B2422, "Med B")=1), 1, 0)</f>
        <v>0</v>
      </c>
      <c r="N2422" s="1">
        <f t="shared" si="296"/>
        <v>0</v>
      </c>
      <c r="O2422" s="1">
        <f>IF(B2422="Med B", COUNTIFS(A$2:A2422, A2422, B$2:B2422, "Med B"), 0)</f>
        <v>0</v>
      </c>
      <c r="P2422" s="1">
        <f>IF(AND(B2422="Med B", COUNTIFS(A$2:A2422, A2422, B$2:B2422, "Med B")=2), E2422, 0)</f>
        <v>0</v>
      </c>
    </row>
    <row r="2423" spans="9:16" ht="12.75" customHeight="1" x14ac:dyDescent="0.25">
      <c r="I2423" s="23">
        <f>IF(F2423=1, SUMIFS(E$2:E2423, A$2:A2423, A2423, B$2:B2423, "Med A"), 0)</f>
        <v>0</v>
      </c>
      <c r="J2423" s="23">
        <f t="shared" si="293"/>
        <v>0</v>
      </c>
      <c r="K2423" s="23">
        <f t="shared" si="294"/>
        <v>0</v>
      </c>
      <c r="L2423" s="23">
        <f t="shared" si="295"/>
        <v>0</v>
      </c>
      <c r="M2423" s="1">
        <f>IF(AND(B2423="Med B", COUNTIFS(A$2:A2423, A2423, B$2:B2423, "Med B")=1), 1, 0)</f>
        <v>0</v>
      </c>
      <c r="N2423" s="1">
        <f t="shared" si="296"/>
        <v>0</v>
      </c>
      <c r="O2423" s="1">
        <f>IF(B2423="Med B", COUNTIFS(A$2:A2423, A2423, B$2:B2423, "Med B"), 0)</f>
        <v>0</v>
      </c>
      <c r="P2423" s="1">
        <f>IF(AND(B2423="Med B", COUNTIFS(A$2:A2423, A2423, B$2:B2423, "Med B")=2), E2423, 0)</f>
        <v>0</v>
      </c>
    </row>
    <row r="2424" spans="9:16" ht="12.75" customHeight="1" x14ac:dyDescent="0.25">
      <c r="I2424" s="23">
        <f>IF(F2424=1, SUMIFS(E$2:E2424, A$2:A2424, A2424, B$2:B2424, "Med A"), 0)</f>
        <v>0</v>
      </c>
      <c r="J2424" s="23">
        <f t="shared" si="293"/>
        <v>0</v>
      </c>
      <c r="K2424" s="23">
        <f t="shared" si="294"/>
        <v>0</v>
      </c>
      <c r="L2424" s="23">
        <f t="shared" si="295"/>
        <v>0</v>
      </c>
      <c r="M2424" s="1">
        <f>IF(AND(B2424="Med B", COUNTIFS(A$2:A2424, A2424, B$2:B2424, "Med B")=1), 1, 0)</f>
        <v>0</v>
      </c>
      <c r="N2424" s="1">
        <f t="shared" si="296"/>
        <v>0</v>
      </c>
      <c r="O2424" s="1">
        <f>IF(B2424="Med B", COUNTIFS(A$2:A2424, A2424, B$2:B2424, "Med B"), 0)</f>
        <v>0</v>
      </c>
      <c r="P2424" s="1">
        <f>IF(AND(B2424="Med B", COUNTIFS(A$2:A2424, A2424, B$2:B2424, "Med B")=2), E2424, 0)</f>
        <v>0</v>
      </c>
    </row>
    <row r="2425" spans="9:16" ht="12.75" customHeight="1" x14ac:dyDescent="0.25">
      <c r="I2425" s="23">
        <f>IF(F2425=1, SUMIFS(E$2:E2425, A$2:A2425, A2425, B$2:B2425, "Med A"), 0)</f>
        <v>0</v>
      </c>
      <c r="J2425" s="23">
        <f t="shared" si="293"/>
        <v>0</v>
      </c>
      <c r="K2425" s="23">
        <f t="shared" si="294"/>
        <v>0</v>
      </c>
      <c r="L2425" s="23">
        <f t="shared" si="295"/>
        <v>0</v>
      </c>
      <c r="M2425" s="1">
        <f>IF(AND(B2425="Med B", COUNTIFS(A$2:A2425, A2425, B$2:B2425, "Med B")=1), 1, 0)</f>
        <v>0</v>
      </c>
      <c r="N2425" s="1">
        <f t="shared" si="296"/>
        <v>0</v>
      </c>
      <c r="O2425" s="1">
        <f>IF(B2425="Med B", COUNTIFS(A$2:A2425, A2425, B$2:B2425, "Med B"), 0)</f>
        <v>0</v>
      </c>
      <c r="P2425" s="1">
        <f>IF(AND(B2425="Med B", COUNTIFS(A$2:A2425, A2425, B$2:B2425, "Med B")=2), E2425, 0)</f>
        <v>0</v>
      </c>
    </row>
    <row r="2426" spans="9:16" ht="12.75" customHeight="1" x14ac:dyDescent="0.25">
      <c r="I2426" s="23">
        <f>IF(F2426=1, SUMIFS(E$2:E2426, A$2:A2426, A2426, B$2:B2426, "Med A"), 0)</f>
        <v>0</v>
      </c>
      <c r="J2426" s="23">
        <f t="shared" si="293"/>
        <v>0</v>
      </c>
      <c r="K2426" s="23">
        <f t="shared" si="294"/>
        <v>0</v>
      </c>
      <c r="L2426" s="23">
        <f t="shared" si="295"/>
        <v>0</v>
      </c>
      <c r="M2426" s="1">
        <f>IF(AND(B2426="Med B", COUNTIFS(A$2:A2426, A2426, B$2:B2426, "Med B")=1), 1, 0)</f>
        <v>0</v>
      </c>
      <c r="N2426" s="1">
        <f t="shared" si="296"/>
        <v>0</v>
      </c>
      <c r="O2426" s="1">
        <f>IF(B2426="Med B", COUNTIFS(A$2:A2426, A2426, B$2:B2426, "Med B"), 0)</f>
        <v>0</v>
      </c>
      <c r="P2426" s="1">
        <f>IF(AND(B2426="Med B", COUNTIFS(A$2:A2426, A2426, B$2:B2426, "Med B")=2), E2426, 0)</f>
        <v>0</v>
      </c>
    </row>
    <row r="2427" spans="9:16" ht="12.75" customHeight="1" x14ac:dyDescent="0.25">
      <c r="I2427" s="23">
        <f>IF(F2427=1, SUMIFS(E$2:E2427, A$2:A2427, A2427, B$2:B2427, "Med A"), 0)</f>
        <v>0</v>
      </c>
      <c r="J2427" s="23">
        <f t="shared" si="293"/>
        <v>0</v>
      </c>
      <c r="K2427" s="23">
        <f t="shared" si="294"/>
        <v>0</v>
      </c>
      <c r="L2427" s="23">
        <f t="shared" si="295"/>
        <v>0</v>
      </c>
      <c r="M2427" s="1">
        <f>IF(AND(B2427="Med B", COUNTIFS(A$2:A2427, A2427, B$2:B2427, "Med B")=1), 1, 0)</f>
        <v>0</v>
      </c>
      <c r="N2427" s="1">
        <f t="shared" si="296"/>
        <v>0</v>
      </c>
      <c r="O2427" s="1">
        <f>IF(B2427="Med B", COUNTIFS(A$2:A2427, A2427, B$2:B2427, "Med B"), 0)</f>
        <v>0</v>
      </c>
      <c r="P2427" s="1">
        <f>IF(AND(B2427="Med B", COUNTIFS(A$2:A2427, A2427, B$2:B2427, "Med B")=2), E2427, 0)</f>
        <v>0</v>
      </c>
    </row>
    <row r="2428" spans="9:16" ht="12.75" customHeight="1" x14ac:dyDescent="0.25">
      <c r="I2428" s="23">
        <f>IF(F2428=1, SUMIFS(E$2:E2428, A$2:A2428, A2428, B$2:B2428, "Med A"), 0)</f>
        <v>0</v>
      </c>
      <c r="J2428" s="23">
        <f t="shared" si="293"/>
        <v>0</v>
      </c>
      <c r="K2428" s="23">
        <f t="shared" si="294"/>
        <v>0</v>
      </c>
      <c r="L2428" s="23">
        <f t="shared" si="295"/>
        <v>0</v>
      </c>
      <c r="M2428" s="1">
        <f>IF(AND(B2428="Med B", COUNTIFS(A$2:A2428, A2428, B$2:B2428, "Med B")=1), 1, 0)</f>
        <v>0</v>
      </c>
      <c r="N2428" s="1">
        <f t="shared" si="296"/>
        <v>0</v>
      </c>
      <c r="O2428" s="1">
        <f>IF(B2428="Med B", COUNTIFS(A$2:A2428, A2428, B$2:B2428, "Med B"), 0)</f>
        <v>0</v>
      </c>
      <c r="P2428" s="1">
        <f>IF(AND(B2428="Med B", COUNTIFS(A$2:A2428, A2428, B$2:B2428, "Med B")=2), E2428, 0)</f>
        <v>0</v>
      </c>
    </row>
    <row r="2429" spans="9:16" ht="12.75" customHeight="1" x14ac:dyDescent="0.25">
      <c r="I2429" s="23">
        <f>IF(F2429=1, SUMIFS(E$2:E2429, A$2:A2429, A2429, B$2:B2429, "Med A"), 0)</f>
        <v>0</v>
      </c>
      <c r="J2429" s="23">
        <f t="shared" si="293"/>
        <v>0</v>
      </c>
      <c r="K2429" s="23">
        <f t="shared" si="294"/>
        <v>0</v>
      </c>
      <c r="L2429" s="23">
        <f t="shared" si="295"/>
        <v>0</v>
      </c>
      <c r="M2429" s="1">
        <f>IF(AND(B2429="Med B", COUNTIFS(A$2:A2429, A2429, B$2:B2429, "Med B")=1), 1, 0)</f>
        <v>0</v>
      </c>
      <c r="N2429" s="1">
        <f t="shared" si="296"/>
        <v>0</v>
      </c>
      <c r="O2429" s="1">
        <f>IF(B2429="Med B", COUNTIFS(A$2:A2429, A2429, B$2:B2429, "Med B"), 0)</f>
        <v>0</v>
      </c>
      <c r="P2429" s="1">
        <f>IF(AND(B2429="Med B", COUNTIFS(A$2:A2429, A2429, B$2:B2429, "Med B")=2), E2429, 0)</f>
        <v>0</v>
      </c>
    </row>
    <row r="2430" spans="9:16" ht="12.75" customHeight="1" x14ac:dyDescent="0.25">
      <c r="I2430" s="23">
        <f>IF(F2430=1, SUMIFS(E$2:E2430, A$2:A2430, A2430, B$2:B2430, "Med A"), 0)</f>
        <v>0</v>
      </c>
      <c r="J2430" s="23">
        <f t="shared" si="293"/>
        <v>0</v>
      </c>
      <c r="K2430" s="23">
        <f t="shared" si="294"/>
        <v>0</v>
      </c>
      <c r="L2430" s="23">
        <f t="shared" si="295"/>
        <v>0</v>
      </c>
      <c r="M2430" s="1">
        <f>IF(AND(B2430="Med B", COUNTIFS(A$2:A2430, A2430, B$2:B2430, "Med B")=1), 1, 0)</f>
        <v>0</v>
      </c>
      <c r="N2430" s="1">
        <f t="shared" si="296"/>
        <v>0</v>
      </c>
      <c r="O2430" s="1">
        <f>IF(B2430="Med B", COUNTIFS(A$2:A2430, A2430, B$2:B2430, "Med B"), 0)</f>
        <v>0</v>
      </c>
      <c r="P2430" s="1">
        <f>IF(AND(B2430="Med B", COUNTIFS(A$2:A2430, A2430, B$2:B2430, "Med B")=2), E2430, 0)</f>
        <v>0</v>
      </c>
    </row>
    <row r="2431" spans="9:16" ht="12.75" customHeight="1" x14ac:dyDescent="0.25">
      <c r="I2431" s="23">
        <f>IF(F2431=1, SUMIFS(E$2:E2431, A$2:A2431, A2431, B$2:B2431, "Med A"), 0)</f>
        <v>0</v>
      </c>
      <c r="J2431" s="23">
        <f t="shared" si="293"/>
        <v>0</v>
      </c>
      <c r="K2431" s="23">
        <f t="shared" si="294"/>
        <v>0</v>
      </c>
      <c r="L2431" s="23">
        <f t="shared" si="295"/>
        <v>0</v>
      </c>
      <c r="M2431" s="1">
        <f>IF(AND(B2431="Med B", COUNTIFS(A$2:A2431, A2431, B$2:B2431, "Med B")=1), 1, 0)</f>
        <v>0</v>
      </c>
      <c r="N2431" s="1">
        <f t="shared" si="296"/>
        <v>0</v>
      </c>
      <c r="O2431" s="1">
        <f>IF(B2431="Med B", COUNTIFS(A$2:A2431, A2431, B$2:B2431, "Med B"), 0)</f>
        <v>0</v>
      </c>
      <c r="P2431" s="1">
        <f>IF(AND(B2431="Med B", COUNTIFS(A$2:A2431, A2431, B$2:B2431, "Med B")=2), E2431, 0)</f>
        <v>0</v>
      </c>
    </row>
    <row r="2432" spans="9:16" ht="12.75" customHeight="1" x14ac:dyDescent="0.25">
      <c r="I2432" s="23">
        <f>IF(F2432=1, SUMIFS(E$2:E2432, A$2:A2432, A2432, B$2:B2432, "Med A"), 0)</f>
        <v>0</v>
      </c>
      <c r="J2432" s="23">
        <f t="shared" si="293"/>
        <v>0</v>
      </c>
      <c r="K2432" s="23">
        <f t="shared" si="294"/>
        <v>0</v>
      </c>
      <c r="L2432" s="23">
        <f t="shared" si="295"/>
        <v>0</v>
      </c>
      <c r="M2432" s="1">
        <f>IF(AND(B2432="Med B", COUNTIFS(A$2:A2432, A2432, B$2:B2432, "Med B")=1), 1, 0)</f>
        <v>0</v>
      </c>
      <c r="N2432" s="1">
        <f t="shared" si="296"/>
        <v>0</v>
      </c>
      <c r="O2432" s="1">
        <f>IF(B2432="Med B", COUNTIFS(A$2:A2432, A2432, B$2:B2432, "Med B"), 0)</f>
        <v>0</v>
      </c>
      <c r="P2432" s="1">
        <f>IF(AND(B2432="Med B", COUNTIFS(A$2:A2432, A2432, B$2:B2432, "Med B")=2), E2432, 0)</f>
        <v>0</v>
      </c>
    </row>
    <row r="2433" spans="9:16" ht="12.75" customHeight="1" x14ac:dyDescent="0.25">
      <c r="I2433" s="23">
        <f>IF(F2433=1, SUMIFS(E$2:E2433, A$2:A2433, A2433, B$2:B2433, "Med A"), 0)</f>
        <v>0</v>
      </c>
      <c r="J2433" s="23">
        <f t="shared" si="293"/>
        <v>0</v>
      </c>
      <c r="K2433" s="23">
        <f t="shared" si="294"/>
        <v>0</v>
      </c>
      <c r="L2433" s="23">
        <f t="shared" si="295"/>
        <v>0</v>
      </c>
      <c r="M2433" s="1">
        <f>IF(AND(B2433="Med B", COUNTIFS(A$2:A2433, A2433, B$2:B2433, "Med B")=1), 1, 0)</f>
        <v>0</v>
      </c>
      <c r="N2433" s="1">
        <f t="shared" si="296"/>
        <v>0</v>
      </c>
      <c r="O2433" s="1">
        <f>IF(B2433="Med B", COUNTIFS(A$2:A2433, A2433, B$2:B2433, "Med B"), 0)</f>
        <v>0</v>
      </c>
      <c r="P2433" s="1">
        <f>IF(AND(B2433="Med B", COUNTIFS(A$2:A2433, A2433, B$2:B2433, "Med B")=2), E2433, 0)</f>
        <v>0</v>
      </c>
    </row>
    <row r="2434" spans="9:16" ht="12.75" customHeight="1" x14ac:dyDescent="0.25">
      <c r="I2434" s="23">
        <f>IF(F2434=1, SUMIFS(E$2:E2434, A$2:A2434, A2434, B$2:B2434, "Med A"), 0)</f>
        <v>0</v>
      </c>
      <c r="J2434" s="23">
        <f t="shared" si="293"/>
        <v>0</v>
      </c>
      <c r="K2434" s="23">
        <f t="shared" si="294"/>
        <v>0</v>
      </c>
      <c r="L2434" s="23">
        <f t="shared" si="295"/>
        <v>0</v>
      </c>
      <c r="M2434" s="1">
        <f>IF(AND(B2434="Med B", COUNTIFS(A$2:A2434, A2434, B$2:B2434, "Med B")=1), 1, 0)</f>
        <v>0</v>
      </c>
      <c r="N2434" s="1">
        <f t="shared" si="296"/>
        <v>0</v>
      </c>
      <c r="O2434" s="1">
        <f>IF(B2434="Med B", COUNTIFS(A$2:A2434, A2434, B$2:B2434, "Med B"), 0)</f>
        <v>0</v>
      </c>
      <c r="P2434" s="1">
        <f>IF(AND(B2434="Med B", COUNTIFS(A$2:A2434, A2434, B$2:B2434, "Med B")=2), E2434, 0)</f>
        <v>0</v>
      </c>
    </row>
    <row r="2435" spans="9:16" ht="12.75" customHeight="1" x14ac:dyDescent="0.25">
      <c r="I2435" s="23">
        <f>IF(F2435=1, SUMIFS(E$2:E2435, A$2:A2435, A2435, B$2:B2435, "Med A"), 0)</f>
        <v>0</v>
      </c>
      <c r="J2435" s="23">
        <f t="shared" ref="J2435:J2498" si="297">IF(AND(B2435="Med B", OR(A2436&lt;&gt;A2435, ISBLANK(A2436))), SUMIFS(E:E, A:A, A2435, B:B, "Med B"), 0)</f>
        <v>0</v>
      </c>
      <c r="K2435" s="23">
        <f t="shared" ref="K2435:K2498" si="298">IF(B2435="Med A", E2435, 0)</f>
        <v>0</v>
      </c>
      <c r="L2435" s="23">
        <f t="shared" ref="L2435:L2498" si="299">IF(B2435="Med B", E2435, 0)</f>
        <v>0</v>
      </c>
      <c r="M2435" s="1">
        <f>IF(AND(B2435="Med B", COUNTIFS(A$2:A2435, A2435, B$2:B2435, "Med B")=1), 1, 0)</f>
        <v>0</v>
      </c>
      <c r="N2435" s="1">
        <f t="shared" ref="N2435:N2498" si="300">IF(M2435=1, E2435, 0)</f>
        <v>0</v>
      </c>
      <c r="O2435" s="1">
        <f>IF(B2435="Med B", COUNTIFS(A$2:A2435, A2435, B$2:B2435, "Med B"), 0)</f>
        <v>0</v>
      </c>
      <c r="P2435" s="1">
        <f>IF(AND(B2435="Med B", COUNTIFS(A$2:A2435, A2435, B$2:B2435, "Med B")=2), E2435, 0)</f>
        <v>0</v>
      </c>
    </row>
    <row r="2436" spans="9:16" ht="12.75" customHeight="1" x14ac:dyDescent="0.25">
      <c r="I2436" s="23">
        <f>IF(F2436=1, SUMIFS(E$2:E2436, A$2:A2436, A2436, B$2:B2436, "Med A"), 0)</f>
        <v>0</v>
      </c>
      <c r="J2436" s="23">
        <f t="shared" si="297"/>
        <v>0</v>
      </c>
      <c r="K2436" s="23">
        <f t="shared" si="298"/>
        <v>0</v>
      </c>
      <c r="L2436" s="23">
        <f t="shared" si="299"/>
        <v>0</v>
      </c>
      <c r="M2436" s="1">
        <f>IF(AND(B2436="Med B", COUNTIFS(A$2:A2436, A2436, B$2:B2436, "Med B")=1), 1, 0)</f>
        <v>0</v>
      </c>
      <c r="N2436" s="1">
        <f t="shared" si="300"/>
        <v>0</v>
      </c>
      <c r="O2436" s="1">
        <f>IF(B2436="Med B", COUNTIFS(A$2:A2436, A2436, B$2:B2436, "Med B"), 0)</f>
        <v>0</v>
      </c>
      <c r="P2436" s="1">
        <f>IF(AND(B2436="Med B", COUNTIFS(A$2:A2436, A2436, B$2:B2436, "Med B")=2), E2436, 0)</f>
        <v>0</v>
      </c>
    </row>
    <row r="2437" spans="9:16" ht="12.75" customHeight="1" x14ac:dyDescent="0.25">
      <c r="I2437" s="23">
        <f>IF(F2437=1, SUMIFS(E$2:E2437, A$2:A2437, A2437, B$2:B2437, "Med A"), 0)</f>
        <v>0</v>
      </c>
      <c r="J2437" s="23">
        <f t="shared" si="297"/>
        <v>0</v>
      </c>
      <c r="K2437" s="23">
        <f t="shared" si="298"/>
        <v>0</v>
      </c>
      <c r="L2437" s="23">
        <f t="shared" si="299"/>
        <v>0</v>
      </c>
      <c r="M2437" s="1">
        <f>IF(AND(B2437="Med B", COUNTIFS(A$2:A2437, A2437, B$2:B2437, "Med B")=1), 1, 0)</f>
        <v>0</v>
      </c>
      <c r="N2437" s="1">
        <f t="shared" si="300"/>
        <v>0</v>
      </c>
      <c r="O2437" s="1">
        <f>IF(B2437="Med B", COUNTIFS(A$2:A2437, A2437, B$2:B2437, "Med B"), 0)</f>
        <v>0</v>
      </c>
      <c r="P2437" s="1">
        <f>IF(AND(B2437="Med B", COUNTIFS(A$2:A2437, A2437, B$2:B2437, "Med B")=2), E2437, 0)</f>
        <v>0</v>
      </c>
    </row>
    <row r="2438" spans="9:16" ht="12.75" customHeight="1" x14ac:dyDescent="0.25">
      <c r="I2438" s="23">
        <f>IF(F2438=1, SUMIFS(E$2:E2438, A$2:A2438, A2438, B$2:B2438, "Med A"), 0)</f>
        <v>0</v>
      </c>
      <c r="J2438" s="23">
        <f t="shared" si="297"/>
        <v>0</v>
      </c>
      <c r="K2438" s="23">
        <f t="shared" si="298"/>
        <v>0</v>
      </c>
      <c r="L2438" s="23">
        <f t="shared" si="299"/>
        <v>0</v>
      </c>
      <c r="M2438" s="1">
        <f>IF(AND(B2438="Med B", COUNTIFS(A$2:A2438, A2438, B$2:B2438, "Med B")=1), 1, 0)</f>
        <v>0</v>
      </c>
      <c r="N2438" s="1">
        <f t="shared" si="300"/>
        <v>0</v>
      </c>
      <c r="O2438" s="1">
        <f>IF(B2438="Med B", COUNTIFS(A$2:A2438, A2438, B$2:B2438, "Med B"), 0)</f>
        <v>0</v>
      </c>
      <c r="P2438" s="1">
        <f>IF(AND(B2438="Med B", COUNTIFS(A$2:A2438, A2438, B$2:B2438, "Med B")=2), E2438, 0)</f>
        <v>0</v>
      </c>
    </row>
    <row r="2439" spans="9:16" ht="12.75" customHeight="1" x14ac:dyDescent="0.25">
      <c r="I2439" s="23">
        <f>IF(F2439=1, SUMIFS(E$2:E2439, A$2:A2439, A2439, B$2:B2439, "Med A"), 0)</f>
        <v>0</v>
      </c>
      <c r="J2439" s="23">
        <f t="shared" si="297"/>
        <v>0</v>
      </c>
      <c r="K2439" s="23">
        <f t="shared" si="298"/>
        <v>0</v>
      </c>
      <c r="L2439" s="23">
        <f t="shared" si="299"/>
        <v>0</v>
      </c>
      <c r="M2439" s="1">
        <f>IF(AND(B2439="Med B", COUNTIFS(A$2:A2439, A2439, B$2:B2439, "Med B")=1), 1, 0)</f>
        <v>0</v>
      </c>
      <c r="N2439" s="1">
        <f t="shared" si="300"/>
        <v>0</v>
      </c>
      <c r="O2439" s="1">
        <f>IF(B2439="Med B", COUNTIFS(A$2:A2439, A2439, B$2:B2439, "Med B"), 0)</f>
        <v>0</v>
      </c>
      <c r="P2439" s="1">
        <f>IF(AND(B2439="Med B", COUNTIFS(A$2:A2439, A2439, B$2:B2439, "Med B")=2), E2439, 0)</f>
        <v>0</v>
      </c>
    </row>
    <row r="2440" spans="9:16" ht="12.75" customHeight="1" x14ac:dyDescent="0.25">
      <c r="I2440" s="23">
        <f>IF(F2440=1, SUMIFS(E$2:E2440, A$2:A2440, A2440, B$2:B2440, "Med A"), 0)</f>
        <v>0</v>
      </c>
      <c r="J2440" s="23">
        <f t="shared" si="297"/>
        <v>0</v>
      </c>
      <c r="K2440" s="23">
        <f t="shared" si="298"/>
        <v>0</v>
      </c>
      <c r="L2440" s="23">
        <f t="shared" si="299"/>
        <v>0</v>
      </c>
      <c r="M2440" s="1">
        <f>IF(AND(B2440="Med B", COUNTIFS(A$2:A2440, A2440, B$2:B2440, "Med B")=1), 1, 0)</f>
        <v>0</v>
      </c>
      <c r="N2440" s="1">
        <f t="shared" si="300"/>
        <v>0</v>
      </c>
      <c r="O2440" s="1">
        <f>IF(B2440="Med B", COUNTIFS(A$2:A2440, A2440, B$2:B2440, "Med B"), 0)</f>
        <v>0</v>
      </c>
      <c r="P2440" s="1">
        <f>IF(AND(B2440="Med B", COUNTIFS(A$2:A2440, A2440, B$2:B2440, "Med B")=2), E2440, 0)</f>
        <v>0</v>
      </c>
    </row>
    <row r="2441" spans="9:16" ht="12.75" customHeight="1" x14ac:dyDescent="0.25">
      <c r="I2441" s="23">
        <f>IF(F2441=1, SUMIFS(E$2:E2441, A$2:A2441, A2441, B$2:B2441, "Med A"), 0)</f>
        <v>0</v>
      </c>
      <c r="J2441" s="23">
        <f t="shared" si="297"/>
        <v>0</v>
      </c>
      <c r="K2441" s="23">
        <f t="shared" si="298"/>
        <v>0</v>
      </c>
      <c r="L2441" s="23">
        <f t="shared" si="299"/>
        <v>0</v>
      </c>
      <c r="M2441" s="1">
        <f>IF(AND(B2441="Med B", COUNTIFS(A$2:A2441, A2441, B$2:B2441, "Med B")=1), 1, 0)</f>
        <v>0</v>
      </c>
      <c r="N2441" s="1">
        <f t="shared" si="300"/>
        <v>0</v>
      </c>
      <c r="O2441" s="1">
        <f>IF(B2441="Med B", COUNTIFS(A$2:A2441, A2441, B$2:B2441, "Med B"), 0)</f>
        <v>0</v>
      </c>
      <c r="P2441" s="1">
        <f>IF(AND(B2441="Med B", COUNTIFS(A$2:A2441, A2441, B$2:B2441, "Med B")=2), E2441, 0)</f>
        <v>0</v>
      </c>
    </row>
    <row r="2442" spans="9:16" ht="12.75" customHeight="1" x14ac:dyDescent="0.25">
      <c r="I2442" s="23">
        <f>IF(F2442=1, SUMIFS(E$2:E2442, A$2:A2442, A2442, B$2:B2442, "Med A"), 0)</f>
        <v>0</v>
      </c>
      <c r="J2442" s="23">
        <f t="shared" si="297"/>
        <v>0</v>
      </c>
      <c r="K2442" s="23">
        <f t="shared" si="298"/>
        <v>0</v>
      </c>
      <c r="L2442" s="23">
        <f t="shared" si="299"/>
        <v>0</v>
      </c>
      <c r="M2442" s="1">
        <f>IF(AND(B2442="Med B", COUNTIFS(A$2:A2442, A2442, B$2:B2442, "Med B")=1), 1, 0)</f>
        <v>0</v>
      </c>
      <c r="N2442" s="1">
        <f t="shared" si="300"/>
        <v>0</v>
      </c>
      <c r="O2442" s="1">
        <f>IF(B2442="Med B", COUNTIFS(A$2:A2442, A2442, B$2:B2442, "Med B"), 0)</f>
        <v>0</v>
      </c>
      <c r="P2442" s="1">
        <f>IF(AND(B2442="Med B", COUNTIFS(A$2:A2442, A2442, B$2:B2442, "Med B")=2), E2442, 0)</f>
        <v>0</v>
      </c>
    </row>
    <row r="2443" spans="9:16" ht="12.75" customHeight="1" x14ac:dyDescent="0.25">
      <c r="I2443" s="23">
        <f>IF(F2443=1, SUMIFS(E$2:E2443, A$2:A2443, A2443, B$2:B2443, "Med A"), 0)</f>
        <v>0</v>
      </c>
      <c r="J2443" s="23">
        <f t="shared" si="297"/>
        <v>0</v>
      </c>
      <c r="K2443" s="23">
        <f t="shared" si="298"/>
        <v>0</v>
      </c>
      <c r="L2443" s="23">
        <f t="shared" si="299"/>
        <v>0</v>
      </c>
      <c r="M2443" s="1">
        <f>IF(AND(B2443="Med B", COUNTIFS(A$2:A2443, A2443, B$2:B2443, "Med B")=1), 1, 0)</f>
        <v>0</v>
      </c>
      <c r="N2443" s="1">
        <f t="shared" si="300"/>
        <v>0</v>
      </c>
      <c r="O2443" s="1">
        <f>IF(B2443="Med B", COUNTIFS(A$2:A2443, A2443, B$2:B2443, "Med B"), 0)</f>
        <v>0</v>
      </c>
      <c r="P2443" s="1">
        <f>IF(AND(B2443="Med B", COUNTIFS(A$2:A2443, A2443, B$2:B2443, "Med B")=2), E2443, 0)</f>
        <v>0</v>
      </c>
    </row>
    <row r="2444" spans="9:16" ht="12.75" customHeight="1" x14ac:dyDescent="0.25">
      <c r="I2444" s="23">
        <f>IF(F2444=1, SUMIFS(E$2:E2444, A$2:A2444, A2444, B$2:B2444, "Med A"), 0)</f>
        <v>0</v>
      </c>
      <c r="J2444" s="23">
        <f t="shared" si="297"/>
        <v>0</v>
      </c>
      <c r="K2444" s="23">
        <f t="shared" si="298"/>
        <v>0</v>
      </c>
      <c r="L2444" s="23">
        <f t="shared" si="299"/>
        <v>0</v>
      </c>
      <c r="M2444" s="1">
        <f>IF(AND(B2444="Med B", COUNTIFS(A$2:A2444, A2444, B$2:B2444, "Med B")=1), 1, 0)</f>
        <v>0</v>
      </c>
      <c r="N2444" s="1">
        <f t="shared" si="300"/>
        <v>0</v>
      </c>
      <c r="O2444" s="1">
        <f>IF(B2444="Med B", COUNTIFS(A$2:A2444, A2444, B$2:B2444, "Med B"), 0)</f>
        <v>0</v>
      </c>
      <c r="P2444" s="1">
        <f>IF(AND(B2444="Med B", COUNTIFS(A$2:A2444, A2444, B$2:B2444, "Med B")=2), E2444, 0)</f>
        <v>0</v>
      </c>
    </row>
    <row r="2445" spans="9:16" ht="12.75" customHeight="1" x14ac:dyDescent="0.25">
      <c r="I2445" s="23">
        <f>IF(F2445=1, SUMIFS(E$2:E2445, A$2:A2445, A2445, B$2:B2445, "Med A"), 0)</f>
        <v>0</v>
      </c>
      <c r="J2445" s="23">
        <f t="shared" si="297"/>
        <v>0</v>
      </c>
      <c r="K2445" s="23">
        <f t="shared" si="298"/>
        <v>0</v>
      </c>
      <c r="L2445" s="23">
        <f t="shared" si="299"/>
        <v>0</v>
      </c>
      <c r="M2445" s="1">
        <f>IF(AND(B2445="Med B", COUNTIFS(A$2:A2445, A2445, B$2:B2445, "Med B")=1), 1, 0)</f>
        <v>0</v>
      </c>
      <c r="N2445" s="1">
        <f t="shared" si="300"/>
        <v>0</v>
      </c>
      <c r="O2445" s="1">
        <f>IF(B2445="Med B", COUNTIFS(A$2:A2445, A2445, B$2:B2445, "Med B"), 0)</f>
        <v>0</v>
      </c>
      <c r="P2445" s="1">
        <f>IF(AND(B2445="Med B", COUNTIFS(A$2:A2445, A2445, B$2:B2445, "Med B")=2), E2445, 0)</f>
        <v>0</v>
      </c>
    </row>
    <row r="2446" spans="9:16" ht="12.75" customHeight="1" x14ac:dyDescent="0.25">
      <c r="I2446" s="23">
        <f>IF(F2446=1, SUMIFS(E$2:E2446, A$2:A2446, A2446, B$2:B2446, "Med A"), 0)</f>
        <v>0</v>
      </c>
      <c r="J2446" s="23">
        <f t="shared" si="297"/>
        <v>0</v>
      </c>
      <c r="K2446" s="23">
        <f t="shared" si="298"/>
        <v>0</v>
      </c>
      <c r="L2446" s="23">
        <f t="shared" si="299"/>
        <v>0</v>
      </c>
      <c r="M2446" s="1">
        <f>IF(AND(B2446="Med B", COUNTIFS(A$2:A2446, A2446, B$2:B2446, "Med B")=1), 1, 0)</f>
        <v>0</v>
      </c>
      <c r="N2446" s="1">
        <f t="shared" si="300"/>
        <v>0</v>
      </c>
      <c r="O2446" s="1">
        <f>IF(B2446="Med B", COUNTIFS(A$2:A2446, A2446, B$2:B2446, "Med B"), 0)</f>
        <v>0</v>
      </c>
      <c r="P2446" s="1">
        <f>IF(AND(B2446="Med B", COUNTIFS(A$2:A2446, A2446, B$2:B2446, "Med B")=2), E2446, 0)</f>
        <v>0</v>
      </c>
    </row>
    <row r="2447" spans="9:16" ht="12.75" customHeight="1" x14ac:dyDescent="0.25">
      <c r="I2447" s="23">
        <f>IF(F2447=1, SUMIFS(E$2:E2447, A$2:A2447, A2447, B$2:B2447, "Med A"), 0)</f>
        <v>0</v>
      </c>
      <c r="J2447" s="23">
        <f t="shared" si="297"/>
        <v>0</v>
      </c>
      <c r="K2447" s="23">
        <f t="shared" si="298"/>
        <v>0</v>
      </c>
      <c r="L2447" s="23">
        <f t="shared" si="299"/>
        <v>0</v>
      </c>
      <c r="M2447" s="1">
        <f>IF(AND(B2447="Med B", COUNTIFS(A$2:A2447, A2447, B$2:B2447, "Med B")=1), 1, 0)</f>
        <v>0</v>
      </c>
      <c r="N2447" s="1">
        <f t="shared" si="300"/>
        <v>0</v>
      </c>
      <c r="O2447" s="1">
        <f>IF(B2447="Med B", COUNTIFS(A$2:A2447, A2447, B$2:B2447, "Med B"), 0)</f>
        <v>0</v>
      </c>
      <c r="P2447" s="1">
        <f>IF(AND(B2447="Med B", COUNTIFS(A$2:A2447, A2447, B$2:B2447, "Med B")=2), E2447, 0)</f>
        <v>0</v>
      </c>
    </row>
    <row r="2448" spans="9:16" ht="12.75" customHeight="1" x14ac:dyDescent="0.25">
      <c r="I2448" s="23">
        <f>IF(F2448=1, SUMIFS(E$2:E2448, A$2:A2448, A2448, B$2:B2448, "Med A"), 0)</f>
        <v>0</v>
      </c>
      <c r="J2448" s="23">
        <f t="shared" si="297"/>
        <v>0</v>
      </c>
      <c r="K2448" s="23">
        <f t="shared" si="298"/>
        <v>0</v>
      </c>
      <c r="L2448" s="23">
        <f t="shared" si="299"/>
        <v>0</v>
      </c>
      <c r="M2448" s="1">
        <f>IF(AND(B2448="Med B", COUNTIFS(A$2:A2448, A2448, B$2:B2448, "Med B")=1), 1, 0)</f>
        <v>0</v>
      </c>
      <c r="N2448" s="1">
        <f t="shared" si="300"/>
        <v>0</v>
      </c>
      <c r="O2448" s="1">
        <f>IF(B2448="Med B", COUNTIFS(A$2:A2448, A2448, B$2:B2448, "Med B"), 0)</f>
        <v>0</v>
      </c>
      <c r="P2448" s="1">
        <f>IF(AND(B2448="Med B", COUNTIFS(A$2:A2448, A2448, B$2:B2448, "Med B")=2), E2448, 0)</f>
        <v>0</v>
      </c>
    </row>
    <row r="2449" spans="9:16" ht="12.75" customHeight="1" x14ac:dyDescent="0.25">
      <c r="I2449" s="23">
        <f>IF(F2449=1, SUMIFS(E$2:E2449, A$2:A2449, A2449, B$2:B2449, "Med A"), 0)</f>
        <v>0</v>
      </c>
      <c r="J2449" s="23">
        <f t="shared" si="297"/>
        <v>0</v>
      </c>
      <c r="K2449" s="23">
        <f t="shared" si="298"/>
        <v>0</v>
      </c>
      <c r="L2449" s="23">
        <f t="shared" si="299"/>
        <v>0</v>
      </c>
      <c r="M2449" s="1">
        <f>IF(AND(B2449="Med B", COUNTIFS(A$2:A2449, A2449, B$2:B2449, "Med B")=1), 1, 0)</f>
        <v>0</v>
      </c>
      <c r="N2449" s="1">
        <f t="shared" si="300"/>
        <v>0</v>
      </c>
      <c r="O2449" s="1">
        <f>IF(B2449="Med B", COUNTIFS(A$2:A2449, A2449, B$2:B2449, "Med B"), 0)</f>
        <v>0</v>
      </c>
      <c r="P2449" s="1">
        <f>IF(AND(B2449="Med B", COUNTIFS(A$2:A2449, A2449, B$2:B2449, "Med B")=2), E2449, 0)</f>
        <v>0</v>
      </c>
    </row>
    <row r="2450" spans="9:16" ht="12.75" customHeight="1" x14ac:dyDescent="0.25">
      <c r="I2450" s="23">
        <f>IF(F2450=1, SUMIFS(E$2:E2450, A$2:A2450, A2450, B$2:B2450, "Med A"), 0)</f>
        <v>0</v>
      </c>
      <c r="J2450" s="23">
        <f t="shared" si="297"/>
        <v>0</v>
      </c>
      <c r="K2450" s="23">
        <f t="shared" si="298"/>
        <v>0</v>
      </c>
      <c r="L2450" s="23">
        <f t="shared" si="299"/>
        <v>0</v>
      </c>
      <c r="M2450" s="1">
        <f>IF(AND(B2450="Med B", COUNTIFS(A$2:A2450, A2450, B$2:B2450, "Med B")=1), 1, 0)</f>
        <v>0</v>
      </c>
      <c r="N2450" s="1">
        <f t="shared" si="300"/>
        <v>0</v>
      </c>
      <c r="O2450" s="1">
        <f>IF(B2450="Med B", COUNTIFS(A$2:A2450, A2450, B$2:B2450, "Med B"), 0)</f>
        <v>0</v>
      </c>
      <c r="P2450" s="1">
        <f>IF(AND(B2450="Med B", COUNTIFS(A$2:A2450, A2450, B$2:B2450, "Med B")=2), E2450, 0)</f>
        <v>0</v>
      </c>
    </row>
    <row r="2451" spans="9:16" ht="12.75" customHeight="1" x14ac:dyDescent="0.25">
      <c r="I2451" s="23">
        <f>IF(F2451=1, SUMIFS(E$2:E2451, A$2:A2451, A2451, B$2:B2451, "Med A"), 0)</f>
        <v>0</v>
      </c>
      <c r="J2451" s="23">
        <f t="shared" si="297"/>
        <v>0</v>
      </c>
      <c r="K2451" s="23">
        <f t="shared" si="298"/>
        <v>0</v>
      </c>
      <c r="L2451" s="23">
        <f t="shared" si="299"/>
        <v>0</v>
      </c>
      <c r="M2451" s="1">
        <f>IF(AND(B2451="Med B", COUNTIFS(A$2:A2451, A2451, B$2:B2451, "Med B")=1), 1, 0)</f>
        <v>0</v>
      </c>
      <c r="N2451" s="1">
        <f t="shared" si="300"/>
        <v>0</v>
      </c>
      <c r="O2451" s="1">
        <f>IF(B2451="Med B", COUNTIFS(A$2:A2451, A2451, B$2:B2451, "Med B"), 0)</f>
        <v>0</v>
      </c>
      <c r="P2451" s="1">
        <f>IF(AND(B2451="Med B", COUNTIFS(A$2:A2451, A2451, B$2:B2451, "Med B")=2), E2451, 0)</f>
        <v>0</v>
      </c>
    </row>
    <row r="2452" spans="9:16" ht="12.75" customHeight="1" x14ac:dyDescent="0.25">
      <c r="I2452" s="23">
        <f>IF(F2452=1, SUMIFS(E$2:E2452, A$2:A2452, A2452, B$2:B2452, "Med A"), 0)</f>
        <v>0</v>
      </c>
      <c r="J2452" s="23">
        <f t="shared" si="297"/>
        <v>0</v>
      </c>
      <c r="K2452" s="23">
        <f t="shared" si="298"/>
        <v>0</v>
      </c>
      <c r="L2452" s="23">
        <f t="shared" si="299"/>
        <v>0</v>
      </c>
      <c r="M2452" s="1">
        <f>IF(AND(B2452="Med B", COUNTIFS(A$2:A2452, A2452, B$2:B2452, "Med B")=1), 1, 0)</f>
        <v>0</v>
      </c>
      <c r="N2452" s="1">
        <f t="shared" si="300"/>
        <v>0</v>
      </c>
      <c r="O2452" s="1">
        <f>IF(B2452="Med B", COUNTIFS(A$2:A2452, A2452, B$2:B2452, "Med B"), 0)</f>
        <v>0</v>
      </c>
      <c r="P2452" s="1">
        <f>IF(AND(B2452="Med B", COUNTIFS(A$2:A2452, A2452, B$2:B2452, "Med B")=2), E2452, 0)</f>
        <v>0</v>
      </c>
    </row>
    <row r="2453" spans="9:16" ht="12.75" customHeight="1" x14ac:dyDescent="0.25">
      <c r="I2453" s="23">
        <f>IF(F2453=1, SUMIFS(E$2:E2453, A$2:A2453, A2453, B$2:B2453, "Med A"), 0)</f>
        <v>0</v>
      </c>
      <c r="J2453" s="23">
        <f t="shared" si="297"/>
        <v>0</v>
      </c>
      <c r="K2453" s="23">
        <f t="shared" si="298"/>
        <v>0</v>
      </c>
      <c r="L2453" s="23">
        <f t="shared" si="299"/>
        <v>0</v>
      </c>
      <c r="M2453" s="1">
        <f>IF(AND(B2453="Med B", COUNTIFS(A$2:A2453, A2453, B$2:B2453, "Med B")=1), 1, 0)</f>
        <v>0</v>
      </c>
      <c r="N2453" s="1">
        <f t="shared" si="300"/>
        <v>0</v>
      </c>
      <c r="O2453" s="1">
        <f>IF(B2453="Med B", COUNTIFS(A$2:A2453, A2453, B$2:B2453, "Med B"), 0)</f>
        <v>0</v>
      </c>
      <c r="P2453" s="1">
        <f>IF(AND(B2453="Med B", COUNTIFS(A$2:A2453, A2453, B$2:B2453, "Med B")=2), E2453, 0)</f>
        <v>0</v>
      </c>
    </row>
    <row r="2454" spans="9:16" ht="12.75" customHeight="1" x14ac:dyDescent="0.25">
      <c r="I2454" s="23">
        <f>IF(F2454=1, SUMIFS(E$2:E2454, A$2:A2454, A2454, B$2:B2454, "Med A"), 0)</f>
        <v>0</v>
      </c>
      <c r="J2454" s="23">
        <f t="shared" si="297"/>
        <v>0</v>
      </c>
      <c r="K2454" s="23">
        <f t="shared" si="298"/>
        <v>0</v>
      </c>
      <c r="L2454" s="23">
        <f t="shared" si="299"/>
        <v>0</v>
      </c>
      <c r="M2454" s="1">
        <f>IF(AND(B2454="Med B", COUNTIFS(A$2:A2454, A2454, B$2:B2454, "Med B")=1), 1, 0)</f>
        <v>0</v>
      </c>
      <c r="N2454" s="1">
        <f t="shared" si="300"/>
        <v>0</v>
      </c>
      <c r="O2454" s="1">
        <f>IF(B2454="Med B", COUNTIFS(A$2:A2454, A2454, B$2:B2454, "Med B"), 0)</f>
        <v>0</v>
      </c>
      <c r="P2454" s="1">
        <f>IF(AND(B2454="Med B", COUNTIFS(A$2:A2454, A2454, B$2:B2454, "Med B")=2), E2454, 0)</f>
        <v>0</v>
      </c>
    </row>
    <row r="2455" spans="9:16" ht="12.75" customHeight="1" x14ac:dyDescent="0.25">
      <c r="I2455" s="23">
        <f>IF(F2455=1, SUMIFS(E$2:E2455, A$2:A2455, A2455, B$2:B2455, "Med A"), 0)</f>
        <v>0</v>
      </c>
      <c r="J2455" s="23">
        <f t="shared" si="297"/>
        <v>0</v>
      </c>
      <c r="K2455" s="23">
        <f t="shared" si="298"/>
        <v>0</v>
      </c>
      <c r="L2455" s="23">
        <f t="shared" si="299"/>
        <v>0</v>
      </c>
      <c r="M2455" s="1">
        <f>IF(AND(B2455="Med B", COUNTIFS(A$2:A2455, A2455, B$2:B2455, "Med B")=1), 1, 0)</f>
        <v>0</v>
      </c>
      <c r="N2455" s="1">
        <f t="shared" si="300"/>
        <v>0</v>
      </c>
      <c r="O2455" s="1">
        <f>IF(B2455="Med B", COUNTIFS(A$2:A2455, A2455, B$2:B2455, "Med B"), 0)</f>
        <v>0</v>
      </c>
      <c r="P2455" s="1">
        <f>IF(AND(B2455="Med B", COUNTIFS(A$2:A2455, A2455, B$2:B2455, "Med B")=2), E2455, 0)</f>
        <v>0</v>
      </c>
    </row>
    <row r="2456" spans="9:16" ht="12.75" customHeight="1" x14ac:dyDescent="0.25">
      <c r="I2456" s="23">
        <f>IF(F2456=1, SUMIFS(E$2:E2456, A$2:A2456, A2456, B$2:B2456, "Med A"), 0)</f>
        <v>0</v>
      </c>
      <c r="J2456" s="23">
        <f t="shared" si="297"/>
        <v>0</v>
      </c>
      <c r="K2456" s="23">
        <f t="shared" si="298"/>
        <v>0</v>
      </c>
      <c r="L2456" s="23">
        <f t="shared" si="299"/>
        <v>0</v>
      </c>
      <c r="M2456" s="1">
        <f>IF(AND(B2456="Med B", COUNTIFS(A$2:A2456, A2456, B$2:B2456, "Med B")=1), 1, 0)</f>
        <v>0</v>
      </c>
      <c r="N2456" s="1">
        <f t="shared" si="300"/>
        <v>0</v>
      </c>
      <c r="O2456" s="1">
        <f>IF(B2456="Med B", COUNTIFS(A$2:A2456, A2456, B$2:B2456, "Med B"), 0)</f>
        <v>0</v>
      </c>
      <c r="P2456" s="1">
        <f>IF(AND(B2456="Med B", COUNTIFS(A$2:A2456, A2456, B$2:B2456, "Med B")=2), E2456, 0)</f>
        <v>0</v>
      </c>
    </row>
    <row r="2457" spans="9:16" ht="12.75" customHeight="1" x14ac:dyDescent="0.25">
      <c r="I2457" s="23">
        <f>IF(F2457=1, SUMIFS(E$2:E2457, A$2:A2457, A2457, B$2:B2457, "Med A"), 0)</f>
        <v>0</v>
      </c>
      <c r="J2457" s="23">
        <f t="shared" si="297"/>
        <v>0</v>
      </c>
      <c r="K2457" s="23">
        <f t="shared" si="298"/>
        <v>0</v>
      </c>
      <c r="L2457" s="23">
        <f t="shared" si="299"/>
        <v>0</v>
      </c>
      <c r="M2457" s="1">
        <f>IF(AND(B2457="Med B", COUNTIFS(A$2:A2457, A2457, B$2:B2457, "Med B")=1), 1, 0)</f>
        <v>0</v>
      </c>
      <c r="N2457" s="1">
        <f t="shared" si="300"/>
        <v>0</v>
      </c>
      <c r="O2457" s="1">
        <f>IF(B2457="Med B", COUNTIFS(A$2:A2457, A2457, B$2:B2457, "Med B"), 0)</f>
        <v>0</v>
      </c>
      <c r="P2457" s="1">
        <f>IF(AND(B2457="Med B", COUNTIFS(A$2:A2457, A2457, B$2:B2457, "Med B")=2), E2457, 0)</f>
        <v>0</v>
      </c>
    </row>
    <row r="2458" spans="9:16" ht="12.75" customHeight="1" x14ac:dyDescent="0.25">
      <c r="I2458" s="23">
        <f>IF(F2458=1, SUMIFS(E$2:E2458, A$2:A2458, A2458, B$2:B2458, "Med A"), 0)</f>
        <v>0</v>
      </c>
      <c r="J2458" s="23">
        <f t="shared" si="297"/>
        <v>0</v>
      </c>
      <c r="K2458" s="23">
        <f t="shared" si="298"/>
        <v>0</v>
      </c>
      <c r="L2458" s="23">
        <f t="shared" si="299"/>
        <v>0</v>
      </c>
      <c r="M2458" s="1">
        <f>IF(AND(B2458="Med B", COUNTIFS(A$2:A2458, A2458, B$2:B2458, "Med B")=1), 1, 0)</f>
        <v>0</v>
      </c>
      <c r="N2458" s="1">
        <f t="shared" si="300"/>
        <v>0</v>
      </c>
      <c r="O2458" s="1">
        <f>IF(B2458="Med B", COUNTIFS(A$2:A2458, A2458, B$2:B2458, "Med B"), 0)</f>
        <v>0</v>
      </c>
      <c r="P2458" s="1">
        <f>IF(AND(B2458="Med B", COUNTIFS(A$2:A2458, A2458, B$2:B2458, "Med B")=2), E2458, 0)</f>
        <v>0</v>
      </c>
    </row>
    <row r="2459" spans="9:16" ht="12.75" customHeight="1" x14ac:dyDescent="0.25">
      <c r="I2459" s="23">
        <f>IF(F2459=1, SUMIFS(E$2:E2459, A$2:A2459, A2459, B$2:B2459, "Med A"), 0)</f>
        <v>0</v>
      </c>
      <c r="J2459" s="23">
        <f t="shared" si="297"/>
        <v>0</v>
      </c>
      <c r="K2459" s="23">
        <f t="shared" si="298"/>
        <v>0</v>
      </c>
      <c r="L2459" s="23">
        <f t="shared" si="299"/>
        <v>0</v>
      </c>
      <c r="M2459" s="1">
        <f>IF(AND(B2459="Med B", COUNTIFS(A$2:A2459, A2459, B$2:B2459, "Med B")=1), 1, 0)</f>
        <v>0</v>
      </c>
      <c r="N2459" s="1">
        <f t="shared" si="300"/>
        <v>0</v>
      </c>
      <c r="O2459" s="1">
        <f>IF(B2459="Med B", COUNTIFS(A$2:A2459, A2459, B$2:B2459, "Med B"), 0)</f>
        <v>0</v>
      </c>
      <c r="P2459" s="1">
        <f>IF(AND(B2459="Med B", COUNTIFS(A$2:A2459, A2459, B$2:B2459, "Med B")=2), E2459, 0)</f>
        <v>0</v>
      </c>
    </row>
    <row r="2460" spans="9:16" ht="12.75" customHeight="1" x14ac:dyDescent="0.25">
      <c r="I2460" s="23">
        <f>IF(F2460=1, SUMIFS(E$2:E2460, A$2:A2460, A2460, B$2:B2460, "Med A"), 0)</f>
        <v>0</v>
      </c>
      <c r="J2460" s="23">
        <f t="shared" si="297"/>
        <v>0</v>
      </c>
      <c r="K2460" s="23">
        <f t="shared" si="298"/>
        <v>0</v>
      </c>
      <c r="L2460" s="23">
        <f t="shared" si="299"/>
        <v>0</v>
      </c>
      <c r="M2460" s="1">
        <f>IF(AND(B2460="Med B", COUNTIFS(A$2:A2460, A2460, B$2:B2460, "Med B")=1), 1, 0)</f>
        <v>0</v>
      </c>
      <c r="N2460" s="1">
        <f t="shared" si="300"/>
        <v>0</v>
      </c>
      <c r="O2460" s="1">
        <f>IF(B2460="Med B", COUNTIFS(A$2:A2460, A2460, B$2:B2460, "Med B"), 0)</f>
        <v>0</v>
      </c>
      <c r="P2460" s="1">
        <f>IF(AND(B2460="Med B", COUNTIFS(A$2:A2460, A2460, B$2:B2460, "Med B")=2), E2460, 0)</f>
        <v>0</v>
      </c>
    </row>
    <row r="2461" spans="9:16" ht="12.75" customHeight="1" x14ac:dyDescent="0.25">
      <c r="I2461" s="23">
        <f>IF(F2461=1, SUMIFS(E$2:E2461, A$2:A2461, A2461, B$2:B2461, "Med A"), 0)</f>
        <v>0</v>
      </c>
      <c r="J2461" s="23">
        <f t="shared" si="297"/>
        <v>0</v>
      </c>
      <c r="K2461" s="23">
        <f t="shared" si="298"/>
        <v>0</v>
      </c>
      <c r="L2461" s="23">
        <f t="shared" si="299"/>
        <v>0</v>
      </c>
      <c r="M2461" s="1">
        <f>IF(AND(B2461="Med B", COUNTIFS(A$2:A2461, A2461, B$2:B2461, "Med B")=1), 1, 0)</f>
        <v>0</v>
      </c>
      <c r="N2461" s="1">
        <f t="shared" si="300"/>
        <v>0</v>
      </c>
      <c r="O2461" s="1">
        <f>IF(B2461="Med B", COUNTIFS(A$2:A2461, A2461, B$2:B2461, "Med B"), 0)</f>
        <v>0</v>
      </c>
      <c r="P2461" s="1">
        <f>IF(AND(B2461="Med B", COUNTIFS(A$2:A2461, A2461, B$2:B2461, "Med B")=2), E2461, 0)</f>
        <v>0</v>
      </c>
    </row>
    <row r="2462" spans="9:16" ht="12.75" customHeight="1" x14ac:dyDescent="0.25">
      <c r="I2462" s="23">
        <f>IF(F2462=1, SUMIFS(E$2:E2462, A$2:A2462, A2462, B$2:B2462, "Med A"), 0)</f>
        <v>0</v>
      </c>
      <c r="J2462" s="23">
        <f t="shared" si="297"/>
        <v>0</v>
      </c>
      <c r="K2462" s="23">
        <f t="shared" si="298"/>
        <v>0</v>
      </c>
      <c r="L2462" s="23">
        <f t="shared" si="299"/>
        <v>0</v>
      </c>
      <c r="M2462" s="1">
        <f>IF(AND(B2462="Med B", COUNTIFS(A$2:A2462, A2462, B$2:B2462, "Med B")=1), 1, 0)</f>
        <v>0</v>
      </c>
      <c r="N2462" s="1">
        <f t="shared" si="300"/>
        <v>0</v>
      </c>
      <c r="O2462" s="1">
        <f>IF(B2462="Med B", COUNTIFS(A$2:A2462, A2462, B$2:B2462, "Med B"), 0)</f>
        <v>0</v>
      </c>
      <c r="P2462" s="1">
        <f>IF(AND(B2462="Med B", COUNTIFS(A$2:A2462, A2462, B$2:B2462, "Med B")=2), E2462, 0)</f>
        <v>0</v>
      </c>
    </row>
    <row r="2463" spans="9:16" ht="12.75" customHeight="1" x14ac:dyDescent="0.25">
      <c r="I2463" s="23">
        <f>IF(F2463=1, SUMIFS(E$2:E2463, A$2:A2463, A2463, B$2:B2463, "Med A"), 0)</f>
        <v>0</v>
      </c>
      <c r="J2463" s="23">
        <f t="shared" si="297"/>
        <v>0</v>
      </c>
      <c r="K2463" s="23">
        <f t="shared" si="298"/>
        <v>0</v>
      </c>
      <c r="L2463" s="23">
        <f t="shared" si="299"/>
        <v>0</v>
      </c>
      <c r="M2463" s="1">
        <f>IF(AND(B2463="Med B", COUNTIFS(A$2:A2463, A2463, B$2:B2463, "Med B")=1), 1, 0)</f>
        <v>0</v>
      </c>
      <c r="N2463" s="1">
        <f t="shared" si="300"/>
        <v>0</v>
      </c>
      <c r="O2463" s="1">
        <f>IF(B2463="Med B", COUNTIFS(A$2:A2463, A2463, B$2:B2463, "Med B"), 0)</f>
        <v>0</v>
      </c>
      <c r="P2463" s="1">
        <f>IF(AND(B2463="Med B", COUNTIFS(A$2:A2463, A2463, B$2:B2463, "Med B")=2), E2463, 0)</f>
        <v>0</v>
      </c>
    </row>
    <row r="2464" spans="9:16" ht="12.75" customHeight="1" x14ac:dyDescent="0.25">
      <c r="I2464" s="23">
        <f>IF(F2464=1, SUMIFS(E$2:E2464, A$2:A2464, A2464, B$2:B2464, "Med A"), 0)</f>
        <v>0</v>
      </c>
      <c r="J2464" s="23">
        <f t="shared" si="297"/>
        <v>0</v>
      </c>
      <c r="K2464" s="23">
        <f t="shared" si="298"/>
        <v>0</v>
      </c>
      <c r="L2464" s="23">
        <f t="shared" si="299"/>
        <v>0</v>
      </c>
      <c r="M2464" s="1">
        <f>IF(AND(B2464="Med B", COUNTIFS(A$2:A2464, A2464, B$2:B2464, "Med B")=1), 1, 0)</f>
        <v>0</v>
      </c>
      <c r="N2464" s="1">
        <f t="shared" si="300"/>
        <v>0</v>
      </c>
      <c r="O2464" s="1">
        <f>IF(B2464="Med B", COUNTIFS(A$2:A2464, A2464, B$2:B2464, "Med B"), 0)</f>
        <v>0</v>
      </c>
      <c r="P2464" s="1">
        <f>IF(AND(B2464="Med B", COUNTIFS(A$2:A2464, A2464, B$2:B2464, "Med B")=2), E2464, 0)</f>
        <v>0</v>
      </c>
    </row>
    <row r="2465" spans="9:16" ht="12.75" customHeight="1" x14ac:dyDescent="0.25">
      <c r="I2465" s="23">
        <f>IF(F2465=1, SUMIFS(E$2:E2465, A$2:A2465, A2465, B$2:B2465, "Med A"), 0)</f>
        <v>0</v>
      </c>
      <c r="J2465" s="23">
        <f t="shared" si="297"/>
        <v>0</v>
      </c>
      <c r="K2465" s="23">
        <f t="shared" si="298"/>
        <v>0</v>
      </c>
      <c r="L2465" s="23">
        <f t="shared" si="299"/>
        <v>0</v>
      </c>
      <c r="M2465" s="1">
        <f>IF(AND(B2465="Med B", COUNTIFS(A$2:A2465, A2465, B$2:B2465, "Med B")=1), 1, 0)</f>
        <v>0</v>
      </c>
      <c r="N2465" s="1">
        <f t="shared" si="300"/>
        <v>0</v>
      </c>
      <c r="O2465" s="1">
        <f>IF(B2465="Med B", COUNTIFS(A$2:A2465, A2465, B$2:B2465, "Med B"), 0)</f>
        <v>0</v>
      </c>
      <c r="P2465" s="1">
        <f>IF(AND(B2465="Med B", COUNTIFS(A$2:A2465, A2465, B$2:B2465, "Med B")=2), E2465, 0)</f>
        <v>0</v>
      </c>
    </row>
    <row r="2466" spans="9:16" ht="12.75" customHeight="1" x14ac:dyDescent="0.25">
      <c r="I2466" s="23">
        <f>IF(F2466=1, SUMIFS(E$2:E2466, A$2:A2466, A2466, B$2:B2466, "Med A"), 0)</f>
        <v>0</v>
      </c>
      <c r="J2466" s="23">
        <f t="shared" si="297"/>
        <v>0</v>
      </c>
      <c r="K2466" s="23">
        <f t="shared" si="298"/>
        <v>0</v>
      </c>
      <c r="L2466" s="23">
        <f t="shared" si="299"/>
        <v>0</v>
      </c>
      <c r="M2466" s="1">
        <f>IF(AND(B2466="Med B", COUNTIFS(A$2:A2466, A2466, B$2:B2466, "Med B")=1), 1, 0)</f>
        <v>0</v>
      </c>
      <c r="N2466" s="1">
        <f t="shared" si="300"/>
        <v>0</v>
      </c>
      <c r="O2466" s="1">
        <f>IF(B2466="Med B", COUNTIFS(A$2:A2466, A2466, B$2:B2466, "Med B"), 0)</f>
        <v>0</v>
      </c>
      <c r="P2466" s="1">
        <f>IF(AND(B2466="Med B", COUNTIFS(A$2:A2466, A2466, B$2:B2466, "Med B")=2), E2466, 0)</f>
        <v>0</v>
      </c>
    </row>
    <row r="2467" spans="9:16" ht="12.75" customHeight="1" x14ac:dyDescent="0.25">
      <c r="I2467" s="23">
        <f>IF(F2467=1, SUMIFS(E$2:E2467, A$2:A2467, A2467, B$2:B2467, "Med A"), 0)</f>
        <v>0</v>
      </c>
      <c r="J2467" s="23">
        <f t="shared" si="297"/>
        <v>0</v>
      </c>
      <c r="K2467" s="23">
        <f t="shared" si="298"/>
        <v>0</v>
      </c>
      <c r="L2467" s="23">
        <f t="shared" si="299"/>
        <v>0</v>
      </c>
      <c r="M2467" s="1">
        <f>IF(AND(B2467="Med B", COUNTIFS(A$2:A2467, A2467, B$2:B2467, "Med B")=1), 1, 0)</f>
        <v>0</v>
      </c>
      <c r="N2467" s="1">
        <f t="shared" si="300"/>
        <v>0</v>
      </c>
      <c r="O2467" s="1">
        <f>IF(B2467="Med B", COUNTIFS(A$2:A2467, A2467, B$2:B2467, "Med B"), 0)</f>
        <v>0</v>
      </c>
      <c r="P2467" s="1">
        <f>IF(AND(B2467="Med B", COUNTIFS(A$2:A2467, A2467, B$2:B2467, "Med B")=2), E2467, 0)</f>
        <v>0</v>
      </c>
    </row>
    <row r="2468" spans="9:16" ht="12.75" customHeight="1" x14ac:dyDescent="0.25">
      <c r="I2468" s="23">
        <f>IF(F2468=1, SUMIFS(E$2:E2468, A$2:A2468, A2468, B$2:B2468, "Med A"), 0)</f>
        <v>0</v>
      </c>
      <c r="J2468" s="23">
        <f t="shared" si="297"/>
        <v>0</v>
      </c>
      <c r="K2468" s="23">
        <f t="shared" si="298"/>
        <v>0</v>
      </c>
      <c r="L2468" s="23">
        <f t="shared" si="299"/>
        <v>0</v>
      </c>
      <c r="M2468" s="1">
        <f>IF(AND(B2468="Med B", COUNTIFS(A$2:A2468, A2468, B$2:B2468, "Med B")=1), 1, 0)</f>
        <v>0</v>
      </c>
      <c r="N2468" s="1">
        <f t="shared" si="300"/>
        <v>0</v>
      </c>
      <c r="O2468" s="1">
        <f>IF(B2468="Med B", COUNTIFS(A$2:A2468, A2468, B$2:B2468, "Med B"), 0)</f>
        <v>0</v>
      </c>
      <c r="P2468" s="1">
        <f>IF(AND(B2468="Med B", COUNTIFS(A$2:A2468, A2468, B$2:B2468, "Med B")=2), E2468, 0)</f>
        <v>0</v>
      </c>
    </row>
    <row r="2469" spans="9:16" ht="12.75" customHeight="1" x14ac:dyDescent="0.25">
      <c r="I2469" s="23">
        <f>IF(F2469=1, SUMIFS(E$2:E2469, A$2:A2469, A2469, B$2:B2469, "Med A"), 0)</f>
        <v>0</v>
      </c>
      <c r="J2469" s="23">
        <f t="shared" si="297"/>
        <v>0</v>
      </c>
      <c r="K2469" s="23">
        <f t="shared" si="298"/>
        <v>0</v>
      </c>
      <c r="L2469" s="23">
        <f t="shared" si="299"/>
        <v>0</v>
      </c>
      <c r="M2469" s="1">
        <f>IF(AND(B2469="Med B", COUNTIFS(A$2:A2469, A2469, B$2:B2469, "Med B")=1), 1, 0)</f>
        <v>0</v>
      </c>
      <c r="N2469" s="1">
        <f t="shared" si="300"/>
        <v>0</v>
      </c>
      <c r="O2469" s="1">
        <f>IF(B2469="Med B", COUNTIFS(A$2:A2469, A2469, B$2:B2469, "Med B"), 0)</f>
        <v>0</v>
      </c>
      <c r="P2469" s="1">
        <f>IF(AND(B2469="Med B", COUNTIFS(A$2:A2469, A2469, B$2:B2469, "Med B")=2), E2469, 0)</f>
        <v>0</v>
      </c>
    </row>
    <row r="2470" spans="9:16" ht="12.75" customHeight="1" x14ac:dyDescent="0.25">
      <c r="I2470" s="23">
        <f>IF(F2470=1, SUMIFS(E$2:E2470, A$2:A2470, A2470, B$2:B2470, "Med A"), 0)</f>
        <v>0</v>
      </c>
      <c r="J2470" s="23">
        <f t="shared" si="297"/>
        <v>0</v>
      </c>
      <c r="K2470" s="23">
        <f t="shared" si="298"/>
        <v>0</v>
      </c>
      <c r="L2470" s="23">
        <f t="shared" si="299"/>
        <v>0</v>
      </c>
      <c r="M2470" s="1">
        <f>IF(AND(B2470="Med B", COUNTIFS(A$2:A2470, A2470, B$2:B2470, "Med B")=1), 1, 0)</f>
        <v>0</v>
      </c>
      <c r="N2470" s="1">
        <f t="shared" si="300"/>
        <v>0</v>
      </c>
      <c r="O2470" s="1">
        <f>IF(B2470="Med B", COUNTIFS(A$2:A2470, A2470, B$2:B2470, "Med B"), 0)</f>
        <v>0</v>
      </c>
      <c r="P2470" s="1">
        <f>IF(AND(B2470="Med B", COUNTIFS(A$2:A2470, A2470, B$2:B2470, "Med B")=2), E2470, 0)</f>
        <v>0</v>
      </c>
    </row>
    <row r="2471" spans="9:16" ht="12.75" customHeight="1" x14ac:dyDescent="0.25">
      <c r="I2471" s="23">
        <f>IF(F2471=1, SUMIFS(E$2:E2471, A$2:A2471, A2471, B$2:B2471, "Med A"), 0)</f>
        <v>0</v>
      </c>
      <c r="J2471" s="23">
        <f t="shared" si="297"/>
        <v>0</v>
      </c>
      <c r="K2471" s="23">
        <f t="shared" si="298"/>
        <v>0</v>
      </c>
      <c r="L2471" s="23">
        <f t="shared" si="299"/>
        <v>0</v>
      </c>
      <c r="M2471" s="1">
        <f>IF(AND(B2471="Med B", COUNTIFS(A$2:A2471, A2471, B$2:B2471, "Med B")=1), 1, 0)</f>
        <v>0</v>
      </c>
      <c r="N2471" s="1">
        <f t="shared" si="300"/>
        <v>0</v>
      </c>
      <c r="O2471" s="1">
        <f>IF(B2471="Med B", COUNTIFS(A$2:A2471, A2471, B$2:B2471, "Med B"), 0)</f>
        <v>0</v>
      </c>
      <c r="P2471" s="1">
        <f>IF(AND(B2471="Med B", COUNTIFS(A$2:A2471, A2471, B$2:B2471, "Med B")=2), E2471, 0)</f>
        <v>0</v>
      </c>
    </row>
    <row r="2472" spans="9:16" ht="12.75" customHeight="1" x14ac:dyDescent="0.25">
      <c r="I2472" s="23">
        <f>IF(F2472=1, SUMIFS(E$2:E2472, A$2:A2472, A2472, B$2:B2472, "Med A"), 0)</f>
        <v>0</v>
      </c>
      <c r="J2472" s="23">
        <f t="shared" si="297"/>
        <v>0</v>
      </c>
      <c r="K2472" s="23">
        <f t="shared" si="298"/>
        <v>0</v>
      </c>
      <c r="L2472" s="23">
        <f t="shared" si="299"/>
        <v>0</v>
      </c>
      <c r="M2472" s="1">
        <f>IF(AND(B2472="Med B", COUNTIFS(A$2:A2472, A2472, B$2:B2472, "Med B")=1), 1, 0)</f>
        <v>0</v>
      </c>
      <c r="N2472" s="1">
        <f t="shared" si="300"/>
        <v>0</v>
      </c>
      <c r="O2472" s="1">
        <f>IF(B2472="Med B", COUNTIFS(A$2:A2472, A2472, B$2:B2472, "Med B"), 0)</f>
        <v>0</v>
      </c>
      <c r="P2472" s="1">
        <f>IF(AND(B2472="Med B", COUNTIFS(A$2:A2472, A2472, B$2:B2472, "Med B")=2), E2472, 0)</f>
        <v>0</v>
      </c>
    </row>
    <row r="2473" spans="9:16" ht="12.75" customHeight="1" x14ac:dyDescent="0.25">
      <c r="I2473" s="23">
        <f>IF(F2473=1, SUMIFS(E$2:E2473, A$2:A2473, A2473, B$2:B2473, "Med A"), 0)</f>
        <v>0</v>
      </c>
      <c r="J2473" s="23">
        <f t="shared" si="297"/>
        <v>0</v>
      </c>
      <c r="K2473" s="23">
        <f t="shared" si="298"/>
        <v>0</v>
      </c>
      <c r="L2473" s="23">
        <f t="shared" si="299"/>
        <v>0</v>
      </c>
      <c r="M2473" s="1">
        <f>IF(AND(B2473="Med B", COUNTIFS(A$2:A2473, A2473, B$2:B2473, "Med B")=1), 1, 0)</f>
        <v>0</v>
      </c>
      <c r="N2473" s="1">
        <f t="shared" si="300"/>
        <v>0</v>
      </c>
      <c r="O2473" s="1">
        <f>IF(B2473="Med B", COUNTIFS(A$2:A2473, A2473, B$2:B2473, "Med B"), 0)</f>
        <v>0</v>
      </c>
      <c r="P2473" s="1">
        <f>IF(AND(B2473="Med B", COUNTIFS(A$2:A2473, A2473, B$2:B2473, "Med B")=2), E2473, 0)</f>
        <v>0</v>
      </c>
    </row>
    <row r="2474" spans="9:16" ht="12.75" customHeight="1" x14ac:dyDescent="0.25">
      <c r="I2474" s="23">
        <f>IF(F2474=1, SUMIFS(E$2:E2474, A$2:A2474, A2474, B$2:B2474, "Med A"), 0)</f>
        <v>0</v>
      </c>
      <c r="J2474" s="23">
        <f t="shared" si="297"/>
        <v>0</v>
      </c>
      <c r="K2474" s="23">
        <f t="shared" si="298"/>
        <v>0</v>
      </c>
      <c r="L2474" s="23">
        <f t="shared" si="299"/>
        <v>0</v>
      </c>
      <c r="M2474" s="1">
        <f>IF(AND(B2474="Med B", COUNTIFS(A$2:A2474, A2474, B$2:B2474, "Med B")=1), 1, 0)</f>
        <v>0</v>
      </c>
      <c r="N2474" s="1">
        <f t="shared" si="300"/>
        <v>0</v>
      </c>
      <c r="O2474" s="1">
        <f>IF(B2474="Med B", COUNTIFS(A$2:A2474, A2474, B$2:B2474, "Med B"), 0)</f>
        <v>0</v>
      </c>
      <c r="P2474" s="1">
        <f>IF(AND(B2474="Med B", COUNTIFS(A$2:A2474, A2474, B$2:B2474, "Med B")=2), E2474, 0)</f>
        <v>0</v>
      </c>
    </row>
    <row r="2475" spans="9:16" ht="12.75" customHeight="1" x14ac:dyDescent="0.25">
      <c r="I2475" s="23">
        <f>IF(F2475=1, SUMIFS(E$2:E2475, A$2:A2475, A2475, B$2:B2475, "Med A"), 0)</f>
        <v>0</v>
      </c>
      <c r="J2475" s="23">
        <f t="shared" si="297"/>
        <v>0</v>
      </c>
      <c r="K2475" s="23">
        <f t="shared" si="298"/>
        <v>0</v>
      </c>
      <c r="L2475" s="23">
        <f t="shared" si="299"/>
        <v>0</v>
      </c>
      <c r="M2475" s="1">
        <f>IF(AND(B2475="Med B", COUNTIFS(A$2:A2475, A2475, B$2:B2475, "Med B")=1), 1, 0)</f>
        <v>0</v>
      </c>
      <c r="N2475" s="1">
        <f t="shared" si="300"/>
        <v>0</v>
      </c>
      <c r="O2475" s="1">
        <f>IF(B2475="Med B", COUNTIFS(A$2:A2475, A2475, B$2:B2475, "Med B"), 0)</f>
        <v>0</v>
      </c>
      <c r="P2475" s="1">
        <f>IF(AND(B2475="Med B", COUNTIFS(A$2:A2475, A2475, B$2:B2475, "Med B")=2), E2475, 0)</f>
        <v>0</v>
      </c>
    </row>
    <row r="2476" spans="9:16" ht="12.75" customHeight="1" x14ac:dyDescent="0.25">
      <c r="I2476" s="23">
        <f>IF(F2476=1, SUMIFS(E$2:E2476, A$2:A2476, A2476, B$2:B2476, "Med A"), 0)</f>
        <v>0</v>
      </c>
      <c r="J2476" s="23">
        <f t="shared" si="297"/>
        <v>0</v>
      </c>
      <c r="K2476" s="23">
        <f t="shared" si="298"/>
        <v>0</v>
      </c>
      <c r="L2476" s="23">
        <f t="shared" si="299"/>
        <v>0</v>
      </c>
      <c r="M2476" s="1">
        <f>IF(AND(B2476="Med B", COUNTIFS(A$2:A2476, A2476, B$2:B2476, "Med B")=1), 1, 0)</f>
        <v>0</v>
      </c>
      <c r="N2476" s="1">
        <f t="shared" si="300"/>
        <v>0</v>
      </c>
      <c r="O2476" s="1">
        <f>IF(B2476="Med B", COUNTIFS(A$2:A2476, A2476, B$2:B2476, "Med B"), 0)</f>
        <v>0</v>
      </c>
      <c r="P2476" s="1">
        <f>IF(AND(B2476="Med B", COUNTIFS(A$2:A2476, A2476, B$2:B2476, "Med B")=2), E2476, 0)</f>
        <v>0</v>
      </c>
    </row>
    <row r="2477" spans="9:16" ht="12.75" customHeight="1" x14ac:dyDescent="0.25">
      <c r="I2477" s="23">
        <f>IF(F2477=1, SUMIFS(E$2:E2477, A$2:A2477, A2477, B$2:B2477, "Med A"), 0)</f>
        <v>0</v>
      </c>
      <c r="J2477" s="23">
        <f t="shared" si="297"/>
        <v>0</v>
      </c>
      <c r="K2477" s="23">
        <f t="shared" si="298"/>
        <v>0</v>
      </c>
      <c r="L2477" s="23">
        <f t="shared" si="299"/>
        <v>0</v>
      </c>
      <c r="M2477" s="1">
        <f>IF(AND(B2477="Med B", COUNTIFS(A$2:A2477, A2477, B$2:B2477, "Med B")=1), 1, 0)</f>
        <v>0</v>
      </c>
      <c r="N2477" s="1">
        <f t="shared" si="300"/>
        <v>0</v>
      </c>
      <c r="O2477" s="1">
        <f>IF(B2477="Med B", COUNTIFS(A$2:A2477, A2477, B$2:B2477, "Med B"), 0)</f>
        <v>0</v>
      </c>
      <c r="P2477" s="1">
        <f>IF(AND(B2477="Med B", COUNTIFS(A$2:A2477, A2477, B$2:B2477, "Med B")=2), E2477, 0)</f>
        <v>0</v>
      </c>
    </row>
    <row r="2478" spans="9:16" ht="12.75" customHeight="1" x14ac:dyDescent="0.25">
      <c r="I2478" s="23">
        <f>IF(F2478=1, SUMIFS(E$2:E2478, A$2:A2478, A2478, B$2:B2478, "Med A"), 0)</f>
        <v>0</v>
      </c>
      <c r="J2478" s="23">
        <f t="shared" si="297"/>
        <v>0</v>
      </c>
      <c r="K2478" s="23">
        <f t="shared" si="298"/>
        <v>0</v>
      </c>
      <c r="L2478" s="23">
        <f t="shared" si="299"/>
        <v>0</v>
      </c>
      <c r="M2478" s="1">
        <f>IF(AND(B2478="Med B", COUNTIFS(A$2:A2478, A2478, B$2:B2478, "Med B")=1), 1, 0)</f>
        <v>0</v>
      </c>
      <c r="N2478" s="1">
        <f t="shared" si="300"/>
        <v>0</v>
      </c>
      <c r="O2478" s="1">
        <f>IF(B2478="Med B", COUNTIFS(A$2:A2478, A2478, B$2:B2478, "Med B"), 0)</f>
        <v>0</v>
      </c>
      <c r="P2478" s="1">
        <f>IF(AND(B2478="Med B", COUNTIFS(A$2:A2478, A2478, B$2:B2478, "Med B")=2), E2478, 0)</f>
        <v>0</v>
      </c>
    </row>
    <row r="2479" spans="9:16" ht="12.75" customHeight="1" x14ac:dyDescent="0.25">
      <c r="I2479" s="23">
        <f>IF(F2479=1, SUMIFS(E$2:E2479, A$2:A2479, A2479, B$2:B2479, "Med A"), 0)</f>
        <v>0</v>
      </c>
      <c r="J2479" s="23">
        <f t="shared" si="297"/>
        <v>0</v>
      </c>
      <c r="K2479" s="23">
        <f t="shared" si="298"/>
        <v>0</v>
      </c>
      <c r="L2479" s="23">
        <f t="shared" si="299"/>
        <v>0</v>
      </c>
      <c r="M2479" s="1">
        <f>IF(AND(B2479="Med B", COUNTIFS(A$2:A2479, A2479, B$2:B2479, "Med B")=1), 1, 0)</f>
        <v>0</v>
      </c>
      <c r="N2479" s="1">
        <f t="shared" si="300"/>
        <v>0</v>
      </c>
      <c r="O2479" s="1">
        <f>IF(B2479="Med B", COUNTIFS(A$2:A2479, A2479, B$2:B2479, "Med B"), 0)</f>
        <v>0</v>
      </c>
      <c r="P2479" s="1">
        <f>IF(AND(B2479="Med B", COUNTIFS(A$2:A2479, A2479, B$2:B2479, "Med B")=2), E2479, 0)</f>
        <v>0</v>
      </c>
    </row>
    <row r="2480" spans="9:16" ht="12.75" customHeight="1" x14ac:dyDescent="0.25">
      <c r="I2480" s="23">
        <f>IF(F2480=1, SUMIFS(E$2:E2480, A$2:A2480, A2480, B$2:B2480, "Med A"), 0)</f>
        <v>0</v>
      </c>
      <c r="J2480" s="23">
        <f t="shared" si="297"/>
        <v>0</v>
      </c>
      <c r="K2480" s="23">
        <f t="shared" si="298"/>
        <v>0</v>
      </c>
      <c r="L2480" s="23">
        <f t="shared" si="299"/>
        <v>0</v>
      </c>
      <c r="M2480" s="1">
        <f>IF(AND(B2480="Med B", COUNTIFS(A$2:A2480, A2480, B$2:B2480, "Med B")=1), 1, 0)</f>
        <v>0</v>
      </c>
      <c r="N2480" s="1">
        <f t="shared" si="300"/>
        <v>0</v>
      </c>
      <c r="O2480" s="1">
        <f>IF(B2480="Med B", COUNTIFS(A$2:A2480, A2480, B$2:B2480, "Med B"), 0)</f>
        <v>0</v>
      </c>
      <c r="P2480" s="1">
        <f>IF(AND(B2480="Med B", COUNTIFS(A$2:A2480, A2480, B$2:B2480, "Med B")=2), E2480, 0)</f>
        <v>0</v>
      </c>
    </row>
    <row r="2481" spans="9:16" ht="12.75" customHeight="1" x14ac:dyDescent="0.25">
      <c r="I2481" s="23">
        <f>IF(F2481=1, SUMIFS(E$2:E2481, A$2:A2481, A2481, B$2:B2481, "Med A"), 0)</f>
        <v>0</v>
      </c>
      <c r="J2481" s="23">
        <f t="shared" si="297"/>
        <v>0</v>
      </c>
      <c r="K2481" s="23">
        <f t="shared" si="298"/>
        <v>0</v>
      </c>
      <c r="L2481" s="23">
        <f t="shared" si="299"/>
        <v>0</v>
      </c>
      <c r="M2481" s="1">
        <f>IF(AND(B2481="Med B", COUNTIFS(A$2:A2481, A2481, B$2:B2481, "Med B")=1), 1, 0)</f>
        <v>0</v>
      </c>
      <c r="N2481" s="1">
        <f t="shared" si="300"/>
        <v>0</v>
      </c>
      <c r="O2481" s="1">
        <f>IF(B2481="Med B", COUNTIFS(A$2:A2481, A2481, B$2:B2481, "Med B"), 0)</f>
        <v>0</v>
      </c>
      <c r="P2481" s="1">
        <f>IF(AND(B2481="Med B", COUNTIFS(A$2:A2481, A2481, B$2:B2481, "Med B")=2), E2481, 0)</f>
        <v>0</v>
      </c>
    </row>
    <row r="2482" spans="9:16" ht="12.75" customHeight="1" x14ac:dyDescent="0.25">
      <c r="I2482" s="23">
        <f>IF(F2482=1, SUMIFS(E$2:E2482, A$2:A2482, A2482, B$2:B2482, "Med A"), 0)</f>
        <v>0</v>
      </c>
      <c r="J2482" s="23">
        <f t="shared" si="297"/>
        <v>0</v>
      </c>
      <c r="K2482" s="23">
        <f t="shared" si="298"/>
        <v>0</v>
      </c>
      <c r="L2482" s="23">
        <f t="shared" si="299"/>
        <v>0</v>
      </c>
      <c r="M2482" s="1">
        <f>IF(AND(B2482="Med B", COUNTIFS(A$2:A2482, A2482, B$2:B2482, "Med B")=1), 1, 0)</f>
        <v>0</v>
      </c>
      <c r="N2482" s="1">
        <f t="shared" si="300"/>
        <v>0</v>
      </c>
      <c r="O2482" s="1">
        <f>IF(B2482="Med B", COUNTIFS(A$2:A2482, A2482, B$2:B2482, "Med B"), 0)</f>
        <v>0</v>
      </c>
      <c r="P2482" s="1">
        <f>IF(AND(B2482="Med B", COUNTIFS(A$2:A2482, A2482, B$2:B2482, "Med B")=2), E2482, 0)</f>
        <v>0</v>
      </c>
    </row>
    <row r="2483" spans="9:16" ht="12.75" customHeight="1" x14ac:dyDescent="0.25">
      <c r="I2483" s="23">
        <f>IF(F2483=1, SUMIFS(E$2:E2483, A$2:A2483, A2483, B$2:B2483, "Med A"), 0)</f>
        <v>0</v>
      </c>
      <c r="J2483" s="23">
        <f t="shared" si="297"/>
        <v>0</v>
      </c>
      <c r="K2483" s="23">
        <f t="shared" si="298"/>
        <v>0</v>
      </c>
      <c r="L2483" s="23">
        <f t="shared" si="299"/>
        <v>0</v>
      </c>
      <c r="M2483" s="1">
        <f>IF(AND(B2483="Med B", COUNTIFS(A$2:A2483, A2483, B$2:B2483, "Med B")=1), 1, 0)</f>
        <v>0</v>
      </c>
      <c r="N2483" s="1">
        <f t="shared" si="300"/>
        <v>0</v>
      </c>
      <c r="O2483" s="1">
        <f>IF(B2483="Med B", COUNTIFS(A$2:A2483, A2483, B$2:B2483, "Med B"), 0)</f>
        <v>0</v>
      </c>
      <c r="P2483" s="1">
        <f>IF(AND(B2483="Med B", COUNTIFS(A$2:A2483, A2483, B$2:B2483, "Med B")=2), E2483, 0)</f>
        <v>0</v>
      </c>
    </row>
    <row r="2484" spans="9:16" ht="12.75" customHeight="1" x14ac:dyDescent="0.25">
      <c r="I2484" s="23">
        <f>IF(F2484=1, SUMIFS(E$2:E2484, A$2:A2484, A2484, B$2:B2484, "Med A"), 0)</f>
        <v>0</v>
      </c>
      <c r="J2484" s="23">
        <f t="shared" si="297"/>
        <v>0</v>
      </c>
      <c r="K2484" s="23">
        <f t="shared" si="298"/>
        <v>0</v>
      </c>
      <c r="L2484" s="23">
        <f t="shared" si="299"/>
        <v>0</v>
      </c>
      <c r="M2484" s="1">
        <f>IF(AND(B2484="Med B", COUNTIFS(A$2:A2484, A2484, B$2:B2484, "Med B")=1), 1, 0)</f>
        <v>0</v>
      </c>
      <c r="N2484" s="1">
        <f t="shared" si="300"/>
        <v>0</v>
      </c>
      <c r="O2484" s="1">
        <f>IF(B2484="Med B", COUNTIFS(A$2:A2484, A2484, B$2:B2484, "Med B"), 0)</f>
        <v>0</v>
      </c>
      <c r="P2484" s="1">
        <f>IF(AND(B2484="Med B", COUNTIFS(A$2:A2484, A2484, B$2:B2484, "Med B")=2), E2484, 0)</f>
        <v>0</v>
      </c>
    </row>
    <row r="2485" spans="9:16" ht="12.75" customHeight="1" x14ac:dyDescent="0.25">
      <c r="I2485" s="23">
        <f>IF(F2485=1, SUMIFS(E$2:E2485, A$2:A2485, A2485, B$2:B2485, "Med A"), 0)</f>
        <v>0</v>
      </c>
      <c r="J2485" s="23">
        <f t="shared" si="297"/>
        <v>0</v>
      </c>
      <c r="K2485" s="23">
        <f t="shared" si="298"/>
        <v>0</v>
      </c>
      <c r="L2485" s="23">
        <f t="shared" si="299"/>
        <v>0</v>
      </c>
      <c r="M2485" s="1">
        <f>IF(AND(B2485="Med B", COUNTIFS(A$2:A2485, A2485, B$2:B2485, "Med B")=1), 1, 0)</f>
        <v>0</v>
      </c>
      <c r="N2485" s="1">
        <f t="shared" si="300"/>
        <v>0</v>
      </c>
      <c r="O2485" s="1">
        <f>IF(B2485="Med B", COUNTIFS(A$2:A2485, A2485, B$2:B2485, "Med B"), 0)</f>
        <v>0</v>
      </c>
      <c r="P2485" s="1">
        <f>IF(AND(B2485="Med B", COUNTIFS(A$2:A2485, A2485, B$2:B2485, "Med B")=2), E2485, 0)</f>
        <v>0</v>
      </c>
    </row>
    <row r="2486" spans="9:16" ht="12.75" customHeight="1" x14ac:dyDescent="0.25">
      <c r="I2486" s="23">
        <f>IF(F2486=1, SUMIFS(E$2:E2486, A$2:A2486, A2486, B$2:B2486, "Med A"), 0)</f>
        <v>0</v>
      </c>
      <c r="J2486" s="23">
        <f t="shared" si="297"/>
        <v>0</v>
      </c>
      <c r="K2486" s="23">
        <f t="shared" si="298"/>
        <v>0</v>
      </c>
      <c r="L2486" s="23">
        <f t="shared" si="299"/>
        <v>0</v>
      </c>
      <c r="M2486" s="1">
        <f>IF(AND(B2486="Med B", COUNTIFS(A$2:A2486, A2486, B$2:B2486, "Med B")=1), 1, 0)</f>
        <v>0</v>
      </c>
      <c r="N2486" s="1">
        <f t="shared" si="300"/>
        <v>0</v>
      </c>
      <c r="O2486" s="1">
        <f>IF(B2486="Med B", COUNTIFS(A$2:A2486, A2486, B$2:B2486, "Med B"), 0)</f>
        <v>0</v>
      </c>
      <c r="P2486" s="1">
        <f>IF(AND(B2486="Med B", COUNTIFS(A$2:A2486, A2486, B$2:B2486, "Med B")=2), E2486, 0)</f>
        <v>0</v>
      </c>
    </row>
    <row r="2487" spans="9:16" ht="12.75" customHeight="1" x14ac:dyDescent="0.25">
      <c r="I2487" s="23">
        <f>IF(F2487=1, SUMIFS(E$2:E2487, A$2:A2487, A2487, B$2:B2487, "Med A"), 0)</f>
        <v>0</v>
      </c>
      <c r="J2487" s="23">
        <f t="shared" si="297"/>
        <v>0</v>
      </c>
      <c r="K2487" s="23">
        <f t="shared" si="298"/>
        <v>0</v>
      </c>
      <c r="L2487" s="23">
        <f t="shared" si="299"/>
        <v>0</v>
      </c>
      <c r="M2487" s="1">
        <f>IF(AND(B2487="Med B", COUNTIFS(A$2:A2487, A2487, B$2:B2487, "Med B")=1), 1, 0)</f>
        <v>0</v>
      </c>
      <c r="N2487" s="1">
        <f t="shared" si="300"/>
        <v>0</v>
      </c>
      <c r="O2487" s="1">
        <f>IF(B2487="Med B", COUNTIFS(A$2:A2487, A2487, B$2:B2487, "Med B"), 0)</f>
        <v>0</v>
      </c>
      <c r="P2487" s="1">
        <f>IF(AND(B2487="Med B", COUNTIFS(A$2:A2487, A2487, B$2:B2487, "Med B")=2), E2487, 0)</f>
        <v>0</v>
      </c>
    </row>
    <row r="2488" spans="9:16" ht="12.75" customHeight="1" x14ac:dyDescent="0.25">
      <c r="I2488" s="23">
        <f>IF(F2488=1, SUMIFS(E$2:E2488, A$2:A2488, A2488, B$2:B2488, "Med A"), 0)</f>
        <v>0</v>
      </c>
      <c r="J2488" s="23">
        <f t="shared" si="297"/>
        <v>0</v>
      </c>
      <c r="K2488" s="23">
        <f t="shared" si="298"/>
        <v>0</v>
      </c>
      <c r="L2488" s="23">
        <f t="shared" si="299"/>
        <v>0</v>
      </c>
      <c r="M2488" s="1">
        <f>IF(AND(B2488="Med B", COUNTIFS(A$2:A2488, A2488, B$2:B2488, "Med B")=1), 1, 0)</f>
        <v>0</v>
      </c>
      <c r="N2488" s="1">
        <f t="shared" si="300"/>
        <v>0</v>
      </c>
      <c r="O2488" s="1">
        <f>IF(B2488="Med B", COUNTIFS(A$2:A2488, A2488, B$2:B2488, "Med B"), 0)</f>
        <v>0</v>
      </c>
      <c r="P2488" s="1">
        <f>IF(AND(B2488="Med B", COUNTIFS(A$2:A2488, A2488, B$2:B2488, "Med B")=2), E2488, 0)</f>
        <v>0</v>
      </c>
    </row>
    <row r="2489" spans="9:16" ht="12.75" customHeight="1" x14ac:dyDescent="0.25">
      <c r="I2489" s="23">
        <f>IF(F2489=1, SUMIFS(E$2:E2489, A$2:A2489, A2489, B$2:B2489, "Med A"), 0)</f>
        <v>0</v>
      </c>
      <c r="J2489" s="23">
        <f t="shared" si="297"/>
        <v>0</v>
      </c>
      <c r="K2489" s="23">
        <f t="shared" si="298"/>
        <v>0</v>
      </c>
      <c r="L2489" s="23">
        <f t="shared" si="299"/>
        <v>0</v>
      </c>
      <c r="M2489" s="1">
        <f>IF(AND(B2489="Med B", COUNTIFS(A$2:A2489, A2489, B$2:B2489, "Med B")=1), 1, 0)</f>
        <v>0</v>
      </c>
      <c r="N2489" s="1">
        <f t="shared" si="300"/>
        <v>0</v>
      </c>
      <c r="O2489" s="1">
        <f>IF(B2489="Med B", COUNTIFS(A$2:A2489, A2489, B$2:B2489, "Med B"), 0)</f>
        <v>0</v>
      </c>
      <c r="P2489" s="1">
        <f>IF(AND(B2489="Med B", COUNTIFS(A$2:A2489, A2489, B$2:B2489, "Med B")=2), E2489, 0)</f>
        <v>0</v>
      </c>
    </row>
    <row r="2490" spans="9:16" ht="12.75" customHeight="1" x14ac:dyDescent="0.25">
      <c r="I2490" s="23">
        <f>IF(F2490=1, SUMIFS(E$2:E2490, A$2:A2490, A2490, B$2:B2490, "Med A"), 0)</f>
        <v>0</v>
      </c>
      <c r="J2490" s="23">
        <f t="shared" si="297"/>
        <v>0</v>
      </c>
      <c r="K2490" s="23">
        <f t="shared" si="298"/>
        <v>0</v>
      </c>
      <c r="L2490" s="23">
        <f t="shared" si="299"/>
        <v>0</v>
      </c>
      <c r="M2490" s="1">
        <f>IF(AND(B2490="Med B", COUNTIFS(A$2:A2490, A2490, B$2:B2490, "Med B")=1), 1, 0)</f>
        <v>0</v>
      </c>
      <c r="N2490" s="1">
        <f t="shared" si="300"/>
        <v>0</v>
      </c>
      <c r="O2490" s="1">
        <f>IF(B2490="Med B", COUNTIFS(A$2:A2490, A2490, B$2:B2490, "Med B"), 0)</f>
        <v>0</v>
      </c>
      <c r="P2490" s="1">
        <f>IF(AND(B2490="Med B", COUNTIFS(A$2:A2490, A2490, B$2:B2490, "Med B")=2), E2490, 0)</f>
        <v>0</v>
      </c>
    </row>
    <row r="2491" spans="9:16" ht="12.75" customHeight="1" x14ac:dyDescent="0.25">
      <c r="I2491" s="23">
        <f>IF(F2491=1, SUMIFS(E$2:E2491, A$2:A2491, A2491, B$2:B2491, "Med A"), 0)</f>
        <v>0</v>
      </c>
      <c r="J2491" s="23">
        <f t="shared" si="297"/>
        <v>0</v>
      </c>
      <c r="K2491" s="23">
        <f t="shared" si="298"/>
        <v>0</v>
      </c>
      <c r="L2491" s="23">
        <f t="shared" si="299"/>
        <v>0</v>
      </c>
      <c r="M2491" s="1">
        <f>IF(AND(B2491="Med B", COUNTIFS(A$2:A2491, A2491, B$2:B2491, "Med B")=1), 1, 0)</f>
        <v>0</v>
      </c>
      <c r="N2491" s="1">
        <f t="shared" si="300"/>
        <v>0</v>
      </c>
      <c r="O2491" s="1">
        <f>IF(B2491="Med B", COUNTIFS(A$2:A2491, A2491, B$2:B2491, "Med B"), 0)</f>
        <v>0</v>
      </c>
      <c r="P2491" s="1">
        <f>IF(AND(B2491="Med B", COUNTIFS(A$2:A2491, A2491, B$2:B2491, "Med B")=2), E2491, 0)</f>
        <v>0</v>
      </c>
    </row>
    <row r="2492" spans="9:16" ht="12.75" customHeight="1" x14ac:dyDescent="0.25">
      <c r="I2492" s="23">
        <f>IF(F2492=1, SUMIFS(E$2:E2492, A$2:A2492, A2492, B$2:B2492, "Med A"), 0)</f>
        <v>0</v>
      </c>
      <c r="J2492" s="23">
        <f t="shared" si="297"/>
        <v>0</v>
      </c>
      <c r="K2492" s="23">
        <f t="shared" si="298"/>
        <v>0</v>
      </c>
      <c r="L2492" s="23">
        <f t="shared" si="299"/>
        <v>0</v>
      </c>
      <c r="M2492" s="1">
        <f>IF(AND(B2492="Med B", COUNTIFS(A$2:A2492, A2492, B$2:B2492, "Med B")=1), 1, 0)</f>
        <v>0</v>
      </c>
      <c r="N2492" s="1">
        <f t="shared" si="300"/>
        <v>0</v>
      </c>
      <c r="O2492" s="1">
        <f>IF(B2492="Med B", COUNTIFS(A$2:A2492, A2492, B$2:B2492, "Med B"), 0)</f>
        <v>0</v>
      </c>
      <c r="P2492" s="1">
        <f>IF(AND(B2492="Med B", COUNTIFS(A$2:A2492, A2492, B$2:B2492, "Med B")=2), E2492, 0)</f>
        <v>0</v>
      </c>
    </row>
    <row r="2493" spans="9:16" ht="12.75" customHeight="1" x14ac:dyDescent="0.25">
      <c r="I2493" s="23">
        <f>IF(F2493=1, SUMIFS(E$2:E2493, A$2:A2493, A2493, B$2:B2493, "Med A"), 0)</f>
        <v>0</v>
      </c>
      <c r="J2493" s="23">
        <f t="shared" si="297"/>
        <v>0</v>
      </c>
      <c r="K2493" s="23">
        <f t="shared" si="298"/>
        <v>0</v>
      </c>
      <c r="L2493" s="23">
        <f t="shared" si="299"/>
        <v>0</v>
      </c>
      <c r="M2493" s="1">
        <f>IF(AND(B2493="Med B", COUNTIFS(A$2:A2493, A2493, B$2:B2493, "Med B")=1), 1, 0)</f>
        <v>0</v>
      </c>
      <c r="N2493" s="1">
        <f t="shared" si="300"/>
        <v>0</v>
      </c>
      <c r="O2493" s="1">
        <f>IF(B2493="Med B", COUNTIFS(A$2:A2493, A2493, B$2:B2493, "Med B"), 0)</f>
        <v>0</v>
      </c>
      <c r="P2493" s="1">
        <f>IF(AND(B2493="Med B", COUNTIFS(A$2:A2493, A2493, B$2:B2493, "Med B")=2), E2493, 0)</f>
        <v>0</v>
      </c>
    </row>
    <row r="2494" spans="9:16" ht="12.75" customHeight="1" x14ac:dyDescent="0.25">
      <c r="I2494" s="23">
        <f>IF(F2494=1, SUMIFS(E$2:E2494, A$2:A2494, A2494, B$2:B2494, "Med A"), 0)</f>
        <v>0</v>
      </c>
      <c r="J2494" s="23">
        <f t="shared" si="297"/>
        <v>0</v>
      </c>
      <c r="K2494" s="23">
        <f t="shared" si="298"/>
        <v>0</v>
      </c>
      <c r="L2494" s="23">
        <f t="shared" si="299"/>
        <v>0</v>
      </c>
      <c r="M2494" s="1">
        <f>IF(AND(B2494="Med B", COUNTIFS(A$2:A2494, A2494, B$2:B2494, "Med B")=1), 1, 0)</f>
        <v>0</v>
      </c>
      <c r="N2494" s="1">
        <f t="shared" si="300"/>
        <v>0</v>
      </c>
      <c r="O2494" s="1">
        <f>IF(B2494="Med B", COUNTIFS(A$2:A2494, A2494, B$2:B2494, "Med B"), 0)</f>
        <v>0</v>
      </c>
      <c r="P2494" s="1">
        <f>IF(AND(B2494="Med B", COUNTIFS(A$2:A2494, A2494, B$2:B2494, "Med B")=2), E2494, 0)</f>
        <v>0</v>
      </c>
    </row>
    <row r="2495" spans="9:16" ht="12.75" customHeight="1" x14ac:dyDescent="0.25">
      <c r="I2495" s="23">
        <f>IF(F2495=1, SUMIFS(E$2:E2495, A$2:A2495, A2495, B$2:B2495, "Med A"), 0)</f>
        <v>0</v>
      </c>
      <c r="J2495" s="23">
        <f t="shared" si="297"/>
        <v>0</v>
      </c>
      <c r="K2495" s="23">
        <f t="shared" si="298"/>
        <v>0</v>
      </c>
      <c r="L2495" s="23">
        <f t="shared" si="299"/>
        <v>0</v>
      </c>
      <c r="M2495" s="1">
        <f>IF(AND(B2495="Med B", COUNTIFS(A$2:A2495, A2495, B$2:B2495, "Med B")=1), 1, 0)</f>
        <v>0</v>
      </c>
      <c r="N2495" s="1">
        <f t="shared" si="300"/>
        <v>0</v>
      </c>
      <c r="O2495" s="1">
        <f>IF(B2495="Med B", COUNTIFS(A$2:A2495, A2495, B$2:B2495, "Med B"), 0)</f>
        <v>0</v>
      </c>
      <c r="P2495" s="1">
        <f>IF(AND(B2495="Med B", COUNTIFS(A$2:A2495, A2495, B$2:B2495, "Med B")=2), E2495, 0)</f>
        <v>0</v>
      </c>
    </row>
    <row r="2496" spans="9:16" ht="12.75" customHeight="1" x14ac:dyDescent="0.25">
      <c r="I2496" s="23">
        <f>IF(F2496=1, SUMIFS(E$2:E2496, A$2:A2496, A2496, B$2:B2496, "Med A"), 0)</f>
        <v>0</v>
      </c>
      <c r="J2496" s="23">
        <f t="shared" si="297"/>
        <v>0</v>
      </c>
      <c r="K2496" s="23">
        <f t="shared" si="298"/>
        <v>0</v>
      </c>
      <c r="L2496" s="23">
        <f t="shared" si="299"/>
        <v>0</v>
      </c>
      <c r="M2496" s="1">
        <f>IF(AND(B2496="Med B", COUNTIFS(A$2:A2496, A2496, B$2:B2496, "Med B")=1), 1, 0)</f>
        <v>0</v>
      </c>
      <c r="N2496" s="1">
        <f t="shared" si="300"/>
        <v>0</v>
      </c>
      <c r="O2496" s="1">
        <f>IF(B2496="Med B", COUNTIFS(A$2:A2496, A2496, B$2:B2496, "Med B"), 0)</f>
        <v>0</v>
      </c>
      <c r="P2496" s="1">
        <f>IF(AND(B2496="Med B", COUNTIFS(A$2:A2496, A2496, B$2:B2496, "Med B")=2), E2496, 0)</f>
        <v>0</v>
      </c>
    </row>
    <row r="2497" spans="9:16" ht="12.75" customHeight="1" x14ac:dyDescent="0.25">
      <c r="I2497" s="23">
        <f>IF(F2497=1, SUMIFS(E$2:E2497, A$2:A2497, A2497, B$2:B2497, "Med A"), 0)</f>
        <v>0</v>
      </c>
      <c r="J2497" s="23">
        <f t="shared" si="297"/>
        <v>0</v>
      </c>
      <c r="K2497" s="23">
        <f t="shared" si="298"/>
        <v>0</v>
      </c>
      <c r="L2497" s="23">
        <f t="shared" si="299"/>
        <v>0</v>
      </c>
      <c r="M2497" s="1">
        <f>IF(AND(B2497="Med B", COUNTIFS(A$2:A2497, A2497, B$2:B2497, "Med B")=1), 1, 0)</f>
        <v>0</v>
      </c>
      <c r="N2497" s="1">
        <f t="shared" si="300"/>
        <v>0</v>
      </c>
      <c r="O2497" s="1">
        <f>IF(B2497="Med B", COUNTIFS(A$2:A2497, A2497, B$2:B2497, "Med B"), 0)</f>
        <v>0</v>
      </c>
      <c r="P2497" s="1">
        <f>IF(AND(B2497="Med B", COUNTIFS(A$2:A2497, A2497, B$2:B2497, "Med B")=2), E2497, 0)</f>
        <v>0</v>
      </c>
    </row>
    <row r="2498" spans="9:16" ht="12.75" customHeight="1" x14ac:dyDescent="0.25">
      <c r="I2498" s="23">
        <f>IF(F2498=1, SUMIFS(E$2:E2498, A$2:A2498, A2498, B$2:B2498, "Med A"), 0)</f>
        <v>0</v>
      </c>
      <c r="J2498" s="23">
        <f t="shared" si="297"/>
        <v>0</v>
      </c>
      <c r="K2498" s="23">
        <f t="shared" si="298"/>
        <v>0</v>
      </c>
      <c r="L2498" s="23">
        <f t="shared" si="299"/>
        <v>0</v>
      </c>
      <c r="M2498" s="1">
        <f>IF(AND(B2498="Med B", COUNTIFS(A$2:A2498, A2498, B$2:B2498, "Med B")=1), 1, 0)</f>
        <v>0</v>
      </c>
      <c r="N2498" s="1">
        <f t="shared" si="300"/>
        <v>0</v>
      </c>
      <c r="O2498" s="1">
        <f>IF(B2498="Med B", COUNTIFS(A$2:A2498, A2498, B$2:B2498, "Med B"), 0)</f>
        <v>0</v>
      </c>
      <c r="P2498" s="1">
        <f>IF(AND(B2498="Med B", COUNTIFS(A$2:A2498, A2498, B$2:B2498, "Med B")=2), E2498, 0)</f>
        <v>0</v>
      </c>
    </row>
    <row r="2499" spans="9:16" ht="12.75" customHeight="1" x14ac:dyDescent="0.25">
      <c r="I2499" s="23">
        <f>IF(F2499=1, SUMIFS(E$2:E2499, A$2:A2499, A2499, B$2:B2499, "Med A"), 0)</f>
        <v>0</v>
      </c>
      <c r="J2499" s="23">
        <f t="shared" ref="J2499:J2562" si="301">IF(AND(B2499="Med B", OR(A2500&lt;&gt;A2499, ISBLANK(A2500))), SUMIFS(E:E, A:A, A2499, B:B, "Med B"), 0)</f>
        <v>0</v>
      </c>
      <c r="K2499" s="23">
        <f t="shared" ref="K2499:K2562" si="302">IF(B2499="Med A", E2499, 0)</f>
        <v>0</v>
      </c>
      <c r="L2499" s="23">
        <f t="shared" ref="L2499:L2562" si="303">IF(B2499="Med B", E2499, 0)</f>
        <v>0</v>
      </c>
      <c r="M2499" s="1">
        <f>IF(AND(B2499="Med B", COUNTIFS(A$2:A2499, A2499, B$2:B2499, "Med B")=1), 1, 0)</f>
        <v>0</v>
      </c>
      <c r="N2499" s="1">
        <f t="shared" ref="N2499:N2562" si="304">IF(M2499=1, E2499, 0)</f>
        <v>0</v>
      </c>
      <c r="O2499" s="1">
        <f>IF(B2499="Med B", COUNTIFS(A$2:A2499, A2499, B$2:B2499, "Med B"), 0)</f>
        <v>0</v>
      </c>
      <c r="P2499" s="1">
        <f>IF(AND(B2499="Med B", COUNTIFS(A$2:A2499, A2499, B$2:B2499, "Med B")=2), E2499, 0)</f>
        <v>0</v>
      </c>
    </row>
    <row r="2500" spans="9:16" ht="12.75" customHeight="1" x14ac:dyDescent="0.25">
      <c r="I2500" s="23">
        <f>IF(F2500=1, SUMIFS(E$2:E2500, A$2:A2500, A2500, B$2:B2500, "Med A"), 0)</f>
        <v>0</v>
      </c>
      <c r="J2500" s="23">
        <f t="shared" si="301"/>
        <v>0</v>
      </c>
      <c r="K2500" s="23">
        <f t="shared" si="302"/>
        <v>0</v>
      </c>
      <c r="L2500" s="23">
        <f t="shared" si="303"/>
        <v>0</v>
      </c>
      <c r="M2500" s="1">
        <f>IF(AND(B2500="Med B", COUNTIFS(A$2:A2500, A2500, B$2:B2500, "Med B")=1), 1, 0)</f>
        <v>0</v>
      </c>
      <c r="N2500" s="1">
        <f t="shared" si="304"/>
        <v>0</v>
      </c>
      <c r="O2500" s="1">
        <f>IF(B2500="Med B", COUNTIFS(A$2:A2500, A2500, B$2:B2500, "Med B"), 0)</f>
        <v>0</v>
      </c>
      <c r="P2500" s="1">
        <f>IF(AND(B2500="Med B", COUNTIFS(A$2:A2500, A2500, B$2:B2500, "Med B")=2), E2500, 0)</f>
        <v>0</v>
      </c>
    </row>
    <row r="2501" spans="9:16" ht="12.75" customHeight="1" x14ac:dyDescent="0.25">
      <c r="I2501" s="23">
        <f>IF(F2501=1, SUMIFS(E$2:E2501, A$2:A2501, A2501, B$2:B2501, "Med A"), 0)</f>
        <v>0</v>
      </c>
      <c r="J2501" s="23">
        <f t="shared" si="301"/>
        <v>0</v>
      </c>
      <c r="K2501" s="23">
        <f t="shared" si="302"/>
        <v>0</v>
      </c>
      <c r="L2501" s="23">
        <f t="shared" si="303"/>
        <v>0</v>
      </c>
      <c r="M2501" s="1">
        <f>IF(AND(B2501="Med B", COUNTIFS(A$2:A2501, A2501, B$2:B2501, "Med B")=1), 1, 0)</f>
        <v>0</v>
      </c>
      <c r="N2501" s="1">
        <f t="shared" si="304"/>
        <v>0</v>
      </c>
      <c r="O2501" s="1">
        <f>IF(B2501="Med B", COUNTIFS(A$2:A2501, A2501, B$2:B2501, "Med B"), 0)</f>
        <v>0</v>
      </c>
      <c r="P2501" s="1">
        <f>IF(AND(B2501="Med B", COUNTIFS(A$2:A2501, A2501, B$2:B2501, "Med B")=2), E2501, 0)</f>
        <v>0</v>
      </c>
    </row>
    <row r="2502" spans="9:16" ht="12.75" customHeight="1" x14ac:dyDescent="0.25">
      <c r="I2502" s="23">
        <f>IF(F2502=1, SUMIFS(E$2:E2502, A$2:A2502, A2502, B$2:B2502, "Med A"), 0)</f>
        <v>0</v>
      </c>
      <c r="J2502" s="23">
        <f t="shared" si="301"/>
        <v>0</v>
      </c>
      <c r="K2502" s="23">
        <f t="shared" si="302"/>
        <v>0</v>
      </c>
      <c r="L2502" s="23">
        <f t="shared" si="303"/>
        <v>0</v>
      </c>
      <c r="M2502" s="1">
        <f>IF(AND(B2502="Med B", COUNTIFS(A$2:A2502, A2502, B$2:B2502, "Med B")=1), 1, 0)</f>
        <v>0</v>
      </c>
      <c r="N2502" s="1">
        <f t="shared" si="304"/>
        <v>0</v>
      </c>
      <c r="O2502" s="1">
        <f>IF(B2502="Med B", COUNTIFS(A$2:A2502, A2502, B$2:B2502, "Med B"), 0)</f>
        <v>0</v>
      </c>
      <c r="P2502" s="1">
        <f>IF(AND(B2502="Med B", COUNTIFS(A$2:A2502, A2502, B$2:B2502, "Med B")=2), E2502, 0)</f>
        <v>0</v>
      </c>
    </row>
    <row r="2503" spans="9:16" ht="12.75" customHeight="1" x14ac:dyDescent="0.25">
      <c r="I2503" s="23">
        <f>IF(F2503=1, SUMIFS(E$2:E2503, A$2:A2503, A2503, B$2:B2503, "Med A"), 0)</f>
        <v>0</v>
      </c>
      <c r="J2503" s="23">
        <f t="shared" si="301"/>
        <v>0</v>
      </c>
      <c r="K2503" s="23">
        <f t="shared" si="302"/>
        <v>0</v>
      </c>
      <c r="L2503" s="23">
        <f t="shared" si="303"/>
        <v>0</v>
      </c>
      <c r="M2503" s="1">
        <f>IF(AND(B2503="Med B", COUNTIFS(A$2:A2503, A2503, B$2:B2503, "Med B")=1), 1, 0)</f>
        <v>0</v>
      </c>
      <c r="N2503" s="1">
        <f t="shared" si="304"/>
        <v>0</v>
      </c>
      <c r="O2503" s="1">
        <f>IF(B2503="Med B", COUNTIFS(A$2:A2503, A2503, B$2:B2503, "Med B"), 0)</f>
        <v>0</v>
      </c>
      <c r="P2503" s="1">
        <f>IF(AND(B2503="Med B", COUNTIFS(A$2:A2503, A2503, B$2:B2503, "Med B")=2), E2503, 0)</f>
        <v>0</v>
      </c>
    </row>
    <row r="2504" spans="9:16" ht="12.75" customHeight="1" x14ac:dyDescent="0.25">
      <c r="I2504" s="23">
        <f>IF(F2504=1, SUMIFS(E$2:E2504, A$2:A2504, A2504, B$2:B2504, "Med A"), 0)</f>
        <v>0</v>
      </c>
      <c r="J2504" s="23">
        <f t="shared" si="301"/>
        <v>0</v>
      </c>
      <c r="K2504" s="23">
        <f t="shared" si="302"/>
        <v>0</v>
      </c>
      <c r="L2504" s="23">
        <f t="shared" si="303"/>
        <v>0</v>
      </c>
      <c r="M2504" s="1">
        <f>IF(AND(B2504="Med B", COUNTIFS(A$2:A2504, A2504, B$2:B2504, "Med B")=1), 1, 0)</f>
        <v>0</v>
      </c>
      <c r="N2504" s="1">
        <f t="shared" si="304"/>
        <v>0</v>
      </c>
      <c r="O2504" s="1">
        <f>IF(B2504="Med B", COUNTIFS(A$2:A2504, A2504, B$2:B2504, "Med B"), 0)</f>
        <v>0</v>
      </c>
      <c r="P2504" s="1">
        <f>IF(AND(B2504="Med B", COUNTIFS(A$2:A2504, A2504, B$2:B2504, "Med B")=2), E2504, 0)</f>
        <v>0</v>
      </c>
    </row>
    <row r="2505" spans="9:16" ht="12.75" customHeight="1" x14ac:dyDescent="0.25">
      <c r="I2505" s="23">
        <f>IF(F2505=1, SUMIFS(E$2:E2505, A$2:A2505, A2505, B$2:B2505, "Med A"), 0)</f>
        <v>0</v>
      </c>
      <c r="J2505" s="23">
        <f t="shared" si="301"/>
        <v>0</v>
      </c>
      <c r="K2505" s="23">
        <f t="shared" si="302"/>
        <v>0</v>
      </c>
      <c r="L2505" s="23">
        <f t="shared" si="303"/>
        <v>0</v>
      </c>
      <c r="M2505" s="1">
        <f>IF(AND(B2505="Med B", COUNTIFS(A$2:A2505, A2505, B$2:B2505, "Med B")=1), 1, 0)</f>
        <v>0</v>
      </c>
      <c r="N2505" s="1">
        <f t="shared" si="304"/>
        <v>0</v>
      </c>
      <c r="O2505" s="1">
        <f>IF(B2505="Med B", COUNTIFS(A$2:A2505, A2505, B$2:B2505, "Med B"), 0)</f>
        <v>0</v>
      </c>
      <c r="P2505" s="1">
        <f>IF(AND(B2505="Med B", COUNTIFS(A$2:A2505, A2505, B$2:B2505, "Med B")=2), E2505, 0)</f>
        <v>0</v>
      </c>
    </row>
    <row r="2506" spans="9:16" ht="12.75" customHeight="1" x14ac:dyDescent="0.25">
      <c r="I2506" s="23">
        <f>IF(F2506=1, SUMIFS(E$2:E2506, A$2:A2506, A2506, B$2:B2506, "Med A"), 0)</f>
        <v>0</v>
      </c>
      <c r="J2506" s="23">
        <f t="shared" si="301"/>
        <v>0</v>
      </c>
      <c r="K2506" s="23">
        <f t="shared" si="302"/>
        <v>0</v>
      </c>
      <c r="L2506" s="23">
        <f t="shared" si="303"/>
        <v>0</v>
      </c>
      <c r="M2506" s="1">
        <f>IF(AND(B2506="Med B", COUNTIFS(A$2:A2506, A2506, B$2:B2506, "Med B")=1), 1, 0)</f>
        <v>0</v>
      </c>
      <c r="N2506" s="1">
        <f t="shared" si="304"/>
        <v>0</v>
      </c>
      <c r="O2506" s="1">
        <f>IF(B2506="Med B", COUNTIFS(A$2:A2506, A2506, B$2:B2506, "Med B"), 0)</f>
        <v>0</v>
      </c>
      <c r="P2506" s="1">
        <f>IF(AND(B2506="Med B", COUNTIFS(A$2:A2506, A2506, B$2:B2506, "Med B")=2), E2506, 0)</f>
        <v>0</v>
      </c>
    </row>
    <row r="2507" spans="9:16" ht="12.75" customHeight="1" x14ac:dyDescent="0.25">
      <c r="I2507" s="23">
        <f>IF(F2507=1, SUMIFS(E$2:E2507, A$2:A2507, A2507, B$2:B2507, "Med A"), 0)</f>
        <v>0</v>
      </c>
      <c r="J2507" s="23">
        <f t="shared" si="301"/>
        <v>0</v>
      </c>
      <c r="K2507" s="23">
        <f t="shared" si="302"/>
        <v>0</v>
      </c>
      <c r="L2507" s="23">
        <f t="shared" si="303"/>
        <v>0</v>
      </c>
      <c r="M2507" s="1">
        <f>IF(AND(B2507="Med B", COUNTIFS(A$2:A2507, A2507, B$2:B2507, "Med B")=1), 1, 0)</f>
        <v>0</v>
      </c>
      <c r="N2507" s="1">
        <f t="shared" si="304"/>
        <v>0</v>
      </c>
      <c r="O2507" s="1">
        <f>IF(B2507="Med B", COUNTIFS(A$2:A2507, A2507, B$2:B2507, "Med B"), 0)</f>
        <v>0</v>
      </c>
      <c r="P2507" s="1">
        <f>IF(AND(B2507="Med B", COUNTIFS(A$2:A2507, A2507, B$2:B2507, "Med B")=2), E2507, 0)</f>
        <v>0</v>
      </c>
    </row>
    <row r="2508" spans="9:16" ht="12.75" customHeight="1" x14ac:dyDescent="0.25">
      <c r="I2508" s="23">
        <f>IF(F2508=1, SUMIFS(E$2:E2508, A$2:A2508, A2508, B$2:B2508, "Med A"), 0)</f>
        <v>0</v>
      </c>
      <c r="J2508" s="23">
        <f t="shared" si="301"/>
        <v>0</v>
      </c>
      <c r="K2508" s="23">
        <f t="shared" si="302"/>
        <v>0</v>
      </c>
      <c r="L2508" s="23">
        <f t="shared" si="303"/>
        <v>0</v>
      </c>
      <c r="M2508" s="1">
        <f>IF(AND(B2508="Med B", COUNTIFS(A$2:A2508, A2508, B$2:B2508, "Med B")=1), 1, 0)</f>
        <v>0</v>
      </c>
      <c r="N2508" s="1">
        <f t="shared" si="304"/>
        <v>0</v>
      </c>
      <c r="O2508" s="1">
        <f>IF(B2508="Med B", COUNTIFS(A$2:A2508, A2508, B$2:B2508, "Med B"), 0)</f>
        <v>0</v>
      </c>
      <c r="P2508" s="1">
        <f>IF(AND(B2508="Med B", COUNTIFS(A$2:A2508, A2508, B$2:B2508, "Med B")=2), E2508, 0)</f>
        <v>0</v>
      </c>
    </row>
    <row r="2509" spans="9:16" ht="12.75" customHeight="1" x14ac:dyDescent="0.25">
      <c r="I2509" s="23">
        <f>IF(F2509=1, SUMIFS(E$2:E2509, A$2:A2509, A2509, B$2:B2509, "Med A"), 0)</f>
        <v>0</v>
      </c>
      <c r="J2509" s="23">
        <f t="shared" si="301"/>
        <v>0</v>
      </c>
      <c r="K2509" s="23">
        <f t="shared" si="302"/>
        <v>0</v>
      </c>
      <c r="L2509" s="23">
        <f t="shared" si="303"/>
        <v>0</v>
      </c>
      <c r="M2509" s="1">
        <f>IF(AND(B2509="Med B", COUNTIFS(A$2:A2509, A2509, B$2:B2509, "Med B")=1), 1, 0)</f>
        <v>0</v>
      </c>
      <c r="N2509" s="1">
        <f t="shared" si="304"/>
        <v>0</v>
      </c>
      <c r="O2509" s="1">
        <f>IF(B2509="Med B", COUNTIFS(A$2:A2509, A2509, B$2:B2509, "Med B"), 0)</f>
        <v>0</v>
      </c>
      <c r="P2509" s="1">
        <f>IF(AND(B2509="Med B", COUNTIFS(A$2:A2509, A2509, B$2:B2509, "Med B")=2), E2509, 0)</f>
        <v>0</v>
      </c>
    </row>
    <row r="2510" spans="9:16" ht="12.75" customHeight="1" x14ac:dyDescent="0.25">
      <c r="I2510" s="23">
        <f>IF(F2510=1, SUMIFS(E$2:E2510, A$2:A2510, A2510, B$2:B2510, "Med A"), 0)</f>
        <v>0</v>
      </c>
      <c r="J2510" s="23">
        <f t="shared" si="301"/>
        <v>0</v>
      </c>
      <c r="K2510" s="23">
        <f t="shared" si="302"/>
        <v>0</v>
      </c>
      <c r="L2510" s="23">
        <f t="shared" si="303"/>
        <v>0</v>
      </c>
      <c r="M2510" s="1">
        <f>IF(AND(B2510="Med B", COUNTIFS(A$2:A2510, A2510, B$2:B2510, "Med B")=1), 1, 0)</f>
        <v>0</v>
      </c>
      <c r="N2510" s="1">
        <f t="shared" si="304"/>
        <v>0</v>
      </c>
      <c r="O2510" s="1">
        <f>IF(B2510="Med B", COUNTIFS(A$2:A2510, A2510, B$2:B2510, "Med B"), 0)</f>
        <v>0</v>
      </c>
      <c r="P2510" s="1">
        <f>IF(AND(B2510="Med B", COUNTIFS(A$2:A2510, A2510, B$2:B2510, "Med B")=2), E2510, 0)</f>
        <v>0</v>
      </c>
    </row>
    <row r="2511" spans="9:16" ht="12.75" customHeight="1" x14ac:dyDescent="0.25">
      <c r="I2511" s="23">
        <f>IF(F2511=1, SUMIFS(E$2:E2511, A$2:A2511, A2511, B$2:B2511, "Med A"), 0)</f>
        <v>0</v>
      </c>
      <c r="J2511" s="23">
        <f t="shared" si="301"/>
        <v>0</v>
      </c>
      <c r="K2511" s="23">
        <f t="shared" si="302"/>
        <v>0</v>
      </c>
      <c r="L2511" s="23">
        <f t="shared" si="303"/>
        <v>0</v>
      </c>
      <c r="M2511" s="1">
        <f>IF(AND(B2511="Med B", COUNTIFS(A$2:A2511, A2511, B$2:B2511, "Med B")=1), 1, 0)</f>
        <v>0</v>
      </c>
      <c r="N2511" s="1">
        <f t="shared" si="304"/>
        <v>0</v>
      </c>
      <c r="O2511" s="1">
        <f>IF(B2511="Med B", COUNTIFS(A$2:A2511, A2511, B$2:B2511, "Med B"), 0)</f>
        <v>0</v>
      </c>
      <c r="P2511" s="1">
        <f>IF(AND(B2511="Med B", COUNTIFS(A$2:A2511, A2511, B$2:B2511, "Med B")=2), E2511, 0)</f>
        <v>0</v>
      </c>
    </row>
    <row r="2512" spans="9:16" ht="12.75" customHeight="1" x14ac:dyDescent="0.25">
      <c r="I2512" s="23">
        <f>IF(F2512=1, SUMIFS(E$2:E2512, A$2:A2512, A2512, B$2:B2512, "Med A"), 0)</f>
        <v>0</v>
      </c>
      <c r="J2512" s="23">
        <f t="shared" si="301"/>
        <v>0</v>
      </c>
      <c r="K2512" s="23">
        <f t="shared" si="302"/>
        <v>0</v>
      </c>
      <c r="L2512" s="23">
        <f t="shared" si="303"/>
        <v>0</v>
      </c>
      <c r="M2512" s="1">
        <f>IF(AND(B2512="Med B", COUNTIFS(A$2:A2512, A2512, B$2:B2512, "Med B")=1), 1, 0)</f>
        <v>0</v>
      </c>
      <c r="N2512" s="1">
        <f t="shared" si="304"/>
        <v>0</v>
      </c>
      <c r="O2512" s="1">
        <f>IF(B2512="Med B", COUNTIFS(A$2:A2512, A2512, B$2:B2512, "Med B"), 0)</f>
        <v>0</v>
      </c>
      <c r="P2512" s="1">
        <f>IF(AND(B2512="Med B", COUNTIFS(A$2:A2512, A2512, B$2:B2512, "Med B")=2), E2512, 0)</f>
        <v>0</v>
      </c>
    </row>
    <row r="2513" spans="9:16" ht="12.75" customHeight="1" x14ac:dyDescent="0.25">
      <c r="I2513" s="23">
        <f>IF(F2513=1, SUMIFS(E$2:E2513, A$2:A2513, A2513, B$2:B2513, "Med A"), 0)</f>
        <v>0</v>
      </c>
      <c r="J2513" s="23">
        <f t="shared" si="301"/>
        <v>0</v>
      </c>
      <c r="K2513" s="23">
        <f t="shared" si="302"/>
        <v>0</v>
      </c>
      <c r="L2513" s="23">
        <f t="shared" si="303"/>
        <v>0</v>
      </c>
      <c r="M2513" s="1">
        <f>IF(AND(B2513="Med B", COUNTIFS(A$2:A2513, A2513, B$2:B2513, "Med B")=1), 1, 0)</f>
        <v>0</v>
      </c>
      <c r="N2513" s="1">
        <f t="shared" si="304"/>
        <v>0</v>
      </c>
      <c r="O2513" s="1">
        <f>IF(B2513="Med B", COUNTIFS(A$2:A2513, A2513, B$2:B2513, "Med B"), 0)</f>
        <v>0</v>
      </c>
      <c r="P2513" s="1">
        <f>IF(AND(B2513="Med B", COUNTIFS(A$2:A2513, A2513, B$2:B2513, "Med B")=2), E2513, 0)</f>
        <v>0</v>
      </c>
    </row>
    <row r="2514" spans="9:16" ht="12.75" customHeight="1" x14ac:dyDescent="0.25">
      <c r="I2514" s="23">
        <f>IF(F2514=1, SUMIFS(E$2:E2514, A$2:A2514, A2514, B$2:B2514, "Med A"), 0)</f>
        <v>0</v>
      </c>
      <c r="J2514" s="23">
        <f t="shared" si="301"/>
        <v>0</v>
      </c>
      <c r="K2514" s="23">
        <f t="shared" si="302"/>
        <v>0</v>
      </c>
      <c r="L2514" s="23">
        <f t="shared" si="303"/>
        <v>0</v>
      </c>
      <c r="M2514" s="1">
        <f>IF(AND(B2514="Med B", COUNTIFS(A$2:A2514, A2514, B$2:B2514, "Med B")=1), 1, 0)</f>
        <v>0</v>
      </c>
      <c r="N2514" s="1">
        <f t="shared" si="304"/>
        <v>0</v>
      </c>
      <c r="O2514" s="1">
        <f>IF(B2514="Med B", COUNTIFS(A$2:A2514, A2514, B$2:B2514, "Med B"), 0)</f>
        <v>0</v>
      </c>
      <c r="P2514" s="1">
        <f>IF(AND(B2514="Med B", COUNTIFS(A$2:A2514, A2514, B$2:B2514, "Med B")=2), E2514, 0)</f>
        <v>0</v>
      </c>
    </row>
    <row r="2515" spans="9:16" ht="12.75" customHeight="1" x14ac:dyDescent="0.25">
      <c r="I2515" s="23">
        <f>IF(F2515=1, SUMIFS(E$2:E2515, A$2:A2515, A2515, B$2:B2515, "Med A"), 0)</f>
        <v>0</v>
      </c>
      <c r="J2515" s="23">
        <f t="shared" si="301"/>
        <v>0</v>
      </c>
      <c r="K2515" s="23">
        <f t="shared" si="302"/>
        <v>0</v>
      </c>
      <c r="L2515" s="23">
        <f t="shared" si="303"/>
        <v>0</v>
      </c>
      <c r="M2515" s="1">
        <f>IF(AND(B2515="Med B", COUNTIFS(A$2:A2515, A2515, B$2:B2515, "Med B")=1), 1, 0)</f>
        <v>0</v>
      </c>
      <c r="N2515" s="1">
        <f t="shared" si="304"/>
        <v>0</v>
      </c>
      <c r="O2515" s="1">
        <f>IF(B2515="Med B", COUNTIFS(A$2:A2515, A2515, B$2:B2515, "Med B"), 0)</f>
        <v>0</v>
      </c>
      <c r="P2515" s="1">
        <f>IF(AND(B2515="Med B", COUNTIFS(A$2:A2515, A2515, B$2:B2515, "Med B")=2), E2515, 0)</f>
        <v>0</v>
      </c>
    </row>
    <row r="2516" spans="9:16" ht="12.75" customHeight="1" x14ac:dyDescent="0.25">
      <c r="I2516" s="23">
        <f>IF(F2516=1, SUMIFS(E$2:E2516, A$2:A2516, A2516, B$2:B2516, "Med A"), 0)</f>
        <v>0</v>
      </c>
      <c r="J2516" s="23">
        <f t="shared" si="301"/>
        <v>0</v>
      </c>
      <c r="K2516" s="23">
        <f t="shared" si="302"/>
        <v>0</v>
      </c>
      <c r="L2516" s="23">
        <f t="shared" si="303"/>
        <v>0</v>
      </c>
      <c r="M2516" s="1">
        <f>IF(AND(B2516="Med B", COUNTIFS(A$2:A2516, A2516, B$2:B2516, "Med B")=1), 1, 0)</f>
        <v>0</v>
      </c>
      <c r="N2516" s="1">
        <f t="shared" si="304"/>
        <v>0</v>
      </c>
      <c r="O2516" s="1">
        <f>IF(B2516="Med B", COUNTIFS(A$2:A2516, A2516, B$2:B2516, "Med B"), 0)</f>
        <v>0</v>
      </c>
      <c r="P2516" s="1">
        <f>IF(AND(B2516="Med B", COUNTIFS(A$2:A2516, A2516, B$2:B2516, "Med B")=2), E2516, 0)</f>
        <v>0</v>
      </c>
    </row>
    <row r="2517" spans="9:16" ht="12.75" customHeight="1" x14ac:dyDescent="0.25">
      <c r="I2517" s="23">
        <f>IF(F2517=1, SUMIFS(E$2:E2517, A$2:A2517, A2517, B$2:B2517, "Med A"), 0)</f>
        <v>0</v>
      </c>
      <c r="J2517" s="23">
        <f t="shared" si="301"/>
        <v>0</v>
      </c>
      <c r="K2517" s="23">
        <f t="shared" si="302"/>
        <v>0</v>
      </c>
      <c r="L2517" s="23">
        <f t="shared" si="303"/>
        <v>0</v>
      </c>
      <c r="M2517" s="1">
        <f>IF(AND(B2517="Med B", COUNTIFS(A$2:A2517, A2517, B$2:B2517, "Med B")=1), 1, 0)</f>
        <v>0</v>
      </c>
      <c r="N2517" s="1">
        <f t="shared" si="304"/>
        <v>0</v>
      </c>
      <c r="O2517" s="1">
        <f>IF(B2517="Med B", COUNTIFS(A$2:A2517, A2517, B$2:B2517, "Med B"), 0)</f>
        <v>0</v>
      </c>
      <c r="P2517" s="1">
        <f>IF(AND(B2517="Med B", COUNTIFS(A$2:A2517, A2517, B$2:B2517, "Med B")=2), E2517, 0)</f>
        <v>0</v>
      </c>
    </row>
    <row r="2518" spans="9:16" ht="12.75" customHeight="1" x14ac:dyDescent="0.25">
      <c r="I2518" s="23">
        <f>IF(F2518=1, SUMIFS(E$2:E2518, A$2:A2518, A2518, B$2:B2518, "Med A"), 0)</f>
        <v>0</v>
      </c>
      <c r="J2518" s="23">
        <f t="shared" si="301"/>
        <v>0</v>
      </c>
      <c r="K2518" s="23">
        <f t="shared" si="302"/>
        <v>0</v>
      </c>
      <c r="L2518" s="23">
        <f t="shared" si="303"/>
        <v>0</v>
      </c>
      <c r="M2518" s="1">
        <f>IF(AND(B2518="Med B", COUNTIFS(A$2:A2518, A2518, B$2:B2518, "Med B")=1), 1, 0)</f>
        <v>0</v>
      </c>
      <c r="N2518" s="1">
        <f t="shared" si="304"/>
        <v>0</v>
      </c>
      <c r="O2518" s="1">
        <f>IF(B2518="Med B", COUNTIFS(A$2:A2518, A2518, B$2:B2518, "Med B"), 0)</f>
        <v>0</v>
      </c>
      <c r="P2518" s="1">
        <f>IF(AND(B2518="Med B", COUNTIFS(A$2:A2518, A2518, B$2:B2518, "Med B")=2), E2518, 0)</f>
        <v>0</v>
      </c>
    </row>
    <row r="2519" spans="9:16" ht="12.75" customHeight="1" x14ac:dyDescent="0.25">
      <c r="I2519" s="23">
        <f>IF(F2519=1, SUMIFS(E$2:E2519, A$2:A2519, A2519, B$2:B2519, "Med A"), 0)</f>
        <v>0</v>
      </c>
      <c r="J2519" s="23">
        <f t="shared" si="301"/>
        <v>0</v>
      </c>
      <c r="K2519" s="23">
        <f t="shared" si="302"/>
        <v>0</v>
      </c>
      <c r="L2519" s="23">
        <f t="shared" si="303"/>
        <v>0</v>
      </c>
      <c r="M2519" s="1">
        <f>IF(AND(B2519="Med B", COUNTIFS(A$2:A2519, A2519, B$2:B2519, "Med B")=1), 1, 0)</f>
        <v>0</v>
      </c>
      <c r="N2519" s="1">
        <f t="shared" si="304"/>
        <v>0</v>
      </c>
      <c r="O2519" s="1">
        <f>IF(B2519="Med B", COUNTIFS(A$2:A2519, A2519, B$2:B2519, "Med B"), 0)</f>
        <v>0</v>
      </c>
      <c r="P2519" s="1">
        <f>IF(AND(B2519="Med B", COUNTIFS(A$2:A2519, A2519, B$2:B2519, "Med B")=2), E2519, 0)</f>
        <v>0</v>
      </c>
    </row>
    <row r="2520" spans="9:16" ht="12.75" customHeight="1" x14ac:dyDescent="0.25">
      <c r="I2520" s="23">
        <f>IF(F2520=1, SUMIFS(E$2:E2520, A$2:A2520, A2520, B$2:B2520, "Med A"), 0)</f>
        <v>0</v>
      </c>
      <c r="J2520" s="23">
        <f t="shared" si="301"/>
        <v>0</v>
      </c>
      <c r="K2520" s="23">
        <f t="shared" si="302"/>
        <v>0</v>
      </c>
      <c r="L2520" s="23">
        <f t="shared" si="303"/>
        <v>0</v>
      </c>
      <c r="M2520" s="1">
        <f>IF(AND(B2520="Med B", COUNTIFS(A$2:A2520, A2520, B$2:B2520, "Med B")=1), 1, 0)</f>
        <v>0</v>
      </c>
      <c r="N2520" s="1">
        <f t="shared" si="304"/>
        <v>0</v>
      </c>
      <c r="O2520" s="1">
        <f>IF(B2520="Med B", COUNTIFS(A$2:A2520, A2520, B$2:B2520, "Med B"), 0)</f>
        <v>0</v>
      </c>
      <c r="P2520" s="1">
        <f>IF(AND(B2520="Med B", COUNTIFS(A$2:A2520, A2520, B$2:B2520, "Med B")=2), E2520, 0)</f>
        <v>0</v>
      </c>
    </row>
    <row r="2521" spans="9:16" ht="12.75" customHeight="1" x14ac:dyDescent="0.25">
      <c r="I2521" s="23">
        <f>IF(F2521=1, SUMIFS(E$2:E2521, A$2:A2521, A2521, B$2:B2521, "Med A"), 0)</f>
        <v>0</v>
      </c>
      <c r="J2521" s="23">
        <f t="shared" si="301"/>
        <v>0</v>
      </c>
      <c r="K2521" s="23">
        <f t="shared" si="302"/>
        <v>0</v>
      </c>
      <c r="L2521" s="23">
        <f t="shared" si="303"/>
        <v>0</v>
      </c>
      <c r="M2521" s="1">
        <f>IF(AND(B2521="Med B", COUNTIFS(A$2:A2521, A2521, B$2:B2521, "Med B")=1), 1, 0)</f>
        <v>0</v>
      </c>
      <c r="N2521" s="1">
        <f t="shared" si="304"/>
        <v>0</v>
      </c>
      <c r="O2521" s="1">
        <f>IF(B2521="Med B", COUNTIFS(A$2:A2521, A2521, B$2:B2521, "Med B"), 0)</f>
        <v>0</v>
      </c>
      <c r="P2521" s="1">
        <f>IF(AND(B2521="Med B", COUNTIFS(A$2:A2521, A2521, B$2:B2521, "Med B")=2), E2521, 0)</f>
        <v>0</v>
      </c>
    </row>
    <row r="2522" spans="9:16" ht="12.75" customHeight="1" x14ac:dyDescent="0.25">
      <c r="I2522" s="23">
        <f>IF(F2522=1, SUMIFS(E$2:E2522, A$2:A2522, A2522, B$2:B2522, "Med A"), 0)</f>
        <v>0</v>
      </c>
      <c r="J2522" s="23">
        <f t="shared" si="301"/>
        <v>0</v>
      </c>
      <c r="K2522" s="23">
        <f t="shared" si="302"/>
        <v>0</v>
      </c>
      <c r="L2522" s="23">
        <f t="shared" si="303"/>
        <v>0</v>
      </c>
      <c r="M2522" s="1">
        <f>IF(AND(B2522="Med B", COUNTIFS(A$2:A2522, A2522, B$2:B2522, "Med B")=1), 1, 0)</f>
        <v>0</v>
      </c>
      <c r="N2522" s="1">
        <f t="shared" si="304"/>
        <v>0</v>
      </c>
      <c r="O2522" s="1">
        <f>IF(B2522="Med B", COUNTIFS(A$2:A2522, A2522, B$2:B2522, "Med B"), 0)</f>
        <v>0</v>
      </c>
      <c r="P2522" s="1">
        <f>IF(AND(B2522="Med B", COUNTIFS(A$2:A2522, A2522, B$2:B2522, "Med B")=2), E2522, 0)</f>
        <v>0</v>
      </c>
    </row>
    <row r="2523" spans="9:16" ht="12.75" customHeight="1" x14ac:dyDescent="0.25">
      <c r="I2523" s="23">
        <f>IF(F2523=1, SUMIFS(E$2:E2523, A$2:A2523, A2523, B$2:B2523, "Med A"), 0)</f>
        <v>0</v>
      </c>
      <c r="J2523" s="23">
        <f t="shared" si="301"/>
        <v>0</v>
      </c>
      <c r="K2523" s="23">
        <f t="shared" si="302"/>
        <v>0</v>
      </c>
      <c r="L2523" s="23">
        <f t="shared" si="303"/>
        <v>0</v>
      </c>
      <c r="M2523" s="1">
        <f>IF(AND(B2523="Med B", COUNTIFS(A$2:A2523, A2523, B$2:B2523, "Med B")=1), 1, 0)</f>
        <v>0</v>
      </c>
      <c r="N2523" s="1">
        <f t="shared" si="304"/>
        <v>0</v>
      </c>
      <c r="O2523" s="1">
        <f>IF(B2523="Med B", COUNTIFS(A$2:A2523, A2523, B$2:B2523, "Med B"), 0)</f>
        <v>0</v>
      </c>
      <c r="P2523" s="1">
        <f>IF(AND(B2523="Med B", COUNTIFS(A$2:A2523, A2523, B$2:B2523, "Med B")=2), E2523, 0)</f>
        <v>0</v>
      </c>
    </row>
    <row r="2524" spans="9:16" ht="12.75" customHeight="1" x14ac:dyDescent="0.25">
      <c r="I2524" s="23">
        <f>IF(F2524=1, SUMIFS(E$2:E2524, A$2:A2524, A2524, B$2:B2524, "Med A"), 0)</f>
        <v>0</v>
      </c>
      <c r="J2524" s="23">
        <f t="shared" si="301"/>
        <v>0</v>
      </c>
      <c r="K2524" s="23">
        <f t="shared" si="302"/>
        <v>0</v>
      </c>
      <c r="L2524" s="23">
        <f t="shared" si="303"/>
        <v>0</v>
      </c>
      <c r="M2524" s="1">
        <f>IF(AND(B2524="Med B", COUNTIFS(A$2:A2524, A2524, B$2:B2524, "Med B")=1), 1, 0)</f>
        <v>0</v>
      </c>
      <c r="N2524" s="1">
        <f t="shared" si="304"/>
        <v>0</v>
      </c>
      <c r="O2524" s="1">
        <f>IF(B2524="Med B", COUNTIFS(A$2:A2524, A2524, B$2:B2524, "Med B"), 0)</f>
        <v>0</v>
      </c>
      <c r="P2524" s="1">
        <f>IF(AND(B2524="Med B", COUNTIFS(A$2:A2524, A2524, B$2:B2524, "Med B")=2), E2524, 0)</f>
        <v>0</v>
      </c>
    </row>
    <row r="2525" spans="9:16" ht="12.75" customHeight="1" x14ac:dyDescent="0.25">
      <c r="I2525" s="23">
        <f>IF(F2525=1, SUMIFS(E$2:E2525, A$2:A2525, A2525, B$2:B2525, "Med A"), 0)</f>
        <v>0</v>
      </c>
      <c r="J2525" s="23">
        <f t="shared" si="301"/>
        <v>0</v>
      </c>
      <c r="K2525" s="23">
        <f t="shared" si="302"/>
        <v>0</v>
      </c>
      <c r="L2525" s="23">
        <f t="shared" si="303"/>
        <v>0</v>
      </c>
      <c r="M2525" s="1">
        <f>IF(AND(B2525="Med B", COUNTIFS(A$2:A2525, A2525, B$2:B2525, "Med B")=1), 1, 0)</f>
        <v>0</v>
      </c>
      <c r="N2525" s="1">
        <f t="shared" si="304"/>
        <v>0</v>
      </c>
      <c r="O2525" s="1">
        <f>IF(B2525="Med B", COUNTIFS(A$2:A2525, A2525, B$2:B2525, "Med B"), 0)</f>
        <v>0</v>
      </c>
      <c r="P2525" s="1">
        <f>IF(AND(B2525="Med B", COUNTIFS(A$2:A2525, A2525, B$2:B2525, "Med B")=2), E2525, 0)</f>
        <v>0</v>
      </c>
    </row>
    <row r="2526" spans="9:16" ht="12.75" customHeight="1" x14ac:dyDescent="0.25">
      <c r="I2526" s="23">
        <f>IF(F2526=1, SUMIFS(E$2:E2526, A$2:A2526, A2526, B$2:B2526, "Med A"), 0)</f>
        <v>0</v>
      </c>
      <c r="J2526" s="23">
        <f t="shared" si="301"/>
        <v>0</v>
      </c>
      <c r="K2526" s="23">
        <f t="shared" si="302"/>
        <v>0</v>
      </c>
      <c r="L2526" s="23">
        <f t="shared" si="303"/>
        <v>0</v>
      </c>
      <c r="M2526" s="1">
        <f>IF(AND(B2526="Med B", COUNTIFS(A$2:A2526, A2526, B$2:B2526, "Med B")=1), 1, 0)</f>
        <v>0</v>
      </c>
      <c r="N2526" s="1">
        <f t="shared" si="304"/>
        <v>0</v>
      </c>
      <c r="O2526" s="1">
        <f>IF(B2526="Med B", COUNTIFS(A$2:A2526, A2526, B$2:B2526, "Med B"), 0)</f>
        <v>0</v>
      </c>
      <c r="P2526" s="1">
        <f>IF(AND(B2526="Med B", COUNTIFS(A$2:A2526, A2526, B$2:B2526, "Med B")=2), E2526, 0)</f>
        <v>0</v>
      </c>
    </row>
    <row r="2527" spans="9:16" ht="12.75" customHeight="1" x14ac:dyDescent="0.25">
      <c r="I2527" s="23">
        <f>IF(F2527=1, SUMIFS(E$2:E2527, A$2:A2527, A2527, B$2:B2527, "Med A"), 0)</f>
        <v>0</v>
      </c>
      <c r="J2527" s="23">
        <f t="shared" si="301"/>
        <v>0</v>
      </c>
      <c r="K2527" s="23">
        <f t="shared" si="302"/>
        <v>0</v>
      </c>
      <c r="L2527" s="23">
        <f t="shared" si="303"/>
        <v>0</v>
      </c>
      <c r="M2527" s="1">
        <f>IF(AND(B2527="Med B", COUNTIFS(A$2:A2527, A2527, B$2:B2527, "Med B")=1), 1, 0)</f>
        <v>0</v>
      </c>
      <c r="N2527" s="1">
        <f t="shared" si="304"/>
        <v>0</v>
      </c>
      <c r="O2527" s="1">
        <f>IF(B2527="Med B", COUNTIFS(A$2:A2527, A2527, B$2:B2527, "Med B"), 0)</f>
        <v>0</v>
      </c>
      <c r="P2527" s="1">
        <f>IF(AND(B2527="Med B", COUNTIFS(A$2:A2527, A2527, B$2:B2527, "Med B")=2), E2527, 0)</f>
        <v>0</v>
      </c>
    </row>
    <row r="2528" spans="9:16" ht="12.75" customHeight="1" x14ac:dyDescent="0.25">
      <c r="I2528" s="23">
        <f>IF(F2528=1, SUMIFS(E$2:E2528, A$2:A2528, A2528, B$2:B2528, "Med A"), 0)</f>
        <v>0</v>
      </c>
      <c r="J2528" s="23">
        <f t="shared" si="301"/>
        <v>0</v>
      </c>
      <c r="K2528" s="23">
        <f t="shared" si="302"/>
        <v>0</v>
      </c>
      <c r="L2528" s="23">
        <f t="shared" si="303"/>
        <v>0</v>
      </c>
      <c r="M2528" s="1">
        <f>IF(AND(B2528="Med B", COUNTIFS(A$2:A2528, A2528, B$2:B2528, "Med B")=1), 1, 0)</f>
        <v>0</v>
      </c>
      <c r="N2528" s="1">
        <f t="shared" si="304"/>
        <v>0</v>
      </c>
      <c r="O2528" s="1">
        <f>IF(B2528="Med B", COUNTIFS(A$2:A2528, A2528, B$2:B2528, "Med B"), 0)</f>
        <v>0</v>
      </c>
      <c r="P2528" s="1">
        <f>IF(AND(B2528="Med B", COUNTIFS(A$2:A2528, A2528, B$2:B2528, "Med B")=2), E2528, 0)</f>
        <v>0</v>
      </c>
    </row>
    <row r="2529" spans="9:16" ht="12.75" customHeight="1" x14ac:dyDescent="0.25">
      <c r="I2529" s="23">
        <f>IF(F2529=1, SUMIFS(E$2:E2529, A$2:A2529, A2529, B$2:B2529, "Med A"), 0)</f>
        <v>0</v>
      </c>
      <c r="J2529" s="23">
        <f t="shared" si="301"/>
        <v>0</v>
      </c>
      <c r="K2529" s="23">
        <f t="shared" si="302"/>
        <v>0</v>
      </c>
      <c r="L2529" s="23">
        <f t="shared" si="303"/>
        <v>0</v>
      </c>
      <c r="M2529" s="1">
        <f>IF(AND(B2529="Med B", COUNTIFS(A$2:A2529, A2529, B$2:B2529, "Med B")=1), 1, 0)</f>
        <v>0</v>
      </c>
      <c r="N2529" s="1">
        <f t="shared" si="304"/>
        <v>0</v>
      </c>
      <c r="O2529" s="1">
        <f>IF(B2529="Med B", COUNTIFS(A$2:A2529, A2529, B$2:B2529, "Med B"), 0)</f>
        <v>0</v>
      </c>
      <c r="P2529" s="1">
        <f>IF(AND(B2529="Med B", COUNTIFS(A$2:A2529, A2529, B$2:B2529, "Med B")=2), E2529, 0)</f>
        <v>0</v>
      </c>
    </row>
    <row r="2530" spans="9:16" ht="12.75" customHeight="1" x14ac:dyDescent="0.25">
      <c r="I2530" s="23">
        <f>IF(F2530=1, SUMIFS(E$2:E2530, A$2:A2530, A2530, B$2:B2530, "Med A"), 0)</f>
        <v>0</v>
      </c>
      <c r="J2530" s="23">
        <f t="shared" si="301"/>
        <v>0</v>
      </c>
      <c r="K2530" s="23">
        <f t="shared" si="302"/>
        <v>0</v>
      </c>
      <c r="L2530" s="23">
        <f t="shared" si="303"/>
        <v>0</v>
      </c>
      <c r="M2530" s="1">
        <f>IF(AND(B2530="Med B", COUNTIFS(A$2:A2530, A2530, B$2:B2530, "Med B")=1), 1, 0)</f>
        <v>0</v>
      </c>
      <c r="N2530" s="1">
        <f t="shared" si="304"/>
        <v>0</v>
      </c>
      <c r="O2530" s="1">
        <f>IF(B2530="Med B", COUNTIFS(A$2:A2530, A2530, B$2:B2530, "Med B"), 0)</f>
        <v>0</v>
      </c>
      <c r="P2530" s="1">
        <f>IF(AND(B2530="Med B", COUNTIFS(A$2:A2530, A2530, B$2:B2530, "Med B")=2), E2530, 0)</f>
        <v>0</v>
      </c>
    </row>
    <row r="2531" spans="9:16" ht="12.75" customHeight="1" x14ac:dyDescent="0.25">
      <c r="I2531" s="23">
        <f>IF(F2531=1, SUMIFS(E$2:E2531, A$2:A2531, A2531, B$2:B2531, "Med A"), 0)</f>
        <v>0</v>
      </c>
      <c r="J2531" s="23">
        <f t="shared" si="301"/>
        <v>0</v>
      </c>
      <c r="K2531" s="23">
        <f t="shared" si="302"/>
        <v>0</v>
      </c>
      <c r="L2531" s="23">
        <f t="shared" si="303"/>
        <v>0</v>
      </c>
      <c r="M2531" s="1">
        <f>IF(AND(B2531="Med B", COUNTIFS(A$2:A2531, A2531, B$2:B2531, "Med B")=1), 1, 0)</f>
        <v>0</v>
      </c>
      <c r="N2531" s="1">
        <f t="shared" si="304"/>
        <v>0</v>
      </c>
      <c r="O2531" s="1">
        <f>IF(B2531="Med B", COUNTIFS(A$2:A2531, A2531, B$2:B2531, "Med B"), 0)</f>
        <v>0</v>
      </c>
      <c r="P2531" s="1">
        <f>IF(AND(B2531="Med B", COUNTIFS(A$2:A2531, A2531, B$2:B2531, "Med B")=2), E2531, 0)</f>
        <v>0</v>
      </c>
    </row>
    <row r="2532" spans="9:16" ht="12.75" customHeight="1" x14ac:dyDescent="0.25">
      <c r="I2532" s="23">
        <f>IF(F2532=1, SUMIFS(E$2:E2532, A$2:A2532, A2532, B$2:B2532, "Med A"), 0)</f>
        <v>0</v>
      </c>
      <c r="J2532" s="23">
        <f t="shared" si="301"/>
        <v>0</v>
      </c>
      <c r="K2532" s="23">
        <f t="shared" si="302"/>
        <v>0</v>
      </c>
      <c r="L2532" s="23">
        <f t="shared" si="303"/>
        <v>0</v>
      </c>
      <c r="M2532" s="1">
        <f>IF(AND(B2532="Med B", COUNTIFS(A$2:A2532, A2532, B$2:B2532, "Med B")=1), 1, 0)</f>
        <v>0</v>
      </c>
      <c r="N2532" s="1">
        <f t="shared" si="304"/>
        <v>0</v>
      </c>
      <c r="O2532" s="1">
        <f>IF(B2532="Med B", COUNTIFS(A$2:A2532, A2532, B$2:B2532, "Med B"), 0)</f>
        <v>0</v>
      </c>
      <c r="P2532" s="1">
        <f>IF(AND(B2532="Med B", COUNTIFS(A$2:A2532, A2532, B$2:B2532, "Med B")=2), E2532, 0)</f>
        <v>0</v>
      </c>
    </row>
    <row r="2533" spans="9:16" ht="12.75" customHeight="1" x14ac:dyDescent="0.25">
      <c r="I2533" s="23">
        <f>IF(F2533=1, SUMIFS(E$2:E2533, A$2:A2533, A2533, B$2:B2533, "Med A"), 0)</f>
        <v>0</v>
      </c>
      <c r="J2533" s="23">
        <f t="shared" si="301"/>
        <v>0</v>
      </c>
      <c r="K2533" s="23">
        <f t="shared" si="302"/>
        <v>0</v>
      </c>
      <c r="L2533" s="23">
        <f t="shared" si="303"/>
        <v>0</v>
      </c>
      <c r="M2533" s="1">
        <f>IF(AND(B2533="Med B", COUNTIFS(A$2:A2533, A2533, B$2:B2533, "Med B")=1), 1, 0)</f>
        <v>0</v>
      </c>
      <c r="N2533" s="1">
        <f t="shared" si="304"/>
        <v>0</v>
      </c>
      <c r="O2533" s="1">
        <f>IF(B2533="Med B", COUNTIFS(A$2:A2533, A2533, B$2:B2533, "Med B"), 0)</f>
        <v>0</v>
      </c>
      <c r="P2533" s="1">
        <f>IF(AND(B2533="Med B", COUNTIFS(A$2:A2533, A2533, B$2:B2533, "Med B")=2), E2533, 0)</f>
        <v>0</v>
      </c>
    </row>
    <row r="2534" spans="9:16" ht="12.75" customHeight="1" x14ac:dyDescent="0.25">
      <c r="I2534" s="23">
        <f>IF(F2534=1, SUMIFS(E$2:E2534, A$2:A2534, A2534, B$2:B2534, "Med A"), 0)</f>
        <v>0</v>
      </c>
      <c r="J2534" s="23">
        <f t="shared" si="301"/>
        <v>0</v>
      </c>
      <c r="K2534" s="23">
        <f t="shared" si="302"/>
        <v>0</v>
      </c>
      <c r="L2534" s="23">
        <f t="shared" si="303"/>
        <v>0</v>
      </c>
      <c r="M2534" s="1">
        <f>IF(AND(B2534="Med B", COUNTIFS(A$2:A2534, A2534, B$2:B2534, "Med B")=1), 1, 0)</f>
        <v>0</v>
      </c>
      <c r="N2534" s="1">
        <f t="shared" si="304"/>
        <v>0</v>
      </c>
      <c r="O2534" s="1">
        <f>IF(B2534="Med B", COUNTIFS(A$2:A2534, A2534, B$2:B2534, "Med B"), 0)</f>
        <v>0</v>
      </c>
      <c r="P2534" s="1">
        <f>IF(AND(B2534="Med B", COUNTIFS(A$2:A2534, A2534, B$2:B2534, "Med B")=2), E2534, 0)</f>
        <v>0</v>
      </c>
    </row>
    <row r="2535" spans="9:16" ht="12.75" customHeight="1" x14ac:dyDescent="0.25">
      <c r="I2535" s="23">
        <f>IF(F2535=1, SUMIFS(E$2:E2535, A$2:A2535, A2535, B$2:B2535, "Med A"), 0)</f>
        <v>0</v>
      </c>
      <c r="J2535" s="23">
        <f t="shared" si="301"/>
        <v>0</v>
      </c>
      <c r="K2535" s="23">
        <f t="shared" si="302"/>
        <v>0</v>
      </c>
      <c r="L2535" s="23">
        <f t="shared" si="303"/>
        <v>0</v>
      </c>
      <c r="M2535" s="1">
        <f>IF(AND(B2535="Med B", COUNTIFS(A$2:A2535, A2535, B$2:B2535, "Med B")=1), 1, 0)</f>
        <v>0</v>
      </c>
      <c r="N2535" s="1">
        <f t="shared" si="304"/>
        <v>0</v>
      </c>
      <c r="O2535" s="1">
        <f>IF(B2535="Med B", COUNTIFS(A$2:A2535, A2535, B$2:B2535, "Med B"), 0)</f>
        <v>0</v>
      </c>
      <c r="P2535" s="1">
        <f>IF(AND(B2535="Med B", COUNTIFS(A$2:A2535, A2535, B$2:B2535, "Med B")=2), E2535, 0)</f>
        <v>0</v>
      </c>
    </row>
    <row r="2536" spans="9:16" ht="12.75" customHeight="1" x14ac:dyDescent="0.25">
      <c r="I2536" s="23">
        <f>IF(F2536=1, SUMIFS(E$2:E2536, A$2:A2536, A2536, B$2:B2536, "Med A"), 0)</f>
        <v>0</v>
      </c>
      <c r="J2536" s="23">
        <f t="shared" si="301"/>
        <v>0</v>
      </c>
      <c r="K2536" s="23">
        <f t="shared" si="302"/>
        <v>0</v>
      </c>
      <c r="L2536" s="23">
        <f t="shared" si="303"/>
        <v>0</v>
      </c>
      <c r="M2536" s="1">
        <f>IF(AND(B2536="Med B", COUNTIFS(A$2:A2536, A2536, B$2:B2536, "Med B")=1), 1, 0)</f>
        <v>0</v>
      </c>
      <c r="N2536" s="1">
        <f t="shared" si="304"/>
        <v>0</v>
      </c>
      <c r="O2536" s="1">
        <f>IF(B2536="Med B", COUNTIFS(A$2:A2536, A2536, B$2:B2536, "Med B"), 0)</f>
        <v>0</v>
      </c>
      <c r="P2536" s="1">
        <f>IF(AND(B2536="Med B", COUNTIFS(A$2:A2536, A2536, B$2:B2536, "Med B")=2), E2536, 0)</f>
        <v>0</v>
      </c>
    </row>
    <row r="2537" spans="9:16" ht="12.75" customHeight="1" x14ac:dyDescent="0.25">
      <c r="I2537" s="23">
        <f>IF(F2537=1, SUMIFS(E$2:E2537, A$2:A2537, A2537, B$2:B2537, "Med A"), 0)</f>
        <v>0</v>
      </c>
      <c r="J2537" s="23">
        <f t="shared" si="301"/>
        <v>0</v>
      </c>
      <c r="K2537" s="23">
        <f t="shared" si="302"/>
        <v>0</v>
      </c>
      <c r="L2537" s="23">
        <f t="shared" si="303"/>
        <v>0</v>
      </c>
      <c r="M2537" s="1">
        <f>IF(AND(B2537="Med B", COUNTIFS(A$2:A2537, A2537, B$2:B2537, "Med B")=1), 1, 0)</f>
        <v>0</v>
      </c>
      <c r="N2537" s="1">
        <f t="shared" si="304"/>
        <v>0</v>
      </c>
      <c r="O2537" s="1">
        <f>IF(B2537="Med B", COUNTIFS(A$2:A2537, A2537, B$2:B2537, "Med B"), 0)</f>
        <v>0</v>
      </c>
      <c r="P2537" s="1">
        <f>IF(AND(B2537="Med B", COUNTIFS(A$2:A2537, A2537, B$2:B2537, "Med B")=2), E2537, 0)</f>
        <v>0</v>
      </c>
    </row>
    <row r="2538" spans="9:16" ht="12.75" customHeight="1" x14ac:dyDescent="0.25">
      <c r="I2538" s="23">
        <f>IF(F2538=1, SUMIFS(E$2:E2538, A$2:A2538, A2538, B$2:B2538, "Med A"), 0)</f>
        <v>0</v>
      </c>
      <c r="J2538" s="23">
        <f t="shared" si="301"/>
        <v>0</v>
      </c>
      <c r="K2538" s="23">
        <f t="shared" si="302"/>
        <v>0</v>
      </c>
      <c r="L2538" s="23">
        <f t="shared" si="303"/>
        <v>0</v>
      </c>
      <c r="M2538" s="1">
        <f>IF(AND(B2538="Med B", COUNTIFS(A$2:A2538, A2538, B$2:B2538, "Med B")=1), 1, 0)</f>
        <v>0</v>
      </c>
      <c r="N2538" s="1">
        <f t="shared" si="304"/>
        <v>0</v>
      </c>
      <c r="O2538" s="1">
        <f>IF(B2538="Med B", COUNTIFS(A$2:A2538, A2538, B$2:B2538, "Med B"), 0)</f>
        <v>0</v>
      </c>
      <c r="P2538" s="1">
        <f>IF(AND(B2538="Med B", COUNTIFS(A$2:A2538, A2538, B$2:B2538, "Med B")=2), E2538, 0)</f>
        <v>0</v>
      </c>
    </row>
    <row r="2539" spans="9:16" ht="12.75" customHeight="1" x14ac:dyDescent="0.25">
      <c r="I2539" s="23">
        <f>IF(F2539=1, SUMIFS(E$2:E2539, A$2:A2539, A2539, B$2:B2539, "Med A"), 0)</f>
        <v>0</v>
      </c>
      <c r="J2539" s="23">
        <f t="shared" si="301"/>
        <v>0</v>
      </c>
      <c r="K2539" s="23">
        <f t="shared" si="302"/>
        <v>0</v>
      </c>
      <c r="L2539" s="23">
        <f t="shared" si="303"/>
        <v>0</v>
      </c>
      <c r="M2539" s="1">
        <f>IF(AND(B2539="Med B", COUNTIFS(A$2:A2539, A2539, B$2:B2539, "Med B")=1), 1, 0)</f>
        <v>0</v>
      </c>
      <c r="N2539" s="1">
        <f t="shared" si="304"/>
        <v>0</v>
      </c>
      <c r="O2539" s="1">
        <f>IF(B2539="Med B", COUNTIFS(A$2:A2539, A2539, B$2:B2539, "Med B"), 0)</f>
        <v>0</v>
      </c>
      <c r="P2539" s="1">
        <f>IF(AND(B2539="Med B", COUNTIFS(A$2:A2539, A2539, B$2:B2539, "Med B")=2), E2539, 0)</f>
        <v>0</v>
      </c>
    </row>
    <row r="2540" spans="9:16" ht="12.75" customHeight="1" x14ac:dyDescent="0.25">
      <c r="I2540" s="23">
        <f>IF(F2540=1, SUMIFS(E$2:E2540, A$2:A2540, A2540, B$2:B2540, "Med A"), 0)</f>
        <v>0</v>
      </c>
      <c r="J2540" s="23">
        <f t="shared" si="301"/>
        <v>0</v>
      </c>
      <c r="K2540" s="23">
        <f t="shared" si="302"/>
        <v>0</v>
      </c>
      <c r="L2540" s="23">
        <f t="shared" si="303"/>
        <v>0</v>
      </c>
      <c r="M2540" s="1">
        <f>IF(AND(B2540="Med B", COUNTIFS(A$2:A2540, A2540, B$2:B2540, "Med B")=1), 1, 0)</f>
        <v>0</v>
      </c>
      <c r="N2540" s="1">
        <f t="shared" si="304"/>
        <v>0</v>
      </c>
      <c r="O2540" s="1">
        <f>IF(B2540="Med B", COUNTIFS(A$2:A2540, A2540, B$2:B2540, "Med B"), 0)</f>
        <v>0</v>
      </c>
      <c r="P2540" s="1">
        <f>IF(AND(B2540="Med B", COUNTIFS(A$2:A2540, A2540, B$2:B2540, "Med B")=2), E2540, 0)</f>
        <v>0</v>
      </c>
    </row>
    <row r="2541" spans="9:16" ht="12.75" customHeight="1" x14ac:dyDescent="0.25">
      <c r="I2541" s="23">
        <f>IF(F2541=1, SUMIFS(E$2:E2541, A$2:A2541, A2541, B$2:B2541, "Med A"), 0)</f>
        <v>0</v>
      </c>
      <c r="J2541" s="23">
        <f t="shared" si="301"/>
        <v>0</v>
      </c>
      <c r="K2541" s="23">
        <f t="shared" si="302"/>
        <v>0</v>
      </c>
      <c r="L2541" s="23">
        <f t="shared" si="303"/>
        <v>0</v>
      </c>
      <c r="M2541" s="1">
        <f>IF(AND(B2541="Med B", COUNTIFS(A$2:A2541, A2541, B$2:B2541, "Med B")=1), 1, 0)</f>
        <v>0</v>
      </c>
      <c r="N2541" s="1">
        <f t="shared" si="304"/>
        <v>0</v>
      </c>
      <c r="O2541" s="1">
        <f>IF(B2541="Med B", COUNTIFS(A$2:A2541, A2541, B$2:B2541, "Med B"), 0)</f>
        <v>0</v>
      </c>
      <c r="P2541" s="1">
        <f>IF(AND(B2541="Med B", COUNTIFS(A$2:A2541, A2541, B$2:B2541, "Med B")=2), E2541, 0)</f>
        <v>0</v>
      </c>
    </row>
    <row r="2542" spans="9:16" ht="12.75" customHeight="1" x14ac:dyDescent="0.25">
      <c r="I2542" s="23">
        <f>IF(F2542=1, SUMIFS(E$2:E2542, A$2:A2542, A2542, B$2:B2542, "Med A"), 0)</f>
        <v>0</v>
      </c>
      <c r="J2542" s="23">
        <f t="shared" si="301"/>
        <v>0</v>
      </c>
      <c r="K2542" s="23">
        <f t="shared" si="302"/>
        <v>0</v>
      </c>
      <c r="L2542" s="23">
        <f t="shared" si="303"/>
        <v>0</v>
      </c>
      <c r="M2542" s="1">
        <f>IF(AND(B2542="Med B", COUNTIFS(A$2:A2542, A2542, B$2:B2542, "Med B")=1), 1, 0)</f>
        <v>0</v>
      </c>
      <c r="N2542" s="1">
        <f t="shared" si="304"/>
        <v>0</v>
      </c>
      <c r="O2542" s="1">
        <f>IF(B2542="Med B", COUNTIFS(A$2:A2542, A2542, B$2:B2542, "Med B"), 0)</f>
        <v>0</v>
      </c>
      <c r="P2542" s="1">
        <f>IF(AND(B2542="Med B", COUNTIFS(A$2:A2542, A2542, B$2:B2542, "Med B")=2), E2542, 0)</f>
        <v>0</v>
      </c>
    </row>
    <row r="2543" spans="9:16" ht="12.75" customHeight="1" x14ac:dyDescent="0.25">
      <c r="I2543" s="23">
        <f>IF(F2543=1, SUMIFS(E$2:E2543, A$2:A2543, A2543, B$2:B2543, "Med A"), 0)</f>
        <v>0</v>
      </c>
      <c r="J2543" s="23">
        <f t="shared" si="301"/>
        <v>0</v>
      </c>
      <c r="K2543" s="23">
        <f t="shared" si="302"/>
        <v>0</v>
      </c>
      <c r="L2543" s="23">
        <f t="shared" si="303"/>
        <v>0</v>
      </c>
      <c r="M2543" s="1">
        <f>IF(AND(B2543="Med B", COUNTIFS(A$2:A2543, A2543, B$2:B2543, "Med B")=1), 1, 0)</f>
        <v>0</v>
      </c>
      <c r="N2543" s="1">
        <f t="shared" si="304"/>
        <v>0</v>
      </c>
      <c r="O2543" s="1">
        <f>IF(B2543="Med B", COUNTIFS(A$2:A2543, A2543, B$2:B2543, "Med B"), 0)</f>
        <v>0</v>
      </c>
      <c r="P2543" s="1">
        <f>IF(AND(B2543="Med B", COUNTIFS(A$2:A2543, A2543, B$2:B2543, "Med B")=2), E2543, 0)</f>
        <v>0</v>
      </c>
    </row>
    <row r="2544" spans="9:16" ht="12.75" customHeight="1" x14ac:dyDescent="0.25">
      <c r="I2544" s="23">
        <f>IF(F2544=1, SUMIFS(E$2:E2544, A$2:A2544, A2544, B$2:B2544, "Med A"), 0)</f>
        <v>0</v>
      </c>
      <c r="J2544" s="23">
        <f t="shared" si="301"/>
        <v>0</v>
      </c>
      <c r="K2544" s="23">
        <f t="shared" si="302"/>
        <v>0</v>
      </c>
      <c r="L2544" s="23">
        <f t="shared" si="303"/>
        <v>0</v>
      </c>
      <c r="M2544" s="1">
        <f>IF(AND(B2544="Med B", COUNTIFS(A$2:A2544, A2544, B$2:B2544, "Med B")=1), 1, 0)</f>
        <v>0</v>
      </c>
      <c r="N2544" s="1">
        <f t="shared" si="304"/>
        <v>0</v>
      </c>
      <c r="O2544" s="1">
        <f>IF(B2544="Med B", COUNTIFS(A$2:A2544, A2544, B$2:B2544, "Med B"), 0)</f>
        <v>0</v>
      </c>
      <c r="P2544" s="1">
        <f>IF(AND(B2544="Med B", COUNTIFS(A$2:A2544, A2544, B$2:B2544, "Med B")=2), E2544, 0)</f>
        <v>0</v>
      </c>
    </row>
    <row r="2545" spans="9:16" ht="12.75" customHeight="1" x14ac:dyDescent="0.25">
      <c r="I2545" s="23">
        <f>IF(F2545=1, SUMIFS(E$2:E2545, A$2:A2545, A2545, B$2:B2545, "Med A"), 0)</f>
        <v>0</v>
      </c>
      <c r="J2545" s="23">
        <f t="shared" si="301"/>
        <v>0</v>
      </c>
      <c r="K2545" s="23">
        <f t="shared" si="302"/>
        <v>0</v>
      </c>
      <c r="L2545" s="23">
        <f t="shared" si="303"/>
        <v>0</v>
      </c>
      <c r="M2545" s="1">
        <f>IF(AND(B2545="Med B", COUNTIFS(A$2:A2545, A2545, B$2:B2545, "Med B")=1), 1, 0)</f>
        <v>0</v>
      </c>
      <c r="N2545" s="1">
        <f t="shared" si="304"/>
        <v>0</v>
      </c>
      <c r="O2545" s="1">
        <f>IF(B2545="Med B", COUNTIFS(A$2:A2545, A2545, B$2:B2545, "Med B"), 0)</f>
        <v>0</v>
      </c>
      <c r="P2545" s="1">
        <f>IF(AND(B2545="Med B", COUNTIFS(A$2:A2545, A2545, B$2:B2545, "Med B")=2), E2545, 0)</f>
        <v>0</v>
      </c>
    </row>
    <row r="2546" spans="9:16" ht="12.75" customHeight="1" x14ac:dyDescent="0.25">
      <c r="I2546" s="23">
        <f>IF(F2546=1, SUMIFS(E$2:E2546, A$2:A2546, A2546, B$2:B2546, "Med A"), 0)</f>
        <v>0</v>
      </c>
      <c r="J2546" s="23">
        <f t="shared" si="301"/>
        <v>0</v>
      </c>
      <c r="K2546" s="23">
        <f t="shared" si="302"/>
        <v>0</v>
      </c>
      <c r="L2546" s="23">
        <f t="shared" si="303"/>
        <v>0</v>
      </c>
      <c r="M2546" s="1">
        <f>IF(AND(B2546="Med B", COUNTIFS(A$2:A2546, A2546, B$2:B2546, "Med B")=1), 1, 0)</f>
        <v>0</v>
      </c>
      <c r="N2546" s="1">
        <f t="shared" si="304"/>
        <v>0</v>
      </c>
      <c r="O2546" s="1">
        <f>IF(B2546="Med B", COUNTIFS(A$2:A2546, A2546, B$2:B2546, "Med B"), 0)</f>
        <v>0</v>
      </c>
      <c r="P2546" s="1">
        <f>IF(AND(B2546="Med B", COUNTIFS(A$2:A2546, A2546, B$2:B2546, "Med B")=2), E2546, 0)</f>
        <v>0</v>
      </c>
    </row>
    <row r="2547" spans="9:16" ht="12.75" customHeight="1" x14ac:dyDescent="0.25">
      <c r="I2547" s="23">
        <f>IF(F2547=1, SUMIFS(E$2:E2547, A$2:A2547, A2547, B$2:B2547, "Med A"), 0)</f>
        <v>0</v>
      </c>
      <c r="J2547" s="23">
        <f t="shared" si="301"/>
        <v>0</v>
      </c>
      <c r="K2547" s="23">
        <f t="shared" si="302"/>
        <v>0</v>
      </c>
      <c r="L2547" s="23">
        <f t="shared" si="303"/>
        <v>0</v>
      </c>
      <c r="M2547" s="1">
        <f>IF(AND(B2547="Med B", COUNTIFS(A$2:A2547, A2547, B$2:B2547, "Med B")=1), 1, 0)</f>
        <v>0</v>
      </c>
      <c r="N2547" s="1">
        <f t="shared" si="304"/>
        <v>0</v>
      </c>
      <c r="O2547" s="1">
        <f>IF(B2547="Med B", COUNTIFS(A$2:A2547, A2547, B$2:B2547, "Med B"), 0)</f>
        <v>0</v>
      </c>
      <c r="P2547" s="1">
        <f>IF(AND(B2547="Med B", COUNTIFS(A$2:A2547, A2547, B$2:B2547, "Med B")=2), E2547, 0)</f>
        <v>0</v>
      </c>
    </row>
    <row r="2548" spans="9:16" ht="12.75" customHeight="1" x14ac:dyDescent="0.25">
      <c r="I2548" s="23">
        <f>IF(F2548=1, SUMIFS(E$2:E2548, A$2:A2548, A2548, B$2:B2548, "Med A"), 0)</f>
        <v>0</v>
      </c>
      <c r="J2548" s="23">
        <f t="shared" si="301"/>
        <v>0</v>
      </c>
      <c r="K2548" s="23">
        <f t="shared" si="302"/>
        <v>0</v>
      </c>
      <c r="L2548" s="23">
        <f t="shared" si="303"/>
        <v>0</v>
      </c>
      <c r="M2548" s="1">
        <f>IF(AND(B2548="Med B", COUNTIFS(A$2:A2548, A2548, B$2:B2548, "Med B")=1), 1, 0)</f>
        <v>0</v>
      </c>
      <c r="N2548" s="1">
        <f t="shared" si="304"/>
        <v>0</v>
      </c>
      <c r="O2548" s="1">
        <f>IF(B2548="Med B", COUNTIFS(A$2:A2548, A2548, B$2:B2548, "Med B"), 0)</f>
        <v>0</v>
      </c>
      <c r="P2548" s="1">
        <f>IF(AND(B2548="Med B", COUNTIFS(A$2:A2548, A2548, B$2:B2548, "Med B")=2), E2548, 0)</f>
        <v>0</v>
      </c>
    </row>
    <row r="2549" spans="9:16" ht="12.75" customHeight="1" x14ac:dyDescent="0.25">
      <c r="I2549" s="23">
        <f>IF(F2549=1, SUMIFS(E$2:E2549, A$2:A2549, A2549, B$2:B2549, "Med A"), 0)</f>
        <v>0</v>
      </c>
      <c r="J2549" s="23">
        <f t="shared" si="301"/>
        <v>0</v>
      </c>
      <c r="K2549" s="23">
        <f t="shared" si="302"/>
        <v>0</v>
      </c>
      <c r="L2549" s="23">
        <f t="shared" si="303"/>
        <v>0</v>
      </c>
      <c r="M2549" s="1">
        <f>IF(AND(B2549="Med B", COUNTIFS(A$2:A2549, A2549, B$2:B2549, "Med B")=1), 1, 0)</f>
        <v>0</v>
      </c>
      <c r="N2549" s="1">
        <f t="shared" si="304"/>
        <v>0</v>
      </c>
      <c r="O2549" s="1">
        <f>IF(B2549="Med B", COUNTIFS(A$2:A2549, A2549, B$2:B2549, "Med B"), 0)</f>
        <v>0</v>
      </c>
      <c r="P2549" s="1">
        <f>IF(AND(B2549="Med B", COUNTIFS(A$2:A2549, A2549, B$2:B2549, "Med B")=2), E2549, 0)</f>
        <v>0</v>
      </c>
    </row>
    <row r="2550" spans="9:16" ht="12.75" customHeight="1" x14ac:dyDescent="0.25">
      <c r="I2550" s="23">
        <f>IF(F2550=1, SUMIFS(E$2:E2550, A$2:A2550, A2550, B$2:B2550, "Med A"), 0)</f>
        <v>0</v>
      </c>
      <c r="J2550" s="23">
        <f t="shared" si="301"/>
        <v>0</v>
      </c>
      <c r="K2550" s="23">
        <f t="shared" si="302"/>
        <v>0</v>
      </c>
      <c r="L2550" s="23">
        <f t="shared" si="303"/>
        <v>0</v>
      </c>
      <c r="M2550" s="1">
        <f>IF(AND(B2550="Med B", COUNTIFS(A$2:A2550, A2550, B$2:B2550, "Med B")=1), 1, 0)</f>
        <v>0</v>
      </c>
      <c r="N2550" s="1">
        <f t="shared" si="304"/>
        <v>0</v>
      </c>
      <c r="O2550" s="1">
        <f>IF(B2550="Med B", COUNTIFS(A$2:A2550, A2550, B$2:B2550, "Med B"), 0)</f>
        <v>0</v>
      </c>
      <c r="P2550" s="1">
        <f>IF(AND(B2550="Med B", COUNTIFS(A$2:A2550, A2550, B$2:B2550, "Med B")=2), E2550, 0)</f>
        <v>0</v>
      </c>
    </row>
    <row r="2551" spans="9:16" ht="12.75" customHeight="1" x14ac:dyDescent="0.25">
      <c r="I2551" s="23">
        <f>IF(F2551=1, SUMIFS(E$2:E2551, A$2:A2551, A2551, B$2:B2551, "Med A"), 0)</f>
        <v>0</v>
      </c>
      <c r="J2551" s="23">
        <f t="shared" si="301"/>
        <v>0</v>
      </c>
      <c r="K2551" s="23">
        <f t="shared" si="302"/>
        <v>0</v>
      </c>
      <c r="L2551" s="23">
        <f t="shared" si="303"/>
        <v>0</v>
      </c>
      <c r="M2551" s="1">
        <f>IF(AND(B2551="Med B", COUNTIFS(A$2:A2551, A2551, B$2:B2551, "Med B")=1), 1, 0)</f>
        <v>0</v>
      </c>
      <c r="N2551" s="1">
        <f t="shared" si="304"/>
        <v>0</v>
      </c>
      <c r="O2551" s="1">
        <f>IF(B2551="Med B", COUNTIFS(A$2:A2551, A2551, B$2:B2551, "Med B"), 0)</f>
        <v>0</v>
      </c>
      <c r="P2551" s="1">
        <f>IF(AND(B2551="Med B", COUNTIFS(A$2:A2551, A2551, B$2:B2551, "Med B")=2), E2551, 0)</f>
        <v>0</v>
      </c>
    </row>
    <row r="2552" spans="9:16" ht="12.75" customHeight="1" x14ac:dyDescent="0.25">
      <c r="I2552" s="23">
        <f>IF(F2552=1, SUMIFS(E$2:E2552, A$2:A2552, A2552, B$2:B2552, "Med A"), 0)</f>
        <v>0</v>
      </c>
      <c r="J2552" s="23">
        <f t="shared" si="301"/>
        <v>0</v>
      </c>
      <c r="K2552" s="23">
        <f t="shared" si="302"/>
        <v>0</v>
      </c>
      <c r="L2552" s="23">
        <f t="shared" si="303"/>
        <v>0</v>
      </c>
      <c r="M2552" s="1">
        <f>IF(AND(B2552="Med B", COUNTIFS(A$2:A2552, A2552, B$2:B2552, "Med B")=1), 1, 0)</f>
        <v>0</v>
      </c>
      <c r="N2552" s="1">
        <f t="shared" si="304"/>
        <v>0</v>
      </c>
      <c r="O2552" s="1">
        <f>IF(B2552="Med B", COUNTIFS(A$2:A2552, A2552, B$2:B2552, "Med B"), 0)</f>
        <v>0</v>
      </c>
      <c r="P2552" s="1">
        <f>IF(AND(B2552="Med B", COUNTIFS(A$2:A2552, A2552, B$2:B2552, "Med B")=2), E2552, 0)</f>
        <v>0</v>
      </c>
    </row>
    <row r="2553" spans="9:16" ht="12.75" customHeight="1" x14ac:dyDescent="0.25">
      <c r="I2553" s="23">
        <f>IF(F2553=1, SUMIFS(E$2:E2553, A$2:A2553, A2553, B$2:B2553, "Med A"), 0)</f>
        <v>0</v>
      </c>
      <c r="J2553" s="23">
        <f t="shared" si="301"/>
        <v>0</v>
      </c>
      <c r="K2553" s="23">
        <f t="shared" si="302"/>
        <v>0</v>
      </c>
      <c r="L2553" s="23">
        <f t="shared" si="303"/>
        <v>0</v>
      </c>
      <c r="M2553" s="1">
        <f>IF(AND(B2553="Med B", COUNTIFS(A$2:A2553, A2553, B$2:B2553, "Med B")=1), 1, 0)</f>
        <v>0</v>
      </c>
      <c r="N2553" s="1">
        <f t="shared" si="304"/>
        <v>0</v>
      </c>
      <c r="O2553" s="1">
        <f>IF(B2553="Med B", COUNTIFS(A$2:A2553, A2553, B$2:B2553, "Med B"), 0)</f>
        <v>0</v>
      </c>
      <c r="P2553" s="1">
        <f>IF(AND(B2553="Med B", COUNTIFS(A$2:A2553, A2553, B$2:B2553, "Med B")=2), E2553, 0)</f>
        <v>0</v>
      </c>
    </row>
    <row r="2554" spans="9:16" ht="12.75" customHeight="1" x14ac:dyDescent="0.25">
      <c r="I2554" s="23">
        <f>IF(F2554=1, SUMIFS(E$2:E2554, A$2:A2554, A2554, B$2:B2554, "Med A"), 0)</f>
        <v>0</v>
      </c>
      <c r="J2554" s="23">
        <f t="shared" si="301"/>
        <v>0</v>
      </c>
      <c r="K2554" s="23">
        <f t="shared" si="302"/>
        <v>0</v>
      </c>
      <c r="L2554" s="23">
        <f t="shared" si="303"/>
        <v>0</v>
      </c>
      <c r="M2554" s="1">
        <f>IF(AND(B2554="Med B", COUNTIFS(A$2:A2554, A2554, B$2:B2554, "Med B")=1), 1, 0)</f>
        <v>0</v>
      </c>
      <c r="N2554" s="1">
        <f t="shared" si="304"/>
        <v>0</v>
      </c>
      <c r="O2554" s="1">
        <f>IF(B2554="Med B", COUNTIFS(A$2:A2554, A2554, B$2:B2554, "Med B"), 0)</f>
        <v>0</v>
      </c>
      <c r="P2554" s="1">
        <f>IF(AND(B2554="Med B", COUNTIFS(A$2:A2554, A2554, B$2:B2554, "Med B")=2), E2554, 0)</f>
        <v>0</v>
      </c>
    </row>
    <row r="2555" spans="9:16" ht="12.75" customHeight="1" x14ac:dyDescent="0.25">
      <c r="I2555" s="23">
        <f>IF(F2555=1, SUMIFS(E$2:E2555, A$2:A2555, A2555, B$2:B2555, "Med A"), 0)</f>
        <v>0</v>
      </c>
      <c r="J2555" s="23">
        <f t="shared" si="301"/>
        <v>0</v>
      </c>
      <c r="K2555" s="23">
        <f t="shared" si="302"/>
        <v>0</v>
      </c>
      <c r="L2555" s="23">
        <f t="shared" si="303"/>
        <v>0</v>
      </c>
      <c r="M2555" s="1">
        <f>IF(AND(B2555="Med B", COUNTIFS(A$2:A2555, A2555, B$2:B2555, "Med B")=1), 1, 0)</f>
        <v>0</v>
      </c>
      <c r="N2555" s="1">
        <f t="shared" si="304"/>
        <v>0</v>
      </c>
      <c r="O2555" s="1">
        <f>IF(B2555="Med B", COUNTIFS(A$2:A2555, A2555, B$2:B2555, "Med B"), 0)</f>
        <v>0</v>
      </c>
      <c r="P2555" s="1">
        <f>IF(AND(B2555="Med B", COUNTIFS(A$2:A2555, A2555, B$2:B2555, "Med B")=2), E2555, 0)</f>
        <v>0</v>
      </c>
    </row>
    <row r="2556" spans="9:16" ht="12.75" customHeight="1" x14ac:dyDescent="0.25">
      <c r="I2556" s="23">
        <f>IF(F2556=1, SUMIFS(E$2:E2556, A$2:A2556, A2556, B$2:B2556, "Med A"), 0)</f>
        <v>0</v>
      </c>
      <c r="J2556" s="23">
        <f t="shared" si="301"/>
        <v>0</v>
      </c>
      <c r="K2556" s="23">
        <f t="shared" si="302"/>
        <v>0</v>
      </c>
      <c r="L2556" s="23">
        <f t="shared" si="303"/>
        <v>0</v>
      </c>
      <c r="M2556" s="1">
        <f>IF(AND(B2556="Med B", COUNTIFS(A$2:A2556, A2556, B$2:B2556, "Med B")=1), 1, 0)</f>
        <v>0</v>
      </c>
      <c r="N2556" s="1">
        <f t="shared" si="304"/>
        <v>0</v>
      </c>
      <c r="O2556" s="1">
        <f>IF(B2556="Med B", COUNTIFS(A$2:A2556, A2556, B$2:B2556, "Med B"), 0)</f>
        <v>0</v>
      </c>
      <c r="P2556" s="1">
        <f>IF(AND(B2556="Med B", COUNTIFS(A$2:A2556, A2556, B$2:B2556, "Med B")=2), E2556, 0)</f>
        <v>0</v>
      </c>
    </row>
    <row r="2557" spans="9:16" ht="12.75" customHeight="1" x14ac:dyDescent="0.25">
      <c r="I2557" s="23">
        <f>IF(F2557=1, SUMIFS(E$2:E2557, A$2:A2557, A2557, B$2:B2557, "Med A"), 0)</f>
        <v>0</v>
      </c>
      <c r="J2557" s="23">
        <f t="shared" si="301"/>
        <v>0</v>
      </c>
      <c r="K2557" s="23">
        <f t="shared" si="302"/>
        <v>0</v>
      </c>
      <c r="L2557" s="23">
        <f t="shared" si="303"/>
        <v>0</v>
      </c>
      <c r="M2557" s="1">
        <f>IF(AND(B2557="Med B", COUNTIFS(A$2:A2557, A2557, B$2:B2557, "Med B")=1), 1, 0)</f>
        <v>0</v>
      </c>
      <c r="N2557" s="1">
        <f t="shared" si="304"/>
        <v>0</v>
      </c>
      <c r="O2557" s="1">
        <f>IF(B2557="Med B", COUNTIFS(A$2:A2557, A2557, B$2:B2557, "Med B"), 0)</f>
        <v>0</v>
      </c>
      <c r="P2557" s="1">
        <f>IF(AND(B2557="Med B", COUNTIFS(A$2:A2557, A2557, B$2:B2557, "Med B")=2), E2557, 0)</f>
        <v>0</v>
      </c>
    </row>
    <row r="2558" spans="9:16" ht="12.75" customHeight="1" x14ac:dyDescent="0.25">
      <c r="I2558" s="23">
        <f>IF(F2558=1, SUMIFS(E$2:E2558, A$2:A2558, A2558, B$2:B2558, "Med A"), 0)</f>
        <v>0</v>
      </c>
      <c r="J2558" s="23">
        <f t="shared" si="301"/>
        <v>0</v>
      </c>
      <c r="K2558" s="23">
        <f t="shared" si="302"/>
        <v>0</v>
      </c>
      <c r="L2558" s="23">
        <f t="shared" si="303"/>
        <v>0</v>
      </c>
      <c r="M2558" s="1">
        <f>IF(AND(B2558="Med B", COUNTIFS(A$2:A2558, A2558, B$2:B2558, "Med B")=1), 1, 0)</f>
        <v>0</v>
      </c>
      <c r="N2558" s="1">
        <f t="shared" si="304"/>
        <v>0</v>
      </c>
      <c r="O2558" s="1">
        <f>IF(B2558="Med B", COUNTIFS(A$2:A2558, A2558, B$2:B2558, "Med B"), 0)</f>
        <v>0</v>
      </c>
      <c r="P2558" s="1">
        <f>IF(AND(B2558="Med B", COUNTIFS(A$2:A2558, A2558, B$2:B2558, "Med B")=2), E2558, 0)</f>
        <v>0</v>
      </c>
    </row>
    <row r="2559" spans="9:16" ht="12.75" customHeight="1" x14ac:dyDescent="0.25">
      <c r="I2559" s="23">
        <f>IF(F2559=1, SUMIFS(E$2:E2559, A$2:A2559, A2559, B$2:B2559, "Med A"), 0)</f>
        <v>0</v>
      </c>
      <c r="J2559" s="23">
        <f t="shared" si="301"/>
        <v>0</v>
      </c>
      <c r="K2559" s="23">
        <f t="shared" si="302"/>
        <v>0</v>
      </c>
      <c r="L2559" s="23">
        <f t="shared" si="303"/>
        <v>0</v>
      </c>
      <c r="M2559" s="1">
        <f>IF(AND(B2559="Med B", COUNTIFS(A$2:A2559, A2559, B$2:B2559, "Med B")=1), 1, 0)</f>
        <v>0</v>
      </c>
      <c r="N2559" s="1">
        <f t="shared" si="304"/>
        <v>0</v>
      </c>
      <c r="O2559" s="1">
        <f>IF(B2559="Med B", COUNTIFS(A$2:A2559, A2559, B$2:B2559, "Med B"), 0)</f>
        <v>0</v>
      </c>
      <c r="P2559" s="1">
        <f>IF(AND(B2559="Med B", COUNTIFS(A$2:A2559, A2559, B$2:B2559, "Med B")=2), E2559, 0)</f>
        <v>0</v>
      </c>
    </row>
    <row r="2560" spans="9:16" ht="12.75" customHeight="1" x14ac:dyDescent="0.25">
      <c r="I2560" s="23">
        <f>IF(F2560=1, SUMIFS(E$2:E2560, A$2:A2560, A2560, B$2:B2560, "Med A"), 0)</f>
        <v>0</v>
      </c>
      <c r="J2560" s="23">
        <f t="shared" si="301"/>
        <v>0</v>
      </c>
      <c r="K2560" s="23">
        <f t="shared" si="302"/>
        <v>0</v>
      </c>
      <c r="L2560" s="23">
        <f t="shared" si="303"/>
        <v>0</v>
      </c>
      <c r="M2560" s="1">
        <f>IF(AND(B2560="Med B", COUNTIFS(A$2:A2560, A2560, B$2:B2560, "Med B")=1), 1, 0)</f>
        <v>0</v>
      </c>
      <c r="N2560" s="1">
        <f t="shared" si="304"/>
        <v>0</v>
      </c>
      <c r="O2560" s="1">
        <f>IF(B2560="Med B", COUNTIFS(A$2:A2560, A2560, B$2:B2560, "Med B"), 0)</f>
        <v>0</v>
      </c>
      <c r="P2560" s="1">
        <f>IF(AND(B2560="Med B", COUNTIFS(A$2:A2560, A2560, B$2:B2560, "Med B")=2), E2560, 0)</f>
        <v>0</v>
      </c>
    </row>
    <row r="2561" spans="9:16" ht="12.75" customHeight="1" x14ac:dyDescent="0.25">
      <c r="I2561" s="23">
        <f>IF(F2561=1, SUMIFS(E$2:E2561, A$2:A2561, A2561, B$2:B2561, "Med A"), 0)</f>
        <v>0</v>
      </c>
      <c r="J2561" s="23">
        <f t="shared" si="301"/>
        <v>0</v>
      </c>
      <c r="K2561" s="23">
        <f t="shared" si="302"/>
        <v>0</v>
      </c>
      <c r="L2561" s="23">
        <f t="shared" si="303"/>
        <v>0</v>
      </c>
      <c r="M2561" s="1">
        <f>IF(AND(B2561="Med B", COUNTIFS(A$2:A2561, A2561, B$2:B2561, "Med B")=1), 1, 0)</f>
        <v>0</v>
      </c>
      <c r="N2561" s="1">
        <f t="shared" si="304"/>
        <v>0</v>
      </c>
      <c r="O2561" s="1">
        <f>IF(B2561="Med B", COUNTIFS(A$2:A2561, A2561, B$2:B2561, "Med B"), 0)</f>
        <v>0</v>
      </c>
      <c r="P2561" s="1">
        <f>IF(AND(B2561="Med B", COUNTIFS(A$2:A2561, A2561, B$2:B2561, "Med B")=2), E2561, 0)</f>
        <v>0</v>
      </c>
    </row>
    <row r="2562" spans="9:16" ht="12.75" customHeight="1" x14ac:dyDescent="0.25">
      <c r="I2562" s="23">
        <f>IF(F2562=1, SUMIFS(E$2:E2562, A$2:A2562, A2562, B$2:B2562, "Med A"), 0)</f>
        <v>0</v>
      </c>
      <c r="J2562" s="23">
        <f t="shared" si="301"/>
        <v>0</v>
      </c>
      <c r="K2562" s="23">
        <f t="shared" si="302"/>
        <v>0</v>
      </c>
      <c r="L2562" s="23">
        <f t="shared" si="303"/>
        <v>0</v>
      </c>
      <c r="M2562" s="1">
        <f>IF(AND(B2562="Med B", COUNTIFS(A$2:A2562, A2562, B$2:B2562, "Med B")=1), 1, 0)</f>
        <v>0</v>
      </c>
      <c r="N2562" s="1">
        <f t="shared" si="304"/>
        <v>0</v>
      </c>
      <c r="O2562" s="1">
        <f>IF(B2562="Med B", COUNTIFS(A$2:A2562, A2562, B$2:B2562, "Med B"), 0)</f>
        <v>0</v>
      </c>
      <c r="P2562" s="1">
        <f>IF(AND(B2562="Med B", COUNTIFS(A$2:A2562, A2562, B$2:B2562, "Med B")=2), E2562, 0)</f>
        <v>0</v>
      </c>
    </row>
    <row r="2563" spans="9:16" ht="12.75" customHeight="1" x14ac:dyDescent="0.25">
      <c r="I2563" s="23">
        <f>IF(F2563=1, SUMIFS(E$2:E2563, A$2:A2563, A2563, B$2:B2563, "Med A"), 0)</f>
        <v>0</v>
      </c>
      <c r="J2563" s="23">
        <f t="shared" ref="J2563:J2626" si="305">IF(AND(B2563="Med B", OR(A2564&lt;&gt;A2563, ISBLANK(A2564))), SUMIFS(E:E, A:A, A2563, B:B, "Med B"), 0)</f>
        <v>0</v>
      </c>
      <c r="K2563" s="23">
        <f t="shared" ref="K2563:K2626" si="306">IF(B2563="Med A", E2563, 0)</f>
        <v>0</v>
      </c>
      <c r="L2563" s="23">
        <f t="shared" ref="L2563:L2626" si="307">IF(B2563="Med B", E2563, 0)</f>
        <v>0</v>
      </c>
      <c r="M2563" s="1">
        <f>IF(AND(B2563="Med B", COUNTIFS(A$2:A2563, A2563, B$2:B2563, "Med B")=1), 1, 0)</f>
        <v>0</v>
      </c>
      <c r="N2563" s="1">
        <f t="shared" ref="N2563:N2626" si="308">IF(M2563=1, E2563, 0)</f>
        <v>0</v>
      </c>
      <c r="O2563" s="1">
        <f>IF(B2563="Med B", COUNTIFS(A$2:A2563, A2563, B$2:B2563, "Med B"), 0)</f>
        <v>0</v>
      </c>
      <c r="P2563" s="1">
        <f>IF(AND(B2563="Med B", COUNTIFS(A$2:A2563, A2563, B$2:B2563, "Med B")=2), E2563, 0)</f>
        <v>0</v>
      </c>
    </row>
    <row r="2564" spans="9:16" ht="12.75" customHeight="1" x14ac:dyDescent="0.25">
      <c r="I2564" s="23">
        <f>IF(F2564=1, SUMIFS(E$2:E2564, A$2:A2564, A2564, B$2:B2564, "Med A"), 0)</f>
        <v>0</v>
      </c>
      <c r="J2564" s="23">
        <f t="shared" si="305"/>
        <v>0</v>
      </c>
      <c r="K2564" s="23">
        <f t="shared" si="306"/>
        <v>0</v>
      </c>
      <c r="L2564" s="23">
        <f t="shared" si="307"/>
        <v>0</v>
      </c>
      <c r="M2564" s="1">
        <f>IF(AND(B2564="Med B", COUNTIFS(A$2:A2564, A2564, B$2:B2564, "Med B")=1), 1, 0)</f>
        <v>0</v>
      </c>
      <c r="N2564" s="1">
        <f t="shared" si="308"/>
        <v>0</v>
      </c>
      <c r="O2564" s="1">
        <f>IF(B2564="Med B", COUNTIFS(A$2:A2564, A2564, B$2:B2564, "Med B"), 0)</f>
        <v>0</v>
      </c>
      <c r="P2564" s="1">
        <f>IF(AND(B2564="Med B", COUNTIFS(A$2:A2564, A2564, B$2:B2564, "Med B")=2), E2564, 0)</f>
        <v>0</v>
      </c>
    </row>
    <row r="2565" spans="9:16" ht="12.75" customHeight="1" x14ac:dyDescent="0.25">
      <c r="I2565" s="23">
        <f>IF(F2565=1, SUMIFS(E$2:E2565, A$2:A2565, A2565, B$2:B2565, "Med A"), 0)</f>
        <v>0</v>
      </c>
      <c r="J2565" s="23">
        <f t="shared" si="305"/>
        <v>0</v>
      </c>
      <c r="K2565" s="23">
        <f t="shared" si="306"/>
        <v>0</v>
      </c>
      <c r="L2565" s="23">
        <f t="shared" si="307"/>
        <v>0</v>
      </c>
      <c r="M2565" s="1">
        <f>IF(AND(B2565="Med B", COUNTIFS(A$2:A2565, A2565, B$2:B2565, "Med B")=1), 1, 0)</f>
        <v>0</v>
      </c>
      <c r="N2565" s="1">
        <f t="shared" si="308"/>
        <v>0</v>
      </c>
      <c r="O2565" s="1">
        <f>IF(B2565="Med B", COUNTIFS(A$2:A2565, A2565, B$2:B2565, "Med B"), 0)</f>
        <v>0</v>
      </c>
      <c r="P2565" s="1">
        <f>IF(AND(B2565="Med B", COUNTIFS(A$2:A2565, A2565, B$2:B2565, "Med B")=2), E2565, 0)</f>
        <v>0</v>
      </c>
    </row>
    <row r="2566" spans="9:16" ht="12.75" customHeight="1" x14ac:dyDescent="0.25">
      <c r="I2566" s="23">
        <f>IF(F2566=1, SUMIFS(E$2:E2566, A$2:A2566, A2566, B$2:B2566, "Med A"), 0)</f>
        <v>0</v>
      </c>
      <c r="J2566" s="23">
        <f t="shared" si="305"/>
        <v>0</v>
      </c>
      <c r="K2566" s="23">
        <f t="shared" si="306"/>
        <v>0</v>
      </c>
      <c r="L2566" s="23">
        <f t="shared" si="307"/>
        <v>0</v>
      </c>
      <c r="M2566" s="1">
        <f>IF(AND(B2566="Med B", COUNTIFS(A$2:A2566, A2566, B$2:B2566, "Med B")=1), 1, 0)</f>
        <v>0</v>
      </c>
      <c r="N2566" s="1">
        <f t="shared" si="308"/>
        <v>0</v>
      </c>
      <c r="O2566" s="1">
        <f>IF(B2566="Med B", COUNTIFS(A$2:A2566, A2566, B$2:B2566, "Med B"), 0)</f>
        <v>0</v>
      </c>
      <c r="P2566" s="1">
        <f>IF(AND(B2566="Med B", COUNTIFS(A$2:A2566, A2566, B$2:B2566, "Med B")=2), E2566, 0)</f>
        <v>0</v>
      </c>
    </row>
    <row r="2567" spans="9:16" ht="12.75" customHeight="1" x14ac:dyDescent="0.25">
      <c r="I2567" s="23">
        <f>IF(F2567=1, SUMIFS(E$2:E2567, A$2:A2567, A2567, B$2:B2567, "Med A"), 0)</f>
        <v>0</v>
      </c>
      <c r="J2567" s="23">
        <f t="shared" si="305"/>
        <v>0</v>
      </c>
      <c r="K2567" s="23">
        <f t="shared" si="306"/>
        <v>0</v>
      </c>
      <c r="L2567" s="23">
        <f t="shared" si="307"/>
        <v>0</v>
      </c>
      <c r="M2567" s="1">
        <f>IF(AND(B2567="Med B", COUNTIFS(A$2:A2567, A2567, B$2:B2567, "Med B")=1), 1, 0)</f>
        <v>0</v>
      </c>
      <c r="N2567" s="1">
        <f t="shared" si="308"/>
        <v>0</v>
      </c>
      <c r="O2567" s="1">
        <f>IF(B2567="Med B", COUNTIFS(A$2:A2567, A2567, B$2:B2567, "Med B"), 0)</f>
        <v>0</v>
      </c>
      <c r="P2567" s="1">
        <f>IF(AND(B2567="Med B", COUNTIFS(A$2:A2567, A2567, B$2:B2567, "Med B")=2), E2567, 0)</f>
        <v>0</v>
      </c>
    </row>
    <row r="2568" spans="9:16" ht="12.75" customHeight="1" x14ac:dyDescent="0.25">
      <c r="I2568" s="23">
        <f>IF(F2568=1, SUMIFS(E$2:E2568, A$2:A2568, A2568, B$2:B2568, "Med A"), 0)</f>
        <v>0</v>
      </c>
      <c r="J2568" s="23">
        <f t="shared" si="305"/>
        <v>0</v>
      </c>
      <c r="K2568" s="23">
        <f t="shared" si="306"/>
        <v>0</v>
      </c>
      <c r="L2568" s="23">
        <f t="shared" si="307"/>
        <v>0</v>
      </c>
      <c r="M2568" s="1">
        <f>IF(AND(B2568="Med B", COUNTIFS(A$2:A2568, A2568, B$2:B2568, "Med B")=1), 1, 0)</f>
        <v>0</v>
      </c>
      <c r="N2568" s="1">
        <f t="shared" si="308"/>
        <v>0</v>
      </c>
      <c r="O2568" s="1">
        <f>IF(B2568="Med B", COUNTIFS(A$2:A2568, A2568, B$2:B2568, "Med B"), 0)</f>
        <v>0</v>
      </c>
      <c r="P2568" s="1">
        <f>IF(AND(B2568="Med B", COUNTIFS(A$2:A2568, A2568, B$2:B2568, "Med B")=2), E2568, 0)</f>
        <v>0</v>
      </c>
    </row>
    <row r="2569" spans="9:16" ht="12.75" customHeight="1" x14ac:dyDescent="0.25">
      <c r="I2569" s="23">
        <f>IF(F2569=1, SUMIFS(E$2:E2569, A$2:A2569, A2569, B$2:B2569, "Med A"), 0)</f>
        <v>0</v>
      </c>
      <c r="J2569" s="23">
        <f t="shared" si="305"/>
        <v>0</v>
      </c>
      <c r="K2569" s="23">
        <f t="shared" si="306"/>
        <v>0</v>
      </c>
      <c r="L2569" s="23">
        <f t="shared" si="307"/>
        <v>0</v>
      </c>
      <c r="M2569" s="1">
        <f>IF(AND(B2569="Med B", COUNTIFS(A$2:A2569, A2569, B$2:B2569, "Med B")=1), 1, 0)</f>
        <v>0</v>
      </c>
      <c r="N2569" s="1">
        <f t="shared" si="308"/>
        <v>0</v>
      </c>
      <c r="O2569" s="1">
        <f>IF(B2569="Med B", COUNTIFS(A$2:A2569, A2569, B$2:B2569, "Med B"), 0)</f>
        <v>0</v>
      </c>
      <c r="P2569" s="1">
        <f>IF(AND(B2569="Med B", COUNTIFS(A$2:A2569, A2569, B$2:B2569, "Med B")=2), E2569, 0)</f>
        <v>0</v>
      </c>
    </row>
    <row r="2570" spans="9:16" ht="12.75" customHeight="1" x14ac:dyDescent="0.25">
      <c r="I2570" s="23">
        <f>IF(F2570=1, SUMIFS(E$2:E2570, A$2:A2570, A2570, B$2:B2570, "Med A"), 0)</f>
        <v>0</v>
      </c>
      <c r="J2570" s="23">
        <f t="shared" si="305"/>
        <v>0</v>
      </c>
      <c r="K2570" s="23">
        <f t="shared" si="306"/>
        <v>0</v>
      </c>
      <c r="L2570" s="23">
        <f t="shared" si="307"/>
        <v>0</v>
      </c>
      <c r="M2570" s="1">
        <f>IF(AND(B2570="Med B", COUNTIFS(A$2:A2570, A2570, B$2:B2570, "Med B")=1), 1, 0)</f>
        <v>0</v>
      </c>
      <c r="N2570" s="1">
        <f t="shared" si="308"/>
        <v>0</v>
      </c>
      <c r="O2570" s="1">
        <f>IF(B2570="Med B", COUNTIFS(A$2:A2570, A2570, B$2:B2570, "Med B"), 0)</f>
        <v>0</v>
      </c>
      <c r="P2570" s="1">
        <f>IF(AND(B2570="Med B", COUNTIFS(A$2:A2570, A2570, B$2:B2570, "Med B")=2), E2570, 0)</f>
        <v>0</v>
      </c>
    </row>
    <row r="2571" spans="9:16" ht="12.75" customHeight="1" x14ac:dyDescent="0.25">
      <c r="I2571" s="23">
        <f>IF(F2571=1, SUMIFS(E$2:E2571, A$2:A2571, A2571, B$2:B2571, "Med A"), 0)</f>
        <v>0</v>
      </c>
      <c r="J2571" s="23">
        <f t="shared" si="305"/>
        <v>0</v>
      </c>
      <c r="K2571" s="23">
        <f t="shared" si="306"/>
        <v>0</v>
      </c>
      <c r="L2571" s="23">
        <f t="shared" si="307"/>
        <v>0</v>
      </c>
      <c r="M2571" s="1">
        <f>IF(AND(B2571="Med B", COUNTIFS(A$2:A2571, A2571, B$2:B2571, "Med B")=1), 1, 0)</f>
        <v>0</v>
      </c>
      <c r="N2571" s="1">
        <f t="shared" si="308"/>
        <v>0</v>
      </c>
      <c r="O2571" s="1">
        <f>IF(B2571="Med B", COUNTIFS(A$2:A2571, A2571, B$2:B2571, "Med B"), 0)</f>
        <v>0</v>
      </c>
      <c r="P2571" s="1">
        <f>IF(AND(B2571="Med B", COUNTIFS(A$2:A2571, A2571, B$2:B2571, "Med B")=2), E2571, 0)</f>
        <v>0</v>
      </c>
    </row>
    <row r="2572" spans="9:16" ht="12.75" customHeight="1" x14ac:dyDescent="0.25">
      <c r="I2572" s="23">
        <f>IF(F2572=1, SUMIFS(E$2:E2572, A$2:A2572, A2572, B$2:B2572, "Med A"), 0)</f>
        <v>0</v>
      </c>
      <c r="J2572" s="23">
        <f t="shared" si="305"/>
        <v>0</v>
      </c>
      <c r="K2572" s="23">
        <f t="shared" si="306"/>
        <v>0</v>
      </c>
      <c r="L2572" s="23">
        <f t="shared" si="307"/>
        <v>0</v>
      </c>
      <c r="M2572" s="1">
        <f>IF(AND(B2572="Med B", COUNTIFS(A$2:A2572, A2572, B$2:B2572, "Med B")=1), 1, 0)</f>
        <v>0</v>
      </c>
      <c r="N2572" s="1">
        <f t="shared" si="308"/>
        <v>0</v>
      </c>
      <c r="O2572" s="1">
        <f>IF(B2572="Med B", COUNTIFS(A$2:A2572, A2572, B$2:B2572, "Med B"), 0)</f>
        <v>0</v>
      </c>
      <c r="P2572" s="1">
        <f>IF(AND(B2572="Med B", COUNTIFS(A$2:A2572, A2572, B$2:B2572, "Med B")=2), E2572, 0)</f>
        <v>0</v>
      </c>
    </row>
    <row r="2573" spans="9:16" ht="12.75" customHeight="1" x14ac:dyDescent="0.25">
      <c r="I2573" s="23">
        <f>IF(F2573=1, SUMIFS(E$2:E2573, A$2:A2573, A2573, B$2:B2573, "Med A"), 0)</f>
        <v>0</v>
      </c>
      <c r="J2573" s="23">
        <f t="shared" si="305"/>
        <v>0</v>
      </c>
      <c r="K2573" s="23">
        <f t="shared" si="306"/>
        <v>0</v>
      </c>
      <c r="L2573" s="23">
        <f t="shared" si="307"/>
        <v>0</v>
      </c>
      <c r="M2573" s="1">
        <f>IF(AND(B2573="Med B", COUNTIFS(A$2:A2573, A2573, B$2:B2573, "Med B")=1), 1, 0)</f>
        <v>0</v>
      </c>
      <c r="N2573" s="1">
        <f t="shared" si="308"/>
        <v>0</v>
      </c>
      <c r="O2573" s="1">
        <f>IF(B2573="Med B", COUNTIFS(A$2:A2573, A2573, B$2:B2573, "Med B"), 0)</f>
        <v>0</v>
      </c>
      <c r="P2573" s="1">
        <f>IF(AND(B2573="Med B", COUNTIFS(A$2:A2573, A2573, B$2:B2573, "Med B")=2), E2573, 0)</f>
        <v>0</v>
      </c>
    </row>
    <row r="2574" spans="9:16" ht="12.75" customHeight="1" x14ac:dyDescent="0.25">
      <c r="I2574" s="23">
        <f>IF(F2574=1, SUMIFS(E$2:E2574, A$2:A2574, A2574, B$2:B2574, "Med A"), 0)</f>
        <v>0</v>
      </c>
      <c r="J2574" s="23">
        <f t="shared" si="305"/>
        <v>0</v>
      </c>
      <c r="K2574" s="23">
        <f t="shared" si="306"/>
        <v>0</v>
      </c>
      <c r="L2574" s="23">
        <f t="shared" si="307"/>
        <v>0</v>
      </c>
      <c r="M2574" s="1">
        <f>IF(AND(B2574="Med B", COUNTIFS(A$2:A2574, A2574, B$2:B2574, "Med B")=1), 1, 0)</f>
        <v>0</v>
      </c>
      <c r="N2574" s="1">
        <f t="shared" si="308"/>
        <v>0</v>
      </c>
      <c r="O2574" s="1">
        <f>IF(B2574="Med B", COUNTIFS(A$2:A2574, A2574, B$2:B2574, "Med B"), 0)</f>
        <v>0</v>
      </c>
      <c r="P2574" s="1">
        <f>IF(AND(B2574="Med B", COUNTIFS(A$2:A2574, A2574, B$2:B2574, "Med B")=2), E2574, 0)</f>
        <v>0</v>
      </c>
    </row>
    <row r="2575" spans="9:16" ht="12.75" customHeight="1" x14ac:dyDescent="0.25">
      <c r="I2575" s="23">
        <f>IF(F2575=1, SUMIFS(E$2:E2575, A$2:A2575, A2575, B$2:B2575, "Med A"), 0)</f>
        <v>0</v>
      </c>
      <c r="J2575" s="23">
        <f t="shared" si="305"/>
        <v>0</v>
      </c>
      <c r="K2575" s="23">
        <f t="shared" si="306"/>
        <v>0</v>
      </c>
      <c r="L2575" s="23">
        <f t="shared" si="307"/>
        <v>0</v>
      </c>
      <c r="M2575" s="1">
        <f>IF(AND(B2575="Med B", COUNTIFS(A$2:A2575, A2575, B$2:B2575, "Med B")=1), 1, 0)</f>
        <v>0</v>
      </c>
      <c r="N2575" s="1">
        <f t="shared" si="308"/>
        <v>0</v>
      </c>
      <c r="O2575" s="1">
        <f>IF(B2575="Med B", COUNTIFS(A$2:A2575, A2575, B$2:B2575, "Med B"), 0)</f>
        <v>0</v>
      </c>
      <c r="P2575" s="1">
        <f>IF(AND(B2575="Med B", COUNTIFS(A$2:A2575, A2575, B$2:B2575, "Med B")=2), E2575, 0)</f>
        <v>0</v>
      </c>
    </row>
    <row r="2576" spans="9:16" ht="12.75" customHeight="1" x14ac:dyDescent="0.25">
      <c r="I2576" s="23">
        <f>IF(F2576=1, SUMIFS(E$2:E2576, A$2:A2576, A2576, B$2:B2576, "Med A"), 0)</f>
        <v>0</v>
      </c>
      <c r="J2576" s="23">
        <f t="shared" si="305"/>
        <v>0</v>
      </c>
      <c r="K2576" s="23">
        <f t="shared" si="306"/>
        <v>0</v>
      </c>
      <c r="L2576" s="23">
        <f t="shared" si="307"/>
        <v>0</v>
      </c>
      <c r="M2576" s="1">
        <f>IF(AND(B2576="Med B", COUNTIFS(A$2:A2576, A2576, B$2:B2576, "Med B")=1), 1, 0)</f>
        <v>0</v>
      </c>
      <c r="N2576" s="1">
        <f t="shared" si="308"/>
        <v>0</v>
      </c>
      <c r="O2576" s="1">
        <f>IF(B2576="Med B", COUNTIFS(A$2:A2576, A2576, B$2:B2576, "Med B"), 0)</f>
        <v>0</v>
      </c>
      <c r="P2576" s="1">
        <f>IF(AND(B2576="Med B", COUNTIFS(A$2:A2576, A2576, B$2:B2576, "Med B")=2), E2576, 0)</f>
        <v>0</v>
      </c>
    </row>
    <row r="2577" spans="9:16" ht="12.75" customHeight="1" x14ac:dyDescent="0.25">
      <c r="I2577" s="23">
        <f>IF(F2577=1, SUMIFS(E$2:E2577, A$2:A2577, A2577, B$2:B2577, "Med A"), 0)</f>
        <v>0</v>
      </c>
      <c r="J2577" s="23">
        <f t="shared" si="305"/>
        <v>0</v>
      </c>
      <c r="K2577" s="23">
        <f t="shared" si="306"/>
        <v>0</v>
      </c>
      <c r="L2577" s="23">
        <f t="shared" si="307"/>
        <v>0</v>
      </c>
      <c r="M2577" s="1">
        <f>IF(AND(B2577="Med B", COUNTIFS(A$2:A2577, A2577, B$2:B2577, "Med B")=1), 1, 0)</f>
        <v>0</v>
      </c>
      <c r="N2577" s="1">
        <f t="shared" si="308"/>
        <v>0</v>
      </c>
      <c r="O2577" s="1">
        <f>IF(B2577="Med B", COUNTIFS(A$2:A2577, A2577, B$2:B2577, "Med B"), 0)</f>
        <v>0</v>
      </c>
      <c r="P2577" s="1">
        <f>IF(AND(B2577="Med B", COUNTIFS(A$2:A2577, A2577, B$2:B2577, "Med B")=2), E2577, 0)</f>
        <v>0</v>
      </c>
    </row>
    <row r="2578" spans="9:16" ht="12.75" customHeight="1" x14ac:dyDescent="0.25">
      <c r="I2578" s="23">
        <f>IF(F2578=1, SUMIFS(E$2:E2578, A$2:A2578, A2578, B$2:B2578, "Med A"), 0)</f>
        <v>0</v>
      </c>
      <c r="J2578" s="23">
        <f t="shared" si="305"/>
        <v>0</v>
      </c>
      <c r="K2578" s="23">
        <f t="shared" si="306"/>
        <v>0</v>
      </c>
      <c r="L2578" s="23">
        <f t="shared" si="307"/>
        <v>0</v>
      </c>
      <c r="M2578" s="1">
        <f>IF(AND(B2578="Med B", COUNTIFS(A$2:A2578, A2578, B$2:B2578, "Med B")=1), 1, 0)</f>
        <v>0</v>
      </c>
      <c r="N2578" s="1">
        <f t="shared" si="308"/>
        <v>0</v>
      </c>
      <c r="O2578" s="1">
        <f>IF(B2578="Med B", COUNTIFS(A$2:A2578, A2578, B$2:B2578, "Med B"), 0)</f>
        <v>0</v>
      </c>
      <c r="P2578" s="1">
        <f>IF(AND(B2578="Med B", COUNTIFS(A$2:A2578, A2578, B$2:B2578, "Med B")=2), E2578, 0)</f>
        <v>0</v>
      </c>
    </row>
    <row r="2579" spans="9:16" ht="12.75" customHeight="1" x14ac:dyDescent="0.25">
      <c r="I2579" s="23">
        <f>IF(F2579=1, SUMIFS(E$2:E2579, A$2:A2579, A2579, B$2:B2579, "Med A"), 0)</f>
        <v>0</v>
      </c>
      <c r="J2579" s="23">
        <f t="shared" si="305"/>
        <v>0</v>
      </c>
      <c r="K2579" s="23">
        <f t="shared" si="306"/>
        <v>0</v>
      </c>
      <c r="L2579" s="23">
        <f t="shared" si="307"/>
        <v>0</v>
      </c>
      <c r="M2579" s="1">
        <f>IF(AND(B2579="Med B", COUNTIFS(A$2:A2579, A2579, B$2:B2579, "Med B")=1), 1, 0)</f>
        <v>0</v>
      </c>
      <c r="N2579" s="1">
        <f t="shared" si="308"/>
        <v>0</v>
      </c>
      <c r="O2579" s="1">
        <f>IF(B2579="Med B", COUNTIFS(A$2:A2579, A2579, B$2:B2579, "Med B"), 0)</f>
        <v>0</v>
      </c>
      <c r="P2579" s="1">
        <f>IF(AND(B2579="Med B", COUNTIFS(A$2:A2579, A2579, B$2:B2579, "Med B")=2), E2579, 0)</f>
        <v>0</v>
      </c>
    </row>
    <row r="2580" spans="9:16" ht="12.75" customHeight="1" x14ac:dyDescent="0.25">
      <c r="I2580" s="23">
        <f>IF(F2580=1, SUMIFS(E$2:E2580, A$2:A2580, A2580, B$2:B2580, "Med A"), 0)</f>
        <v>0</v>
      </c>
      <c r="J2580" s="23">
        <f t="shared" si="305"/>
        <v>0</v>
      </c>
      <c r="K2580" s="23">
        <f t="shared" si="306"/>
        <v>0</v>
      </c>
      <c r="L2580" s="23">
        <f t="shared" si="307"/>
        <v>0</v>
      </c>
      <c r="M2580" s="1">
        <f>IF(AND(B2580="Med B", COUNTIFS(A$2:A2580, A2580, B$2:B2580, "Med B")=1), 1, 0)</f>
        <v>0</v>
      </c>
      <c r="N2580" s="1">
        <f t="shared" si="308"/>
        <v>0</v>
      </c>
      <c r="O2580" s="1">
        <f>IF(B2580="Med B", COUNTIFS(A$2:A2580, A2580, B$2:B2580, "Med B"), 0)</f>
        <v>0</v>
      </c>
      <c r="P2580" s="1">
        <f>IF(AND(B2580="Med B", COUNTIFS(A$2:A2580, A2580, B$2:B2580, "Med B")=2), E2580, 0)</f>
        <v>0</v>
      </c>
    </row>
    <row r="2581" spans="9:16" ht="12.75" customHeight="1" x14ac:dyDescent="0.25">
      <c r="I2581" s="23">
        <f>IF(F2581=1, SUMIFS(E$2:E2581, A$2:A2581, A2581, B$2:B2581, "Med A"), 0)</f>
        <v>0</v>
      </c>
      <c r="J2581" s="23">
        <f t="shared" si="305"/>
        <v>0</v>
      </c>
      <c r="K2581" s="23">
        <f t="shared" si="306"/>
        <v>0</v>
      </c>
      <c r="L2581" s="23">
        <f t="shared" si="307"/>
        <v>0</v>
      </c>
      <c r="M2581" s="1">
        <f>IF(AND(B2581="Med B", COUNTIFS(A$2:A2581, A2581, B$2:B2581, "Med B")=1), 1, 0)</f>
        <v>0</v>
      </c>
      <c r="N2581" s="1">
        <f t="shared" si="308"/>
        <v>0</v>
      </c>
      <c r="O2581" s="1">
        <f>IF(B2581="Med B", COUNTIFS(A$2:A2581, A2581, B$2:B2581, "Med B"), 0)</f>
        <v>0</v>
      </c>
      <c r="P2581" s="1">
        <f>IF(AND(B2581="Med B", COUNTIFS(A$2:A2581, A2581, B$2:B2581, "Med B")=2), E2581, 0)</f>
        <v>0</v>
      </c>
    </row>
    <row r="2582" spans="9:16" ht="12.75" customHeight="1" x14ac:dyDescent="0.25">
      <c r="I2582" s="23">
        <f>IF(F2582=1, SUMIFS(E$2:E2582, A$2:A2582, A2582, B$2:B2582, "Med A"), 0)</f>
        <v>0</v>
      </c>
      <c r="J2582" s="23">
        <f t="shared" si="305"/>
        <v>0</v>
      </c>
      <c r="K2582" s="23">
        <f t="shared" si="306"/>
        <v>0</v>
      </c>
      <c r="L2582" s="23">
        <f t="shared" si="307"/>
        <v>0</v>
      </c>
      <c r="M2582" s="1">
        <f>IF(AND(B2582="Med B", COUNTIFS(A$2:A2582, A2582, B$2:B2582, "Med B")=1), 1, 0)</f>
        <v>0</v>
      </c>
      <c r="N2582" s="1">
        <f t="shared" si="308"/>
        <v>0</v>
      </c>
      <c r="O2582" s="1">
        <f>IF(B2582="Med B", COUNTIFS(A$2:A2582, A2582, B$2:B2582, "Med B"), 0)</f>
        <v>0</v>
      </c>
      <c r="P2582" s="1">
        <f>IF(AND(B2582="Med B", COUNTIFS(A$2:A2582, A2582, B$2:B2582, "Med B")=2), E2582, 0)</f>
        <v>0</v>
      </c>
    </row>
    <row r="2583" spans="9:16" ht="12.75" customHeight="1" x14ac:dyDescent="0.25">
      <c r="I2583" s="23">
        <f>IF(F2583=1, SUMIFS(E$2:E2583, A$2:A2583, A2583, B$2:B2583, "Med A"), 0)</f>
        <v>0</v>
      </c>
      <c r="J2583" s="23">
        <f t="shared" si="305"/>
        <v>0</v>
      </c>
      <c r="K2583" s="23">
        <f t="shared" si="306"/>
        <v>0</v>
      </c>
      <c r="L2583" s="23">
        <f t="shared" si="307"/>
        <v>0</v>
      </c>
      <c r="M2583" s="1">
        <f>IF(AND(B2583="Med B", COUNTIFS(A$2:A2583, A2583, B$2:B2583, "Med B")=1), 1, 0)</f>
        <v>0</v>
      </c>
      <c r="N2583" s="1">
        <f t="shared" si="308"/>
        <v>0</v>
      </c>
      <c r="O2583" s="1">
        <f>IF(B2583="Med B", COUNTIFS(A$2:A2583, A2583, B$2:B2583, "Med B"), 0)</f>
        <v>0</v>
      </c>
      <c r="P2583" s="1">
        <f>IF(AND(B2583="Med B", COUNTIFS(A$2:A2583, A2583, B$2:B2583, "Med B")=2), E2583, 0)</f>
        <v>0</v>
      </c>
    </row>
    <row r="2584" spans="9:16" ht="12.75" customHeight="1" x14ac:dyDescent="0.25">
      <c r="I2584" s="23">
        <f>IF(F2584=1, SUMIFS(E$2:E2584, A$2:A2584, A2584, B$2:B2584, "Med A"), 0)</f>
        <v>0</v>
      </c>
      <c r="J2584" s="23">
        <f t="shared" si="305"/>
        <v>0</v>
      </c>
      <c r="K2584" s="23">
        <f t="shared" si="306"/>
        <v>0</v>
      </c>
      <c r="L2584" s="23">
        <f t="shared" si="307"/>
        <v>0</v>
      </c>
      <c r="M2584" s="1">
        <f>IF(AND(B2584="Med B", COUNTIFS(A$2:A2584, A2584, B$2:B2584, "Med B")=1), 1, 0)</f>
        <v>0</v>
      </c>
      <c r="N2584" s="1">
        <f t="shared" si="308"/>
        <v>0</v>
      </c>
      <c r="O2584" s="1">
        <f>IF(B2584="Med B", COUNTIFS(A$2:A2584, A2584, B$2:B2584, "Med B"), 0)</f>
        <v>0</v>
      </c>
      <c r="P2584" s="1">
        <f>IF(AND(B2584="Med B", COUNTIFS(A$2:A2584, A2584, B$2:B2584, "Med B")=2), E2584, 0)</f>
        <v>0</v>
      </c>
    </row>
    <row r="2585" spans="9:16" ht="12.75" customHeight="1" x14ac:dyDescent="0.25">
      <c r="I2585" s="23">
        <f>IF(F2585=1, SUMIFS(E$2:E2585, A$2:A2585, A2585, B$2:B2585, "Med A"), 0)</f>
        <v>0</v>
      </c>
      <c r="J2585" s="23">
        <f t="shared" si="305"/>
        <v>0</v>
      </c>
      <c r="K2585" s="23">
        <f t="shared" si="306"/>
        <v>0</v>
      </c>
      <c r="L2585" s="23">
        <f t="shared" si="307"/>
        <v>0</v>
      </c>
      <c r="M2585" s="1">
        <f>IF(AND(B2585="Med B", COUNTIFS(A$2:A2585, A2585, B$2:B2585, "Med B")=1), 1, 0)</f>
        <v>0</v>
      </c>
      <c r="N2585" s="1">
        <f t="shared" si="308"/>
        <v>0</v>
      </c>
      <c r="O2585" s="1">
        <f>IF(B2585="Med B", COUNTIFS(A$2:A2585, A2585, B$2:B2585, "Med B"), 0)</f>
        <v>0</v>
      </c>
      <c r="P2585" s="1">
        <f>IF(AND(B2585="Med B", COUNTIFS(A$2:A2585, A2585, B$2:B2585, "Med B")=2), E2585, 0)</f>
        <v>0</v>
      </c>
    </row>
    <row r="2586" spans="9:16" ht="12.75" customHeight="1" x14ac:dyDescent="0.25">
      <c r="I2586" s="23">
        <f>IF(F2586=1, SUMIFS(E$2:E2586, A$2:A2586, A2586, B$2:B2586, "Med A"), 0)</f>
        <v>0</v>
      </c>
      <c r="J2586" s="23">
        <f t="shared" si="305"/>
        <v>0</v>
      </c>
      <c r="K2586" s="23">
        <f t="shared" si="306"/>
        <v>0</v>
      </c>
      <c r="L2586" s="23">
        <f t="shared" si="307"/>
        <v>0</v>
      </c>
      <c r="M2586" s="1">
        <f>IF(AND(B2586="Med B", COUNTIFS(A$2:A2586, A2586, B$2:B2586, "Med B")=1), 1, 0)</f>
        <v>0</v>
      </c>
      <c r="N2586" s="1">
        <f t="shared" si="308"/>
        <v>0</v>
      </c>
      <c r="O2586" s="1">
        <f>IF(B2586="Med B", COUNTIFS(A$2:A2586, A2586, B$2:B2586, "Med B"), 0)</f>
        <v>0</v>
      </c>
      <c r="P2586" s="1">
        <f>IF(AND(B2586="Med B", COUNTIFS(A$2:A2586, A2586, B$2:B2586, "Med B")=2), E2586, 0)</f>
        <v>0</v>
      </c>
    </row>
    <row r="2587" spans="9:16" ht="12.75" customHeight="1" x14ac:dyDescent="0.25">
      <c r="I2587" s="23">
        <f>IF(F2587=1, SUMIFS(E$2:E2587, A$2:A2587, A2587, B$2:B2587, "Med A"), 0)</f>
        <v>0</v>
      </c>
      <c r="J2587" s="23">
        <f t="shared" si="305"/>
        <v>0</v>
      </c>
      <c r="K2587" s="23">
        <f t="shared" si="306"/>
        <v>0</v>
      </c>
      <c r="L2587" s="23">
        <f t="shared" si="307"/>
        <v>0</v>
      </c>
      <c r="M2587" s="1">
        <f>IF(AND(B2587="Med B", COUNTIFS(A$2:A2587, A2587, B$2:B2587, "Med B")=1), 1, 0)</f>
        <v>0</v>
      </c>
      <c r="N2587" s="1">
        <f t="shared" si="308"/>
        <v>0</v>
      </c>
      <c r="O2587" s="1">
        <f>IF(B2587="Med B", COUNTIFS(A$2:A2587, A2587, B$2:B2587, "Med B"), 0)</f>
        <v>0</v>
      </c>
      <c r="P2587" s="1">
        <f>IF(AND(B2587="Med B", COUNTIFS(A$2:A2587, A2587, B$2:B2587, "Med B")=2), E2587, 0)</f>
        <v>0</v>
      </c>
    </row>
    <row r="2588" spans="9:16" ht="12.75" customHeight="1" x14ac:dyDescent="0.25">
      <c r="I2588" s="23">
        <f>IF(F2588=1, SUMIFS(E$2:E2588, A$2:A2588, A2588, B$2:B2588, "Med A"), 0)</f>
        <v>0</v>
      </c>
      <c r="J2588" s="23">
        <f t="shared" si="305"/>
        <v>0</v>
      </c>
      <c r="K2588" s="23">
        <f t="shared" si="306"/>
        <v>0</v>
      </c>
      <c r="L2588" s="23">
        <f t="shared" si="307"/>
        <v>0</v>
      </c>
      <c r="M2588" s="1">
        <f>IF(AND(B2588="Med B", COUNTIFS(A$2:A2588, A2588, B$2:B2588, "Med B")=1), 1, 0)</f>
        <v>0</v>
      </c>
      <c r="N2588" s="1">
        <f t="shared" si="308"/>
        <v>0</v>
      </c>
      <c r="O2588" s="1">
        <f>IF(B2588="Med B", COUNTIFS(A$2:A2588, A2588, B$2:B2588, "Med B"), 0)</f>
        <v>0</v>
      </c>
      <c r="P2588" s="1">
        <f>IF(AND(B2588="Med B", COUNTIFS(A$2:A2588, A2588, B$2:B2588, "Med B")=2), E2588, 0)</f>
        <v>0</v>
      </c>
    </row>
    <row r="2589" spans="9:16" ht="12.75" customHeight="1" x14ac:dyDescent="0.25">
      <c r="I2589" s="23">
        <f>IF(F2589=1, SUMIFS(E$2:E2589, A$2:A2589, A2589, B$2:B2589, "Med A"), 0)</f>
        <v>0</v>
      </c>
      <c r="J2589" s="23">
        <f t="shared" si="305"/>
        <v>0</v>
      </c>
      <c r="K2589" s="23">
        <f t="shared" si="306"/>
        <v>0</v>
      </c>
      <c r="L2589" s="23">
        <f t="shared" si="307"/>
        <v>0</v>
      </c>
      <c r="M2589" s="1">
        <f>IF(AND(B2589="Med B", COUNTIFS(A$2:A2589, A2589, B$2:B2589, "Med B")=1), 1, 0)</f>
        <v>0</v>
      </c>
      <c r="N2589" s="1">
        <f t="shared" si="308"/>
        <v>0</v>
      </c>
      <c r="O2589" s="1">
        <f>IF(B2589="Med B", COUNTIFS(A$2:A2589, A2589, B$2:B2589, "Med B"), 0)</f>
        <v>0</v>
      </c>
      <c r="P2589" s="1">
        <f>IF(AND(B2589="Med B", COUNTIFS(A$2:A2589, A2589, B$2:B2589, "Med B")=2), E2589, 0)</f>
        <v>0</v>
      </c>
    </row>
    <row r="2590" spans="9:16" ht="12.75" customHeight="1" x14ac:dyDescent="0.25">
      <c r="I2590" s="23">
        <f>IF(F2590=1, SUMIFS(E$2:E2590, A$2:A2590, A2590, B$2:B2590, "Med A"), 0)</f>
        <v>0</v>
      </c>
      <c r="J2590" s="23">
        <f t="shared" si="305"/>
        <v>0</v>
      </c>
      <c r="K2590" s="23">
        <f t="shared" si="306"/>
        <v>0</v>
      </c>
      <c r="L2590" s="23">
        <f t="shared" si="307"/>
        <v>0</v>
      </c>
      <c r="M2590" s="1">
        <f>IF(AND(B2590="Med B", COUNTIFS(A$2:A2590, A2590, B$2:B2590, "Med B")=1), 1, 0)</f>
        <v>0</v>
      </c>
      <c r="N2590" s="1">
        <f t="shared" si="308"/>
        <v>0</v>
      </c>
      <c r="O2590" s="1">
        <f>IF(B2590="Med B", COUNTIFS(A$2:A2590, A2590, B$2:B2590, "Med B"), 0)</f>
        <v>0</v>
      </c>
      <c r="P2590" s="1">
        <f>IF(AND(B2590="Med B", COUNTIFS(A$2:A2590, A2590, B$2:B2590, "Med B")=2), E2590, 0)</f>
        <v>0</v>
      </c>
    </row>
    <row r="2591" spans="9:16" ht="12.75" customHeight="1" x14ac:dyDescent="0.25">
      <c r="I2591" s="23">
        <f>IF(F2591=1, SUMIFS(E$2:E2591, A$2:A2591, A2591, B$2:B2591, "Med A"), 0)</f>
        <v>0</v>
      </c>
      <c r="J2591" s="23">
        <f t="shared" si="305"/>
        <v>0</v>
      </c>
      <c r="K2591" s="23">
        <f t="shared" si="306"/>
        <v>0</v>
      </c>
      <c r="L2591" s="23">
        <f t="shared" si="307"/>
        <v>0</v>
      </c>
      <c r="M2591" s="1">
        <f>IF(AND(B2591="Med B", COUNTIFS(A$2:A2591, A2591, B$2:B2591, "Med B")=1), 1, 0)</f>
        <v>0</v>
      </c>
      <c r="N2591" s="1">
        <f t="shared" si="308"/>
        <v>0</v>
      </c>
      <c r="O2591" s="1">
        <f>IF(B2591="Med B", COUNTIFS(A$2:A2591, A2591, B$2:B2591, "Med B"), 0)</f>
        <v>0</v>
      </c>
      <c r="P2591" s="1">
        <f>IF(AND(B2591="Med B", COUNTIFS(A$2:A2591, A2591, B$2:B2591, "Med B")=2), E2591, 0)</f>
        <v>0</v>
      </c>
    </row>
    <row r="2592" spans="9:16" ht="12.75" customHeight="1" x14ac:dyDescent="0.25">
      <c r="I2592" s="23">
        <f>IF(F2592=1, SUMIFS(E$2:E2592, A$2:A2592, A2592, B$2:B2592, "Med A"), 0)</f>
        <v>0</v>
      </c>
      <c r="J2592" s="23">
        <f t="shared" si="305"/>
        <v>0</v>
      </c>
      <c r="K2592" s="23">
        <f t="shared" si="306"/>
        <v>0</v>
      </c>
      <c r="L2592" s="23">
        <f t="shared" si="307"/>
        <v>0</v>
      </c>
      <c r="M2592" s="1">
        <f>IF(AND(B2592="Med B", COUNTIFS(A$2:A2592, A2592, B$2:B2592, "Med B")=1), 1, 0)</f>
        <v>0</v>
      </c>
      <c r="N2592" s="1">
        <f t="shared" si="308"/>
        <v>0</v>
      </c>
      <c r="O2592" s="1">
        <f>IF(B2592="Med B", COUNTIFS(A$2:A2592, A2592, B$2:B2592, "Med B"), 0)</f>
        <v>0</v>
      </c>
      <c r="P2592" s="1">
        <f>IF(AND(B2592="Med B", COUNTIFS(A$2:A2592, A2592, B$2:B2592, "Med B")=2), E2592, 0)</f>
        <v>0</v>
      </c>
    </row>
    <row r="2593" spans="9:16" ht="12.75" customHeight="1" x14ac:dyDescent="0.25">
      <c r="I2593" s="23">
        <f>IF(F2593=1, SUMIFS(E$2:E2593, A$2:A2593, A2593, B$2:B2593, "Med A"), 0)</f>
        <v>0</v>
      </c>
      <c r="J2593" s="23">
        <f t="shared" si="305"/>
        <v>0</v>
      </c>
      <c r="K2593" s="23">
        <f t="shared" si="306"/>
        <v>0</v>
      </c>
      <c r="L2593" s="23">
        <f t="shared" si="307"/>
        <v>0</v>
      </c>
      <c r="M2593" s="1">
        <f>IF(AND(B2593="Med B", COUNTIFS(A$2:A2593, A2593, B$2:B2593, "Med B")=1), 1, 0)</f>
        <v>0</v>
      </c>
      <c r="N2593" s="1">
        <f t="shared" si="308"/>
        <v>0</v>
      </c>
      <c r="O2593" s="1">
        <f>IF(B2593="Med B", COUNTIFS(A$2:A2593, A2593, B$2:B2593, "Med B"), 0)</f>
        <v>0</v>
      </c>
      <c r="P2593" s="1">
        <f>IF(AND(B2593="Med B", COUNTIFS(A$2:A2593, A2593, B$2:B2593, "Med B")=2), E2593, 0)</f>
        <v>0</v>
      </c>
    </row>
    <row r="2594" spans="9:16" ht="12.75" customHeight="1" x14ac:dyDescent="0.25">
      <c r="I2594" s="23">
        <f>IF(F2594=1, SUMIFS(E$2:E2594, A$2:A2594, A2594, B$2:B2594, "Med A"), 0)</f>
        <v>0</v>
      </c>
      <c r="J2594" s="23">
        <f t="shared" si="305"/>
        <v>0</v>
      </c>
      <c r="K2594" s="23">
        <f t="shared" si="306"/>
        <v>0</v>
      </c>
      <c r="L2594" s="23">
        <f t="shared" si="307"/>
        <v>0</v>
      </c>
      <c r="M2594" s="1">
        <f>IF(AND(B2594="Med B", COUNTIFS(A$2:A2594, A2594, B$2:B2594, "Med B")=1), 1, 0)</f>
        <v>0</v>
      </c>
      <c r="N2594" s="1">
        <f t="shared" si="308"/>
        <v>0</v>
      </c>
      <c r="O2594" s="1">
        <f>IF(B2594="Med B", COUNTIFS(A$2:A2594, A2594, B$2:B2594, "Med B"), 0)</f>
        <v>0</v>
      </c>
      <c r="P2594" s="1">
        <f>IF(AND(B2594="Med B", COUNTIFS(A$2:A2594, A2594, B$2:B2594, "Med B")=2), E2594, 0)</f>
        <v>0</v>
      </c>
    </row>
    <row r="2595" spans="9:16" ht="12.75" customHeight="1" x14ac:dyDescent="0.25">
      <c r="I2595" s="23">
        <f>IF(F2595=1, SUMIFS(E$2:E2595, A$2:A2595, A2595, B$2:B2595, "Med A"), 0)</f>
        <v>0</v>
      </c>
      <c r="J2595" s="23">
        <f t="shared" si="305"/>
        <v>0</v>
      </c>
      <c r="K2595" s="23">
        <f t="shared" si="306"/>
        <v>0</v>
      </c>
      <c r="L2595" s="23">
        <f t="shared" si="307"/>
        <v>0</v>
      </c>
      <c r="M2595" s="1">
        <f>IF(AND(B2595="Med B", COUNTIFS(A$2:A2595, A2595, B$2:B2595, "Med B")=1), 1, 0)</f>
        <v>0</v>
      </c>
      <c r="N2595" s="1">
        <f t="shared" si="308"/>
        <v>0</v>
      </c>
      <c r="O2595" s="1">
        <f>IF(B2595="Med B", COUNTIFS(A$2:A2595, A2595, B$2:B2595, "Med B"), 0)</f>
        <v>0</v>
      </c>
      <c r="P2595" s="1">
        <f>IF(AND(B2595="Med B", COUNTIFS(A$2:A2595, A2595, B$2:B2595, "Med B")=2), E2595, 0)</f>
        <v>0</v>
      </c>
    </row>
    <row r="2596" spans="9:16" ht="12.75" customHeight="1" x14ac:dyDescent="0.25">
      <c r="I2596" s="23">
        <f>IF(F2596=1, SUMIFS(E$2:E2596, A$2:A2596, A2596, B$2:B2596, "Med A"), 0)</f>
        <v>0</v>
      </c>
      <c r="J2596" s="23">
        <f t="shared" si="305"/>
        <v>0</v>
      </c>
      <c r="K2596" s="23">
        <f t="shared" si="306"/>
        <v>0</v>
      </c>
      <c r="L2596" s="23">
        <f t="shared" si="307"/>
        <v>0</v>
      </c>
      <c r="M2596" s="1">
        <f>IF(AND(B2596="Med B", COUNTIFS(A$2:A2596, A2596, B$2:B2596, "Med B")=1), 1, 0)</f>
        <v>0</v>
      </c>
      <c r="N2596" s="1">
        <f t="shared" si="308"/>
        <v>0</v>
      </c>
      <c r="O2596" s="1">
        <f>IF(B2596="Med B", COUNTIFS(A$2:A2596, A2596, B$2:B2596, "Med B"), 0)</f>
        <v>0</v>
      </c>
      <c r="P2596" s="1">
        <f>IF(AND(B2596="Med B", COUNTIFS(A$2:A2596, A2596, B$2:B2596, "Med B")=2), E2596, 0)</f>
        <v>0</v>
      </c>
    </row>
    <row r="2597" spans="9:16" ht="12.75" customHeight="1" x14ac:dyDescent="0.25">
      <c r="I2597" s="23">
        <f>IF(F2597=1, SUMIFS(E$2:E2597, A$2:A2597, A2597, B$2:B2597, "Med A"), 0)</f>
        <v>0</v>
      </c>
      <c r="J2597" s="23">
        <f t="shared" si="305"/>
        <v>0</v>
      </c>
      <c r="K2597" s="23">
        <f t="shared" si="306"/>
        <v>0</v>
      </c>
      <c r="L2597" s="23">
        <f t="shared" si="307"/>
        <v>0</v>
      </c>
      <c r="M2597" s="1">
        <f>IF(AND(B2597="Med B", COUNTIFS(A$2:A2597, A2597, B$2:B2597, "Med B")=1), 1, 0)</f>
        <v>0</v>
      </c>
      <c r="N2597" s="1">
        <f t="shared" si="308"/>
        <v>0</v>
      </c>
      <c r="O2597" s="1">
        <f>IF(B2597="Med B", COUNTIFS(A$2:A2597, A2597, B$2:B2597, "Med B"), 0)</f>
        <v>0</v>
      </c>
      <c r="P2597" s="1">
        <f>IF(AND(B2597="Med B", COUNTIFS(A$2:A2597, A2597, B$2:B2597, "Med B")=2), E2597, 0)</f>
        <v>0</v>
      </c>
    </row>
    <row r="2598" spans="9:16" ht="12.75" customHeight="1" x14ac:dyDescent="0.25">
      <c r="I2598" s="23">
        <f>IF(F2598=1, SUMIFS(E$2:E2598, A$2:A2598, A2598, B$2:B2598, "Med A"), 0)</f>
        <v>0</v>
      </c>
      <c r="J2598" s="23">
        <f t="shared" si="305"/>
        <v>0</v>
      </c>
      <c r="K2598" s="23">
        <f t="shared" si="306"/>
        <v>0</v>
      </c>
      <c r="L2598" s="23">
        <f t="shared" si="307"/>
        <v>0</v>
      </c>
      <c r="M2598" s="1">
        <f>IF(AND(B2598="Med B", COUNTIFS(A$2:A2598, A2598, B$2:B2598, "Med B")=1), 1, 0)</f>
        <v>0</v>
      </c>
      <c r="N2598" s="1">
        <f t="shared" si="308"/>
        <v>0</v>
      </c>
      <c r="O2598" s="1">
        <f>IF(B2598="Med B", COUNTIFS(A$2:A2598, A2598, B$2:B2598, "Med B"), 0)</f>
        <v>0</v>
      </c>
      <c r="P2598" s="1">
        <f>IF(AND(B2598="Med B", COUNTIFS(A$2:A2598, A2598, B$2:B2598, "Med B")=2), E2598, 0)</f>
        <v>0</v>
      </c>
    </row>
    <row r="2599" spans="9:16" ht="12.75" customHeight="1" x14ac:dyDescent="0.25">
      <c r="I2599" s="23">
        <f>IF(F2599=1, SUMIFS(E$2:E2599, A$2:A2599, A2599, B$2:B2599, "Med A"), 0)</f>
        <v>0</v>
      </c>
      <c r="J2599" s="23">
        <f t="shared" si="305"/>
        <v>0</v>
      </c>
      <c r="K2599" s="23">
        <f t="shared" si="306"/>
        <v>0</v>
      </c>
      <c r="L2599" s="23">
        <f t="shared" si="307"/>
        <v>0</v>
      </c>
      <c r="M2599" s="1">
        <f>IF(AND(B2599="Med B", COUNTIFS(A$2:A2599, A2599, B$2:B2599, "Med B")=1), 1, 0)</f>
        <v>0</v>
      </c>
      <c r="N2599" s="1">
        <f t="shared" si="308"/>
        <v>0</v>
      </c>
      <c r="O2599" s="1">
        <f>IF(B2599="Med B", COUNTIFS(A$2:A2599, A2599, B$2:B2599, "Med B"), 0)</f>
        <v>0</v>
      </c>
      <c r="P2599" s="1">
        <f>IF(AND(B2599="Med B", COUNTIFS(A$2:A2599, A2599, B$2:B2599, "Med B")=2), E2599, 0)</f>
        <v>0</v>
      </c>
    </row>
    <row r="2600" spans="9:16" ht="12.75" customHeight="1" x14ac:dyDescent="0.25">
      <c r="I2600" s="23">
        <f>IF(F2600=1, SUMIFS(E$2:E2600, A$2:A2600, A2600, B$2:B2600, "Med A"), 0)</f>
        <v>0</v>
      </c>
      <c r="J2600" s="23">
        <f t="shared" si="305"/>
        <v>0</v>
      </c>
      <c r="K2600" s="23">
        <f t="shared" si="306"/>
        <v>0</v>
      </c>
      <c r="L2600" s="23">
        <f t="shared" si="307"/>
        <v>0</v>
      </c>
      <c r="M2600" s="1">
        <f>IF(AND(B2600="Med B", COUNTIFS(A$2:A2600, A2600, B$2:B2600, "Med B")=1), 1, 0)</f>
        <v>0</v>
      </c>
      <c r="N2600" s="1">
        <f t="shared" si="308"/>
        <v>0</v>
      </c>
      <c r="O2600" s="1">
        <f>IF(B2600="Med B", COUNTIFS(A$2:A2600, A2600, B$2:B2600, "Med B"), 0)</f>
        <v>0</v>
      </c>
      <c r="P2600" s="1">
        <f>IF(AND(B2600="Med B", COUNTIFS(A$2:A2600, A2600, B$2:B2600, "Med B")=2), E2600, 0)</f>
        <v>0</v>
      </c>
    </row>
    <row r="2601" spans="9:16" ht="12.75" customHeight="1" x14ac:dyDescent="0.25">
      <c r="I2601" s="23">
        <f>IF(F2601=1, SUMIFS(E$2:E2601, A$2:A2601, A2601, B$2:B2601, "Med A"), 0)</f>
        <v>0</v>
      </c>
      <c r="J2601" s="23">
        <f t="shared" si="305"/>
        <v>0</v>
      </c>
      <c r="K2601" s="23">
        <f t="shared" si="306"/>
        <v>0</v>
      </c>
      <c r="L2601" s="23">
        <f t="shared" si="307"/>
        <v>0</v>
      </c>
      <c r="M2601" s="1">
        <f>IF(AND(B2601="Med B", COUNTIFS(A$2:A2601, A2601, B$2:B2601, "Med B")=1), 1, 0)</f>
        <v>0</v>
      </c>
      <c r="N2601" s="1">
        <f t="shared" si="308"/>
        <v>0</v>
      </c>
      <c r="O2601" s="1">
        <f>IF(B2601="Med B", COUNTIFS(A$2:A2601, A2601, B$2:B2601, "Med B"), 0)</f>
        <v>0</v>
      </c>
      <c r="P2601" s="1">
        <f>IF(AND(B2601="Med B", COUNTIFS(A$2:A2601, A2601, B$2:B2601, "Med B")=2), E2601, 0)</f>
        <v>0</v>
      </c>
    </row>
    <row r="2602" spans="9:16" ht="12.75" customHeight="1" x14ac:dyDescent="0.25">
      <c r="I2602" s="23">
        <f>IF(F2602=1, SUMIFS(E$2:E2602, A$2:A2602, A2602, B$2:B2602, "Med A"), 0)</f>
        <v>0</v>
      </c>
      <c r="J2602" s="23">
        <f t="shared" si="305"/>
        <v>0</v>
      </c>
      <c r="K2602" s="23">
        <f t="shared" si="306"/>
        <v>0</v>
      </c>
      <c r="L2602" s="23">
        <f t="shared" si="307"/>
        <v>0</v>
      </c>
      <c r="M2602" s="1">
        <f>IF(AND(B2602="Med B", COUNTIFS(A$2:A2602, A2602, B$2:B2602, "Med B")=1), 1, 0)</f>
        <v>0</v>
      </c>
      <c r="N2602" s="1">
        <f t="shared" si="308"/>
        <v>0</v>
      </c>
      <c r="O2602" s="1">
        <f>IF(B2602="Med B", COUNTIFS(A$2:A2602, A2602, B$2:B2602, "Med B"), 0)</f>
        <v>0</v>
      </c>
      <c r="P2602" s="1">
        <f>IF(AND(B2602="Med B", COUNTIFS(A$2:A2602, A2602, B$2:B2602, "Med B")=2), E2602, 0)</f>
        <v>0</v>
      </c>
    </row>
    <row r="2603" spans="9:16" ht="12.75" customHeight="1" x14ac:dyDescent="0.25">
      <c r="I2603" s="23">
        <f>IF(F2603=1, SUMIFS(E$2:E2603, A$2:A2603, A2603, B$2:B2603, "Med A"), 0)</f>
        <v>0</v>
      </c>
      <c r="J2603" s="23">
        <f t="shared" si="305"/>
        <v>0</v>
      </c>
      <c r="K2603" s="23">
        <f t="shared" si="306"/>
        <v>0</v>
      </c>
      <c r="L2603" s="23">
        <f t="shared" si="307"/>
        <v>0</v>
      </c>
      <c r="M2603" s="1">
        <f>IF(AND(B2603="Med B", COUNTIFS(A$2:A2603, A2603, B$2:B2603, "Med B")=1), 1, 0)</f>
        <v>0</v>
      </c>
      <c r="N2603" s="1">
        <f t="shared" si="308"/>
        <v>0</v>
      </c>
      <c r="O2603" s="1">
        <f>IF(B2603="Med B", COUNTIFS(A$2:A2603, A2603, B$2:B2603, "Med B"), 0)</f>
        <v>0</v>
      </c>
      <c r="P2603" s="1">
        <f>IF(AND(B2603="Med B", COUNTIFS(A$2:A2603, A2603, B$2:B2603, "Med B")=2), E2603, 0)</f>
        <v>0</v>
      </c>
    </row>
    <row r="2604" spans="9:16" ht="12.75" customHeight="1" x14ac:dyDescent="0.25">
      <c r="I2604" s="23">
        <f>IF(F2604=1, SUMIFS(E$2:E2604, A$2:A2604, A2604, B$2:B2604, "Med A"), 0)</f>
        <v>0</v>
      </c>
      <c r="J2604" s="23">
        <f t="shared" si="305"/>
        <v>0</v>
      </c>
      <c r="K2604" s="23">
        <f t="shared" si="306"/>
        <v>0</v>
      </c>
      <c r="L2604" s="23">
        <f t="shared" si="307"/>
        <v>0</v>
      </c>
      <c r="M2604" s="1">
        <f>IF(AND(B2604="Med B", COUNTIFS(A$2:A2604, A2604, B$2:B2604, "Med B")=1), 1, 0)</f>
        <v>0</v>
      </c>
      <c r="N2604" s="1">
        <f t="shared" si="308"/>
        <v>0</v>
      </c>
      <c r="O2604" s="1">
        <f>IF(B2604="Med B", COUNTIFS(A$2:A2604, A2604, B$2:B2604, "Med B"), 0)</f>
        <v>0</v>
      </c>
      <c r="P2604" s="1">
        <f>IF(AND(B2604="Med B", COUNTIFS(A$2:A2604, A2604, B$2:B2604, "Med B")=2), E2604, 0)</f>
        <v>0</v>
      </c>
    </row>
    <row r="2605" spans="9:16" ht="12.75" customHeight="1" x14ac:dyDescent="0.25">
      <c r="I2605" s="23">
        <f>IF(F2605=1, SUMIFS(E$2:E2605, A$2:A2605, A2605, B$2:B2605, "Med A"), 0)</f>
        <v>0</v>
      </c>
      <c r="J2605" s="23">
        <f t="shared" si="305"/>
        <v>0</v>
      </c>
      <c r="K2605" s="23">
        <f t="shared" si="306"/>
        <v>0</v>
      </c>
      <c r="L2605" s="23">
        <f t="shared" si="307"/>
        <v>0</v>
      </c>
      <c r="M2605" s="1">
        <f>IF(AND(B2605="Med B", COUNTIFS(A$2:A2605, A2605, B$2:B2605, "Med B")=1), 1, 0)</f>
        <v>0</v>
      </c>
      <c r="N2605" s="1">
        <f t="shared" si="308"/>
        <v>0</v>
      </c>
      <c r="O2605" s="1">
        <f>IF(B2605="Med B", COUNTIFS(A$2:A2605, A2605, B$2:B2605, "Med B"), 0)</f>
        <v>0</v>
      </c>
      <c r="P2605" s="1">
        <f>IF(AND(B2605="Med B", COUNTIFS(A$2:A2605, A2605, B$2:B2605, "Med B")=2), E2605, 0)</f>
        <v>0</v>
      </c>
    </row>
    <row r="2606" spans="9:16" ht="12.75" customHeight="1" x14ac:dyDescent="0.25">
      <c r="I2606" s="23">
        <f>IF(F2606=1, SUMIFS(E$2:E2606, A$2:A2606, A2606, B$2:B2606, "Med A"), 0)</f>
        <v>0</v>
      </c>
      <c r="J2606" s="23">
        <f t="shared" si="305"/>
        <v>0</v>
      </c>
      <c r="K2606" s="23">
        <f t="shared" si="306"/>
        <v>0</v>
      </c>
      <c r="L2606" s="23">
        <f t="shared" si="307"/>
        <v>0</v>
      </c>
      <c r="M2606" s="1">
        <f>IF(AND(B2606="Med B", COUNTIFS(A$2:A2606, A2606, B$2:B2606, "Med B")=1), 1, 0)</f>
        <v>0</v>
      </c>
      <c r="N2606" s="1">
        <f t="shared" si="308"/>
        <v>0</v>
      </c>
      <c r="O2606" s="1">
        <f>IF(B2606="Med B", COUNTIFS(A$2:A2606, A2606, B$2:B2606, "Med B"), 0)</f>
        <v>0</v>
      </c>
      <c r="P2606" s="1">
        <f>IF(AND(B2606="Med B", COUNTIFS(A$2:A2606, A2606, B$2:B2606, "Med B")=2), E2606, 0)</f>
        <v>0</v>
      </c>
    </row>
    <row r="2607" spans="9:16" ht="12.75" customHeight="1" x14ac:dyDescent="0.25">
      <c r="I2607" s="23">
        <f>IF(F2607=1, SUMIFS(E$2:E2607, A$2:A2607, A2607, B$2:B2607, "Med A"), 0)</f>
        <v>0</v>
      </c>
      <c r="J2607" s="23">
        <f t="shared" si="305"/>
        <v>0</v>
      </c>
      <c r="K2607" s="23">
        <f t="shared" si="306"/>
        <v>0</v>
      </c>
      <c r="L2607" s="23">
        <f t="shared" si="307"/>
        <v>0</v>
      </c>
      <c r="M2607" s="1">
        <f>IF(AND(B2607="Med B", COUNTIFS(A$2:A2607, A2607, B$2:B2607, "Med B")=1), 1, 0)</f>
        <v>0</v>
      </c>
      <c r="N2607" s="1">
        <f t="shared" si="308"/>
        <v>0</v>
      </c>
      <c r="O2607" s="1">
        <f>IF(B2607="Med B", COUNTIFS(A$2:A2607, A2607, B$2:B2607, "Med B"), 0)</f>
        <v>0</v>
      </c>
      <c r="P2607" s="1">
        <f>IF(AND(B2607="Med B", COUNTIFS(A$2:A2607, A2607, B$2:B2607, "Med B")=2), E2607, 0)</f>
        <v>0</v>
      </c>
    </row>
    <row r="2608" spans="9:16" ht="12.75" customHeight="1" x14ac:dyDescent="0.25">
      <c r="I2608" s="23">
        <f>IF(F2608=1, SUMIFS(E$2:E2608, A$2:A2608, A2608, B$2:B2608, "Med A"), 0)</f>
        <v>0</v>
      </c>
      <c r="J2608" s="23">
        <f t="shared" si="305"/>
        <v>0</v>
      </c>
      <c r="K2608" s="23">
        <f t="shared" si="306"/>
        <v>0</v>
      </c>
      <c r="L2608" s="23">
        <f t="shared" si="307"/>
        <v>0</v>
      </c>
      <c r="M2608" s="1">
        <f>IF(AND(B2608="Med B", COUNTIFS(A$2:A2608, A2608, B$2:B2608, "Med B")=1), 1, 0)</f>
        <v>0</v>
      </c>
      <c r="N2608" s="1">
        <f t="shared" si="308"/>
        <v>0</v>
      </c>
      <c r="O2608" s="1">
        <f>IF(B2608="Med B", COUNTIFS(A$2:A2608, A2608, B$2:B2608, "Med B"), 0)</f>
        <v>0</v>
      </c>
      <c r="P2608" s="1">
        <f>IF(AND(B2608="Med B", COUNTIFS(A$2:A2608, A2608, B$2:B2608, "Med B")=2), E2608, 0)</f>
        <v>0</v>
      </c>
    </row>
    <row r="2609" spans="9:16" ht="12.75" customHeight="1" x14ac:dyDescent="0.25">
      <c r="I2609" s="23">
        <f>IF(F2609=1, SUMIFS(E$2:E2609, A$2:A2609, A2609, B$2:B2609, "Med A"), 0)</f>
        <v>0</v>
      </c>
      <c r="J2609" s="23">
        <f t="shared" si="305"/>
        <v>0</v>
      </c>
      <c r="K2609" s="23">
        <f t="shared" si="306"/>
        <v>0</v>
      </c>
      <c r="L2609" s="23">
        <f t="shared" si="307"/>
        <v>0</v>
      </c>
      <c r="M2609" s="1">
        <f>IF(AND(B2609="Med B", COUNTIFS(A$2:A2609, A2609, B$2:B2609, "Med B")=1), 1, 0)</f>
        <v>0</v>
      </c>
      <c r="N2609" s="1">
        <f t="shared" si="308"/>
        <v>0</v>
      </c>
      <c r="O2609" s="1">
        <f>IF(B2609="Med B", COUNTIFS(A$2:A2609, A2609, B$2:B2609, "Med B"), 0)</f>
        <v>0</v>
      </c>
      <c r="P2609" s="1">
        <f>IF(AND(B2609="Med B", COUNTIFS(A$2:A2609, A2609, B$2:B2609, "Med B")=2), E2609, 0)</f>
        <v>0</v>
      </c>
    </row>
    <row r="2610" spans="9:16" ht="12.75" customHeight="1" x14ac:dyDescent="0.25">
      <c r="I2610" s="23">
        <f>IF(F2610=1, SUMIFS(E$2:E2610, A$2:A2610, A2610, B$2:B2610, "Med A"), 0)</f>
        <v>0</v>
      </c>
      <c r="J2610" s="23">
        <f t="shared" si="305"/>
        <v>0</v>
      </c>
      <c r="K2610" s="23">
        <f t="shared" si="306"/>
        <v>0</v>
      </c>
      <c r="L2610" s="23">
        <f t="shared" si="307"/>
        <v>0</v>
      </c>
      <c r="M2610" s="1">
        <f>IF(AND(B2610="Med B", COUNTIFS(A$2:A2610, A2610, B$2:B2610, "Med B")=1), 1, 0)</f>
        <v>0</v>
      </c>
      <c r="N2610" s="1">
        <f t="shared" si="308"/>
        <v>0</v>
      </c>
      <c r="O2610" s="1">
        <f>IF(B2610="Med B", COUNTIFS(A$2:A2610, A2610, B$2:B2610, "Med B"), 0)</f>
        <v>0</v>
      </c>
      <c r="P2610" s="1">
        <f>IF(AND(B2610="Med B", COUNTIFS(A$2:A2610, A2610, B$2:B2610, "Med B")=2), E2610, 0)</f>
        <v>0</v>
      </c>
    </row>
    <row r="2611" spans="9:16" ht="12.75" customHeight="1" x14ac:dyDescent="0.25">
      <c r="I2611" s="23">
        <f>IF(F2611=1, SUMIFS(E$2:E2611, A$2:A2611, A2611, B$2:B2611, "Med A"), 0)</f>
        <v>0</v>
      </c>
      <c r="J2611" s="23">
        <f t="shared" si="305"/>
        <v>0</v>
      </c>
      <c r="K2611" s="23">
        <f t="shared" si="306"/>
        <v>0</v>
      </c>
      <c r="L2611" s="23">
        <f t="shared" si="307"/>
        <v>0</v>
      </c>
      <c r="M2611" s="1">
        <f>IF(AND(B2611="Med B", COUNTIFS(A$2:A2611, A2611, B$2:B2611, "Med B")=1), 1, 0)</f>
        <v>0</v>
      </c>
      <c r="N2611" s="1">
        <f t="shared" si="308"/>
        <v>0</v>
      </c>
      <c r="O2611" s="1">
        <f>IF(B2611="Med B", COUNTIFS(A$2:A2611, A2611, B$2:B2611, "Med B"), 0)</f>
        <v>0</v>
      </c>
      <c r="P2611" s="1">
        <f>IF(AND(B2611="Med B", COUNTIFS(A$2:A2611, A2611, B$2:B2611, "Med B")=2), E2611, 0)</f>
        <v>0</v>
      </c>
    </row>
    <row r="2612" spans="9:16" ht="12.75" customHeight="1" x14ac:dyDescent="0.25">
      <c r="I2612" s="23">
        <f>IF(F2612=1, SUMIFS(E$2:E2612, A$2:A2612, A2612, B$2:B2612, "Med A"), 0)</f>
        <v>0</v>
      </c>
      <c r="J2612" s="23">
        <f t="shared" si="305"/>
        <v>0</v>
      </c>
      <c r="K2612" s="23">
        <f t="shared" si="306"/>
        <v>0</v>
      </c>
      <c r="L2612" s="23">
        <f t="shared" si="307"/>
        <v>0</v>
      </c>
      <c r="M2612" s="1">
        <f>IF(AND(B2612="Med B", COUNTIFS(A$2:A2612, A2612, B$2:B2612, "Med B")=1), 1, 0)</f>
        <v>0</v>
      </c>
      <c r="N2612" s="1">
        <f t="shared" si="308"/>
        <v>0</v>
      </c>
      <c r="O2612" s="1">
        <f>IF(B2612="Med B", COUNTIFS(A$2:A2612, A2612, B$2:B2612, "Med B"), 0)</f>
        <v>0</v>
      </c>
      <c r="P2612" s="1">
        <f>IF(AND(B2612="Med B", COUNTIFS(A$2:A2612, A2612, B$2:B2612, "Med B")=2), E2612, 0)</f>
        <v>0</v>
      </c>
    </row>
    <row r="2613" spans="9:16" ht="12.75" customHeight="1" x14ac:dyDescent="0.25">
      <c r="I2613" s="23">
        <f>IF(F2613=1, SUMIFS(E$2:E2613, A$2:A2613, A2613, B$2:B2613, "Med A"), 0)</f>
        <v>0</v>
      </c>
      <c r="J2613" s="23">
        <f t="shared" si="305"/>
        <v>0</v>
      </c>
      <c r="K2613" s="23">
        <f t="shared" si="306"/>
        <v>0</v>
      </c>
      <c r="L2613" s="23">
        <f t="shared" si="307"/>
        <v>0</v>
      </c>
      <c r="M2613" s="1">
        <f>IF(AND(B2613="Med B", COUNTIFS(A$2:A2613, A2613, B$2:B2613, "Med B")=1), 1, 0)</f>
        <v>0</v>
      </c>
      <c r="N2613" s="1">
        <f t="shared" si="308"/>
        <v>0</v>
      </c>
      <c r="O2613" s="1">
        <f>IF(B2613="Med B", COUNTIFS(A$2:A2613, A2613, B$2:B2613, "Med B"), 0)</f>
        <v>0</v>
      </c>
      <c r="P2613" s="1">
        <f>IF(AND(B2613="Med B", COUNTIFS(A$2:A2613, A2613, B$2:B2613, "Med B")=2), E2613, 0)</f>
        <v>0</v>
      </c>
    </row>
    <row r="2614" spans="9:16" ht="12.75" customHeight="1" x14ac:dyDescent="0.25">
      <c r="I2614" s="23">
        <f>IF(F2614=1, SUMIFS(E$2:E2614, A$2:A2614, A2614, B$2:B2614, "Med A"), 0)</f>
        <v>0</v>
      </c>
      <c r="J2614" s="23">
        <f t="shared" si="305"/>
        <v>0</v>
      </c>
      <c r="K2614" s="23">
        <f t="shared" si="306"/>
        <v>0</v>
      </c>
      <c r="L2614" s="23">
        <f t="shared" si="307"/>
        <v>0</v>
      </c>
      <c r="M2614" s="1">
        <f>IF(AND(B2614="Med B", COUNTIFS(A$2:A2614, A2614, B$2:B2614, "Med B")=1), 1, 0)</f>
        <v>0</v>
      </c>
      <c r="N2614" s="1">
        <f t="shared" si="308"/>
        <v>0</v>
      </c>
      <c r="O2614" s="1">
        <f>IF(B2614="Med B", COUNTIFS(A$2:A2614, A2614, B$2:B2614, "Med B"), 0)</f>
        <v>0</v>
      </c>
      <c r="P2614" s="1">
        <f>IF(AND(B2614="Med B", COUNTIFS(A$2:A2614, A2614, B$2:B2614, "Med B")=2), E2614, 0)</f>
        <v>0</v>
      </c>
    </row>
    <row r="2615" spans="9:16" ht="12.75" customHeight="1" x14ac:dyDescent="0.25">
      <c r="I2615" s="23">
        <f>IF(F2615=1, SUMIFS(E$2:E2615, A$2:A2615, A2615, B$2:B2615, "Med A"), 0)</f>
        <v>0</v>
      </c>
      <c r="J2615" s="23">
        <f t="shared" si="305"/>
        <v>0</v>
      </c>
      <c r="K2615" s="23">
        <f t="shared" si="306"/>
        <v>0</v>
      </c>
      <c r="L2615" s="23">
        <f t="shared" si="307"/>
        <v>0</v>
      </c>
      <c r="M2615" s="1">
        <f>IF(AND(B2615="Med B", COUNTIFS(A$2:A2615, A2615, B$2:B2615, "Med B")=1), 1, 0)</f>
        <v>0</v>
      </c>
      <c r="N2615" s="1">
        <f t="shared" si="308"/>
        <v>0</v>
      </c>
      <c r="O2615" s="1">
        <f>IF(B2615="Med B", COUNTIFS(A$2:A2615, A2615, B$2:B2615, "Med B"), 0)</f>
        <v>0</v>
      </c>
      <c r="P2615" s="1">
        <f>IF(AND(B2615="Med B", COUNTIFS(A$2:A2615, A2615, B$2:B2615, "Med B")=2), E2615, 0)</f>
        <v>0</v>
      </c>
    </row>
    <row r="2616" spans="9:16" ht="12.75" customHeight="1" x14ac:dyDescent="0.25">
      <c r="I2616" s="23">
        <f>IF(F2616=1, SUMIFS(E$2:E2616, A$2:A2616, A2616, B$2:B2616, "Med A"), 0)</f>
        <v>0</v>
      </c>
      <c r="J2616" s="23">
        <f t="shared" si="305"/>
        <v>0</v>
      </c>
      <c r="K2616" s="23">
        <f t="shared" si="306"/>
        <v>0</v>
      </c>
      <c r="L2616" s="23">
        <f t="shared" si="307"/>
        <v>0</v>
      </c>
      <c r="M2616" s="1">
        <f>IF(AND(B2616="Med B", COUNTIFS(A$2:A2616, A2616, B$2:B2616, "Med B")=1), 1, 0)</f>
        <v>0</v>
      </c>
      <c r="N2616" s="1">
        <f t="shared" si="308"/>
        <v>0</v>
      </c>
      <c r="O2616" s="1">
        <f>IF(B2616="Med B", COUNTIFS(A$2:A2616, A2616, B$2:B2616, "Med B"), 0)</f>
        <v>0</v>
      </c>
      <c r="P2616" s="1">
        <f>IF(AND(B2616="Med B", COUNTIFS(A$2:A2616, A2616, B$2:B2616, "Med B")=2), E2616, 0)</f>
        <v>0</v>
      </c>
    </row>
    <row r="2617" spans="9:16" ht="12.75" customHeight="1" x14ac:dyDescent="0.25">
      <c r="I2617" s="23">
        <f>IF(F2617=1, SUMIFS(E$2:E2617, A$2:A2617, A2617, B$2:B2617, "Med A"), 0)</f>
        <v>0</v>
      </c>
      <c r="J2617" s="23">
        <f t="shared" si="305"/>
        <v>0</v>
      </c>
      <c r="K2617" s="23">
        <f t="shared" si="306"/>
        <v>0</v>
      </c>
      <c r="L2617" s="23">
        <f t="shared" si="307"/>
        <v>0</v>
      </c>
      <c r="M2617" s="1">
        <f>IF(AND(B2617="Med B", COUNTIFS(A$2:A2617, A2617, B$2:B2617, "Med B")=1), 1, 0)</f>
        <v>0</v>
      </c>
      <c r="N2617" s="1">
        <f t="shared" si="308"/>
        <v>0</v>
      </c>
      <c r="O2617" s="1">
        <f>IF(B2617="Med B", COUNTIFS(A$2:A2617, A2617, B$2:B2617, "Med B"), 0)</f>
        <v>0</v>
      </c>
      <c r="P2617" s="1">
        <f>IF(AND(B2617="Med B", COUNTIFS(A$2:A2617, A2617, B$2:B2617, "Med B")=2), E2617, 0)</f>
        <v>0</v>
      </c>
    </row>
    <row r="2618" spans="9:16" ht="12.75" customHeight="1" x14ac:dyDescent="0.25">
      <c r="I2618" s="23">
        <f>IF(F2618=1, SUMIFS(E$2:E2618, A$2:A2618, A2618, B$2:B2618, "Med A"), 0)</f>
        <v>0</v>
      </c>
      <c r="J2618" s="23">
        <f t="shared" si="305"/>
        <v>0</v>
      </c>
      <c r="K2618" s="23">
        <f t="shared" si="306"/>
        <v>0</v>
      </c>
      <c r="L2618" s="23">
        <f t="shared" si="307"/>
        <v>0</v>
      </c>
      <c r="M2618" s="1">
        <f>IF(AND(B2618="Med B", COUNTIFS(A$2:A2618, A2618, B$2:B2618, "Med B")=1), 1, 0)</f>
        <v>0</v>
      </c>
      <c r="N2618" s="1">
        <f t="shared" si="308"/>
        <v>0</v>
      </c>
      <c r="O2618" s="1">
        <f>IF(B2618="Med B", COUNTIFS(A$2:A2618, A2618, B$2:B2618, "Med B"), 0)</f>
        <v>0</v>
      </c>
      <c r="P2618" s="1">
        <f>IF(AND(B2618="Med B", COUNTIFS(A$2:A2618, A2618, B$2:B2618, "Med B")=2), E2618, 0)</f>
        <v>0</v>
      </c>
    </row>
    <row r="2619" spans="9:16" ht="12.75" customHeight="1" x14ac:dyDescent="0.25">
      <c r="I2619" s="23">
        <f>IF(F2619=1, SUMIFS(E$2:E2619, A$2:A2619, A2619, B$2:B2619, "Med A"), 0)</f>
        <v>0</v>
      </c>
      <c r="J2619" s="23">
        <f t="shared" si="305"/>
        <v>0</v>
      </c>
      <c r="K2619" s="23">
        <f t="shared" si="306"/>
        <v>0</v>
      </c>
      <c r="L2619" s="23">
        <f t="shared" si="307"/>
        <v>0</v>
      </c>
      <c r="M2619" s="1">
        <f>IF(AND(B2619="Med B", COUNTIFS(A$2:A2619, A2619, B$2:B2619, "Med B")=1), 1, 0)</f>
        <v>0</v>
      </c>
      <c r="N2619" s="1">
        <f t="shared" si="308"/>
        <v>0</v>
      </c>
      <c r="O2619" s="1">
        <f>IF(B2619="Med B", COUNTIFS(A$2:A2619, A2619, B$2:B2619, "Med B"), 0)</f>
        <v>0</v>
      </c>
      <c r="P2619" s="1">
        <f>IF(AND(B2619="Med B", COUNTIFS(A$2:A2619, A2619, B$2:B2619, "Med B")=2), E2619, 0)</f>
        <v>0</v>
      </c>
    </row>
    <row r="2620" spans="9:16" ht="12.75" customHeight="1" x14ac:dyDescent="0.25">
      <c r="I2620" s="23">
        <f>IF(F2620=1, SUMIFS(E$2:E2620, A$2:A2620, A2620, B$2:B2620, "Med A"), 0)</f>
        <v>0</v>
      </c>
      <c r="J2620" s="23">
        <f t="shared" si="305"/>
        <v>0</v>
      </c>
      <c r="K2620" s="23">
        <f t="shared" si="306"/>
        <v>0</v>
      </c>
      <c r="L2620" s="23">
        <f t="shared" si="307"/>
        <v>0</v>
      </c>
      <c r="M2620" s="1">
        <f>IF(AND(B2620="Med B", COUNTIFS(A$2:A2620, A2620, B$2:B2620, "Med B")=1), 1, 0)</f>
        <v>0</v>
      </c>
      <c r="N2620" s="1">
        <f t="shared" si="308"/>
        <v>0</v>
      </c>
      <c r="O2620" s="1">
        <f>IF(B2620="Med B", COUNTIFS(A$2:A2620, A2620, B$2:B2620, "Med B"), 0)</f>
        <v>0</v>
      </c>
      <c r="P2620" s="1">
        <f>IF(AND(B2620="Med B", COUNTIFS(A$2:A2620, A2620, B$2:B2620, "Med B")=2), E2620, 0)</f>
        <v>0</v>
      </c>
    </row>
    <row r="2621" spans="9:16" ht="12.75" customHeight="1" x14ac:dyDescent="0.25">
      <c r="I2621" s="23">
        <f>IF(F2621=1, SUMIFS(E$2:E2621, A$2:A2621, A2621, B$2:B2621, "Med A"), 0)</f>
        <v>0</v>
      </c>
      <c r="J2621" s="23">
        <f t="shared" si="305"/>
        <v>0</v>
      </c>
      <c r="K2621" s="23">
        <f t="shared" si="306"/>
        <v>0</v>
      </c>
      <c r="L2621" s="23">
        <f t="shared" si="307"/>
        <v>0</v>
      </c>
      <c r="M2621" s="1">
        <f>IF(AND(B2621="Med B", COUNTIFS(A$2:A2621, A2621, B$2:B2621, "Med B")=1), 1, 0)</f>
        <v>0</v>
      </c>
      <c r="N2621" s="1">
        <f t="shared" si="308"/>
        <v>0</v>
      </c>
      <c r="O2621" s="1">
        <f>IF(B2621="Med B", COUNTIFS(A$2:A2621, A2621, B$2:B2621, "Med B"), 0)</f>
        <v>0</v>
      </c>
      <c r="P2621" s="1">
        <f>IF(AND(B2621="Med B", COUNTIFS(A$2:A2621, A2621, B$2:B2621, "Med B")=2), E2621, 0)</f>
        <v>0</v>
      </c>
    </row>
    <row r="2622" spans="9:16" ht="12.75" customHeight="1" x14ac:dyDescent="0.25">
      <c r="I2622" s="23">
        <f>IF(F2622=1, SUMIFS(E$2:E2622, A$2:A2622, A2622, B$2:B2622, "Med A"), 0)</f>
        <v>0</v>
      </c>
      <c r="J2622" s="23">
        <f t="shared" si="305"/>
        <v>0</v>
      </c>
      <c r="K2622" s="23">
        <f t="shared" si="306"/>
        <v>0</v>
      </c>
      <c r="L2622" s="23">
        <f t="shared" si="307"/>
        <v>0</v>
      </c>
      <c r="M2622" s="1">
        <f>IF(AND(B2622="Med B", COUNTIFS(A$2:A2622, A2622, B$2:B2622, "Med B")=1), 1, 0)</f>
        <v>0</v>
      </c>
      <c r="N2622" s="1">
        <f t="shared" si="308"/>
        <v>0</v>
      </c>
      <c r="O2622" s="1">
        <f>IF(B2622="Med B", COUNTIFS(A$2:A2622, A2622, B$2:B2622, "Med B"), 0)</f>
        <v>0</v>
      </c>
      <c r="P2622" s="1">
        <f>IF(AND(B2622="Med B", COUNTIFS(A$2:A2622, A2622, B$2:B2622, "Med B")=2), E2622, 0)</f>
        <v>0</v>
      </c>
    </row>
    <row r="2623" spans="9:16" ht="12.75" customHeight="1" x14ac:dyDescent="0.25">
      <c r="I2623" s="23">
        <f>IF(F2623=1, SUMIFS(E$2:E2623, A$2:A2623, A2623, B$2:B2623, "Med A"), 0)</f>
        <v>0</v>
      </c>
      <c r="J2623" s="23">
        <f t="shared" si="305"/>
        <v>0</v>
      </c>
      <c r="K2623" s="23">
        <f t="shared" si="306"/>
        <v>0</v>
      </c>
      <c r="L2623" s="23">
        <f t="shared" si="307"/>
        <v>0</v>
      </c>
      <c r="M2623" s="1">
        <f>IF(AND(B2623="Med B", COUNTIFS(A$2:A2623, A2623, B$2:B2623, "Med B")=1), 1, 0)</f>
        <v>0</v>
      </c>
      <c r="N2623" s="1">
        <f t="shared" si="308"/>
        <v>0</v>
      </c>
      <c r="O2623" s="1">
        <f>IF(B2623="Med B", COUNTIFS(A$2:A2623, A2623, B$2:B2623, "Med B"), 0)</f>
        <v>0</v>
      </c>
      <c r="P2623" s="1">
        <f>IF(AND(B2623="Med B", COUNTIFS(A$2:A2623, A2623, B$2:B2623, "Med B")=2), E2623, 0)</f>
        <v>0</v>
      </c>
    </row>
    <row r="2624" spans="9:16" ht="12.75" customHeight="1" x14ac:dyDescent="0.25">
      <c r="I2624" s="23">
        <f>IF(F2624=1, SUMIFS(E$2:E2624, A$2:A2624, A2624, B$2:B2624, "Med A"), 0)</f>
        <v>0</v>
      </c>
      <c r="J2624" s="23">
        <f t="shared" si="305"/>
        <v>0</v>
      </c>
      <c r="K2624" s="23">
        <f t="shared" si="306"/>
        <v>0</v>
      </c>
      <c r="L2624" s="23">
        <f t="shared" si="307"/>
        <v>0</v>
      </c>
      <c r="M2624" s="1">
        <f>IF(AND(B2624="Med B", COUNTIFS(A$2:A2624, A2624, B$2:B2624, "Med B")=1), 1, 0)</f>
        <v>0</v>
      </c>
      <c r="N2624" s="1">
        <f t="shared" si="308"/>
        <v>0</v>
      </c>
      <c r="O2624" s="1">
        <f>IF(B2624="Med B", COUNTIFS(A$2:A2624, A2624, B$2:B2624, "Med B"), 0)</f>
        <v>0</v>
      </c>
      <c r="P2624" s="1">
        <f>IF(AND(B2624="Med B", COUNTIFS(A$2:A2624, A2624, B$2:B2624, "Med B")=2), E2624, 0)</f>
        <v>0</v>
      </c>
    </row>
    <row r="2625" spans="9:16" ht="12.75" customHeight="1" x14ac:dyDescent="0.25">
      <c r="I2625" s="23">
        <f>IF(F2625=1, SUMIFS(E$2:E2625, A$2:A2625, A2625, B$2:B2625, "Med A"), 0)</f>
        <v>0</v>
      </c>
      <c r="J2625" s="23">
        <f t="shared" si="305"/>
        <v>0</v>
      </c>
      <c r="K2625" s="23">
        <f t="shared" si="306"/>
        <v>0</v>
      </c>
      <c r="L2625" s="23">
        <f t="shared" si="307"/>
        <v>0</v>
      </c>
      <c r="M2625" s="1">
        <f>IF(AND(B2625="Med B", COUNTIFS(A$2:A2625, A2625, B$2:B2625, "Med B")=1), 1, 0)</f>
        <v>0</v>
      </c>
      <c r="N2625" s="1">
        <f t="shared" si="308"/>
        <v>0</v>
      </c>
      <c r="O2625" s="1">
        <f>IF(B2625="Med B", COUNTIFS(A$2:A2625, A2625, B$2:B2625, "Med B"), 0)</f>
        <v>0</v>
      </c>
      <c r="P2625" s="1">
        <f>IF(AND(B2625="Med B", COUNTIFS(A$2:A2625, A2625, B$2:B2625, "Med B")=2), E2625, 0)</f>
        <v>0</v>
      </c>
    </row>
    <row r="2626" spans="9:16" ht="12.75" customHeight="1" x14ac:dyDescent="0.25">
      <c r="I2626" s="23">
        <f>IF(F2626=1, SUMIFS(E$2:E2626, A$2:A2626, A2626, B$2:B2626, "Med A"), 0)</f>
        <v>0</v>
      </c>
      <c r="J2626" s="23">
        <f t="shared" si="305"/>
        <v>0</v>
      </c>
      <c r="K2626" s="23">
        <f t="shared" si="306"/>
        <v>0</v>
      </c>
      <c r="L2626" s="23">
        <f t="shared" si="307"/>
        <v>0</v>
      </c>
      <c r="M2626" s="1">
        <f>IF(AND(B2626="Med B", COUNTIFS(A$2:A2626, A2626, B$2:B2626, "Med B")=1), 1, 0)</f>
        <v>0</v>
      </c>
      <c r="N2626" s="1">
        <f t="shared" si="308"/>
        <v>0</v>
      </c>
      <c r="O2626" s="1">
        <f>IF(B2626="Med B", COUNTIFS(A$2:A2626, A2626, B$2:B2626, "Med B"), 0)</f>
        <v>0</v>
      </c>
      <c r="P2626" s="1">
        <f>IF(AND(B2626="Med B", COUNTIFS(A$2:A2626, A2626, B$2:B2626, "Med B")=2), E2626, 0)</f>
        <v>0</v>
      </c>
    </row>
    <row r="2627" spans="9:16" ht="12.75" customHeight="1" x14ac:dyDescent="0.25">
      <c r="I2627" s="23">
        <f>IF(F2627=1, SUMIFS(E$2:E2627, A$2:A2627, A2627, B$2:B2627, "Med A"), 0)</f>
        <v>0</v>
      </c>
      <c r="J2627" s="23">
        <f t="shared" ref="J2627:J2690" si="309">IF(AND(B2627="Med B", OR(A2628&lt;&gt;A2627, ISBLANK(A2628))), SUMIFS(E:E, A:A, A2627, B:B, "Med B"), 0)</f>
        <v>0</v>
      </c>
      <c r="K2627" s="23">
        <f t="shared" ref="K2627:K2690" si="310">IF(B2627="Med A", E2627, 0)</f>
        <v>0</v>
      </c>
      <c r="L2627" s="23">
        <f t="shared" ref="L2627:L2690" si="311">IF(B2627="Med B", E2627, 0)</f>
        <v>0</v>
      </c>
      <c r="M2627" s="1">
        <f>IF(AND(B2627="Med B", COUNTIFS(A$2:A2627, A2627, B$2:B2627, "Med B")=1), 1, 0)</f>
        <v>0</v>
      </c>
      <c r="N2627" s="1">
        <f t="shared" ref="N2627:N2690" si="312">IF(M2627=1, E2627, 0)</f>
        <v>0</v>
      </c>
      <c r="O2627" s="1">
        <f>IF(B2627="Med B", COUNTIFS(A$2:A2627, A2627, B$2:B2627, "Med B"), 0)</f>
        <v>0</v>
      </c>
      <c r="P2627" s="1">
        <f>IF(AND(B2627="Med B", COUNTIFS(A$2:A2627, A2627, B$2:B2627, "Med B")=2), E2627, 0)</f>
        <v>0</v>
      </c>
    </row>
    <row r="2628" spans="9:16" ht="12.75" customHeight="1" x14ac:dyDescent="0.25">
      <c r="I2628" s="23">
        <f>IF(F2628=1, SUMIFS(E$2:E2628, A$2:A2628, A2628, B$2:B2628, "Med A"), 0)</f>
        <v>0</v>
      </c>
      <c r="J2628" s="23">
        <f t="shared" si="309"/>
        <v>0</v>
      </c>
      <c r="K2628" s="23">
        <f t="shared" si="310"/>
        <v>0</v>
      </c>
      <c r="L2628" s="23">
        <f t="shared" si="311"/>
        <v>0</v>
      </c>
      <c r="M2628" s="1">
        <f>IF(AND(B2628="Med B", COUNTIFS(A$2:A2628, A2628, B$2:B2628, "Med B")=1), 1, 0)</f>
        <v>0</v>
      </c>
      <c r="N2628" s="1">
        <f t="shared" si="312"/>
        <v>0</v>
      </c>
      <c r="O2628" s="1">
        <f>IF(B2628="Med B", COUNTIFS(A$2:A2628, A2628, B$2:B2628, "Med B"), 0)</f>
        <v>0</v>
      </c>
      <c r="P2628" s="1">
        <f>IF(AND(B2628="Med B", COUNTIFS(A$2:A2628, A2628, B$2:B2628, "Med B")=2), E2628, 0)</f>
        <v>0</v>
      </c>
    </row>
    <row r="2629" spans="9:16" ht="12.75" customHeight="1" x14ac:dyDescent="0.25">
      <c r="I2629" s="23">
        <f>IF(F2629=1, SUMIFS(E$2:E2629, A$2:A2629, A2629, B$2:B2629, "Med A"), 0)</f>
        <v>0</v>
      </c>
      <c r="J2629" s="23">
        <f t="shared" si="309"/>
        <v>0</v>
      </c>
      <c r="K2629" s="23">
        <f t="shared" si="310"/>
        <v>0</v>
      </c>
      <c r="L2629" s="23">
        <f t="shared" si="311"/>
        <v>0</v>
      </c>
      <c r="M2629" s="1">
        <f>IF(AND(B2629="Med B", COUNTIFS(A$2:A2629, A2629, B$2:B2629, "Med B")=1), 1, 0)</f>
        <v>0</v>
      </c>
      <c r="N2629" s="1">
        <f t="shared" si="312"/>
        <v>0</v>
      </c>
      <c r="O2629" s="1">
        <f>IF(B2629="Med B", COUNTIFS(A$2:A2629, A2629, B$2:B2629, "Med B"), 0)</f>
        <v>0</v>
      </c>
      <c r="P2629" s="1">
        <f>IF(AND(B2629="Med B", COUNTIFS(A$2:A2629, A2629, B$2:B2629, "Med B")=2), E2629, 0)</f>
        <v>0</v>
      </c>
    </row>
    <row r="2630" spans="9:16" ht="12.75" customHeight="1" x14ac:dyDescent="0.25">
      <c r="I2630" s="23">
        <f>IF(F2630=1, SUMIFS(E$2:E2630, A$2:A2630, A2630, B$2:B2630, "Med A"), 0)</f>
        <v>0</v>
      </c>
      <c r="J2630" s="23">
        <f t="shared" si="309"/>
        <v>0</v>
      </c>
      <c r="K2630" s="23">
        <f t="shared" si="310"/>
        <v>0</v>
      </c>
      <c r="L2630" s="23">
        <f t="shared" si="311"/>
        <v>0</v>
      </c>
      <c r="M2630" s="1">
        <f>IF(AND(B2630="Med B", COUNTIFS(A$2:A2630, A2630, B$2:B2630, "Med B")=1), 1, 0)</f>
        <v>0</v>
      </c>
      <c r="N2630" s="1">
        <f t="shared" si="312"/>
        <v>0</v>
      </c>
      <c r="O2630" s="1">
        <f>IF(B2630="Med B", COUNTIFS(A$2:A2630, A2630, B$2:B2630, "Med B"), 0)</f>
        <v>0</v>
      </c>
      <c r="P2630" s="1">
        <f>IF(AND(B2630="Med B", COUNTIFS(A$2:A2630, A2630, B$2:B2630, "Med B")=2), E2630, 0)</f>
        <v>0</v>
      </c>
    </row>
    <row r="2631" spans="9:16" ht="12.75" customHeight="1" x14ac:dyDescent="0.25">
      <c r="I2631" s="23">
        <f>IF(F2631=1, SUMIFS(E$2:E2631, A$2:A2631, A2631, B$2:B2631, "Med A"), 0)</f>
        <v>0</v>
      </c>
      <c r="J2631" s="23">
        <f t="shared" si="309"/>
        <v>0</v>
      </c>
      <c r="K2631" s="23">
        <f t="shared" si="310"/>
        <v>0</v>
      </c>
      <c r="L2631" s="23">
        <f t="shared" si="311"/>
        <v>0</v>
      </c>
      <c r="M2631" s="1">
        <f>IF(AND(B2631="Med B", COUNTIFS(A$2:A2631, A2631, B$2:B2631, "Med B")=1), 1, 0)</f>
        <v>0</v>
      </c>
      <c r="N2631" s="1">
        <f t="shared" si="312"/>
        <v>0</v>
      </c>
      <c r="O2631" s="1">
        <f>IF(B2631="Med B", COUNTIFS(A$2:A2631, A2631, B$2:B2631, "Med B"), 0)</f>
        <v>0</v>
      </c>
      <c r="P2631" s="1">
        <f>IF(AND(B2631="Med B", COUNTIFS(A$2:A2631, A2631, B$2:B2631, "Med B")=2), E2631, 0)</f>
        <v>0</v>
      </c>
    </row>
    <row r="2632" spans="9:16" ht="12.75" customHeight="1" x14ac:dyDescent="0.25">
      <c r="I2632" s="23">
        <f>IF(F2632=1, SUMIFS(E$2:E2632, A$2:A2632, A2632, B$2:B2632, "Med A"), 0)</f>
        <v>0</v>
      </c>
      <c r="J2632" s="23">
        <f t="shared" si="309"/>
        <v>0</v>
      </c>
      <c r="K2632" s="23">
        <f t="shared" si="310"/>
        <v>0</v>
      </c>
      <c r="L2632" s="23">
        <f t="shared" si="311"/>
        <v>0</v>
      </c>
      <c r="M2632" s="1">
        <f>IF(AND(B2632="Med B", COUNTIFS(A$2:A2632, A2632, B$2:B2632, "Med B")=1), 1, 0)</f>
        <v>0</v>
      </c>
      <c r="N2632" s="1">
        <f t="shared" si="312"/>
        <v>0</v>
      </c>
      <c r="O2632" s="1">
        <f>IF(B2632="Med B", COUNTIFS(A$2:A2632, A2632, B$2:B2632, "Med B"), 0)</f>
        <v>0</v>
      </c>
      <c r="P2632" s="1">
        <f>IF(AND(B2632="Med B", COUNTIFS(A$2:A2632, A2632, B$2:B2632, "Med B")=2), E2632, 0)</f>
        <v>0</v>
      </c>
    </row>
    <row r="2633" spans="9:16" ht="12.75" customHeight="1" x14ac:dyDescent="0.25">
      <c r="I2633" s="23">
        <f>IF(F2633=1, SUMIFS(E$2:E2633, A$2:A2633, A2633, B$2:B2633, "Med A"), 0)</f>
        <v>0</v>
      </c>
      <c r="J2633" s="23">
        <f t="shared" si="309"/>
        <v>0</v>
      </c>
      <c r="K2633" s="23">
        <f t="shared" si="310"/>
        <v>0</v>
      </c>
      <c r="L2633" s="23">
        <f t="shared" si="311"/>
        <v>0</v>
      </c>
      <c r="M2633" s="1">
        <f>IF(AND(B2633="Med B", COUNTIFS(A$2:A2633, A2633, B$2:B2633, "Med B")=1), 1, 0)</f>
        <v>0</v>
      </c>
      <c r="N2633" s="1">
        <f t="shared" si="312"/>
        <v>0</v>
      </c>
      <c r="O2633" s="1">
        <f>IF(B2633="Med B", COUNTIFS(A$2:A2633, A2633, B$2:B2633, "Med B"), 0)</f>
        <v>0</v>
      </c>
      <c r="P2633" s="1">
        <f>IF(AND(B2633="Med B", COUNTIFS(A$2:A2633, A2633, B$2:B2633, "Med B")=2), E2633, 0)</f>
        <v>0</v>
      </c>
    </row>
    <row r="2634" spans="9:16" ht="12.75" customHeight="1" x14ac:dyDescent="0.25">
      <c r="I2634" s="23">
        <f>IF(F2634=1, SUMIFS(E$2:E2634, A$2:A2634, A2634, B$2:B2634, "Med A"), 0)</f>
        <v>0</v>
      </c>
      <c r="J2634" s="23">
        <f t="shared" si="309"/>
        <v>0</v>
      </c>
      <c r="K2634" s="23">
        <f t="shared" si="310"/>
        <v>0</v>
      </c>
      <c r="L2634" s="23">
        <f t="shared" si="311"/>
        <v>0</v>
      </c>
      <c r="M2634" s="1">
        <f>IF(AND(B2634="Med B", COUNTIFS(A$2:A2634, A2634, B$2:B2634, "Med B")=1), 1, 0)</f>
        <v>0</v>
      </c>
      <c r="N2634" s="1">
        <f t="shared" si="312"/>
        <v>0</v>
      </c>
      <c r="O2634" s="1">
        <f>IF(B2634="Med B", COUNTIFS(A$2:A2634, A2634, B$2:B2634, "Med B"), 0)</f>
        <v>0</v>
      </c>
      <c r="P2634" s="1">
        <f>IF(AND(B2634="Med B", COUNTIFS(A$2:A2634, A2634, B$2:B2634, "Med B")=2), E2634, 0)</f>
        <v>0</v>
      </c>
    </row>
    <row r="2635" spans="9:16" ht="12.75" customHeight="1" x14ac:dyDescent="0.25">
      <c r="I2635" s="23">
        <f>IF(F2635=1, SUMIFS(E$2:E2635, A$2:A2635, A2635, B$2:B2635, "Med A"), 0)</f>
        <v>0</v>
      </c>
      <c r="J2635" s="23">
        <f t="shared" si="309"/>
        <v>0</v>
      </c>
      <c r="K2635" s="23">
        <f t="shared" si="310"/>
        <v>0</v>
      </c>
      <c r="L2635" s="23">
        <f t="shared" si="311"/>
        <v>0</v>
      </c>
      <c r="M2635" s="1">
        <f>IF(AND(B2635="Med B", COUNTIFS(A$2:A2635, A2635, B$2:B2635, "Med B")=1), 1, 0)</f>
        <v>0</v>
      </c>
      <c r="N2635" s="1">
        <f t="shared" si="312"/>
        <v>0</v>
      </c>
      <c r="O2635" s="1">
        <f>IF(B2635="Med B", COUNTIFS(A$2:A2635, A2635, B$2:B2635, "Med B"), 0)</f>
        <v>0</v>
      </c>
      <c r="P2635" s="1">
        <f>IF(AND(B2635="Med B", COUNTIFS(A$2:A2635, A2635, B$2:B2635, "Med B")=2), E2635, 0)</f>
        <v>0</v>
      </c>
    </row>
    <row r="2636" spans="9:16" ht="12.75" customHeight="1" x14ac:dyDescent="0.25">
      <c r="I2636" s="23">
        <f>IF(F2636=1, SUMIFS(E$2:E2636, A$2:A2636, A2636, B$2:B2636, "Med A"), 0)</f>
        <v>0</v>
      </c>
      <c r="J2636" s="23">
        <f t="shared" si="309"/>
        <v>0</v>
      </c>
      <c r="K2636" s="23">
        <f t="shared" si="310"/>
        <v>0</v>
      </c>
      <c r="L2636" s="23">
        <f t="shared" si="311"/>
        <v>0</v>
      </c>
      <c r="M2636" s="1">
        <f>IF(AND(B2636="Med B", COUNTIFS(A$2:A2636, A2636, B$2:B2636, "Med B")=1), 1, 0)</f>
        <v>0</v>
      </c>
      <c r="N2636" s="1">
        <f t="shared" si="312"/>
        <v>0</v>
      </c>
      <c r="O2636" s="1">
        <f>IF(B2636="Med B", COUNTIFS(A$2:A2636, A2636, B$2:B2636, "Med B"), 0)</f>
        <v>0</v>
      </c>
      <c r="P2636" s="1">
        <f>IF(AND(B2636="Med B", COUNTIFS(A$2:A2636, A2636, B$2:B2636, "Med B")=2), E2636, 0)</f>
        <v>0</v>
      </c>
    </row>
    <row r="2637" spans="9:16" ht="12.75" customHeight="1" x14ac:dyDescent="0.25">
      <c r="I2637" s="23">
        <f>IF(F2637=1, SUMIFS(E$2:E2637, A$2:A2637, A2637, B$2:B2637, "Med A"), 0)</f>
        <v>0</v>
      </c>
      <c r="J2637" s="23">
        <f t="shared" si="309"/>
        <v>0</v>
      </c>
      <c r="K2637" s="23">
        <f t="shared" si="310"/>
        <v>0</v>
      </c>
      <c r="L2637" s="23">
        <f t="shared" si="311"/>
        <v>0</v>
      </c>
      <c r="M2637" s="1">
        <f>IF(AND(B2637="Med B", COUNTIFS(A$2:A2637, A2637, B$2:B2637, "Med B")=1), 1, 0)</f>
        <v>0</v>
      </c>
      <c r="N2637" s="1">
        <f t="shared" si="312"/>
        <v>0</v>
      </c>
      <c r="O2637" s="1">
        <f>IF(B2637="Med B", COUNTIFS(A$2:A2637, A2637, B$2:B2637, "Med B"), 0)</f>
        <v>0</v>
      </c>
      <c r="P2637" s="1">
        <f>IF(AND(B2637="Med B", COUNTIFS(A$2:A2637, A2637, B$2:B2637, "Med B")=2), E2637, 0)</f>
        <v>0</v>
      </c>
    </row>
    <row r="2638" spans="9:16" ht="12.75" customHeight="1" x14ac:dyDescent="0.25">
      <c r="I2638" s="23">
        <f>IF(F2638=1, SUMIFS(E$2:E2638, A$2:A2638, A2638, B$2:B2638, "Med A"), 0)</f>
        <v>0</v>
      </c>
      <c r="J2638" s="23">
        <f t="shared" si="309"/>
        <v>0</v>
      </c>
      <c r="K2638" s="23">
        <f t="shared" si="310"/>
        <v>0</v>
      </c>
      <c r="L2638" s="23">
        <f t="shared" si="311"/>
        <v>0</v>
      </c>
      <c r="M2638" s="1">
        <f>IF(AND(B2638="Med B", COUNTIFS(A$2:A2638, A2638, B$2:B2638, "Med B")=1), 1, 0)</f>
        <v>0</v>
      </c>
      <c r="N2638" s="1">
        <f t="shared" si="312"/>
        <v>0</v>
      </c>
      <c r="O2638" s="1">
        <f>IF(B2638="Med B", COUNTIFS(A$2:A2638, A2638, B$2:B2638, "Med B"), 0)</f>
        <v>0</v>
      </c>
      <c r="P2638" s="1">
        <f>IF(AND(B2638="Med B", COUNTIFS(A$2:A2638, A2638, B$2:B2638, "Med B")=2), E2638, 0)</f>
        <v>0</v>
      </c>
    </row>
    <row r="2639" spans="9:16" ht="12.75" customHeight="1" x14ac:dyDescent="0.25">
      <c r="I2639" s="23">
        <f>IF(F2639=1, SUMIFS(E$2:E2639, A$2:A2639, A2639, B$2:B2639, "Med A"), 0)</f>
        <v>0</v>
      </c>
      <c r="J2639" s="23">
        <f t="shared" si="309"/>
        <v>0</v>
      </c>
      <c r="K2639" s="23">
        <f t="shared" si="310"/>
        <v>0</v>
      </c>
      <c r="L2639" s="23">
        <f t="shared" si="311"/>
        <v>0</v>
      </c>
      <c r="M2639" s="1">
        <f>IF(AND(B2639="Med B", COUNTIFS(A$2:A2639, A2639, B$2:B2639, "Med B")=1), 1, 0)</f>
        <v>0</v>
      </c>
      <c r="N2639" s="1">
        <f t="shared" si="312"/>
        <v>0</v>
      </c>
      <c r="O2639" s="1">
        <f>IF(B2639="Med B", COUNTIFS(A$2:A2639, A2639, B$2:B2639, "Med B"), 0)</f>
        <v>0</v>
      </c>
      <c r="P2639" s="1">
        <f>IF(AND(B2639="Med B", COUNTIFS(A$2:A2639, A2639, B$2:B2639, "Med B")=2), E2639, 0)</f>
        <v>0</v>
      </c>
    </row>
    <row r="2640" spans="9:16" ht="12.75" customHeight="1" x14ac:dyDescent="0.25">
      <c r="I2640" s="23">
        <f>IF(F2640=1, SUMIFS(E$2:E2640, A$2:A2640, A2640, B$2:B2640, "Med A"), 0)</f>
        <v>0</v>
      </c>
      <c r="J2640" s="23">
        <f t="shared" si="309"/>
        <v>0</v>
      </c>
      <c r="K2640" s="23">
        <f t="shared" si="310"/>
        <v>0</v>
      </c>
      <c r="L2640" s="23">
        <f t="shared" si="311"/>
        <v>0</v>
      </c>
      <c r="M2640" s="1">
        <f>IF(AND(B2640="Med B", COUNTIFS(A$2:A2640, A2640, B$2:B2640, "Med B")=1), 1, 0)</f>
        <v>0</v>
      </c>
      <c r="N2640" s="1">
        <f t="shared" si="312"/>
        <v>0</v>
      </c>
      <c r="O2640" s="1">
        <f>IF(B2640="Med B", COUNTIFS(A$2:A2640, A2640, B$2:B2640, "Med B"), 0)</f>
        <v>0</v>
      </c>
      <c r="P2640" s="1">
        <f>IF(AND(B2640="Med B", COUNTIFS(A$2:A2640, A2640, B$2:B2640, "Med B")=2), E2640, 0)</f>
        <v>0</v>
      </c>
    </row>
    <row r="2641" spans="9:16" ht="12.75" customHeight="1" x14ac:dyDescent="0.25">
      <c r="I2641" s="23">
        <f>IF(F2641=1, SUMIFS(E$2:E2641, A$2:A2641, A2641, B$2:B2641, "Med A"), 0)</f>
        <v>0</v>
      </c>
      <c r="J2641" s="23">
        <f t="shared" si="309"/>
        <v>0</v>
      </c>
      <c r="K2641" s="23">
        <f t="shared" si="310"/>
        <v>0</v>
      </c>
      <c r="L2641" s="23">
        <f t="shared" si="311"/>
        <v>0</v>
      </c>
      <c r="M2641" s="1">
        <f>IF(AND(B2641="Med B", COUNTIFS(A$2:A2641, A2641, B$2:B2641, "Med B")=1), 1, 0)</f>
        <v>0</v>
      </c>
      <c r="N2641" s="1">
        <f t="shared" si="312"/>
        <v>0</v>
      </c>
      <c r="O2641" s="1">
        <f>IF(B2641="Med B", COUNTIFS(A$2:A2641, A2641, B$2:B2641, "Med B"), 0)</f>
        <v>0</v>
      </c>
      <c r="P2641" s="1">
        <f>IF(AND(B2641="Med B", COUNTIFS(A$2:A2641, A2641, B$2:B2641, "Med B")=2), E2641, 0)</f>
        <v>0</v>
      </c>
    </row>
    <row r="2642" spans="9:16" ht="12.75" customHeight="1" x14ac:dyDescent="0.25">
      <c r="I2642" s="23">
        <f>IF(F2642=1, SUMIFS(E$2:E2642, A$2:A2642, A2642, B$2:B2642, "Med A"), 0)</f>
        <v>0</v>
      </c>
      <c r="J2642" s="23">
        <f t="shared" si="309"/>
        <v>0</v>
      </c>
      <c r="K2642" s="23">
        <f t="shared" si="310"/>
        <v>0</v>
      </c>
      <c r="L2642" s="23">
        <f t="shared" si="311"/>
        <v>0</v>
      </c>
      <c r="M2642" s="1">
        <f>IF(AND(B2642="Med B", COUNTIFS(A$2:A2642, A2642, B$2:B2642, "Med B")=1), 1, 0)</f>
        <v>0</v>
      </c>
      <c r="N2642" s="1">
        <f t="shared" si="312"/>
        <v>0</v>
      </c>
      <c r="O2642" s="1">
        <f>IF(B2642="Med B", COUNTIFS(A$2:A2642, A2642, B$2:B2642, "Med B"), 0)</f>
        <v>0</v>
      </c>
      <c r="P2642" s="1">
        <f>IF(AND(B2642="Med B", COUNTIFS(A$2:A2642, A2642, B$2:B2642, "Med B")=2), E2642, 0)</f>
        <v>0</v>
      </c>
    </row>
    <row r="2643" spans="9:16" ht="12.75" customHeight="1" x14ac:dyDescent="0.25">
      <c r="I2643" s="23">
        <f>IF(F2643=1, SUMIFS(E$2:E2643, A$2:A2643, A2643, B$2:B2643, "Med A"), 0)</f>
        <v>0</v>
      </c>
      <c r="J2643" s="23">
        <f t="shared" si="309"/>
        <v>0</v>
      </c>
      <c r="K2643" s="23">
        <f t="shared" si="310"/>
        <v>0</v>
      </c>
      <c r="L2643" s="23">
        <f t="shared" si="311"/>
        <v>0</v>
      </c>
      <c r="M2643" s="1">
        <f>IF(AND(B2643="Med B", COUNTIFS(A$2:A2643, A2643, B$2:B2643, "Med B")=1), 1, 0)</f>
        <v>0</v>
      </c>
      <c r="N2643" s="1">
        <f t="shared" si="312"/>
        <v>0</v>
      </c>
      <c r="O2643" s="1">
        <f>IF(B2643="Med B", COUNTIFS(A$2:A2643, A2643, B$2:B2643, "Med B"), 0)</f>
        <v>0</v>
      </c>
      <c r="P2643" s="1">
        <f>IF(AND(B2643="Med B", COUNTIFS(A$2:A2643, A2643, B$2:B2643, "Med B")=2), E2643, 0)</f>
        <v>0</v>
      </c>
    </row>
    <row r="2644" spans="9:16" ht="12.75" customHeight="1" x14ac:dyDescent="0.25">
      <c r="I2644" s="23">
        <f>IF(F2644=1, SUMIFS(E$2:E2644, A$2:A2644, A2644, B$2:B2644, "Med A"), 0)</f>
        <v>0</v>
      </c>
      <c r="J2644" s="23">
        <f t="shared" si="309"/>
        <v>0</v>
      </c>
      <c r="K2644" s="23">
        <f t="shared" si="310"/>
        <v>0</v>
      </c>
      <c r="L2644" s="23">
        <f t="shared" si="311"/>
        <v>0</v>
      </c>
      <c r="M2644" s="1">
        <f>IF(AND(B2644="Med B", COUNTIFS(A$2:A2644, A2644, B$2:B2644, "Med B")=1), 1, 0)</f>
        <v>0</v>
      </c>
      <c r="N2644" s="1">
        <f t="shared" si="312"/>
        <v>0</v>
      </c>
      <c r="O2644" s="1">
        <f>IF(B2644="Med B", COUNTIFS(A$2:A2644, A2644, B$2:B2644, "Med B"), 0)</f>
        <v>0</v>
      </c>
      <c r="P2644" s="1">
        <f>IF(AND(B2644="Med B", COUNTIFS(A$2:A2644, A2644, B$2:B2644, "Med B")=2), E2644, 0)</f>
        <v>0</v>
      </c>
    </row>
    <row r="2645" spans="9:16" ht="12.75" customHeight="1" x14ac:dyDescent="0.25">
      <c r="I2645" s="23">
        <f>IF(F2645=1, SUMIFS(E$2:E2645, A$2:A2645, A2645, B$2:B2645, "Med A"), 0)</f>
        <v>0</v>
      </c>
      <c r="J2645" s="23">
        <f t="shared" si="309"/>
        <v>0</v>
      </c>
      <c r="K2645" s="23">
        <f t="shared" si="310"/>
        <v>0</v>
      </c>
      <c r="L2645" s="23">
        <f t="shared" si="311"/>
        <v>0</v>
      </c>
      <c r="M2645" s="1">
        <f>IF(AND(B2645="Med B", COUNTIFS(A$2:A2645, A2645, B$2:B2645, "Med B")=1), 1, 0)</f>
        <v>0</v>
      </c>
      <c r="N2645" s="1">
        <f t="shared" si="312"/>
        <v>0</v>
      </c>
      <c r="O2645" s="1">
        <f>IF(B2645="Med B", COUNTIFS(A$2:A2645, A2645, B$2:B2645, "Med B"), 0)</f>
        <v>0</v>
      </c>
      <c r="P2645" s="1">
        <f>IF(AND(B2645="Med B", COUNTIFS(A$2:A2645, A2645, B$2:B2645, "Med B")=2), E2645, 0)</f>
        <v>0</v>
      </c>
    </row>
    <row r="2646" spans="9:16" ht="12.75" customHeight="1" x14ac:dyDescent="0.25">
      <c r="I2646" s="23">
        <f>IF(F2646=1, SUMIFS(E$2:E2646, A$2:A2646, A2646, B$2:B2646, "Med A"), 0)</f>
        <v>0</v>
      </c>
      <c r="J2646" s="23">
        <f t="shared" si="309"/>
        <v>0</v>
      </c>
      <c r="K2646" s="23">
        <f t="shared" si="310"/>
        <v>0</v>
      </c>
      <c r="L2646" s="23">
        <f t="shared" si="311"/>
        <v>0</v>
      </c>
      <c r="M2646" s="1">
        <f>IF(AND(B2646="Med B", COUNTIFS(A$2:A2646, A2646, B$2:B2646, "Med B")=1), 1, 0)</f>
        <v>0</v>
      </c>
      <c r="N2646" s="1">
        <f t="shared" si="312"/>
        <v>0</v>
      </c>
      <c r="O2646" s="1">
        <f>IF(B2646="Med B", COUNTIFS(A$2:A2646, A2646, B$2:B2646, "Med B"), 0)</f>
        <v>0</v>
      </c>
      <c r="P2646" s="1">
        <f>IF(AND(B2646="Med B", COUNTIFS(A$2:A2646, A2646, B$2:B2646, "Med B")=2), E2646, 0)</f>
        <v>0</v>
      </c>
    </row>
    <row r="2647" spans="9:16" ht="12.75" customHeight="1" x14ac:dyDescent="0.25">
      <c r="I2647" s="23">
        <f>IF(F2647=1, SUMIFS(E$2:E2647, A$2:A2647, A2647, B$2:B2647, "Med A"), 0)</f>
        <v>0</v>
      </c>
      <c r="J2647" s="23">
        <f t="shared" si="309"/>
        <v>0</v>
      </c>
      <c r="K2647" s="23">
        <f t="shared" si="310"/>
        <v>0</v>
      </c>
      <c r="L2647" s="23">
        <f t="shared" si="311"/>
        <v>0</v>
      </c>
      <c r="M2647" s="1">
        <f>IF(AND(B2647="Med B", COUNTIFS(A$2:A2647, A2647, B$2:B2647, "Med B")=1), 1, 0)</f>
        <v>0</v>
      </c>
      <c r="N2647" s="1">
        <f t="shared" si="312"/>
        <v>0</v>
      </c>
      <c r="O2647" s="1">
        <f>IF(B2647="Med B", COUNTIFS(A$2:A2647, A2647, B$2:B2647, "Med B"), 0)</f>
        <v>0</v>
      </c>
      <c r="P2647" s="1">
        <f>IF(AND(B2647="Med B", COUNTIFS(A$2:A2647, A2647, B$2:B2647, "Med B")=2), E2647, 0)</f>
        <v>0</v>
      </c>
    </row>
    <row r="2648" spans="9:16" ht="12.75" customHeight="1" x14ac:dyDescent="0.25">
      <c r="I2648" s="23">
        <f>IF(F2648=1, SUMIFS(E$2:E2648, A$2:A2648, A2648, B$2:B2648, "Med A"), 0)</f>
        <v>0</v>
      </c>
      <c r="J2648" s="23">
        <f t="shared" si="309"/>
        <v>0</v>
      </c>
      <c r="K2648" s="23">
        <f t="shared" si="310"/>
        <v>0</v>
      </c>
      <c r="L2648" s="23">
        <f t="shared" si="311"/>
        <v>0</v>
      </c>
      <c r="M2648" s="1">
        <f>IF(AND(B2648="Med B", COUNTIFS(A$2:A2648, A2648, B$2:B2648, "Med B")=1), 1, 0)</f>
        <v>0</v>
      </c>
      <c r="N2648" s="1">
        <f t="shared" si="312"/>
        <v>0</v>
      </c>
      <c r="O2648" s="1">
        <f>IF(B2648="Med B", COUNTIFS(A$2:A2648, A2648, B$2:B2648, "Med B"), 0)</f>
        <v>0</v>
      </c>
      <c r="P2648" s="1">
        <f>IF(AND(B2648="Med B", COUNTIFS(A$2:A2648, A2648, B$2:B2648, "Med B")=2), E2648, 0)</f>
        <v>0</v>
      </c>
    </row>
    <row r="2649" spans="9:16" ht="12.75" customHeight="1" x14ac:dyDescent="0.25">
      <c r="I2649" s="23">
        <f>IF(F2649=1, SUMIFS(E$2:E2649, A$2:A2649, A2649, B$2:B2649, "Med A"), 0)</f>
        <v>0</v>
      </c>
      <c r="J2649" s="23">
        <f t="shared" si="309"/>
        <v>0</v>
      </c>
      <c r="K2649" s="23">
        <f t="shared" si="310"/>
        <v>0</v>
      </c>
      <c r="L2649" s="23">
        <f t="shared" si="311"/>
        <v>0</v>
      </c>
      <c r="M2649" s="1">
        <f>IF(AND(B2649="Med B", COUNTIFS(A$2:A2649, A2649, B$2:B2649, "Med B")=1), 1, 0)</f>
        <v>0</v>
      </c>
      <c r="N2649" s="1">
        <f t="shared" si="312"/>
        <v>0</v>
      </c>
      <c r="O2649" s="1">
        <f>IF(B2649="Med B", COUNTIFS(A$2:A2649, A2649, B$2:B2649, "Med B"), 0)</f>
        <v>0</v>
      </c>
      <c r="P2649" s="1">
        <f>IF(AND(B2649="Med B", COUNTIFS(A$2:A2649, A2649, B$2:B2649, "Med B")=2), E2649, 0)</f>
        <v>0</v>
      </c>
    </row>
    <row r="2650" spans="9:16" ht="12.75" customHeight="1" x14ac:dyDescent="0.25">
      <c r="I2650" s="23">
        <f>IF(F2650=1, SUMIFS(E$2:E2650, A$2:A2650, A2650, B$2:B2650, "Med A"), 0)</f>
        <v>0</v>
      </c>
      <c r="J2650" s="23">
        <f t="shared" si="309"/>
        <v>0</v>
      </c>
      <c r="K2650" s="23">
        <f t="shared" si="310"/>
        <v>0</v>
      </c>
      <c r="L2650" s="23">
        <f t="shared" si="311"/>
        <v>0</v>
      </c>
      <c r="M2650" s="1">
        <f>IF(AND(B2650="Med B", COUNTIFS(A$2:A2650, A2650, B$2:B2650, "Med B")=1), 1, 0)</f>
        <v>0</v>
      </c>
      <c r="N2650" s="1">
        <f t="shared" si="312"/>
        <v>0</v>
      </c>
      <c r="O2650" s="1">
        <f>IF(B2650="Med B", COUNTIFS(A$2:A2650, A2650, B$2:B2650, "Med B"), 0)</f>
        <v>0</v>
      </c>
      <c r="P2650" s="1">
        <f>IF(AND(B2650="Med B", COUNTIFS(A$2:A2650, A2650, B$2:B2650, "Med B")=2), E2650, 0)</f>
        <v>0</v>
      </c>
    </row>
    <row r="2651" spans="9:16" ht="12.75" customHeight="1" x14ac:dyDescent="0.25">
      <c r="I2651" s="23">
        <f>IF(F2651=1, SUMIFS(E$2:E2651, A$2:A2651, A2651, B$2:B2651, "Med A"), 0)</f>
        <v>0</v>
      </c>
      <c r="J2651" s="23">
        <f t="shared" si="309"/>
        <v>0</v>
      </c>
      <c r="K2651" s="23">
        <f t="shared" si="310"/>
        <v>0</v>
      </c>
      <c r="L2651" s="23">
        <f t="shared" si="311"/>
        <v>0</v>
      </c>
      <c r="M2651" s="1">
        <f>IF(AND(B2651="Med B", COUNTIFS(A$2:A2651, A2651, B$2:B2651, "Med B")=1), 1, 0)</f>
        <v>0</v>
      </c>
      <c r="N2651" s="1">
        <f t="shared" si="312"/>
        <v>0</v>
      </c>
      <c r="O2651" s="1">
        <f>IF(B2651="Med B", COUNTIFS(A$2:A2651, A2651, B$2:B2651, "Med B"), 0)</f>
        <v>0</v>
      </c>
      <c r="P2651" s="1">
        <f>IF(AND(B2651="Med B", COUNTIFS(A$2:A2651, A2651, B$2:B2651, "Med B")=2), E2651, 0)</f>
        <v>0</v>
      </c>
    </row>
    <row r="2652" spans="9:16" ht="12.75" customHeight="1" x14ac:dyDescent="0.25">
      <c r="I2652" s="23">
        <f>IF(F2652=1, SUMIFS(E$2:E2652, A$2:A2652, A2652, B$2:B2652, "Med A"), 0)</f>
        <v>0</v>
      </c>
      <c r="J2652" s="23">
        <f t="shared" si="309"/>
        <v>0</v>
      </c>
      <c r="K2652" s="23">
        <f t="shared" si="310"/>
        <v>0</v>
      </c>
      <c r="L2652" s="23">
        <f t="shared" si="311"/>
        <v>0</v>
      </c>
      <c r="M2652" s="1">
        <f>IF(AND(B2652="Med B", COUNTIFS(A$2:A2652, A2652, B$2:B2652, "Med B")=1), 1, 0)</f>
        <v>0</v>
      </c>
      <c r="N2652" s="1">
        <f t="shared" si="312"/>
        <v>0</v>
      </c>
      <c r="O2652" s="1">
        <f>IF(B2652="Med B", COUNTIFS(A$2:A2652, A2652, B$2:B2652, "Med B"), 0)</f>
        <v>0</v>
      </c>
      <c r="P2652" s="1">
        <f>IF(AND(B2652="Med B", COUNTIFS(A$2:A2652, A2652, B$2:B2652, "Med B")=2), E2652, 0)</f>
        <v>0</v>
      </c>
    </row>
    <row r="2653" spans="9:16" ht="12.75" customHeight="1" x14ac:dyDescent="0.25">
      <c r="I2653" s="23">
        <f>IF(F2653=1, SUMIFS(E$2:E2653, A$2:A2653, A2653, B$2:B2653, "Med A"), 0)</f>
        <v>0</v>
      </c>
      <c r="J2653" s="23">
        <f t="shared" si="309"/>
        <v>0</v>
      </c>
      <c r="K2653" s="23">
        <f t="shared" si="310"/>
        <v>0</v>
      </c>
      <c r="L2653" s="23">
        <f t="shared" si="311"/>
        <v>0</v>
      </c>
      <c r="M2653" s="1">
        <f>IF(AND(B2653="Med B", COUNTIFS(A$2:A2653, A2653, B$2:B2653, "Med B")=1), 1, 0)</f>
        <v>0</v>
      </c>
      <c r="N2653" s="1">
        <f t="shared" si="312"/>
        <v>0</v>
      </c>
      <c r="O2653" s="1">
        <f>IF(B2653="Med B", COUNTIFS(A$2:A2653, A2653, B$2:B2653, "Med B"), 0)</f>
        <v>0</v>
      </c>
      <c r="P2653" s="1">
        <f>IF(AND(B2653="Med B", COUNTIFS(A$2:A2653, A2653, B$2:B2653, "Med B")=2), E2653, 0)</f>
        <v>0</v>
      </c>
    </row>
    <row r="2654" spans="9:16" ht="12.75" customHeight="1" x14ac:dyDescent="0.25">
      <c r="I2654" s="23">
        <f>IF(F2654=1, SUMIFS(E$2:E2654, A$2:A2654, A2654, B$2:B2654, "Med A"), 0)</f>
        <v>0</v>
      </c>
      <c r="J2654" s="23">
        <f t="shared" si="309"/>
        <v>0</v>
      </c>
      <c r="K2654" s="23">
        <f t="shared" si="310"/>
        <v>0</v>
      </c>
      <c r="L2654" s="23">
        <f t="shared" si="311"/>
        <v>0</v>
      </c>
      <c r="M2654" s="1">
        <f>IF(AND(B2654="Med B", COUNTIFS(A$2:A2654, A2654, B$2:B2654, "Med B")=1), 1, 0)</f>
        <v>0</v>
      </c>
      <c r="N2654" s="1">
        <f t="shared" si="312"/>
        <v>0</v>
      </c>
      <c r="O2654" s="1">
        <f>IF(B2654="Med B", COUNTIFS(A$2:A2654, A2654, B$2:B2654, "Med B"), 0)</f>
        <v>0</v>
      </c>
      <c r="P2654" s="1">
        <f>IF(AND(B2654="Med B", COUNTIFS(A$2:A2654, A2654, B$2:B2654, "Med B")=2), E2654, 0)</f>
        <v>0</v>
      </c>
    </row>
    <row r="2655" spans="9:16" ht="12.75" customHeight="1" x14ac:dyDescent="0.25">
      <c r="I2655" s="23">
        <f>IF(F2655=1, SUMIFS(E$2:E2655, A$2:A2655, A2655, B$2:B2655, "Med A"), 0)</f>
        <v>0</v>
      </c>
      <c r="J2655" s="23">
        <f t="shared" si="309"/>
        <v>0</v>
      </c>
      <c r="K2655" s="23">
        <f t="shared" si="310"/>
        <v>0</v>
      </c>
      <c r="L2655" s="23">
        <f t="shared" si="311"/>
        <v>0</v>
      </c>
      <c r="M2655" s="1">
        <f>IF(AND(B2655="Med B", COUNTIFS(A$2:A2655, A2655, B$2:B2655, "Med B")=1), 1, 0)</f>
        <v>0</v>
      </c>
      <c r="N2655" s="1">
        <f t="shared" si="312"/>
        <v>0</v>
      </c>
      <c r="O2655" s="1">
        <f>IF(B2655="Med B", COUNTIFS(A$2:A2655, A2655, B$2:B2655, "Med B"), 0)</f>
        <v>0</v>
      </c>
      <c r="P2655" s="1">
        <f>IF(AND(B2655="Med B", COUNTIFS(A$2:A2655, A2655, B$2:B2655, "Med B")=2), E2655, 0)</f>
        <v>0</v>
      </c>
    </row>
    <row r="2656" spans="9:16" ht="12.75" customHeight="1" x14ac:dyDescent="0.25">
      <c r="I2656" s="23">
        <f>IF(F2656=1, SUMIFS(E$2:E2656, A$2:A2656, A2656, B$2:B2656, "Med A"), 0)</f>
        <v>0</v>
      </c>
      <c r="J2656" s="23">
        <f t="shared" si="309"/>
        <v>0</v>
      </c>
      <c r="K2656" s="23">
        <f t="shared" si="310"/>
        <v>0</v>
      </c>
      <c r="L2656" s="23">
        <f t="shared" si="311"/>
        <v>0</v>
      </c>
      <c r="M2656" s="1">
        <f>IF(AND(B2656="Med B", COUNTIFS(A$2:A2656, A2656, B$2:B2656, "Med B")=1), 1, 0)</f>
        <v>0</v>
      </c>
      <c r="N2656" s="1">
        <f t="shared" si="312"/>
        <v>0</v>
      </c>
      <c r="O2656" s="1">
        <f>IF(B2656="Med B", COUNTIFS(A$2:A2656, A2656, B$2:B2656, "Med B"), 0)</f>
        <v>0</v>
      </c>
      <c r="P2656" s="1">
        <f>IF(AND(B2656="Med B", COUNTIFS(A$2:A2656, A2656, B$2:B2656, "Med B")=2), E2656, 0)</f>
        <v>0</v>
      </c>
    </row>
    <row r="2657" spans="9:16" ht="12.75" customHeight="1" x14ac:dyDescent="0.25">
      <c r="I2657" s="23">
        <f>IF(F2657=1, SUMIFS(E$2:E2657, A$2:A2657, A2657, B$2:B2657, "Med A"), 0)</f>
        <v>0</v>
      </c>
      <c r="J2657" s="23">
        <f t="shared" si="309"/>
        <v>0</v>
      </c>
      <c r="K2657" s="23">
        <f t="shared" si="310"/>
        <v>0</v>
      </c>
      <c r="L2657" s="23">
        <f t="shared" si="311"/>
        <v>0</v>
      </c>
      <c r="M2657" s="1">
        <f>IF(AND(B2657="Med B", COUNTIFS(A$2:A2657, A2657, B$2:B2657, "Med B")=1), 1, 0)</f>
        <v>0</v>
      </c>
      <c r="N2657" s="1">
        <f t="shared" si="312"/>
        <v>0</v>
      </c>
      <c r="O2657" s="1">
        <f>IF(B2657="Med B", COUNTIFS(A$2:A2657, A2657, B$2:B2657, "Med B"), 0)</f>
        <v>0</v>
      </c>
      <c r="P2657" s="1">
        <f>IF(AND(B2657="Med B", COUNTIFS(A$2:A2657, A2657, B$2:B2657, "Med B")=2), E2657, 0)</f>
        <v>0</v>
      </c>
    </row>
    <row r="2658" spans="9:16" ht="12.75" customHeight="1" x14ac:dyDescent="0.25">
      <c r="I2658" s="23">
        <f>IF(F2658=1, SUMIFS(E$2:E2658, A$2:A2658, A2658, B$2:B2658, "Med A"), 0)</f>
        <v>0</v>
      </c>
      <c r="J2658" s="23">
        <f t="shared" si="309"/>
        <v>0</v>
      </c>
      <c r="K2658" s="23">
        <f t="shared" si="310"/>
        <v>0</v>
      </c>
      <c r="L2658" s="23">
        <f t="shared" si="311"/>
        <v>0</v>
      </c>
      <c r="M2658" s="1">
        <f>IF(AND(B2658="Med B", COUNTIFS(A$2:A2658, A2658, B$2:B2658, "Med B")=1), 1, 0)</f>
        <v>0</v>
      </c>
      <c r="N2658" s="1">
        <f t="shared" si="312"/>
        <v>0</v>
      </c>
      <c r="O2658" s="1">
        <f>IF(B2658="Med B", COUNTIFS(A$2:A2658, A2658, B$2:B2658, "Med B"), 0)</f>
        <v>0</v>
      </c>
      <c r="P2658" s="1">
        <f>IF(AND(B2658="Med B", COUNTIFS(A$2:A2658, A2658, B$2:B2658, "Med B")=2), E2658, 0)</f>
        <v>0</v>
      </c>
    </row>
    <row r="2659" spans="9:16" ht="12.75" customHeight="1" x14ac:dyDescent="0.25">
      <c r="I2659" s="23">
        <f>IF(F2659=1, SUMIFS(E$2:E2659, A$2:A2659, A2659, B$2:B2659, "Med A"), 0)</f>
        <v>0</v>
      </c>
      <c r="J2659" s="23">
        <f t="shared" si="309"/>
        <v>0</v>
      </c>
      <c r="K2659" s="23">
        <f t="shared" si="310"/>
        <v>0</v>
      </c>
      <c r="L2659" s="23">
        <f t="shared" si="311"/>
        <v>0</v>
      </c>
      <c r="M2659" s="1">
        <f>IF(AND(B2659="Med B", COUNTIFS(A$2:A2659, A2659, B$2:B2659, "Med B")=1), 1, 0)</f>
        <v>0</v>
      </c>
      <c r="N2659" s="1">
        <f t="shared" si="312"/>
        <v>0</v>
      </c>
      <c r="O2659" s="1">
        <f>IF(B2659="Med B", COUNTIFS(A$2:A2659, A2659, B$2:B2659, "Med B"), 0)</f>
        <v>0</v>
      </c>
      <c r="P2659" s="1">
        <f>IF(AND(B2659="Med B", COUNTIFS(A$2:A2659, A2659, B$2:B2659, "Med B")=2), E2659, 0)</f>
        <v>0</v>
      </c>
    </row>
    <row r="2660" spans="9:16" ht="12.75" customHeight="1" x14ac:dyDescent="0.25">
      <c r="I2660" s="23">
        <f>IF(F2660=1, SUMIFS(E$2:E2660, A$2:A2660, A2660, B$2:B2660, "Med A"), 0)</f>
        <v>0</v>
      </c>
      <c r="J2660" s="23">
        <f t="shared" si="309"/>
        <v>0</v>
      </c>
      <c r="K2660" s="23">
        <f t="shared" si="310"/>
        <v>0</v>
      </c>
      <c r="L2660" s="23">
        <f t="shared" si="311"/>
        <v>0</v>
      </c>
      <c r="M2660" s="1">
        <f>IF(AND(B2660="Med B", COUNTIFS(A$2:A2660, A2660, B$2:B2660, "Med B")=1), 1, 0)</f>
        <v>0</v>
      </c>
      <c r="N2660" s="1">
        <f t="shared" si="312"/>
        <v>0</v>
      </c>
      <c r="O2660" s="1">
        <f>IF(B2660="Med B", COUNTIFS(A$2:A2660, A2660, B$2:B2660, "Med B"), 0)</f>
        <v>0</v>
      </c>
      <c r="P2660" s="1">
        <f>IF(AND(B2660="Med B", COUNTIFS(A$2:A2660, A2660, B$2:B2660, "Med B")=2), E2660, 0)</f>
        <v>0</v>
      </c>
    </row>
    <row r="2661" spans="9:16" ht="12.75" customHeight="1" x14ac:dyDescent="0.25">
      <c r="I2661" s="23">
        <f>IF(F2661=1, SUMIFS(E$2:E2661, A$2:A2661, A2661, B$2:B2661, "Med A"), 0)</f>
        <v>0</v>
      </c>
      <c r="J2661" s="23">
        <f t="shared" si="309"/>
        <v>0</v>
      </c>
      <c r="K2661" s="23">
        <f t="shared" si="310"/>
        <v>0</v>
      </c>
      <c r="L2661" s="23">
        <f t="shared" si="311"/>
        <v>0</v>
      </c>
      <c r="M2661" s="1">
        <f>IF(AND(B2661="Med B", COUNTIFS(A$2:A2661, A2661, B$2:B2661, "Med B")=1), 1, 0)</f>
        <v>0</v>
      </c>
      <c r="N2661" s="1">
        <f t="shared" si="312"/>
        <v>0</v>
      </c>
      <c r="O2661" s="1">
        <f>IF(B2661="Med B", COUNTIFS(A$2:A2661, A2661, B$2:B2661, "Med B"), 0)</f>
        <v>0</v>
      </c>
      <c r="P2661" s="1">
        <f>IF(AND(B2661="Med B", COUNTIFS(A$2:A2661, A2661, B$2:B2661, "Med B")=2), E2661, 0)</f>
        <v>0</v>
      </c>
    </row>
    <row r="2662" spans="9:16" ht="12.75" customHeight="1" x14ac:dyDescent="0.25">
      <c r="I2662" s="23">
        <f>IF(F2662=1, SUMIFS(E$2:E2662, A$2:A2662, A2662, B$2:B2662, "Med A"), 0)</f>
        <v>0</v>
      </c>
      <c r="J2662" s="23">
        <f t="shared" si="309"/>
        <v>0</v>
      </c>
      <c r="K2662" s="23">
        <f t="shared" si="310"/>
        <v>0</v>
      </c>
      <c r="L2662" s="23">
        <f t="shared" si="311"/>
        <v>0</v>
      </c>
      <c r="M2662" s="1">
        <f>IF(AND(B2662="Med B", COUNTIFS(A$2:A2662, A2662, B$2:B2662, "Med B")=1), 1, 0)</f>
        <v>0</v>
      </c>
      <c r="N2662" s="1">
        <f t="shared" si="312"/>
        <v>0</v>
      </c>
      <c r="O2662" s="1">
        <f>IF(B2662="Med B", COUNTIFS(A$2:A2662, A2662, B$2:B2662, "Med B"), 0)</f>
        <v>0</v>
      </c>
      <c r="P2662" s="1">
        <f>IF(AND(B2662="Med B", COUNTIFS(A$2:A2662, A2662, B$2:B2662, "Med B")=2), E2662, 0)</f>
        <v>0</v>
      </c>
    </row>
    <row r="2663" spans="9:16" ht="12.75" customHeight="1" x14ac:dyDescent="0.25">
      <c r="I2663" s="23">
        <f>IF(F2663=1, SUMIFS(E$2:E2663, A$2:A2663, A2663, B$2:B2663, "Med A"), 0)</f>
        <v>0</v>
      </c>
      <c r="J2663" s="23">
        <f t="shared" si="309"/>
        <v>0</v>
      </c>
      <c r="K2663" s="23">
        <f t="shared" si="310"/>
        <v>0</v>
      </c>
      <c r="L2663" s="23">
        <f t="shared" si="311"/>
        <v>0</v>
      </c>
      <c r="M2663" s="1">
        <f>IF(AND(B2663="Med B", COUNTIFS(A$2:A2663, A2663, B$2:B2663, "Med B")=1), 1, 0)</f>
        <v>0</v>
      </c>
      <c r="N2663" s="1">
        <f t="shared" si="312"/>
        <v>0</v>
      </c>
      <c r="O2663" s="1">
        <f>IF(B2663="Med B", COUNTIFS(A$2:A2663, A2663, B$2:B2663, "Med B"), 0)</f>
        <v>0</v>
      </c>
      <c r="P2663" s="1">
        <f>IF(AND(B2663="Med B", COUNTIFS(A$2:A2663, A2663, B$2:B2663, "Med B")=2), E2663, 0)</f>
        <v>0</v>
      </c>
    </row>
    <row r="2664" spans="9:16" ht="12.75" customHeight="1" x14ac:dyDescent="0.25">
      <c r="I2664" s="23">
        <f>IF(F2664=1, SUMIFS(E$2:E2664, A$2:A2664, A2664, B$2:B2664, "Med A"), 0)</f>
        <v>0</v>
      </c>
      <c r="J2664" s="23">
        <f t="shared" si="309"/>
        <v>0</v>
      </c>
      <c r="K2664" s="23">
        <f t="shared" si="310"/>
        <v>0</v>
      </c>
      <c r="L2664" s="23">
        <f t="shared" si="311"/>
        <v>0</v>
      </c>
      <c r="M2664" s="1">
        <f>IF(AND(B2664="Med B", COUNTIFS(A$2:A2664, A2664, B$2:B2664, "Med B")=1), 1, 0)</f>
        <v>0</v>
      </c>
      <c r="N2664" s="1">
        <f t="shared" si="312"/>
        <v>0</v>
      </c>
      <c r="O2664" s="1">
        <f>IF(B2664="Med B", COUNTIFS(A$2:A2664, A2664, B$2:B2664, "Med B"), 0)</f>
        <v>0</v>
      </c>
      <c r="P2664" s="1">
        <f>IF(AND(B2664="Med B", COUNTIFS(A$2:A2664, A2664, B$2:B2664, "Med B")=2), E2664, 0)</f>
        <v>0</v>
      </c>
    </row>
    <row r="2665" spans="9:16" ht="12.75" customHeight="1" x14ac:dyDescent="0.25">
      <c r="I2665" s="23">
        <f>IF(F2665=1, SUMIFS(E$2:E2665, A$2:A2665, A2665, B$2:B2665, "Med A"), 0)</f>
        <v>0</v>
      </c>
      <c r="J2665" s="23">
        <f t="shared" si="309"/>
        <v>0</v>
      </c>
      <c r="K2665" s="23">
        <f t="shared" si="310"/>
        <v>0</v>
      </c>
      <c r="L2665" s="23">
        <f t="shared" si="311"/>
        <v>0</v>
      </c>
      <c r="M2665" s="1">
        <f>IF(AND(B2665="Med B", COUNTIFS(A$2:A2665, A2665, B$2:B2665, "Med B")=1), 1, 0)</f>
        <v>0</v>
      </c>
      <c r="N2665" s="1">
        <f t="shared" si="312"/>
        <v>0</v>
      </c>
      <c r="O2665" s="1">
        <f>IF(B2665="Med B", COUNTIFS(A$2:A2665, A2665, B$2:B2665, "Med B"), 0)</f>
        <v>0</v>
      </c>
      <c r="P2665" s="1">
        <f>IF(AND(B2665="Med B", COUNTIFS(A$2:A2665, A2665, B$2:B2665, "Med B")=2), E2665, 0)</f>
        <v>0</v>
      </c>
    </row>
    <row r="2666" spans="9:16" ht="12.75" customHeight="1" x14ac:dyDescent="0.25">
      <c r="I2666" s="23">
        <f>IF(F2666=1, SUMIFS(E$2:E2666, A$2:A2666, A2666, B$2:B2666, "Med A"), 0)</f>
        <v>0</v>
      </c>
      <c r="J2666" s="23">
        <f t="shared" si="309"/>
        <v>0</v>
      </c>
      <c r="K2666" s="23">
        <f t="shared" si="310"/>
        <v>0</v>
      </c>
      <c r="L2666" s="23">
        <f t="shared" si="311"/>
        <v>0</v>
      </c>
      <c r="M2666" s="1">
        <f>IF(AND(B2666="Med B", COUNTIFS(A$2:A2666, A2666, B$2:B2666, "Med B")=1), 1, 0)</f>
        <v>0</v>
      </c>
      <c r="N2666" s="1">
        <f t="shared" si="312"/>
        <v>0</v>
      </c>
      <c r="O2666" s="1">
        <f>IF(B2666="Med B", COUNTIFS(A$2:A2666, A2666, B$2:B2666, "Med B"), 0)</f>
        <v>0</v>
      </c>
      <c r="P2666" s="1">
        <f>IF(AND(B2666="Med B", COUNTIFS(A$2:A2666, A2666, B$2:B2666, "Med B")=2), E2666, 0)</f>
        <v>0</v>
      </c>
    </row>
    <row r="2667" spans="9:16" ht="12.75" customHeight="1" x14ac:dyDescent="0.25">
      <c r="I2667" s="23">
        <f>IF(F2667=1, SUMIFS(E$2:E2667, A$2:A2667, A2667, B$2:B2667, "Med A"), 0)</f>
        <v>0</v>
      </c>
      <c r="J2667" s="23">
        <f t="shared" si="309"/>
        <v>0</v>
      </c>
      <c r="K2667" s="23">
        <f t="shared" si="310"/>
        <v>0</v>
      </c>
      <c r="L2667" s="23">
        <f t="shared" si="311"/>
        <v>0</v>
      </c>
      <c r="M2667" s="1">
        <f>IF(AND(B2667="Med B", COUNTIFS(A$2:A2667, A2667, B$2:B2667, "Med B")=1), 1, 0)</f>
        <v>0</v>
      </c>
      <c r="N2667" s="1">
        <f t="shared" si="312"/>
        <v>0</v>
      </c>
      <c r="O2667" s="1">
        <f>IF(B2667="Med B", COUNTIFS(A$2:A2667, A2667, B$2:B2667, "Med B"), 0)</f>
        <v>0</v>
      </c>
      <c r="P2667" s="1">
        <f>IF(AND(B2667="Med B", COUNTIFS(A$2:A2667, A2667, B$2:B2667, "Med B")=2), E2667, 0)</f>
        <v>0</v>
      </c>
    </row>
    <row r="2668" spans="9:16" ht="12.75" customHeight="1" x14ac:dyDescent="0.25">
      <c r="I2668" s="23">
        <f>IF(F2668=1, SUMIFS(E$2:E2668, A$2:A2668, A2668, B$2:B2668, "Med A"), 0)</f>
        <v>0</v>
      </c>
      <c r="J2668" s="23">
        <f t="shared" si="309"/>
        <v>0</v>
      </c>
      <c r="K2668" s="23">
        <f t="shared" si="310"/>
        <v>0</v>
      </c>
      <c r="L2668" s="23">
        <f t="shared" si="311"/>
        <v>0</v>
      </c>
      <c r="M2668" s="1">
        <f>IF(AND(B2668="Med B", COUNTIFS(A$2:A2668, A2668, B$2:B2668, "Med B")=1), 1, 0)</f>
        <v>0</v>
      </c>
      <c r="N2668" s="1">
        <f t="shared" si="312"/>
        <v>0</v>
      </c>
      <c r="O2668" s="1">
        <f>IF(B2668="Med B", COUNTIFS(A$2:A2668, A2668, B$2:B2668, "Med B"), 0)</f>
        <v>0</v>
      </c>
      <c r="P2668" s="1">
        <f>IF(AND(B2668="Med B", COUNTIFS(A$2:A2668, A2668, B$2:B2668, "Med B")=2), E2668, 0)</f>
        <v>0</v>
      </c>
    </row>
    <row r="2669" spans="9:16" ht="12.75" customHeight="1" x14ac:dyDescent="0.25">
      <c r="I2669" s="23">
        <f>IF(F2669=1, SUMIFS(E$2:E2669, A$2:A2669, A2669, B$2:B2669, "Med A"), 0)</f>
        <v>0</v>
      </c>
      <c r="J2669" s="23">
        <f t="shared" si="309"/>
        <v>0</v>
      </c>
      <c r="K2669" s="23">
        <f t="shared" si="310"/>
        <v>0</v>
      </c>
      <c r="L2669" s="23">
        <f t="shared" si="311"/>
        <v>0</v>
      </c>
      <c r="M2669" s="1">
        <f>IF(AND(B2669="Med B", COUNTIFS(A$2:A2669, A2669, B$2:B2669, "Med B")=1), 1, 0)</f>
        <v>0</v>
      </c>
      <c r="N2669" s="1">
        <f t="shared" si="312"/>
        <v>0</v>
      </c>
      <c r="O2669" s="1">
        <f>IF(B2669="Med B", COUNTIFS(A$2:A2669, A2669, B$2:B2669, "Med B"), 0)</f>
        <v>0</v>
      </c>
      <c r="P2669" s="1">
        <f>IF(AND(B2669="Med B", COUNTIFS(A$2:A2669, A2669, B$2:B2669, "Med B")=2), E2669, 0)</f>
        <v>0</v>
      </c>
    </row>
    <row r="2670" spans="9:16" ht="12.75" customHeight="1" x14ac:dyDescent="0.25">
      <c r="I2670" s="23">
        <f>IF(F2670=1, SUMIFS(E$2:E2670, A$2:A2670, A2670, B$2:B2670, "Med A"), 0)</f>
        <v>0</v>
      </c>
      <c r="J2670" s="23">
        <f t="shared" si="309"/>
        <v>0</v>
      </c>
      <c r="K2670" s="23">
        <f t="shared" si="310"/>
        <v>0</v>
      </c>
      <c r="L2670" s="23">
        <f t="shared" si="311"/>
        <v>0</v>
      </c>
      <c r="M2670" s="1">
        <f>IF(AND(B2670="Med B", COUNTIFS(A$2:A2670, A2670, B$2:B2670, "Med B")=1), 1, 0)</f>
        <v>0</v>
      </c>
      <c r="N2670" s="1">
        <f t="shared" si="312"/>
        <v>0</v>
      </c>
      <c r="O2670" s="1">
        <f>IF(B2670="Med B", COUNTIFS(A$2:A2670, A2670, B$2:B2670, "Med B"), 0)</f>
        <v>0</v>
      </c>
      <c r="P2670" s="1">
        <f>IF(AND(B2670="Med B", COUNTIFS(A$2:A2670, A2670, B$2:B2670, "Med B")=2), E2670, 0)</f>
        <v>0</v>
      </c>
    </row>
    <row r="2671" spans="9:16" ht="12.75" customHeight="1" x14ac:dyDescent="0.25">
      <c r="I2671" s="23">
        <f>IF(F2671=1, SUMIFS(E$2:E2671, A$2:A2671, A2671, B$2:B2671, "Med A"), 0)</f>
        <v>0</v>
      </c>
      <c r="J2671" s="23">
        <f t="shared" si="309"/>
        <v>0</v>
      </c>
      <c r="K2671" s="23">
        <f t="shared" si="310"/>
        <v>0</v>
      </c>
      <c r="L2671" s="23">
        <f t="shared" si="311"/>
        <v>0</v>
      </c>
      <c r="M2671" s="1">
        <f>IF(AND(B2671="Med B", COUNTIFS(A$2:A2671, A2671, B$2:B2671, "Med B")=1), 1, 0)</f>
        <v>0</v>
      </c>
      <c r="N2671" s="1">
        <f t="shared" si="312"/>
        <v>0</v>
      </c>
      <c r="O2671" s="1">
        <f>IF(B2671="Med B", COUNTIFS(A$2:A2671, A2671, B$2:B2671, "Med B"), 0)</f>
        <v>0</v>
      </c>
      <c r="P2671" s="1">
        <f>IF(AND(B2671="Med B", COUNTIFS(A$2:A2671, A2671, B$2:B2671, "Med B")=2), E2671, 0)</f>
        <v>0</v>
      </c>
    </row>
    <row r="2672" spans="9:16" ht="12.75" customHeight="1" x14ac:dyDescent="0.25">
      <c r="I2672" s="23">
        <f>IF(F2672=1, SUMIFS(E$2:E2672, A$2:A2672, A2672, B$2:B2672, "Med A"), 0)</f>
        <v>0</v>
      </c>
      <c r="J2672" s="23">
        <f t="shared" si="309"/>
        <v>0</v>
      </c>
      <c r="K2672" s="23">
        <f t="shared" si="310"/>
        <v>0</v>
      </c>
      <c r="L2672" s="23">
        <f t="shared" si="311"/>
        <v>0</v>
      </c>
      <c r="M2672" s="1">
        <f>IF(AND(B2672="Med B", COUNTIFS(A$2:A2672, A2672, B$2:B2672, "Med B")=1), 1, 0)</f>
        <v>0</v>
      </c>
      <c r="N2672" s="1">
        <f t="shared" si="312"/>
        <v>0</v>
      </c>
      <c r="O2672" s="1">
        <f>IF(B2672="Med B", COUNTIFS(A$2:A2672, A2672, B$2:B2672, "Med B"), 0)</f>
        <v>0</v>
      </c>
      <c r="P2672" s="1">
        <f>IF(AND(B2672="Med B", COUNTIFS(A$2:A2672, A2672, B$2:B2672, "Med B")=2), E2672, 0)</f>
        <v>0</v>
      </c>
    </row>
    <row r="2673" spans="9:16" ht="12.75" customHeight="1" x14ac:dyDescent="0.25">
      <c r="I2673" s="23">
        <f>IF(F2673=1, SUMIFS(E$2:E2673, A$2:A2673, A2673, B$2:B2673, "Med A"), 0)</f>
        <v>0</v>
      </c>
      <c r="J2673" s="23">
        <f t="shared" si="309"/>
        <v>0</v>
      </c>
      <c r="K2673" s="23">
        <f t="shared" si="310"/>
        <v>0</v>
      </c>
      <c r="L2673" s="23">
        <f t="shared" si="311"/>
        <v>0</v>
      </c>
      <c r="M2673" s="1">
        <f>IF(AND(B2673="Med B", COUNTIFS(A$2:A2673, A2673, B$2:B2673, "Med B")=1), 1, 0)</f>
        <v>0</v>
      </c>
      <c r="N2673" s="1">
        <f t="shared" si="312"/>
        <v>0</v>
      </c>
      <c r="O2673" s="1">
        <f>IF(B2673="Med B", COUNTIFS(A$2:A2673, A2673, B$2:B2673, "Med B"), 0)</f>
        <v>0</v>
      </c>
      <c r="P2673" s="1">
        <f>IF(AND(B2673="Med B", COUNTIFS(A$2:A2673, A2673, B$2:B2673, "Med B")=2), E2673, 0)</f>
        <v>0</v>
      </c>
    </row>
    <row r="2674" spans="9:16" ht="12.75" customHeight="1" x14ac:dyDescent="0.25">
      <c r="I2674" s="23">
        <f>IF(F2674=1, SUMIFS(E$2:E2674, A$2:A2674, A2674, B$2:B2674, "Med A"), 0)</f>
        <v>0</v>
      </c>
      <c r="J2674" s="23">
        <f t="shared" si="309"/>
        <v>0</v>
      </c>
      <c r="K2674" s="23">
        <f t="shared" si="310"/>
        <v>0</v>
      </c>
      <c r="L2674" s="23">
        <f t="shared" si="311"/>
        <v>0</v>
      </c>
      <c r="M2674" s="1">
        <f>IF(AND(B2674="Med B", COUNTIFS(A$2:A2674, A2674, B$2:B2674, "Med B")=1), 1, 0)</f>
        <v>0</v>
      </c>
      <c r="N2674" s="1">
        <f t="shared" si="312"/>
        <v>0</v>
      </c>
      <c r="O2674" s="1">
        <f>IF(B2674="Med B", COUNTIFS(A$2:A2674, A2674, B$2:B2674, "Med B"), 0)</f>
        <v>0</v>
      </c>
      <c r="P2674" s="1">
        <f>IF(AND(B2674="Med B", COUNTIFS(A$2:A2674, A2674, B$2:B2674, "Med B")=2), E2674, 0)</f>
        <v>0</v>
      </c>
    </row>
    <row r="2675" spans="9:16" ht="12.75" customHeight="1" x14ac:dyDescent="0.25">
      <c r="I2675" s="23">
        <f>IF(F2675=1, SUMIFS(E$2:E2675, A$2:A2675, A2675, B$2:B2675, "Med A"), 0)</f>
        <v>0</v>
      </c>
      <c r="J2675" s="23">
        <f t="shared" si="309"/>
        <v>0</v>
      </c>
      <c r="K2675" s="23">
        <f t="shared" si="310"/>
        <v>0</v>
      </c>
      <c r="L2675" s="23">
        <f t="shared" si="311"/>
        <v>0</v>
      </c>
      <c r="M2675" s="1">
        <f>IF(AND(B2675="Med B", COUNTIFS(A$2:A2675, A2675, B$2:B2675, "Med B")=1), 1, 0)</f>
        <v>0</v>
      </c>
      <c r="N2675" s="1">
        <f t="shared" si="312"/>
        <v>0</v>
      </c>
      <c r="O2675" s="1">
        <f>IF(B2675="Med B", COUNTIFS(A$2:A2675, A2675, B$2:B2675, "Med B"), 0)</f>
        <v>0</v>
      </c>
      <c r="P2675" s="1">
        <f>IF(AND(B2675="Med B", COUNTIFS(A$2:A2675, A2675, B$2:B2675, "Med B")=2), E2675, 0)</f>
        <v>0</v>
      </c>
    </row>
    <row r="2676" spans="9:16" ht="12.75" customHeight="1" x14ac:dyDescent="0.25">
      <c r="I2676" s="23">
        <f>IF(F2676=1, SUMIFS(E$2:E2676, A$2:A2676, A2676, B$2:B2676, "Med A"), 0)</f>
        <v>0</v>
      </c>
      <c r="J2676" s="23">
        <f t="shared" si="309"/>
        <v>0</v>
      </c>
      <c r="K2676" s="23">
        <f t="shared" si="310"/>
        <v>0</v>
      </c>
      <c r="L2676" s="23">
        <f t="shared" si="311"/>
        <v>0</v>
      </c>
      <c r="M2676" s="1">
        <f>IF(AND(B2676="Med B", COUNTIFS(A$2:A2676, A2676, B$2:B2676, "Med B")=1), 1, 0)</f>
        <v>0</v>
      </c>
      <c r="N2676" s="1">
        <f t="shared" si="312"/>
        <v>0</v>
      </c>
      <c r="O2676" s="1">
        <f>IF(B2676="Med B", COUNTIFS(A$2:A2676, A2676, B$2:B2676, "Med B"), 0)</f>
        <v>0</v>
      </c>
      <c r="P2676" s="1">
        <f>IF(AND(B2676="Med B", COUNTIFS(A$2:A2676, A2676, B$2:B2676, "Med B")=2), E2676, 0)</f>
        <v>0</v>
      </c>
    </row>
    <row r="2677" spans="9:16" ht="12.75" customHeight="1" x14ac:dyDescent="0.25">
      <c r="I2677" s="23">
        <f>IF(F2677=1, SUMIFS(E$2:E2677, A$2:A2677, A2677, B$2:B2677, "Med A"), 0)</f>
        <v>0</v>
      </c>
      <c r="J2677" s="23">
        <f t="shared" si="309"/>
        <v>0</v>
      </c>
      <c r="K2677" s="23">
        <f t="shared" si="310"/>
        <v>0</v>
      </c>
      <c r="L2677" s="23">
        <f t="shared" si="311"/>
        <v>0</v>
      </c>
      <c r="M2677" s="1">
        <f>IF(AND(B2677="Med B", COUNTIFS(A$2:A2677, A2677, B$2:B2677, "Med B")=1), 1, 0)</f>
        <v>0</v>
      </c>
      <c r="N2677" s="1">
        <f t="shared" si="312"/>
        <v>0</v>
      </c>
      <c r="O2677" s="1">
        <f>IF(B2677="Med B", COUNTIFS(A$2:A2677, A2677, B$2:B2677, "Med B"), 0)</f>
        <v>0</v>
      </c>
      <c r="P2677" s="1">
        <f>IF(AND(B2677="Med B", COUNTIFS(A$2:A2677, A2677, B$2:B2677, "Med B")=2), E2677, 0)</f>
        <v>0</v>
      </c>
    </row>
    <row r="2678" spans="9:16" ht="12.75" customHeight="1" x14ac:dyDescent="0.25">
      <c r="I2678" s="23">
        <f>IF(F2678=1, SUMIFS(E$2:E2678, A$2:A2678, A2678, B$2:B2678, "Med A"), 0)</f>
        <v>0</v>
      </c>
      <c r="J2678" s="23">
        <f t="shared" si="309"/>
        <v>0</v>
      </c>
      <c r="K2678" s="23">
        <f t="shared" si="310"/>
        <v>0</v>
      </c>
      <c r="L2678" s="23">
        <f t="shared" si="311"/>
        <v>0</v>
      </c>
      <c r="M2678" s="1">
        <f>IF(AND(B2678="Med B", COUNTIFS(A$2:A2678, A2678, B$2:B2678, "Med B")=1), 1, 0)</f>
        <v>0</v>
      </c>
      <c r="N2678" s="1">
        <f t="shared" si="312"/>
        <v>0</v>
      </c>
      <c r="O2678" s="1">
        <f>IF(B2678="Med B", COUNTIFS(A$2:A2678, A2678, B$2:B2678, "Med B"), 0)</f>
        <v>0</v>
      </c>
      <c r="P2678" s="1">
        <f>IF(AND(B2678="Med B", COUNTIFS(A$2:A2678, A2678, B$2:B2678, "Med B")=2), E2678, 0)</f>
        <v>0</v>
      </c>
    </row>
    <row r="2679" spans="9:16" ht="12.75" customHeight="1" x14ac:dyDescent="0.25">
      <c r="I2679" s="23">
        <f>IF(F2679=1, SUMIFS(E$2:E2679, A$2:A2679, A2679, B$2:B2679, "Med A"), 0)</f>
        <v>0</v>
      </c>
      <c r="J2679" s="23">
        <f t="shared" si="309"/>
        <v>0</v>
      </c>
      <c r="K2679" s="23">
        <f t="shared" si="310"/>
        <v>0</v>
      </c>
      <c r="L2679" s="23">
        <f t="shared" si="311"/>
        <v>0</v>
      </c>
      <c r="M2679" s="1">
        <f>IF(AND(B2679="Med B", COUNTIFS(A$2:A2679, A2679, B$2:B2679, "Med B")=1), 1, 0)</f>
        <v>0</v>
      </c>
      <c r="N2679" s="1">
        <f t="shared" si="312"/>
        <v>0</v>
      </c>
      <c r="O2679" s="1">
        <f>IF(B2679="Med B", COUNTIFS(A$2:A2679, A2679, B$2:B2679, "Med B"), 0)</f>
        <v>0</v>
      </c>
      <c r="P2679" s="1">
        <f>IF(AND(B2679="Med B", COUNTIFS(A$2:A2679, A2679, B$2:B2679, "Med B")=2), E2679, 0)</f>
        <v>0</v>
      </c>
    </row>
    <row r="2680" spans="9:16" ht="12.75" customHeight="1" x14ac:dyDescent="0.25">
      <c r="I2680" s="23">
        <f>IF(F2680=1, SUMIFS(E$2:E2680, A$2:A2680, A2680, B$2:B2680, "Med A"), 0)</f>
        <v>0</v>
      </c>
      <c r="J2680" s="23">
        <f t="shared" si="309"/>
        <v>0</v>
      </c>
      <c r="K2680" s="23">
        <f t="shared" si="310"/>
        <v>0</v>
      </c>
      <c r="L2680" s="23">
        <f t="shared" si="311"/>
        <v>0</v>
      </c>
      <c r="M2680" s="1">
        <f>IF(AND(B2680="Med B", COUNTIFS(A$2:A2680, A2680, B$2:B2680, "Med B")=1), 1, 0)</f>
        <v>0</v>
      </c>
      <c r="N2680" s="1">
        <f t="shared" si="312"/>
        <v>0</v>
      </c>
      <c r="O2680" s="1">
        <f>IF(B2680="Med B", COUNTIFS(A$2:A2680, A2680, B$2:B2680, "Med B"), 0)</f>
        <v>0</v>
      </c>
      <c r="P2680" s="1">
        <f>IF(AND(B2680="Med B", COUNTIFS(A$2:A2680, A2680, B$2:B2680, "Med B")=2), E2680, 0)</f>
        <v>0</v>
      </c>
    </row>
    <row r="2681" spans="9:16" ht="12.75" customHeight="1" x14ac:dyDescent="0.25">
      <c r="I2681" s="23">
        <f>IF(F2681=1, SUMIFS(E$2:E2681, A$2:A2681, A2681, B$2:B2681, "Med A"), 0)</f>
        <v>0</v>
      </c>
      <c r="J2681" s="23">
        <f t="shared" si="309"/>
        <v>0</v>
      </c>
      <c r="K2681" s="23">
        <f t="shared" si="310"/>
        <v>0</v>
      </c>
      <c r="L2681" s="23">
        <f t="shared" si="311"/>
        <v>0</v>
      </c>
      <c r="M2681" s="1">
        <f>IF(AND(B2681="Med B", COUNTIFS(A$2:A2681, A2681, B$2:B2681, "Med B")=1), 1, 0)</f>
        <v>0</v>
      </c>
      <c r="N2681" s="1">
        <f t="shared" si="312"/>
        <v>0</v>
      </c>
      <c r="O2681" s="1">
        <f>IF(B2681="Med B", COUNTIFS(A$2:A2681, A2681, B$2:B2681, "Med B"), 0)</f>
        <v>0</v>
      </c>
      <c r="P2681" s="1">
        <f>IF(AND(B2681="Med B", COUNTIFS(A$2:A2681, A2681, B$2:B2681, "Med B")=2), E2681, 0)</f>
        <v>0</v>
      </c>
    </row>
    <row r="2682" spans="9:16" ht="12.75" customHeight="1" x14ac:dyDescent="0.25">
      <c r="I2682" s="23">
        <f>IF(F2682=1, SUMIFS(E$2:E2682, A$2:A2682, A2682, B$2:B2682, "Med A"), 0)</f>
        <v>0</v>
      </c>
      <c r="J2682" s="23">
        <f t="shared" si="309"/>
        <v>0</v>
      </c>
      <c r="K2682" s="23">
        <f t="shared" si="310"/>
        <v>0</v>
      </c>
      <c r="L2682" s="23">
        <f t="shared" si="311"/>
        <v>0</v>
      </c>
      <c r="M2682" s="1">
        <f>IF(AND(B2682="Med B", COUNTIFS(A$2:A2682, A2682, B$2:B2682, "Med B")=1), 1, 0)</f>
        <v>0</v>
      </c>
      <c r="N2682" s="1">
        <f t="shared" si="312"/>
        <v>0</v>
      </c>
      <c r="O2682" s="1">
        <f>IF(B2682="Med B", COUNTIFS(A$2:A2682, A2682, B$2:B2682, "Med B"), 0)</f>
        <v>0</v>
      </c>
      <c r="P2682" s="1">
        <f>IF(AND(B2682="Med B", COUNTIFS(A$2:A2682, A2682, B$2:B2682, "Med B")=2), E2682, 0)</f>
        <v>0</v>
      </c>
    </row>
    <row r="2683" spans="9:16" ht="12.75" customHeight="1" x14ac:dyDescent="0.25">
      <c r="I2683" s="23">
        <f>IF(F2683=1, SUMIFS(E$2:E2683, A$2:A2683, A2683, B$2:B2683, "Med A"), 0)</f>
        <v>0</v>
      </c>
      <c r="J2683" s="23">
        <f t="shared" si="309"/>
        <v>0</v>
      </c>
      <c r="K2683" s="23">
        <f t="shared" si="310"/>
        <v>0</v>
      </c>
      <c r="L2683" s="23">
        <f t="shared" si="311"/>
        <v>0</v>
      </c>
      <c r="M2683" s="1">
        <f>IF(AND(B2683="Med B", COUNTIFS(A$2:A2683, A2683, B$2:B2683, "Med B")=1), 1, 0)</f>
        <v>0</v>
      </c>
      <c r="N2683" s="1">
        <f t="shared" si="312"/>
        <v>0</v>
      </c>
      <c r="O2683" s="1">
        <f>IF(B2683="Med B", COUNTIFS(A$2:A2683, A2683, B$2:B2683, "Med B"), 0)</f>
        <v>0</v>
      </c>
      <c r="P2683" s="1">
        <f>IF(AND(B2683="Med B", COUNTIFS(A$2:A2683, A2683, B$2:B2683, "Med B")=2), E2683, 0)</f>
        <v>0</v>
      </c>
    </row>
    <row r="2684" spans="9:16" ht="12.75" customHeight="1" x14ac:dyDescent="0.25">
      <c r="I2684" s="23">
        <f>IF(F2684=1, SUMIFS(E$2:E2684, A$2:A2684, A2684, B$2:B2684, "Med A"), 0)</f>
        <v>0</v>
      </c>
      <c r="J2684" s="23">
        <f t="shared" si="309"/>
        <v>0</v>
      </c>
      <c r="K2684" s="23">
        <f t="shared" si="310"/>
        <v>0</v>
      </c>
      <c r="L2684" s="23">
        <f t="shared" si="311"/>
        <v>0</v>
      </c>
      <c r="M2684" s="1">
        <f>IF(AND(B2684="Med B", COUNTIFS(A$2:A2684, A2684, B$2:B2684, "Med B")=1), 1, 0)</f>
        <v>0</v>
      </c>
      <c r="N2684" s="1">
        <f t="shared" si="312"/>
        <v>0</v>
      </c>
      <c r="O2684" s="1">
        <f>IF(B2684="Med B", COUNTIFS(A$2:A2684, A2684, B$2:B2684, "Med B"), 0)</f>
        <v>0</v>
      </c>
      <c r="P2684" s="1">
        <f>IF(AND(B2684="Med B", COUNTIFS(A$2:A2684, A2684, B$2:B2684, "Med B")=2), E2684, 0)</f>
        <v>0</v>
      </c>
    </row>
    <row r="2685" spans="9:16" ht="12.75" customHeight="1" x14ac:dyDescent="0.25">
      <c r="I2685" s="23">
        <f>IF(F2685=1, SUMIFS(E$2:E2685, A$2:A2685, A2685, B$2:B2685, "Med A"), 0)</f>
        <v>0</v>
      </c>
      <c r="J2685" s="23">
        <f t="shared" si="309"/>
        <v>0</v>
      </c>
      <c r="K2685" s="23">
        <f t="shared" si="310"/>
        <v>0</v>
      </c>
      <c r="L2685" s="23">
        <f t="shared" si="311"/>
        <v>0</v>
      </c>
      <c r="M2685" s="1">
        <f>IF(AND(B2685="Med B", COUNTIFS(A$2:A2685, A2685, B$2:B2685, "Med B")=1), 1, 0)</f>
        <v>0</v>
      </c>
      <c r="N2685" s="1">
        <f t="shared" si="312"/>
        <v>0</v>
      </c>
      <c r="O2685" s="1">
        <f>IF(B2685="Med B", COUNTIFS(A$2:A2685, A2685, B$2:B2685, "Med B"), 0)</f>
        <v>0</v>
      </c>
      <c r="P2685" s="1">
        <f>IF(AND(B2685="Med B", COUNTIFS(A$2:A2685, A2685, B$2:B2685, "Med B")=2), E2685, 0)</f>
        <v>0</v>
      </c>
    </row>
    <row r="2686" spans="9:16" ht="12.75" customHeight="1" x14ac:dyDescent="0.25">
      <c r="I2686" s="23">
        <f>IF(F2686=1, SUMIFS(E$2:E2686, A$2:A2686, A2686, B$2:B2686, "Med A"), 0)</f>
        <v>0</v>
      </c>
      <c r="J2686" s="23">
        <f t="shared" si="309"/>
        <v>0</v>
      </c>
      <c r="K2686" s="23">
        <f t="shared" si="310"/>
        <v>0</v>
      </c>
      <c r="L2686" s="23">
        <f t="shared" si="311"/>
        <v>0</v>
      </c>
      <c r="M2686" s="1">
        <f>IF(AND(B2686="Med B", COUNTIFS(A$2:A2686, A2686, B$2:B2686, "Med B")=1), 1, 0)</f>
        <v>0</v>
      </c>
      <c r="N2686" s="1">
        <f t="shared" si="312"/>
        <v>0</v>
      </c>
      <c r="O2686" s="1">
        <f>IF(B2686="Med B", COUNTIFS(A$2:A2686, A2686, B$2:B2686, "Med B"), 0)</f>
        <v>0</v>
      </c>
      <c r="P2686" s="1">
        <f>IF(AND(B2686="Med B", COUNTIFS(A$2:A2686, A2686, B$2:B2686, "Med B")=2), E2686, 0)</f>
        <v>0</v>
      </c>
    </row>
    <row r="2687" spans="9:16" ht="12.75" customHeight="1" x14ac:dyDescent="0.25">
      <c r="I2687" s="23">
        <f>IF(F2687=1, SUMIFS(E$2:E2687, A$2:A2687, A2687, B$2:B2687, "Med A"), 0)</f>
        <v>0</v>
      </c>
      <c r="J2687" s="23">
        <f t="shared" si="309"/>
        <v>0</v>
      </c>
      <c r="K2687" s="23">
        <f t="shared" si="310"/>
        <v>0</v>
      </c>
      <c r="L2687" s="23">
        <f t="shared" si="311"/>
        <v>0</v>
      </c>
      <c r="M2687" s="1">
        <f>IF(AND(B2687="Med B", COUNTIFS(A$2:A2687, A2687, B$2:B2687, "Med B")=1), 1, 0)</f>
        <v>0</v>
      </c>
      <c r="N2687" s="1">
        <f t="shared" si="312"/>
        <v>0</v>
      </c>
      <c r="O2687" s="1">
        <f>IF(B2687="Med B", COUNTIFS(A$2:A2687, A2687, B$2:B2687, "Med B"), 0)</f>
        <v>0</v>
      </c>
      <c r="P2687" s="1">
        <f>IF(AND(B2687="Med B", COUNTIFS(A$2:A2687, A2687, B$2:B2687, "Med B")=2), E2687, 0)</f>
        <v>0</v>
      </c>
    </row>
    <row r="2688" spans="9:16" ht="12.75" customHeight="1" x14ac:dyDescent="0.25">
      <c r="I2688" s="23">
        <f>IF(F2688=1, SUMIFS(E$2:E2688, A$2:A2688, A2688, B$2:B2688, "Med A"), 0)</f>
        <v>0</v>
      </c>
      <c r="J2688" s="23">
        <f t="shared" si="309"/>
        <v>0</v>
      </c>
      <c r="K2688" s="23">
        <f t="shared" si="310"/>
        <v>0</v>
      </c>
      <c r="L2688" s="23">
        <f t="shared" si="311"/>
        <v>0</v>
      </c>
      <c r="M2688" s="1">
        <f>IF(AND(B2688="Med B", COUNTIFS(A$2:A2688, A2688, B$2:B2688, "Med B")=1), 1, 0)</f>
        <v>0</v>
      </c>
      <c r="N2688" s="1">
        <f t="shared" si="312"/>
        <v>0</v>
      </c>
      <c r="O2688" s="1">
        <f>IF(B2688="Med B", COUNTIFS(A$2:A2688, A2688, B$2:B2688, "Med B"), 0)</f>
        <v>0</v>
      </c>
      <c r="P2688" s="1">
        <f>IF(AND(B2688="Med B", COUNTIFS(A$2:A2688, A2688, B$2:B2688, "Med B")=2), E2688, 0)</f>
        <v>0</v>
      </c>
    </row>
    <row r="2689" spans="9:16" ht="12.75" customHeight="1" x14ac:dyDescent="0.25">
      <c r="I2689" s="23">
        <f>IF(F2689=1, SUMIFS(E$2:E2689, A$2:A2689, A2689, B$2:B2689, "Med A"), 0)</f>
        <v>0</v>
      </c>
      <c r="J2689" s="23">
        <f t="shared" si="309"/>
        <v>0</v>
      </c>
      <c r="K2689" s="23">
        <f t="shared" si="310"/>
        <v>0</v>
      </c>
      <c r="L2689" s="23">
        <f t="shared" si="311"/>
        <v>0</v>
      </c>
      <c r="M2689" s="1">
        <f>IF(AND(B2689="Med B", COUNTIFS(A$2:A2689, A2689, B$2:B2689, "Med B")=1), 1, 0)</f>
        <v>0</v>
      </c>
      <c r="N2689" s="1">
        <f t="shared" si="312"/>
        <v>0</v>
      </c>
      <c r="O2689" s="1">
        <f>IF(B2689="Med B", COUNTIFS(A$2:A2689, A2689, B$2:B2689, "Med B"), 0)</f>
        <v>0</v>
      </c>
      <c r="P2689" s="1">
        <f>IF(AND(B2689="Med B", COUNTIFS(A$2:A2689, A2689, B$2:B2689, "Med B")=2), E2689, 0)</f>
        <v>0</v>
      </c>
    </row>
    <row r="2690" spans="9:16" ht="12.75" customHeight="1" x14ac:dyDescent="0.25">
      <c r="I2690" s="23">
        <f>IF(F2690=1, SUMIFS(E$2:E2690, A$2:A2690, A2690, B$2:B2690, "Med A"), 0)</f>
        <v>0</v>
      </c>
      <c r="J2690" s="23">
        <f t="shared" si="309"/>
        <v>0</v>
      </c>
      <c r="K2690" s="23">
        <f t="shared" si="310"/>
        <v>0</v>
      </c>
      <c r="L2690" s="23">
        <f t="shared" si="311"/>
        <v>0</v>
      </c>
      <c r="M2690" s="1">
        <f>IF(AND(B2690="Med B", COUNTIFS(A$2:A2690, A2690, B$2:B2690, "Med B")=1), 1, 0)</f>
        <v>0</v>
      </c>
      <c r="N2690" s="1">
        <f t="shared" si="312"/>
        <v>0</v>
      </c>
      <c r="O2690" s="1">
        <f>IF(B2690="Med B", COUNTIFS(A$2:A2690, A2690, B$2:B2690, "Med B"), 0)</f>
        <v>0</v>
      </c>
      <c r="P2690" s="1">
        <f>IF(AND(B2690="Med B", COUNTIFS(A$2:A2690, A2690, B$2:B2690, "Med B")=2), E2690, 0)</f>
        <v>0</v>
      </c>
    </row>
    <row r="2691" spans="9:16" ht="12.75" customHeight="1" x14ac:dyDescent="0.25">
      <c r="I2691" s="23">
        <f>IF(F2691=1, SUMIFS(E$2:E2691, A$2:A2691, A2691, B$2:B2691, "Med A"), 0)</f>
        <v>0</v>
      </c>
      <c r="J2691" s="23">
        <f t="shared" ref="J2691:J2754" si="313">IF(AND(B2691="Med B", OR(A2692&lt;&gt;A2691, ISBLANK(A2692))), SUMIFS(E:E, A:A, A2691, B:B, "Med B"), 0)</f>
        <v>0</v>
      </c>
      <c r="K2691" s="23">
        <f t="shared" ref="K2691:K2754" si="314">IF(B2691="Med A", E2691, 0)</f>
        <v>0</v>
      </c>
      <c r="L2691" s="23">
        <f t="shared" ref="L2691:L2754" si="315">IF(B2691="Med B", E2691, 0)</f>
        <v>0</v>
      </c>
      <c r="M2691" s="1">
        <f>IF(AND(B2691="Med B", COUNTIFS(A$2:A2691, A2691, B$2:B2691, "Med B")=1), 1, 0)</f>
        <v>0</v>
      </c>
      <c r="N2691" s="1">
        <f t="shared" ref="N2691:N2754" si="316">IF(M2691=1, E2691, 0)</f>
        <v>0</v>
      </c>
      <c r="O2691" s="1">
        <f>IF(B2691="Med B", COUNTIFS(A$2:A2691, A2691, B$2:B2691, "Med B"), 0)</f>
        <v>0</v>
      </c>
      <c r="P2691" s="1">
        <f>IF(AND(B2691="Med B", COUNTIFS(A$2:A2691, A2691, B$2:B2691, "Med B")=2), E2691, 0)</f>
        <v>0</v>
      </c>
    </row>
    <row r="2692" spans="9:16" ht="12.75" customHeight="1" x14ac:dyDescent="0.25">
      <c r="I2692" s="23">
        <f>IF(F2692=1, SUMIFS(E$2:E2692, A$2:A2692, A2692, B$2:B2692, "Med A"), 0)</f>
        <v>0</v>
      </c>
      <c r="J2692" s="23">
        <f t="shared" si="313"/>
        <v>0</v>
      </c>
      <c r="K2692" s="23">
        <f t="shared" si="314"/>
        <v>0</v>
      </c>
      <c r="L2692" s="23">
        <f t="shared" si="315"/>
        <v>0</v>
      </c>
      <c r="M2692" s="1">
        <f>IF(AND(B2692="Med B", COUNTIFS(A$2:A2692, A2692, B$2:B2692, "Med B")=1), 1, 0)</f>
        <v>0</v>
      </c>
      <c r="N2692" s="1">
        <f t="shared" si="316"/>
        <v>0</v>
      </c>
      <c r="O2692" s="1">
        <f>IF(B2692="Med B", COUNTIFS(A$2:A2692, A2692, B$2:B2692, "Med B"), 0)</f>
        <v>0</v>
      </c>
      <c r="P2692" s="1">
        <f>IF(AND(B2692="Med B", COUNTIFS(A$2:A2692, A2692, B$2:B2692, "Med B")=2), E2692, 0)</f>
        <v>0</v>
      </c>
    </row>
    <row r="2693" spans="9:16" ht="12.75" customHeight="1" x14ac:dyDescent="0.25">
      <c r="I2693" s="23">
        <f>IF(F2693=1, SUMIFS(E$2:E2693, A$2:A2693, A2693, B$2:B2693, "Med A"), 0)</f>
        <v>0</v>
      </c>
      <c r="J2693" s="23">
        <f t="shared" si="313"/>
        <v>0</v>
      </c>
      <c r="K2693" s="23">
        <f t="shared" si="314"/>
        <v>0</v>
      </c>
      <c r="L2693" s="23">
        <f t="shared" si="315"/>
        <v>0</v>
      </c>
      <c r="M2693" s="1">
        <f>IF(AND(B2693="Med B", COUNTIFS(A$2:A2693, A2693, B$2:B2693, "Med B")=1), 1, 0)</f>
        <v>0</v>
      </c>
      <c r="N2693" s="1">
        <f t="shared" si="316"/>
        <v>0</v>
      </c>
      <c r="O2693" s="1">
        <f>IF(B2693="Med B", COUNTIFS(A$2:A2693, A2693, B$2:B2693, "Med B"), 0)</f>
        <v>0</v>
      </c>
      <c r="P2693" s="1">
        <f>IF(AND(B2693="Med B", COUNTIFS(A$2:A2693, A2693, B$2:B2693, "Med B")=2), E2693, 0)</f>
        <v>0</v>
      </c>
    </row>
    <row r="2694" spans="9:16" ht="12.75" customHeight="1" x14ac:dyDescent="0.25">
      <c r="I2694" s="23">
        <f>IF(F2694=1, SUMIFS(E$2:E2694, A$2:A2694, A2694, B$2:B2694, "Med A"), 0)</f>
        <v>0</v>
      </c>
      <c r="J2694" s="23">
        <f t="shared" si="313"/>
        <v>0</v>
      </c>
      <c r="K2694" s="23">
        <f t="shared" si="314"/>
        <v>0</v>
      </c>
      <c r="L2694" s="23">
        <f t="shared" si="315"/>
        <v>0</v>
      </c>
      <c r="M2694" s="1">
        <f>IF(AND(B2694="Med B", COUNTIFS(A$2:A2694, A2694, B$2:B2694, "Med B")=1), 1, 0)</f>
        <v>0</v>
      </c>
      <c r="N2694" s="1">
        <f t="shared" si="316"/>
        <v>0</v>
      </c>
      <c r="O2694" s="1">
        <f>IF(B2694="Med B", COUNTIFS(A$2:A2694, A2694, B$2:B2694, "Med B"), 0)</f>
        <v>0</v>
      </c>
      <c r="P2694" s="1">
        <f>IF(AND(B2694="Med B", COUNTIFS(A$2:A2694, A2694, B$2:B2694, "Med B")=2), E2694, 0)</f>
        <v>0</v>
      </c>
    </row>
    <row r="2695" spans="9:16" ht="12.75" customHeight="1" x14ac:dyDescent="0.25">
      <c r="I2695" s="23">
        <f>IF(F2695=1, SUMIFS(E$2:E2695, A$2:A2695, A2695, B$2:B2695, "Med A"), 0)</f>
        <v>0</v>
      </c>
      <c r="J2695" s="23">
        <f t="shared" si="313"/>
        <v>0</v>
      </c>
      <c r="K2695" s="23">
        <f t="shared" si="314"/>
        <v>0</v>
      </c>
      <c r="L2695" s="23">
        <f t="shared" si="315"/>
        <v>0</v>
      </c>
      <c r="M2695" s="1">
        <f>IF(AND(B2695="Med B", COUNTIFS(A$2:A2695, A2695, B$2:B2695, "Med B")=1), 1, 0)</f>
        <v>0</v>
      </c>
      <c r="N2695" s="1">
        <f t="shared" si="316"/>
        <v>0</v>
      </c>
      <c r="O2695" s="1">
        <f>IF(B2695="Med B", COUNTIFS(A$2:A2695, A2695, B$2:B2695, "Med B"), 0)</f>
        <v>0</v>
      </c>
      <c r="P2695" s="1">
        <f>IF(AND(B2695="Med B", COUNTIFS(A$2:A2695, A2695, B$2:B2695, "Med B")=2), E2695, 0)</f>
        <v>0</v>
      </c>
    </row>
    <row r="2696" spans="9:16" ht="12.75" customHeight="1" x14ac:dyDescent="0.25">
      <c r="I2696" s="23">
        <f>IF(F2696=1, SUMIFS(E$2:E2696, A$2:A2696, A2696, B$2:B2696, "Med A"), 0)</f>
        <v>0</v>
      </c>
      <c r="J2696" s="23">
        <f t="shared" si="313"/>
        <v>0</v>
      </c>
      <c r="K2696" s="23">
        <f t="shared" si="314"/>
        <v>0</v>
      </c>
      <c r="L2696" s="23">
        <f t="shared" si="315"/>
        <v>0</v>
      </c>
      <c r="M2696" s="1">
        <f>IF(AND(B2696="Med B", COUNTIFS(A$2:A2696, A2696, B$2:B2696, "Med B")=1), 1, 0)</f>
        <v>0</v>
      </c>
      <c r="N2696" s="1">
        <f t="shared" si="316"/>
        <v>0</v>
      </c>
      <c r="O2696" s="1">
        <f>IF(B2696="Med B", COUNTIFS(A$2:A2696, A2696, B$2:B2696, "Med B"), 0)</f>
        <v>0</v>
      </c>
      <c r="P2696" s="1">
        <f>IF(AND(B2696="Med B", COUNTIFS(A$2:A2696, A2696, B$2:B2696, "Med B")=2), E2696, 0)</f>
        <v>0</v>
      </c>
    </row>
    <row r="2697" spans="9:16" ht="12.75" customHeight="1" x14ac:dyDescent="0.25">
      <c r="I2697" s="23">
        <f>IF(F2697=1, SUMIFS(E$2:E2697, A$2:A2697, A2697, B$2:B2697, "Med A"), 0)</f>
        <v>0</v>
      </c>
      <c r="J2697" s="23">
        <f t="shared" si="313"/>
        <v>0</v>
      </c>
      <c r="K2697" s="23">
        <f t="shared" si="314"/>
        <v>0</v>
      </c>
      <c r="L2697" s="23">
        <f t="shared" si="315"/>
        <v>0</v>
      </c>
      <c r="M2697" s="1">
        <f>IF(AND(B2697="Med B", COUNTIFS(A$2:A2697, A2697, B$2:B2697, "Med B")=1), 1, 0)</f>
        <v>0</v>
      </c>
      <c r="N2697" s="1">
        <f t="shared" si="316"/>
        <v>0</v>
      </c>
      <c r="O2697" s="1">
        <f>IF(B2697="Med B", COUNTIFS(A$2:A2697, A2697, B$2:B2697, "Med B"), 0)</f>
        <v>0</v>
      </c>
      <c r="P2697" s="1">
        <f>IF(AND(B2697="Med B", COUNTIFS(A$2:A2697, A2697, B$2:B2697, "Med B")=2), E2697, 0)</f>
        <v>0</v>
      </c>
    </row>
    <row r="2698" spans="9:16" ht="12.75" customHeight="1" x14ac:dyDescent="0.25">
      <c r="I2698" s="23">
        <f>IF(F2698=1, SUMIFS(E$2:E2698, A$2:A2698, A2698, B$2:B2698, "Med A"), 0)</f>
        <v>0</v>
      </c>
      <c r="J2698" s="23">
        <f t="shared" si="313"/>
        <v>0</v>
      </c>
      <c r="K2698" s="23">
        <f t="shared" si="314"/>
        <v>0</v>
      </c>
      <c r="L2698" s="23">
        <f t="shared" si="315"/>
        <v>0</v>
      </c>
      <c r="M2698" s="1">
        <f>IF(AND(B2698="Med B", COUNTIFS(A$2:A2698, A2698, B$2:B2698, "Med B")=1), 1, 0)</f>
        <v>0</v>
      </c>
      <c r="N2698" s="1">
        <f t="shared" si="316"/>
        <v>0</v>
      </c>
      <c r="O2698" s="1">
        <f>IF(B2698="Med B", COUNTIFS(A$2:A2698, A2698, B$2:B2698, "Med B"), 0)</f>
        <v>0</v>
      </c>
      <c r="P2698" s="1">
        <f>IF(AND(B2698="Med B", COUNTIFS(A$2:A2698, A2698, B$2:B2698, "Med B")=2), E2698, 0)</f>
        <v>0</v>
      </c>
    </row>
    <row r="2699" spans="9:16" ht="12.75" customHeight="1" x14ac:dyDescent="0.25">
      <c r="I2699" s="23">
        <f>IF(F2699=1, SUMIFS(E$2:E2699, A$2:A2699, A2699, B$2:B2699, "Med A"), 0)</f>
        <v>0</v>
      </c>
      <c r="J2699" s="23">
        <f t="shared" si="313"/>
        <v>0</v>
      </c>
      <c r="K2699" s="23">
        <f t="shared" si="314"/>
        <v>0</v>
      </c>
      <c r="L2699" s="23">
        <f t="shared" si="315"/>
        <v>0</v>
      </c>
      <c r="M2699" s="1">
        <f>IF(AND(B2699="Med B", COUNTIFS(A$2:A2699, A2699, B$2:B2699, "Med B")=1), 1, 0)</f>
        <v>0</v>
      </c>
      <c r="N2699" s="1">
        <f t="shared" si="316"/>
        <v>0</v>
      </c>
      <c r="O2699" s="1">
        <f>IF(B2699="Med B", COUNTIFS(A$2:A2699, A2699, B$2:B2699, "Med B"), 0)</f>
        <v>0</v>
      </c>
      <c r="P2699" s="1">
        <f>IF(AND(B2699="Med B", COUNTIFS(A$2:A2699, A2699, B$2:B2699, "Med B")=2), E2699, 0)</f>
        <v>0</v>
      </c>
    </row>
    <row r="2700" spans="9:16" ht="12.75" customHeight="1" x14ac:dyDescent="0.25">
      <c r="I2700" s="23">
        <f>IF(F2700=1, SUMIFS(E$2:E2700, A$2:A2700, A2700, B$2:B2700, "Med A"), 0)</f>
        <v>0</v>
      </c>
      <c r="J2700" s="23">
        <f t="shared" si="313"/>
        <v>0</v>
      </c>
      <c r="K2700" s="23">
        <f t="shared" si="314"/>
        <v>0</v>
      </c>
      <c r="L2700" s="23">
        <f t="shared" si="315"/>
        <v>0</v>
      </c>
      <c r="M2700" s="1">
        <f>IF(AND(B2700="Med B", COUNTIFS(A$2:A2700, A2700, B$2:B2700, "Med B")=1), 1, 0)</f>
        <v>0</v>
      </c>
      <c r="N2700" s="1">
        <f t="shared" si="316"/>
        <v>0</v>
      </c>
      <c r="O2700" s="1">
        <f>IF(B2700="Med B", COUNTIFS(A$2:A2700, A2700, B$2:B2700, "Med B"), 0)</f>
        <v>0</v>
      </c>
      <c r="P2700" s="1">
        <f>IF(AND(B2700="Med B", COUNTIFS(A$2:A2700, A2700, B$2:B2700, "Med B")=2), E2700, 0)</f>
        <v>0</v>
      </c>
    </row>
    <row r="2701" spans="9:16" ht="12.75" customHeight="1" x14ac:dyDescent="0.25">
      <c r="I2701" s="23">
        <f>IF(F2701=1, SUMIFS(E$2:E2701, A$2:A2701, A2701, B$2:B2701, "Med A"), 0)</f>
        <v>0</v>
      </c>
      <c r="J2701" s="23">
        <f t="shared" si="313"/>
        <v>0</v>
      </c>
      <c r="K2701" s="23">
        <f t="shared" si="314"/>
        <v>0</v>
      </c>
      <c r="L2701" s="23">
        <f t="shared" si="315"/>
        <v>0</v>
      </c>
      <c r="M2701" s="1">
        <f>IF(AND(B2701="Med B", COUNTIFS(A$2:A2701, A2701, B$2:B2701, "Med B")=1), 1, 0)</f>
        <v>0</v>
      </c>
      <c r="N2701" s="1">
        <f t="shared" si="316"/>
        <v>0</v>
      </c>
      <c r="O2701" s="1">
        <f>IF(B2701="Med B", COUNTIFS(A$2:A2701, A2701, B$2:B2701, "Med B"), 0)</f>
        <v>0</v>
      </c>
      <c r="P2701" s="1">
        <f>IF(AND(B2701="Med B", COUNTIFS(A$2:A2701, A2701, B$2:B2701, "Med B")=2), E2701, 0)</f>
        <v>0</v>
      </c>
    </row>
    <row r="2702" spans="9:16" ht="12.75" customHeight="1" x14ac:dyDescent="0.25">
      <c r="I2702" s="23">
        <f>IF(F2702=1, SUMIFS(E$2:E2702, A$2:A2702, A2702, B$2:B2702, "Med A"), 0)</f>
        <v>0</v>
      </c>
      <c r="J2702" s="23">
        <f t="shared" si="313"/>
        <v>0</v>
      </c>
      <c r="K2702" s="23">
        <f t="shared" si="314"/>
        <v>0</v>
      </c>
      <c r="L2702" s="23">
        <f t="shared" si="315"/>
        <v>0</v>
      </c>
      <c r="M2702" s="1">
        <f>IF(AND(B2702="Med B", COUNTIFS(A$2:A2702, A2702, B$2:B2702, "Med B")=1), 1, 0)</f>
        <v>0</v>
      </c>
      <c r="N2702" s="1">
        <f t="shared" si="316"/>
        <v>0</v>
      </c>
      <c r="O2702" s="1">
        <f>IF(B2702="Med B", COUNTIFS(A$2:A2702, A2702, B$2:B2702, "Med B"), 0)</f>
        <v>0</v>
      </c>
      <c r="P2702" s="1">
        <f>IF(AND(B2702="Med B", COUNTIFS(A$2:A2702, A2702, B$2:B2702, "Med B")=2), E2702, 0)</f>
        <v>0</v>
      </c>
    </row>
    <row r="2703" spans="9:16" ht="12.75" customHeight="1" x14ac:dyDescent="0.25">
      <c r="I2703" s="23">
        <f>IF(F2703=1, SUMIFS(E$2:E2703, A$2:A2703, A2703, B$2:B2703, "Med A"), 0)</f>
        <v>0</v>
      </c>
      <c r="J2703" s="23">
        <f t="shared" si="313"/>
        <v>0</v>
      </c>
      <c r="K2703" s="23">
        <f t="shared" si="314"/>
        <v>0</v>
      </c>
      <c r="L2703" s="23">
        <f t="shared" si="315"/>
        <v>0</v>
      </c>
      <c r="M2703" s="1">
        <f>IF(AND(B2703="Med B", COUNTIFS(A$2:A2703, A2703, B$2:B2703, "Med B")=1), 1, 0)</f>
        <v>0</v>
      </c>
      <c r="N2703" s="1">
        <f t="shared" si="316"/>
        <v>0</v>
      </c>
      <c r="O2703" s="1">
        <f>IF(B2703="Med B", COUNTIFS(A$2:A2703, A2703, B$2:B2703, "Med B"), 0)</f>
        <v>0</v>
      </c>
      <c r="P2703" s="1">
        <f>IF(AND(B2703="Med B", COUNTIFS(A$2:A2703, A2703, B$2:B2703, "Med B")=2), E2703, 0)</f>
        <v>0</v>
      </c>
    </row>
    <row r="2704" spans="9:16" ht="12.75" customHeight="1" x14ac:dyDescent="0.25">
      <c r="I2704" s="23">
        <f>IF(F2704=1, SUMIFS(E$2:E2704, A$2:A2704, A2704, B$2:B2704, "Med A"), 0)</f>
        <v>0</v>
      </c>
      <c r="J2704" s="23">
        <f t="shared" si="313"/>
        <v>0</v>
      </c>
      <c r="K2704" s="23">
        <f t="shared" si="314"/>
        <v>0</v>
      </c>
      <c r="L2704" s="23">
        <f t="shared" si="315"/>
        <v>0</v>
      </c>
      <c r="M2704" s="1">
        <f>IF(AND(B2704="Med B", COUNTIFS(A$2:A2704, A2704, B$2:B2704, "Med B")=1), 1, 0)</f>
        <v>0</v>
      </c>
      <c r="N2704" s="1">
        <f t="shared" si="316"/>
        <v>0</v>
      </c>
      <c r="O2704" s="1">
        <f>IF(B2704="Med B", COUNTIFS(A$2:A2704, A2704, B$2:B2704, "Med B"), 0)</f>
        <v>0</v>
      </c>
      <c r="P2704" s="1">
        <f>IF(AND(B2704="Med B", COUNTIFS(A$2:A2704, A2704, B$2:B2704, "Med B")=2), E2704, 0)</f>
        <v>0</v>
      </c>
    </row>
    <row r="2705" spans="9:16" ht="12.75" customHeight="1" x14ac:dyDescent="0.25">
      <c r="I2705" s="23">
        <f>IF(F2705=1, SUMIFS(E$2:E2705, A$2:A2705, A2705, B$2:B2705, "Med A"), 0)</f>
        <v>0</v>
      </c>
      <c r="J2705" s="23">
        <f t="shared" si="313"/>
        <v>0</v>
      </c>
      <c r="K2705" s="23">
        <f t="shared" si="314"/>
        <v>0</v>
      </c>
      <c r="L2705" s="23">
        <f t="shared" si="315"/>
        <v>0</v>
      </c>
      <c r="M2705" s="1">
        <f>IF(AND(B2705="Med B", COUNTIFS(A$2:A2705, A2705, B$2:B2705, "Med B")=1), 1, 0)</f>
        <v>0</v>
      </c>
      <c r="N2705" s="1">
        <f t="shared" si="316"/>
        <v>0</v>
      </c>
      <c r="O2705" s="1">
        <f>IF(B2705="Med B", COUNTIFS(A$2:A2705, A2705, B$2:B2705, "Med B"), 0)</f>
        <v>0</v>
      </c>
      <c r="P2705" s="1">
        <f>IF(AND(B2705="Med B", COUNTIFS(A$2:A2705, A2705, B$2:B2705, "Med B")=2), E2705, 0)</f>
        <v>0</v>
      </c>
    </row>
    <row r="2706" spans="9:16" ht="12.75" customHeight="1" x14ac:dyDescent="0.25">
      <c r="I2706" s="23">
        <f>IF(F2706=1, SUMIFS(E$2:E2706, A$2:A2706, A2706, B$2:B2706, "Med A"), 0)</f>
        <v>0</v>
      </c>
      <c r="J2706" s="23">
        <f t="shared" si="313"/>
        <v>0</v>
      </c>
      <c r="K2706" s="23">
        <f t="shared" si="314"/>
        <v>0</v>
      </c>
      <c r="L2706" s="23">
        <f t="shared" si="315"/>
        <v>0</v>
      </c>
      <c r="M2706" s="1">
        <f>IF(AND(B2706="Med B", COUNTIFS(A$2:A2706, A2706, B$2:B2706, "Med B")=1), 1, 0)</f>
        <v>0</v>
      </c>
      <c r="N2706" s="1">
        <f t="shared" si="316"/>
        <v>0</v>
      </c>
      <c r="O2706" s="1">
        <f>IF(B2706="Med B", COUNTIFS(A$2:A2706, A2706, B$2:B2706, "Med B"), 0)</f>
        <v>0</v>
      </c>
      <c r="P2706" s="1">
        <f>IF(AND(B2706="Med B", COUNTIFS(A$2:A2706, A2706, B$2:B2706, "Med B")=2), E2706, 0)</f>
        <v>0</v>
      </c>
    </row>
    <row r="2707" spans="9:16" ht="12.75" customHeight="1" x14ac:dyDescent="0.25">
      <c r="I2707" s="23">
        <f>IF(F2707=1, SUMIFS(E$2:E2707, A$2:A2707, A2707, B$2:B2707, "Med A"), 0)</f>
        <v>0</v>
      </c>
      <c r="J2707" s="23">
        <f t="shared" si="313"/>
        <v>0</v>
      </c>
      <c r="K2707" s="23">
        <f t="shared" si="314"/>
        <v>0</v>
      </c>
      <c r="L2707" s="23">
        <f t="shared" si="315"/>
        <v>0</v>
      </c>
      <c r="M2707" s="1">
        <f>IF(AND(B2707="Med B", COUNTIFS(A$2:A2707, A2707, B$2:B2707, "Med B")=1), 1, 0)</f>
        <v>0</v>
      </c>
      <c r="N2707" s="1">
        <f t="shared" si="316"/>
        <v>0</v>
      </c>
      <c r="O2707" s="1">
        <f>IF(B2707="Med B", COUNTIFS(A$2:A2707, A2707, B$2:B2707, "Med B"), 0)</f>
        <v>0</v>
      </c>
      <c r="P2707" s="1">
        <f>IF(AND(B2707="Med B", COUNTIFS(A$2:A2707, A2707, B$2:B2707, "Med B")=2), E2707, 0)</f>
        <v>0</v>
      </c>
    </row>
    <row r="2708" spans="9:16" ht="12.75" customHeight="1" x14ac:dyDescent="0.25">
      <c r="I2708" s="23">
        <f>IF(F2708=1, SUMIFS(E$2:E2708, A$2:A2708, A2708, B$2:B2708, "Med A"), 0)</f>
        <v>0</v>
      </c>
      <c r="J2708" s="23">
        <f t="shared" si="313"/>
        <v>0</v>
      </c>
      <c r="K2708" s="23">
        <f t="shared" si="314"/>
        <v>0</v>
      </c>
      <c r="L2708" s="23">
        <f t="shared" si="315"/>
        <v>0</v>
      </c>
      <c r="M2708" s="1">
        <f>IF(AND(B2708="Med B", COUNTIFS(A$2:A2708, A2708, B$2:B2708, "Med B")=1), 1, 0)</f>
        <v>0</v>
      </c>
      <c r="N2708" s="1">
        <f t="shared" si="316"/>
        <v>0</v>
      </c>
      <c r="O2708" s="1">
        <f>IF(B2708="Med B", COUNTIFS(A$2:A2708, A2708, B$2:B2708, "Med B"), 0)</f>
        <v>0</v>
      </c>
      <c r="P2708" s="1">
        <f>IF(AND(B2708="Med B", COUNTIFS(A$2:A2708, A2708, B$2:B2708, "Med B")=2), E2708, 0)</f>
        <v>0</v>
      </c>
    </row>
    <row r="2709" spans="9:16" ht="12.75" customHeight="1" x14ac:dyDescent="0.25">
      <c r="I2709" s="23">
        <f>IF(F2709=1, SUMIFS(E$2:E2709, A$2:A2709, A2709, B$2:B2709, "Med A"), 0)</f>
        <v>0</v>
      </c>
      <c r="J2709" s="23">
        <f t="shared" si="313"/>
        <v>0</v>
      </c>
      <c r="K2709" s="23">
        <f t="shared" si="314"/>
        <v>0</v>
      </c>
      <c r="L2709" s="23">
        <f t="shared" si="315"/>
        <v>0</v>
      </c>
      <c r="M2709" s="1">
        <f>IF(AND(B2709="Med B", COUNTIFS(A$2:A2709, A2709, B$2:B2709, "Med B")=1), 1, 0)</f>
        <v>0</v>
      </c>
      <c r="N2709" s="1">
        <f t="shared" si="316"/>
        <v>0</v>
      </c>
      <c r="O2709" s="1">
        <f>IF(B2709="Med B", COUNTIFS(A$2:A2709, A2709, B$2:B2709, "Med B"), 0)</f>
        <v>0</v>
      </c>
      <c r="P2709" s="1">
        <f>IF(AND(B2709="Med B", COUNTIFS(A$2:A2709, A2709, B$2:B2709, "Med B")=2), E2709, 0)</f>
        <v>0</v>
      </c>
    </row>
    <row r="2710" spans="9:16" ht="12.75" customHeight="1" x14ac:dyDescent="0.25">
      <c r="I2710" s="23">
        <f>IF(F2710=1, SUMIFS(E$2:E2710, A$2:A2710, A2710, B$2:B2710, "Med A"), 0)</f>
        <v>0</v>
      </c>
      <c r="J2710" s="23">
        <f t="shared" si="313"/>
        <v>0</v>
      </c>
      <c r="K2710" s="23">
        <f t="shared" si="314"/>
        <v>0</v>
      </c>
      <c r="L2710" s="23">
        <f t="shared" si="315"/>
        <v>0</v>
      </c>
      <c r="M2710" s="1">
        <f>IF(AND(B2710="Med B", COUNTIFS(A$2:A2710, A2710, B$2:B2710, "Med B")=1), 1, 0)</f>
        <v>0</v>
      </c>
      <c r="N2710" s="1">
        <f t="shared" si="316"/>
        <v>0</v>
      </c>
      <c r="O2710" s="1">
        <f>IF(B2710="Med B", COUNTIFS(A$2:A2710, A2710, B$2:B2710, "Med B"), 0)</f>
        <v>0</v>
      </c>
      <c r="P2710" s="1">
        <f>IF(AND(B2710="Med B", COUNTIFS(A$2:A2710, A2710, B$2:B2710, "Med B")=2), E2710, 0)</f>
        <v>0</v>
      </c>
    </row>
    <row r="2711" spans="9:16" ht="12.75" customHeight="1" x14ac:dyDescent="0.25">
      <c r="I2711" s="23">
        <f>IF(F2711=1, SUMIFS(E$2:E2711, A$2:A2711, A2711, B$2:B2711, "Med A"), 0)</f>
        <v>0</v>
      </c>
      <c r="J2711" s="23">
        <f t="shared" si="313"/>
        <v>0</v>
      </c>
      <c r="K2711" s="23">
        <f t="shared" si="314"/>
        <v>0</v>
      </c>
      <c r="L2711" s="23">
        <f t="shared" si="315"/>
        <v>0</v>
      </c>
      <c r="M2711" s="1">
        <f>IF(AND(B2711="Med B", COUNTIFS(A$2:A2711, A2711, B$2:B2711, "Med B")=1), 1, 0)</f>
        <v>0</v>
      </c>
      <c r="N2711" s="1">
        <f t="shared" si="316"/>
        <v>0</v>
      </c>
      <c r="O2711" s="1">
        <f>IF(B2711="Med B", COUNTIFS(A$2:A2711, A2711, B$2:B2711, "Med B"), 0)</f>
        <v>0</v>
      </c>
      <c r="P2711" s="1">
        <f>IF(AND(B2711="Med B", COUNTIFS(A$2:A2711, A2711, B$2:B2711, "Med B")=2), E2711, 0)</f>
        <v>0</v>
      </c>
    </row>
    <row r="2712" spans="9:16" ht="12.75" customHeight="1" x14ac:dyDescent="0.25">
      <c r="I2712" s="23">
        <f>IF(F2712=1, SUMIFS(E$2:E2712, A$2:A2712, A2712, B$2:B2712, "Med A"), 0)</f>
        <v>0</v>
      </c>
      <c r="J2712" s="23">
        <f t="shared" si="313"/>
        <v>0</v>
      </c>
      <c r="K2712" s="23">
        <f t="shared" si="314"/>
        <v>0</v>
      </c>
      <c r="L2712" s="23">
        <f t="shared" si="315"/>
        <v>0</v>
      </c>
      <c r="M2712" s="1">
        <f>IF(AND(B2712="Med B", COUNTIFS(A$2:A2712, A2712, B$2:B2712, "Med B")=1), 1, 0)</f>
        <v>0</v>
      </c>
      <c r="N2712" s="1">
        <f t="shared" si="316"/>
        <v>0</v>
      </c>
      <c r="O2712" s="1">
        <f>IF(B2712="Med B", COUNTIFS(A$2:A2712, A2712, B$2:B2712, "Med B"), 0)</f>
        <v>0</v>
      </c>
      <c r="P2712" s="1">
        <f>IF(AND(B2712="Med B", COUNTIFS(A$2:A2712, A2712, B$2:B2712, "Med B")=2), E2712, 0)</f>
        <v>0</v>
      </c>
    </row>
    <row r="2713" spans="9:16" ht="12.75" customHeight="1" x14ac:dyDescent="0.25">
      <c r="I2713" s="23">
        <f>IF(F2713=1, SUMIFS(E$2:E2713, A$2:A2713, A2713, B$2:B2713, "Med A"), 0)</f>
        <v>0</v>
      </c>
      <c r="J2713" s="23">
        <f t="shared" si="313"/>
        <v>0</v>
      </c>
      <c r="K2713" s="23">
        <f t="shared" si="314"/>
        <v>0</v>
      </c>
      <c r="L2713" s="23">
        <f t="shared" si="315"/>
        <v>0</v>
      </c>
      <c r="M2713" s="1">
        <f>IF(AND(B2713="Med B", COUNTIFS(A$2:A2713, A2713, B$2:B2713, "Med B")=1), 1, 0)</f>
        <v>0</v>
      </c>
      <c r="N2713" s="1">
        <f t="shared" si="316"/>
        <v>0</v>
      </c>
      <c r="O2713" s="1">
        <f>IF(B2713="Med B", COUNTIFS(A$2:A2713, A2713, B$2:B2713, "Med B"), 0)</f>
        <v>0</v>
      </c>
      <c r="P2713" s="1">
        <f>IF(AND(B2713="Med B", COUNTIFS(A$2:A2713, A2713, B$2:B2713, "Med B")=2), E2713, 0)</f>
        <v>0</v>
      </c>
    </row>
    <row r="2714" spans="9:16" ht="12.75" customHeight="1" x14ac:dyDescent="0.25">
      <c r="I2714" s="23">
        <f>IF(F2714=1, SUMIFS(E$2:E2714, A$2:A2714, A2714, B$2:B2714, "Med A"), 0)</f>
        <v>0</v>
      </c>
      <c r="J2714" s="23">
        <f t="shared" si="313"/>
        <v>0</v>
      </c>
      <c r="K2714" s="23">
        <f t="shared" si="314"/>
        <v>0</v>
      </c>
      <c r="L2714" s="23">
        <f t="shared" si="315"/>
        <v>0</v>
      </c>
      <c r="M2714" s="1">
        <f>IF(AND(B2714="Med B", COUNTIFS(A$2:A2714, A2714, B$2:B2714, "Med B")=1), 1, 0)</f>
        <v>0</v>
      </c>
      <c r="N2714" s="1">
        <f t="shared" si="316"/>
        <v>0</v>
      </c>
      <c r="O2714" s="1">
        <f>IF(B2714="Med B", COUNTIFS(A$2:A2714, A2714, B$2:B2714, "Med B"), 0)</f>
        <v>0</v>
      </c>
      <c r="P2714" s="1">
        <f>IF(AND(B2714="Med B", COUNTIFS(A$2:A2714, A2714, B$2:B2714, "Med B")=2), E2714, 0)</f>
        <v>0</v>
      </c>
    </row>
    <row r="2715" spans="9:16" ht="12.75" customHeight="1" x14ac:dyDescent="0.25">
      <c r="I2715" s="23">
        <f>IF(F2715=1, SUMIFS(E$2:E2715, A$2:A2715, A2715, B$2:B2715, "Med A"), 0)</f>
        <v>0</v>
      </c>
      <c r="J2715" s="23">
        <f t="shared" si="313"/>
        <v>0</v>
      </c>
      <c r="K2715" s="23">
        <f t="shared" si="314"/>
        <v>0</v>
      </c>
      <c r="L2715" s="23">
        <f t="shared" si="315"/>
        <v>0</v>
      </c>
      <c r="M2715" s="1">
        <f>IF(AND(B2715="Med B", COUNTIFS(A$2:A2715, A2715, B$2:B2715, "Med B")=1), 1, 0)</f>
        <v>0</v>
      </c>
      <c r="N2715" s="1">
        <f t="shared" si="316"/>
        <v>0</v>
      </c>
      <c r="O2715" s="1">
        <f>IF(B2715="Med B", COUNTIFS(A$2:A2715, A2715, B$2:B2715, "Med B"), 0)</f>
        <v>0</v>
      </c>
      <c r="P2715" s="1">
        <f>IF(AND(B2715="Med B", COUNTIFS(A$2:A2715, A2715, B$2:B2715, "Med B")=2), E2715, 0)</f>
        <v>0</v>
      </c>
    </row>
    <row r="2716" spans="9:16" ht="12.75" customHeight="1" x14ac:dyDescent="0.25">
      <c r="I2716" s="23">
        <f>IF(F2716=1, SUMIFS(E$2:E2716, A$2:A2716, A2716, B$2:B2716, "Med A"), 0)</f>
        <v>0</v>
      </c>
      <c r="J2716" s="23">
        <f t="shared" si="313"/>
        <v>0</v>
      </c>
      <c r="K2716" s="23">
        <f t="shared" si="314"/>
        <v>0</v>
      </c>
      <c r="L2716" s="23">
        <f t="shared" si="315"/>
        <v>0</v>
      </c>
      <c r="M2716" s="1">
        <f>IF(AND(B2716="Med B", COUNTIFS(A$2:A2716, A2716, B$2:B2716, "Med B")=1), 1, 0)</f>
        <v>0</v>
      </c>
      <c r="N2716" s="1">
        <f t="shared" si="316"/>
        <v>0</v>
      </c>
      <c r="O2716" s="1">
        <f>IF(B2716="Med B", COUNTIFS(A$2:A2716, A2716, B$2:B2716, "Med B"), 0)</f>
        <v>0</v>
      </c>
      <c r="P2716" s="1">
        <f>IF(AND(B2716="Med B", COUNTIFS(A$2:A2716, A2716, B$2:B2716, "Med B")=2), E2716, 0)</f>
        <v>0</v>
      </c>
    </row>
    <row r="2717" spans="9:16" ht="12.75" customHeight="1" x14ac:dyDescent="0.25">
      <c r="I2717" s="23">
        <f>IF(F2717=1, SUMIFS(E$2:E2717, A$2:A2717, A2717, B$2:B2717, "Med A"), 0)</f>
        <v>0</v>
      </c>
      <c r="J2717" s="23">
        <f t="shared" si="313"/>
        <v>0</v>
      </c>
      <c r="K2717" s="23">
        <f t="shared" si="314"/>
        <v>0</v>
      </c>
      <c r="L2717" s="23">
        <f t="shared" si="315"/>
        <v>0</v>
      </c>
      <c r="M2717" s="1">
        <f>IF(AND(B2717="Med B", COUNTIFS(A$2:A2717, A2717, B$2:B2717, "Med B")=1), 1, 0)</f>
        <v>0</v>
      </c>
      <c r="N2717" s="1">
        <f t="shared" si="316"/>
        <v>0</v>
      </c>
      <c r="O2717" s="1">
        <f>IF(B2717="Med B", COUNTIFS(A$2:A2717, A2717, B$2:B2717, "Med B"), 0)</f>
        <v>0</v>
      </c>
      <c r="P2717" s="1">
        <f>IF(AND(B2717="Med B", COUNTIFS(A$2:A2717, A2717, B$2:B2717, "Med B")=2), E2717, 0)</f>
        <v>0</v>
      </c>
    </row>
    <row r="2718" spans="9:16" ht="12.75" customHeight="1" x14ac:dyDescent="0.25">
      <c r="I2718" s="23">
        <f>IF(F2718=1, SUMIFS(E$2:E2718, A$2:A2718, A2718, B$2:B2718, "Med A"), 0)</f>
        <v>0</v>
      </c>
      <c r="J2718" s="23">
        <f t="shared" si="313"/>
        <v>0</v>
      </c>
      <c r="K2718" s="23">
        <f t="shared" si="314"/>
        <v>0</v>
      </c>
      <c r="L2718" s="23">
        <f t="shared" si="315"/>
        <v>0</v>
      </c>
      <c r="M2718" s="1">
        <f>IF(AND(B2718="Med B", COUNTIFS(A$2:A2718, A2718, B$2:B2718, "Med B")=1), 1, 0)</f>
        <v>0</v>
      </c>
      <c r="N2718" s="1">
        <f t="shared" si="316"/>
        <v>0</v>
      </c>
      <c r="O2718" s="1">
        <f>IF(B2718="Med B", COUNTIFS(A$2:A2718, A2718, B$2:B2718, "Med B"), 0)</f>
        <v>0</v>
      </c>
      <c r="P2718" s="1">
        <f>IF(AND(B2718="Med B", COUNTIFS(A$2:A2718, A2718, B$2:B2718, "Med B")=2), E2718, 0)</f>
        <v>0</v>
      </c>
    </row>
    <row r="2719" spans="9:16" ht="12.75" customHeight="1" x14ac:dyDescent="0.25">
      <c r="I2719" s="23">
        <f>IF(F2719=1, SUMIFS(E$2:E2719, A$2:A2719, A2719, B$2:B2719, "Med A"), 0)</f>
        <v>0</v>
      </c>
      <c r="J2719" s="23">
        <f t="shared" si="313"/>
        <v>0</v>
      </c>
      <c r="K2719" s="23">
        <f t="shared" si="314"/>
        <v>0</v>
      </c>
      <c r="L2719" s="23">
        <f t="shared" si="315"/>
        <v>0</v>
      </c>
      <c r="M2719" s="1">
        <f>IF(AND(B2719="Med B", COUNTIFS(A$2:A2719, A2719, B$2:B2719, "Med B")=1), 1, 0)</f>
        <v>0</v>
      </c>
      <c r="N2719" s="1">
        <f t="shared" si="316"/>
        <v>0</v>
      </c>
      <c r="O2719" s="1">
        <f>IF(B2719="Med B", COUNTIFS(A$2:A2719, A2719, B$2:B2719, "Med B"), 0)</f>
        <v>0</v>
      </c>
      <c r="P2719" s="1">
        <f>IF(AND(B2719="Med B", COUNTIFS(A$2:A2719, A2719, B$2:B2719, "Med B")=2), E2719, 0)</f>
        <v>0</v>
      </c>
    </row>
    <row r="2720" spans="9:16" ht="12.75" customHeight="1" x14ac:dyDescent="0.25">
      <c r="I2720" s="23">
        <f>IF(F2720=1, SUMIFS(E$2:E2720, A$2:A2720, A2720, B$2:B2720, "Med A"), 0)</f>
        <v>0</v>
      </c>
      <c r="J2720" s="23">
        <f t="shared" si="313"/>
        <v>0</v>
      </c>
      <c r="K2720" s="23">
        <f t="shared" si="314"/>
        <v>0</v>
      </c>
      <c r="L2720" s="23">
        <f t="shared" si="315"/>
        <v>0</v>
      </c>
      <c r="M2720" s="1">
        <f>IF(AND(B2720="Med B", COUNTIFS(A$2:A2720, A2720, B$2:B2720, "Med B")=1), 1, 0)</f>
        <v>0</v>
      </c>
      <c r="N2720" s="1">
        <f t="shared" si="316"/>
        <v>0</v>
      </c>
      <c r="O2720" s="1">
        <f>IF(B2720="Med B", COUNTIFS(A$2:A2720, A2720, B$2:B2720, "Med B"), 0)</f>
        <v>0</v>
      </c>
      <c r="P2720" s="1">
        <f>IF(AND(B2720="Med B", COUNTIFS(A$2:A2720, A2720, B$2:B2720, "Med B")=2), E2720, 0)</f>
        <v>0</v>
      </c>
    </row>
    <row r="2721" spans="9:16" ht="12.75" customHeight="1" x14ac:dyDescent="0.25">
      <c r="I2721" s="23">
        <f>IF(F2721=1, SUMIFS(E$2:E2721, A$2:A2721, A2721, B$2:B2721, "Med A"), 0)</f>
        <v>0</v>
      </c>
      <c r="J2721" s="23">
        <f t="shared" si="313"/>
        <v>0</v>
      </c>
      <c r="K2721" s="23">
        <f t="shared" si="314"/>
        <v>0</v>
      </c>
      <c r="L2721" s="23">
        <f t="shared" si="315"/>
        <v>0</v>
      </c>
      <c r="M2721" s="1">
        <f>IF(AND(B2721="Med B", COUNTIFS(A$2:A2721, A2721, B$2:B2721, "Med B")=1), 1, 0)</f>
        <v>0</v>
      </c>
      <c r="N2721" s="1">
        <f t="shared" si="316"/>
        <v>0</v>
      </c>
      <c r="O2721" s="1">
        <f>IF(B2721="Med B", COUNTIFS(A$2:A2721, A2721, B$2:B2721, "Med B"), 0)</f>
        <v>0</v>
      </c>
      <c r="P2721" s="1">
        <f>IF(AND(B2721="Med B", COUNTIFS(A$2:A2721, A2721, B$2:B2721, "Med B")=2), E2721, 0)</f>
        <v>0</v>
      </c>
    </row>
    <row r="2722" spans="9:16" ht="12.75" customHeight="1" x14ac:dyDescent="0.25">
      <c r="I2722" s="23">
        <f>IF(F2722=1, SUMIFS(E$2:E2722, A$2:A2722, A2722, B$2:B2722, "Med A"), 0)</f>
        <v>0</v>
      </c>
      <c r="J2722" s="23">
        <f t="shared" si="313"/>
        <v>0</v>
      </c>
      <c r="K2722" s="23">
        <f t="shared" si="314"/>
        <v>0</v>
      </c>
      <c r="L2722" s="23">
        <f t="shared" si="315"/>
        <v>0</v>
      </c>
      <c r="M2722" s="1">
        <f>IF(AND(B2722="Med B", COUNTIFS(A$2:A2722, A2722, B$2:B2722, "Med B")=1), 1, 0)</f>
        <v>0</v>
      </c>
      <c r="N2722" s="1">
        <f t="shared" si="316"/>
        <v>0</v>
      </c>
      <c r="O2722" s="1">
        <f>IF(B2722="Med B", COUNTIFS(A$2:A2722, A2722, B$2:B2722, "Med B"), 0)</f>
        <v>0</v>
      </c>
      <c r="P2722" s="1">
        <f>IF(AND(B2722="Med B", COUNTIFS(A$2:A2722, A2722, B$2:B2722, "Med B")=2), E2722, 0)</f>
        <v>0</v>
      </c>
    </row>
    <row r="2723" spans="9:16" ht="12.75" customHeight="1" x14ac:dyDescent="0.25">
      <c r="I2723" s="23">
        <f>IF(F2723=1, SUMIFS(E$2:E2723, A$2:A2723, A2723, B$2:B2723, "Med A"), 0)</f>
        <v>0</v>
      </c>
      <c r="J2723" s="23">
        <f t="shared" si="313"/>
        <v>0</v>
      </c>
      <c r="K2723" s="23">
        <f t="shared" si="314"/>
        <v>0</v>
      </c>
      <c r="L2723" s="23">
        <f t="shared" si="315"/>
        <v>0</v>
      </c>
      <c r="M2723" s="1">
        <f>IF(AND(B2723="Med B", COUNTIFS(A$2:A2723, A2723, B$2:B2723, "Med B")=1), 1, 0)</f>
        <v>0</v>
      </c>
      <c r="N2723" s="1">
        <f t="shared" si="316"/>
        <v>0</v>
      </c>
      <c r="O2723" s="1">
        <f>IF(B2723="Med B", COUNTIFS(A$2:A2723, A2723, B$2:B2723, "Med B"), 0)</f>
        <v>0</v>
      </c>
      <c r="P2723" s="1">
        <f>IF(AND(B2723="Med B", COUNTIFS(A$2:A2723, A2723, B$2:B2723, "Med B")=2), E2723, 0)</f>
        <v>0</v>
      </c>
    </row>
    <row r="2724" spans="9:16" ht="12.75" customHeight="1" x14ac:dyDescent="0.25">
      <c r="I2724" s="23">
        <f>IF(F2724=1, SUMIFS(E$2:E2724, A$2:A2724, A2724, B$2:B2724, "Med A"), 0)</f>
        <v>0</v>
      </c>
      <c r="J2724" s="23">
        <f t="shared" si="313"/>
        <v>0</v>
      </c>
      <c r="K2724" s="23">
        <f t="shared" si="314"/>
        <v>0</v>
      </c>
      <c r="L2724" s="23">
        <f t="shared" si="315"/>
        <v>0</v>
      </c>
      <c r="M2724" s="1">
        <f>IF(AND(B2724="Med B", COUNTIFS(A$2:A2724, A2724, B$2:B2724, "Med B")=1), 1, 0)</f>
        <v>0</v>
      </c>
      <c r="N2724" s="1">
        <f t="shared" si="316"/>
        <v>0</v>
      </c>
      <c r="O2724" s="1">
        <f>IF(B2724="Med B", COUNTIFS(A$2:A2724, A2724, B$2:B2724, "Med B"), 0)</f>
        <v>0</v>
      </c>
      <c r="P2724" s="1">
        <f>IF(AND(B2724="Med B", COUNTIFS(A$2:A2724, A2724, B$2:B2724, "Med B")=2), E2724, 0)</f>
        <v>0</v>
      </c>
    </row>
    <row r="2725" spans="9:16" ht="12.75" customHeight="1" x14ac:dyDescent="0.25">
      <c r="I2725" s="23">
        <f>IF(F2725=1, SUMIFS(E$2:E2725, A$2:A2725, A2725, B$2:B2725, "Med A"), 0)</f>
        <v>0</v>
      </c>
      <c r="J2725" s="23">
        <f t="shared" si="313"/>
        <v>0</v>
      </c>
      <c r="K2725" s="23">
        <f t="shared" si="314"/>
        <v>0</v>
      </c>
      <c r="L2725" s="23">
        <f t="shared" si="315"/>
        <v>0</v>
      </c>
      <c r="M2725" s="1">
        <f>IF(AND(B2725="Med B", COUNTIFS(A$2:A2725, A2725, B$2:B2725, "Med B")=1), 1, 0)</f>
        <v>0</v>
      </c>
      <c r="N2725" s="1">
        <f t="shared" si="316"/>
        <v>0</v>
      </c>
      <c r="O2725" s="1">
        <f>IF(B2725="Med B", COUNTIFS(A$2:A2725, A2725, B$2:B2725, "Med B"), 0)</f>
        <v>0</v>
      </c>
      <c r="P2725" s="1">
        <f>IF(AND(B2725="Med B", COUNTIFS(A$2:A2725, A2725, B$2:B2725, "Med B")=2), E2725, 0)</f>
        <v>0</v>
      </c>
    </row>
    <row r="2726" spans="9:16" ht="12.75" customHeight="1" x14ac:dyDescent="0.25">
      <c r="I2726" s="23">
        <f>IF(F2726=1, SUMIFS(E$2:E2726, A$2:A2726, A2726, B$2:B2726, "Med A"), 0)</f>
        <v>0</v>
      </c>
      <c r="J2726" s="23">
        <f t="shared" si="313"/>
        <v>0</v>
      </c>
      <c r="K2726" s="23">
        <f t="shared" si="314"/>
        <v>0</v>
      </c>
      <c r="L2726" s="23">
        <f t="shared" si="315"/>
        <v>0</v>
      </c>
      <c r="M2726" s="1">
        <f>IF(AND(B2726="Med B", COUNTIFS(A$2:A2726, A2726, B$2:B2726, "Med B")=1), 1, 0)</f>
        <v>0</v>
      </c>
      <c r="N2726" s="1">
        <f t="shared" si="316"/>
        <v>0</v>
      </c>
      <c r="O2726" s="1">
        <f>IF(B2726="Med B", COUNTIFS(A$2:A2726, A2726, B$2:B2726, "Med B"), 0)</f>
        <v>0</v>
      </c>
      <c r="P2726" s="1">
        <f>IF(AND(B2726="Med B", COUNTIFS(A$2:A2726, A2726, B$2:B2726, "Med B")=2), E2726, 0)</f>
        <v>0</v>
      </c>
    </row>
    <row r="2727" spans="9:16" ht="12.75" customHeight="1" x14ac:dyDescent="0.25">
      <c r="I2727" s="23">
        <f>IF(F2727=1, SUMIFS(E$2:E2727, A$2:A2727, A2727, B$2:B2727, "Med A"), 0)</f>
        <v>0</v>
      </c>
      <c r="J2727" s="23">
        <f t="shared" si="313"/>
        <v>0</v>
      </c>
      <c r="K2727" s="23">
        <f t="shared" si="314"/>
        <v>0</v>
      </c>
      <c r="L2727" s="23">
        <f t="shared" si="315"/>
        <v>0</v>
      </c>
      <c r="M2727" s="1">
        <f>IF(AND(B2727="Med B", COUNTIFS(A$2:A2727, A2727, B$2:B2727, "Med B")=1), 1, 0)</f>
        <v>0</v>
      </c>
      <c r="N2727" s="1">
        <f t="shared" si="316"/>
        <v>0</v>
      </c>
      <c r="O2727" s="1">
        <f>IF(B2727="Med B", COUNTIFS(A$2:A2727, A2727, B$2:B2727, "Med B"), 0)</f>
        <v>0</v>
      </c>
      <c r="P2727" s="1">
        <f>IF(AND(B2727="Med B", COUNTIFS(A$2:A2727, A2727, B$2:B2727, "Med B")=2), E2727, 0)</f>
        <v>0</v>
      </c>
    </row>
    <row r="2728" spans="9:16" ht="12.75" customHeight="1" x14ac:dyDescent="0.25">
      <c r="I2728" s="23">
        <f>IF(F2728=1, SUMIFS(E$2:E2728, A$2:A2728, A2728, B$2:B2728, "Med A"), 0)</f>
        <v>0</v>
      </c>
      <c r="J2728" s="23">
        <f t="shared" si="313"/>
        <v>0</v>
      </c>
      <c r="K2728" s="23">
        <f t="shared" si="314"/>
        <v>0</v>
      </c>
      <c r="L2728" s="23">
        <f t="shared" si="315"/>
        <v>0</v>
      </c>
      <c r="M2728" s="1">
        <f>IF(AND(B2728="Med B", COUNTIFS(A$2:A2728, A2728, B$2:B2728, "Med B")=1), 1, 0)</f>
        <v>0</v>
      </c>
      <c r="N2728" s="1">
        <f t="shared" si="316"/>
        <v>0</v>
      </c>
      <c r="O2728" s="1">
        <f>IF(B2728="Med B", COUNTIFS(A$2:A2728, A2728, B$2:B2728, "Med B"), 0)</f>
        <v>0</v>
      </c>
      <c r="P2728" s="1">
        <f>IF(AND(B2728="Med B", COUNTIFS(A$2:A2728, A2728, B$2:B2728, "Med B")=2), E2728, 0)</f>
        <v>0</v>
      </c>
    </row>
    <row r="2729" spans="9:16" ht="12.75" customHeight="1" x14ac:dyDescent="0.25">
      <c r="I2729" s="23">
        <f>IF(F2729=1, SUMIFS(E$2:E2729, A$2:A2729, A2729, B$2:B2729, "Med A"), 0)</f>
        <v>0</v>
      </c>
      <c r="J2729" s="23">
        <f t="shared" si="313"/>
        <v>0</v>
      </c>
      <c r="K2729" s="23">
        <f t="shared" si="314"/>
        <v>0</v>
      </c>
      <c r="L2729" s="23">
        <f t="shared" si="315"/>
        <v>0</v>
      </c>
      <c r="M2729" s="1">
        <f>IF(AND(B2729="Med B", COUNTIFS(A$2:A2729, A2729, B$2:B2729, "Med B")=1), 1, 0)</f>
        <v>0</v>
      </c>
      <c r="N2729" s="1">
        <f t="shared" si="316"/>
        <v>0</v>
      </c>
      <c r="O2729" s="1">
        <f>IF(B2729="Med B", COUNTIFS(A$2:A2729, A2729, B$2:B2729, "Med B"), 0)</f>
        <v>0</v>
      </c>
      <c r="P2729" s="1">
        <f>IF(AND(B2729="Med B", COUNTIFS(A$2:A2729, A2729, B$2:B2729, "Med B")=2), E2729, 0)</f>
        <v>0</v>
      </c>
    </row>
    <row r="2730" spans="9:16" ht="12.75" customHeight="1" x14ac:dyDescent="0.25">
      <c r="I2730" s="23">
        <f>IF(F2730=1, SUMIFS(E$2:E2730, A$2:A2730, A2730, B$2:B2730, "Med A"), 0)</f>
        <v>0</v>
      </c>
      <c r="J2730" s="23">
        <f t="shared" si="313"/>
        <v>0</v>
      </c>
      <c r="K2730" s="23">
        <f t="shared" si="314"/>
        <v>0</v>
      </c>
      <c r="L2730" s="23">
        <f t="shared" si="315"/>
        <v>0</v>
      </c>
      <c r="M2730" s="1">
        <f>IF(AND(B2730="Med B", COUNTIFS(A$2:A2730, A2730, B$2:B2730, "Med B")=1), 1, 0)</f>
        <v>0</v>
      </c>
      <c r="N2730" s="1">
        <f t="shared" si="316"/>
        <v>0</v>
      </c>
      <c r="O2730" s="1">
        <f>IF(B2730="Med B", COUNTIFS(A$2:A2730, A2730, B$2:B2730, "Med B"), 0)</f>
        <v>0</v>
      </c>
      <c r="P2730" s="1">
        <f>IF(AND(B2730="Med B", COUNTIFS(A$2:A2730, A2730, B$2:B2730, "Med B")=2), E2730, 0)</f>
        <v>0</v>
      </c>
    </row>
    <row r="2731" spans="9:16" ht="12.75" customHeight="1" x14ac:dyDescent="0.25">
      <c r="I2731" s="23">
        <f>IF(F2731=1, SUMIFS(E$2:E2731, A$2:A2731, A2731, B$2:B2731, "Med A"), 0)</f>
        <v>0</v>
      </c>
      <c r="J2731" s="23">
        <f t="shared" si="313"/>
        <v>0</v>
      </c>
      <c r="K2731" s="23">
        <f t="shared" si="314"/>
        <v>0</v>
      </c>
      <c r="L2731" s="23">
        <f t="shared" si="315"/>
        <v>0</v>
      </c>
      <c r="M2731" s="1">
        <f>IF(AND(B2731="Med B", COUNTIFS(A$2:A2731, A2731, B$2:B2731, "Med B")=1), 1, 0)</f>
        <v>0</v>
      </c>
      <c r="N2731" s="1">
        <f t="shared" si="316"/>
        <v>0</v>
      </c>
      <c r="O2731" s="1">
        <f>IF(B2731="Med B", COUNTIFS(A$2:A2731, A2731, B$2:B2731, "Med B"), 0)</f>
        <v>0</v>
      </c>
      <c r="P2731" s="1">
        <f>IF(AND(B2731="Med B", COUNTIFS(A$2:A2731, A2731, B$2:B2731, "Med B")=2), E2731, 0)</f>
        <v>0</v>
      </c>
    </row>
    <row r="2732" spans="9:16" ht="12.75" customHeight="1" x14ac:dyDescent="0.25">
      <c r="I2732" s="23">
        <f>IF(F2732=1, SUMIFS(E$2:E2732, A$2:A2732, A2732, B$2:B2732, "Med A"), 0)</f>
        <v>0</v>
      </c>
      <c r="J2732" s="23">
        <f t="shared" si="313"/>
        <v>0</v>
      </c>
      <c r="K2732" s="23">
        <f t="shared" si="314"/>
        <v>0</v>
      </c>
      <c r="L2732" s="23">
        <f t="shared" si="315"/>
        <v>0</v>
      </c>
      <c r="M2732" s="1">
        <f>IF(AND(B2732="Med B", COUNTIFS(A$2:A2732, A2732, B$2:B2732, "Med B")=1), 1, 0)</f>
        <v>0</v>
      </c>
      <c r="N2732" s="1">
        <f t="shared" si="316"/>
        <v>0</v>
      </c>
      <c r="O2732" s="1">
        <f>IF(B2732="Med B", COUNTIFS(A$2:A2732, A2732, B$2:B2732, "Med B"), 0)</f>
        <v>0</v>
      </c>
      <c r="P2732" s="1">
        <f>IF(AND(B2732="Med B", COUNTIFS(A$2:A2732, A2732, B$2:B2732, "Med B")=2), E2732, 0)</f>
        <v>0</v>
      </c>
    </row>
    <row r="2733" spans="9:16" ht="12.75" customHeight="1" x14ac:dyDescent="0.25">
      <c r="I2733" s="23">
        <f>IF(F2733=1, SUMIFS(E$2:E2733, A$2:A2733, A2733, B$2:B2733, "Med A"), 0)</f>
        <v>0</v>
      </c>
      <c r="J2733" s="23">
        <f t="shared" si="313"/>
        <v>0</v>
      </c>
      <c r="K2733" s="23">
        <f t="shared" si="314"/>
        <v>0</v>
      </c>
      <c r="L2733" s="23">
        <f t="shared" si="315"/>
        <v>0</v>
      </c>
      <c r="M2733" s="1">
        <f>IF(AND(B2733="Med B", COUNTIFS(A$2:A2733, A2733, B$2:B2733, "Med B")=1), 1, 0)</f>
        <v>0</v>
      </c>
      <c r="N2733" s="1">
        <f t="shared" si="316"/>
        <v>0</v>
      </c>
      <c r="O2733" s="1">
        <f>IF(B2733="Med B", COUNTIFS(A$2:A2733, A2733, B$2:B2733, "Med B"), 0)</f>
        <v>0</v>
      </c>
      <c r="P2733" s="1">
        <f>IF(AND(B2733="Med B", COUNTIFS(A$2:A2733, A2733, B$2:B2733, "Med B")=2), E2733, 0)</f>
        <v>0</v>
      </c>
    </row>
    <row r="2734" spans="9:16" ht="12.75" customHeight="1" x14ac:dyDescent="0.25">
      <c r="I2734" s="23">
        <f>IF(F2734=1, SUMIFS(E$2:E2734, A$2:A2734, A2734, B$2:B2734, "Med A"), 0)</f>
        <v>0</v>
      </c>
      <c r="J2734" s="23">
        <f t="shared" si="313"/>
        <v>0</v>
      </c>
      <c r="K2734" s="23">
        <f t="shared" si="314"/>
        <v>0</v>
      </c>
      <c r="L2734" s="23">
        <f t="shared" si="315"/>
        <v>0</v>
      </c>
      <c r="M2734" s="1">
        <f>IF(AND(B2734="Med B", COUNTIFS(A$2:A2734, A2734, B$2:B2734, "Med B")=1), 1, 0)</f>
        <v>0</v>
      </c>
      <c r="N2734" s="1">
        <f t="shared" si="316"/>
        <v>0</v>
      </c>
      <c r="O2734" s="1">
        <f>IF(B2734="Med B", COUNTIFS(A$2:A2734, A2734, B$2:B2734, "Med B"), 0)</f>
        <v>0</v>
      </c>
      <c r="P2734" s="1">
        <f>IF(AND(B2734="Med B", COUNTIFS(A$2:A2734, A2734, B$2:B2734, "Med B")=2), E2734, 0)</f>
        <v>0</v>
      </c>
    </row>
    <row r="2735" spans="9:16" ht="12.75" customHeight="1" x14ac:dyDescent="0.25">
      <c r="I2735" s="23">
        <f>IF(F2735=1, SUMIFS(E$2:E2735, A$2:A2735, A2735, B$2:B2735, "Med A"), 0)</f>
        <v>0</v>
      </c>
      <c r="J2735" s="23">
        <f t="shared" si="313"/>
        <v>0</v>
      </c>
      <c r="K2735" s="23">
        <f t="shared" si="314"/>
        <v>0</v>
      </c>
      <c r="L2735" s="23">
        <f t="shared" si="315"/>
        <v>0</v>
      </c>
      <c r="M2735" s="1">
        <f>IF(AND(B2735="Med B", COUNTIFS(A$2:A2735, A2735, B$2:B2735, "Med B")=1), 1, 0)</f>
        <v>0</v>
      </c>
      <c r="N2735" s="1">
        <f t="shared" si="316"/>
        <v>0</v>
      </c>
      <c r="O2735" s="1">
        <f>IF(B2735="Med B", COUNTIFS(A$2:A2735, A2735, B$2:B2735, "Med B"), 0)</f>
        <v>0</v>
      </c>
      <c r="P2735" s="1">
        <f>IF(AND(B2735="Med B", COUNTIFS(A$2:A2735, A2735, B$2:B2735, "Med B")=2), E2735, 0)</f>
        <v>0</v>
      </c>
    </row>
    <row r="2736" spans="9:16" ht="12.75" customHeight="1" x14ac:dyDescent="0.25">
      <c r="I2736" s="23">
        <f>IF(F2736=1, SUMIFS(E$2:E2736, A$2:A2736, A2736, B$2:B2736, "Med A"), 0)</f>
        <v>0</v>
      </c>
      <c r="J2736" s="23">
        <f t="shared" si="313"/>
        <v>0</v>
      </c>
      <c r="K2736" s="23">
        <f t="shared" si="314"/>
        <v>0</v>
      </c>
      <c r="L2736" s="23">
        <f t="shared" si="315"/>
        <v>0</v>
      </c>
      <c r="M2736" s="1">
        <f>IF(AND(B2736="Med B", COUNTIFS(A$2:A2736, A2736, B$2:B2736, "Med B")=1), 1, 0)</f>
        <v>0</v>
      </c>
      <c r="N2736" s="1">
        <f t="shared" si="316"/>
        <v>0</v>
      </c>
      <c r="O2736" s="1">
        <f>IF(B2736="Med B", COUNTIFS(A$2:A2736, A2736, B$2:B2736, "Med B"), 0)</f>
        <v>0</v>
      </c>
      <c r="P2736" s="1">
        <f>IF(AND(B2736="Med B", COUNTIFS(A$2:A2736, A2736, B$2:B2736, "Med B")=2), E2736, 0)</f>
        <v>0</v>
      </c>
    </row>
    <row r="2737" spans="9:16" ht="12.75" customHeight="1" x14ac:dyDescent="0.25">
      <c r="I2737" s="23">
        <f>IF(F2737=1, SUMIFS(E$2:E2737, A$2:A2737, A2737, B$2:B2737, "Med A"), 0)</f>
        <v>0</v>
      </c>
      <c r="J2737" s="23">
        <f t="shared" si="313"/>
        <v>0</v>
      </c>
      <c r="K2737" s="23">
        <f t="shared" si="314"/>
        <v>0</v>
      </c>
      <c r="L2737" s="23">
        <f t="shared" si="315"/>
        <v>0</v>
      </c>
      <c r="M2737" s="1">
        <f>IF(AND(B2737="Med B", COUNTIFS(A$2:A2737, A2737, B$2:B2737, "Med B")=1), 1, 0)</f>
        <v>0</v>
      </c>
      <c r="N2737" s="1">
        <f t="shared" si="316"/>
        <v>0</v>
      </c>
      <c r="O2737" s="1">
        <f>IF(B2737="Med B", COUNTIFS(A$2:A2737, A2737, B$2:B2737, "Med B"), 0)</f>
        <v>0</v>
      </c>
      <c r="P2737" s="1">
        <f>IF(AND(B2737="Med B", COUNTIFS(A$2:A2737, A2737, B$2:B2737, "Med B")=2), E2737, 0)</f>
        <v>0</v>
      </c>
    </row>
    <row r="2738" spans="9:16" ht="12.75" customHeight="1" x14ac:dyDescent="0.25">
      <c r="I2738" s="23">
        <f>IF(F2738=1, SUMIFS(E$2:E2738, A$2:A2738, A2738, B$2:B2738, "Med A"), 0)</f>
        <v>0</v>
      </c>
      <c r="J2738" s="23">
        <f t="shared" si="313"/>
        <v>0</v>
      </c>
      <c r="K2738" s="23">
        <f t="shared" si="314"/>
        <v>0</v>
      </c>
      <c r="L2738" s="23">
        <f t="shared" si="315"/>
        <v>0</v>
      </c>
      <c r="M2738" s="1">
        <f>IF(AND(B2738="Med B", COUNTIFS(A$2:A2738, A2738, B$2:B2738, "Med B")=1), 1, 0)</f>
        <v>0</v>
      </c>
      <c r="N2738" s="1">
        <f t="shared" si="316"/>
        <v>0</v>
      </c>
      <c r="O2738" s="1">
        <f>IF(B2738="Med B", COUNTIFS(A$2:A2738, A2738, B$2:B2738, "Med B"), 0)</f>
        <v>0</v>
      </c>
      <c r="P2738" s="1">
        <f>IF(AND(B2738="Med B", COUNTIFS(A$2:A2738, A2738, B$2:B2738, "Med B")=2), E2738, 0)</f>
        <v>0</v>
      </c>
    </row>
    <row r="2739" spans="9:16" ht="12.75" customHeight="1" x14ac:dyDescent="0.25">
      <c r="I2739" s="23">
        <f>IF(F2739=1, SUMIFS(E$2:E2739, A$2:A2739, A2739, B$2:B2739, "Med A"), 0)</f>
        <v>0</v>
      </c>
      <c r="J2739" s="23">
        <f t="shared" si="313"/>
        <v>0</v>
      </c>
      <c r="K2739" s="23">
        <f t="shared" si="314"/>
        <v>0</v>
      </c>
      <c r="L2739" s="23">
        <f t="shared" si="315"/>
        <v>0</v>
      </c>
      <c r="M2739" s="1">
        <f>IF(AND(B2739="Med B", COUNTIFS(A$2:A2739, A2739, B$2:B2739, "Med B")=1), 1, 0)</f>
        <v>0</v>
      </c>
      <c r="N2739" s="1">
        <f t="shared" si="316"/>
        <v>0</v>
      </c>
      <c r="O2739" s="1">
        <f>IF(B2739="Med B", COUNTIFS(A$2:A2739, A2739, B$2:B2739, "Med B"), 0)</f>
        <v>0</v>
      </c>
      <c r="P2739" s="1">
        <f>IF(AND(B2739="Med B", COUNTIFS(A$2:A2739, A2739, B$2:B2739, "Med B")=2), E2739, 0)</f>
        <v>0</v>
      </c>
    </row>
    <row r="2740" spans="9:16" ht="12.75" customHeight="1" x14ac:dyDescent="0.25">
      <c r="I2740" s="23">
        <f>IF(F2740=1, SUMIFS(E$2:E2740, A$2:A2740, A2740, B$2:B2740, "Med A"), 0)</f>
        <v>0</v>
      </c>
      <c r="J2740" s="23">
        <f t="shared" si="313"/>
        <v>0</v>
      </c>
      <c r="K2740" s="23">
        <f t="shared" si="314"/>
        <v>0</v>
      </c>
      <c r="L2740" s="23">
        <f t="shared" si="315"/>
        <v>0</v>
      </c>
      <c r="M2740" s="1">
        <f>IF(AND(B2740="Med B", COUNTIFS(A$2:A2740, A2740, B$2:B2740, "Med B")=1), 1, 0)</f>
        <v>0</v>
      </c>
      <c r="N2740" s="1">
        <f t="shared" si="316"/>
        <v>0</v>
      </c>
      <c r="O2740" s="1">
        <f>IF(B2740="Med B", COUNTIFS(A$2:A2740, A2740, B$2:B2740, "Med B"), 0)</f>
        <v>0</v>
      </c>
      <c r="P2740" s="1">
        <f>IF(AND(B2740="Med B", COUNTIFS(A$2:A2740, A2740, B$2:B2740, "Med B")=2), E2740, 0)</f>
        <v>0</v>
      </c>
    </row>
    <row r="2741" spans="9:16" ht="12.75" customHeight="1" x14ac:dyDescent="0.25">
      <c r="I2741" s="23">
        <f>IF(F2741=1, SUMIFS(E$2:E2741, A$2:A2741, A2741, B$2:B2741, "Med A"), 0)</f>
        <v>0</v>
      </c>
      <c r="J2741" s="23">
        <f t="shared" si="313"/>
        <v>0</v>
      </c>
      <c r="K2741" s="23">
        <f t="shared" si="314"/>
        <v>0</v>
      </c>
      <c r="L2741" s="23">
        <f t="shared" si="315"/>
        <v>0</v>
      </c>
      <c r="M2741" s="1">
        <f>IF(AND(B2741="Med B", COUNTIFS(A$2:A2741, A2741, B$2:B2741, "Med B")=1), 1, 0)</f>
        <v>0</v>
      </c>
      <c r="N2741" s="1">
        <f t="shared" si="316"/>
        <v>0</v>
      </c>
      <c r="O2741" s="1">
        <f>IF(B2741="Med B", COUNTIFS(A$2:A2741, A2741, B$2:B2741, "Med B"), 0)</f>
        <v>0</v>
      </c>
      <c r="P2741" s="1">
        <f>IF(AND(B2741="Med B", COUNTIFS(A$2:A2741, A2741, B$2:B2741, "Med B")=2), E2741, 0)</f>
        <v>0</v>
      </c>
    </row>
    <row r="2742" spans="9:16" ht="12.75" customHeight="1" x14ac:dyDescent="0.25">
      <c r="I2742" s="23">
        <f>IF(F2742=1, SUMIFS(E$2:E2742, A$2:A2742, A2742, B$2:B2742, "Med A"), 0)</f>
        <v>0</v>
      </c>
      <c r="J2742" s="23">
        <f t="shared" si="313"/>
        <v>0</v>
      </c>
      <c r="K2742" s="23">
        <f t="shared" si="314"/>
        <v>0</v>
      </c>
      <c r="L2742" s="23">
        <f t="shared" si="315"/>
        <v>0</v>
      </c>
      <c r="M2742" s="1">
        <f>IF(AND(B2742="Med B", COUNTIFS(A$2:A2742, A2742, B$2:B2742, "Med B")=1), 1, 0)</f>
        <v>0</v>
      </c>
      <c r="N2742" s="1">
        <f t="shared" si="316"/>
        <v>0</v>
      </c>
      <c r="O2742" s="1">
        <f>IF(B2742="Med B", COUNTIFS(A$2:A2742, A2742, B$2:B2742, "Med B"), 0)</f>
        <v>0</v>
      </c>
      <c r="P2742" s="1">
        <f>IF(AND(B2742="Med B", COUNTIFS(A$2:A2742, A2742, B$2:B2742, "Med B")=2), E2742, 0)</f>
        <v>0</v>
      </c>
    </row>
    <row r="2743" spans="9:16" ht="12.75" customHeight="1" x14ac:dyDescent="0.25">
      <c r="I2743" s="23">
        <f>IF(F2743=1, SUMIFS(E$2:E2743, A$2:A2743, A2743, B$2:B2743, "Med A"), 0)</f>
        <v>0</v>
      </c>
      <c r="J2743" s="23">
        <f t="shared" si="313"/>
        <v>0</v>
      </c>
      <c r="K2743" s="23">
        <f t="shared" si="314"/>
        <v>0</v>
      </c>
      <c r="L2743" s="23">
        <f t="shared" si="315"/>
        <v>0</v>
      </c>
      <c r="M2743" s="1">
        <f>IF(AND(B2743="Med B", COUNTIFS(A$2:A2743, A2743, B$2:B2743, "Med B")=1), 1, 0)</f>
        <v>0</v>
      </c>
      <c r="N2743" s="1">
        <f t="shared" si="316"/>
        <v>0</v>
      </c>
      <c r="O2743" s="1">
        <f>IF(B2743="Med B", COUNTIFS(A$2:A2743, A2743, B$2:B2743, "Med B"), 0)</f>
        <v>0</v>
      </c>
      <c r="P2743" s="1">
        <f>IF(AND(B2743="Med B", COUNTIFS(A$2:A2743, A2743, B$2:B2743, "Med B")=2), E2743, 0)</f>
        <v>0</v>
      </c>
    </row>
    <row r="2744" spans="9:16" ht="12.75" customHeight="1" x14ac:dyDescent="0.25">
      <c r="I2744" s="23">
        <f>IF(F2744=1, SUMIFS(E$2:E2744, A$2:A2744, A2744, B$2:B2744, "Med A"), 0)</f>
        <v>0</v>
      </c>
      <c r="J2744" s="23">
        <f t="shared" si="313"/>
        <v>0</v>
      </c>
      <c r="K2744" s="23">
        <f t="shared" si="314"/>
        <v>0</v>
      </c>
      <c r="L2744" s="23">
        <f t="shared" si="315"/>
        <v>0</v>
      </c>
      <c r="M2744" s="1">
        <f>IF(AND(B2744="Med B", COUNTIFS(A$2:A2744, A2744, B$2:B2744, "Med B")=1), 1, 0)</f>
        <v>0</v>
      </c>
      <c r="N2744" s="1">
        <f t="shared" si="316"/>
        <v>0</v>
      </c>
      <c r="O2744" s="1">
        <f>IF(B2744="Med B", COUNTIFS(A$2:A2744, A2744, B$2:B2744, "Med B"), 0)</f>
        <v>0</v>
      </c>
      <c r="P2744" s="1">
        <f>IF(AND(B2744="Med B", COUNTIFS(A$2:A2744, A2744, B$2:B2744, "Med B")=2), E2744, 0)</f>
        <v>0</v>
      </c>
    </row>
    <row r="2745" spans="9:16" ht="12.75" customHeight="1" x14ac:dyDescent="0.25">
      <c r="I2745" s="23">
        <f>IF(F2745=1, SUMIFS(E$2:E2745, A$2:A2745, A2745, B$2:B2745, "Med A"), 0)</f>
        <v>0</v>
      </c>
      <c r="J2745" s="23">
        <f t="shared" si="313"/>
        <v>0</v>
      </c>
      <c r="K2745" s="23">
        <f t="shared" si="314"/>
        <v>0</v>
      </c>
      <c r="L2745" s="23">
        <f t="shared" si="315"/>
        <v>0</v>
      </c>
      <c r="M2745" s="1">
        <f>IF(AND(B2745="Med B", COUNTIFS(A$2:A2745, A2745, B$2:B2745, "Med B")=1), 1, 0)</f>
        <v>0</v>
      </c>
      <c r="N2745" s="1">
        <f t="shared" si="316"/>
        <v>0</v>
      </c>
      <c r="O2745" s="1">
        <f>IF(B2745="Med B", COUNTIFS(A$2:A2745, A2745, B$2:B2745, "Med B"), 0)</f>
        <v>0</v>
      </c>
      <c r="P2745" s="1">
        <f>IF(AND(B2745="Med B", COUNTIFS(A$2:A2745, A2745, B$2:B2745, "Med B")=2), E2745, 0)</f>
        <v>0</v>
      </c>
    </row>
    <row r="2746" spans="9:16" ht="12.75" customHeight="1" x14ac:dyDescent="0.25">
      <c r="I2746" s="23">
        <f>IF(F2746=1, SUMIFS(E$2:E2746, A$2:A2746, A2746, B$2:B2746, "Med A"), 0)</f>
        <v>0</v>
      </c>
      <c r="J2746" s="23">
        <f t="shared" si="313"/>
        <v>0</v>
      </c>
      <c r="K2746" s="23">
        <f t="shared" si="314"/>
        <v>0</v>
      </c>
      <c r="L2746" s="23">
        <f t="shared" si="315"/>
        <v>0</v>
      </c>
      <c r="M2746" s="1">
        <f>IF(AND(B2746="Med B", COUNTIFS(A$2:A2746, A2746, B$2:B2746, "Med B")=1), 1, 0)</f>
        <v>0</v>
      </c>
      <c r="N2746" s="1">
        <f t="shared" si="316"/>
        <v>0</v>
      </c>
      <c r="O2746" s="1">
        <f>IF(B2746="Med B", COUNTIFS(A$2:A2746, A2746, B$2:B2746, "Med B"), 0)</f>
        <v>0</v>
      </c>
      <c r="P2746" s="1">
        <f>IF(AND(B2746="Med B", COUNTIFS(A$2:A2746, A2746, B$2:B2746, "Med B")=2), E2746, 0)</f>
        <v>0</v>
      </c>
    </row>
    <row r="2747" spans="9:16" ht="12.75" customHeight="1" x14ac:dyDescent="0.25">
      <c r="I2747" s="23">
        <f>IF(F2747=1, SUMIFS(E$2:E2747, A$2:A2747, A2747, B$2:B2747, "Med A"), 0)</f>
        <v>0</v>
      </c>
      <c r="J2747" s="23">
        <f t="shared" si="313"/>
        <v>0</v>
      </c>
      <c r="K2747" s="23">
        <f t="shared" si="314"/>
        <v>0</v>
      </c>
      <c r="L2747" s="23">
        <f t="shared" si="315"/>
        <v>0</v>
      </c>
      <c r="M2747" s="1">
        <f>IF(AND(B2747="Med B", COUNTIFS(A$2:A2747, A2747, B$2:B2747, "Med B")=1), 1, 0)</f>
        <v>0</v>
      </c>
      <c r="N2747" s="1">
        <f t="shared" si="316"/>
        <v>0</v>
      </c>
      <c r="O2747" s="1">
        <f>IF(B2747="Med B", COUNTIFS(A$2:A2747, A2747, B$2:B2747, "Med B"), 0)</f>
        <v>0</v>
      </c>
      <c r="P2747" s="1">
        <f>IF(AND(B2747="Med B", COUNTIFS(A$2:A2747, A2747, B$2:B2747, "Med B")=2), E2747, 0)</f>
        <v>0</v>
      </c>
    </row>
    <row r="2748" spans="9:16" ht="12.75" customHeight="1" x14ac:dyDescent="0.25">
      <c r="I2748" s="23">
        <f>IF(F2748=1, SUMIFS(E$2:E2748, A$2:A2748, A2748, B$2:B2748, "Med A"), 0)</f>
        <v>0</v>
      </c>
      <c r="J2748" s="23">
        <f t="shared" si="313"/>
        <v>0</v>
      </c>
      <c r="K2748" s="23">
        <f t="shared" si="314"/>
        <v>0</v>
      </c>
      <c r="L2748" s="23">
        <f t="shared" si="315"/>
        <v>0</v>
      </c>
      <c r="M2748" s="1">
        <f>IF(AND(B2748="Med B", COUNTIFS(A$2:A2748, A2748, B$2:B2748, "Med B")=1), 1, 0)</f>
        <v>0</v>
      </c>
      <c r="N2748" s="1">
        <f t="shared" si="316"/>
        <v>0</v>
      </c>
      <c r="O2748" s="1">
        <f>IF(B2748="Med B", COUNTIFS(A$2:A2748, A2748, B$2:B2748, "Med B"), 0)</f>
        <v>0</v>
      </c>
      <c r="P2748" s="1">
        <f>IF(AND(B2748="Med B", COUNTIFS(A$2:A2748, A2748, B$2:B2748, "Med B")=2), E2748, 0)</f>
        <v>0</v>
      </c>
    </row>
    <row r="2749" spans="9:16" ht="12.75" customHeight="1" x14ac:dyDescent="0.25">
      <c r="I2749" s="23">
        <f>IF(F2749=1, SUMIFS(E$2:E2749, A$2:A2749, A2749, B$2:B2749, "Med A"), 0)</f>
        <v>0</v>
      </c>
      <c r="J2749" s="23">
        <f t="shared" si="313"/>
        <v>0</v>
      </c>
      <c r="K2749" s="23">
        <f t="shared" si="314"/>
        <v>0</v>
      </c>
      <c r="L2749" s="23">
        <f t="shared" si="315"/>
        <v>0</v>
      </c>
      <c r="M2749" s="1">
        <f>IF(AND(B2749="Med B", COUNTIFS(A$2:A2749, A2749, B$2:B2749, "Med B")=1), 1, 0)</f>
        <v>0</v>
      </c>
      <c r="N2749" s="1">
        <f t="shared" si="316"/>
        <v>0</v>
      </c>
      <c r="O2749" s="1">
        <f>IF(B2749="Med B", COUNTIFS(A$2:A2749, A2749, B$2:B2749, "Med B"), 0)</f>
        <v>0</v>
      </c>
      <c r="P2749" s="1">
        <f>IF(AND(B2749="Med B", COUNTIFS(A$2:A2749, A2749, B$2:B2749, "Med B")=2), E2749, 0)</f>
        <v>0</v>
      </c>
    </row>
    <row r="2750" spans="9:16" ht="12.75" customHeight="1" x14ac:dyDescent="0.25">
      <c r="I2750" s="23">
        <f>IF(F2750=1, SUMIFS(E$2:E2750, A$2:A2750, A2750, B$2:B2750, "Med A"), 0)</f>
        <v>0</v>
      </c>
      <c r="J2750" s="23">
        <f t="shared" si="313"/>
        <v>0</v>
      </c>
      <c r="K2750" s="23">
        <f t="shared" si="314"/>
        <v>0</v>
      </c>
      <c r="L2750" s="23">
        <f t="shared" si="315"/>
        <v>0</v>
      </c>
      <c r="M2750" s="1">
        <f>IF(AND(B2750="Med B", COUNTIFS(A$2:A2750, A2750, B$2:B2750, "Med B")=1), 1, 0)</f>
        <v>0</v>
      </c>
      <c r="N2750" s="1">
        <f t="shared" si="316"/>
        <v>0</v>
      </c>
      <c r="O2750" s="1">
        <f>IF(B2750="Med B", COUNTIFS(A$2:A2750, A2750, B$2:B2750, "Med B"), 0)</f>
        <v>0</v>
      </c>
      <c r="P2750" s="1">
        <f>IF(AND(B2750="Med B", COUNTIFS(A$2:A2750, A2750, B$2:B2750, "Med B")=2), E2750, 0)</f>
        <v>0</v>
      </c>
    </row>
    <row r="2751" spans="9:16" ht="12.75" customHeight="1" x14ac:dyDescent="0.25">
      <c r="I2751" s="23">
        <f>IF(F2751=1, SUMIFS(E$2:E2751, A$2:A2751, A2751, B$2:B2751, "Med A"), 0)</f>
        <v>0</v>
      </c>
      <c r="J2751" s="23">
        <f t="shared" si="313"/>
        <v>0</v>
      </c>
      <c r="K2751" s="23">
        <f t="shared" si="314"/>
        <v>0</v>
      </c>
      <c r="L2751" s="23">
        <f t="shared" si="315"/>
        <v>0</v>
      </c>
      <c r="M2751" s="1">
        <f>IF(AND(B2751="Med B", COUNTIFS(A$2:A2751, A2751, B$2:B2751, "Med B")=1), 1, 0)</f>
        <v>0</v>
      </c>
      <c r="N2751" s="1">
        <f t="shared" si="316"/>
        <v>0</v>
      </c>
      <c r="O2751" s="1">
        <f>IF(B2751="Med B", COUNTIFS(A$2:A2751, A2751, B$2:B2751, "Med B"), 0)</f>
        <v>0</v>
      </c>
      <c r="P2751" s="1">
        <f>IF(AND(B2751="Med B", COUNTIFS(A$2:A2751, A2751, B$2:B2751, "Med B")=2), E2751, 0)</f>
        <v>0</v>
      </c>
    </row>
    <row r="2752" spans="9:16" ht="12.75" customHeight="1" x14ac:dyDescent="0.25">
      <c r="I2752" s="23">
        <f>IF(F2752=1, SUMIFS(E$2:E2752, A$2:A2752, A2752, B$2:B2752, "Med A"), 0)</f>
        <v>0</v>
      </c>
      <c r="J2752" s="23">
        <f t="shared" si="313"/>
        <v>0</v>
      </c>
      <c r="K2752" s="23">
        <f t="shared" si="314"/>
        <v>0</v>
      </c>
      <c r="L2752" s="23">
        <f t="shared" si="315"/>
        <v>0</v>
      </c>
      <c r="M2752" s="1">
        <f>IF(AND(B2752="Med B", COUNTIFS(A$2:A2752, A2752, B$2:B2752, "Med B")=1), 1, 0)</f>
        <v>0</v>
      </c>
      <c r="N2752" s="1">
        <f t="shared" si="316"/>
        <v>0</v>
      </c>
      <c r="O2752" s="1">
        <f>IF(B2752="Med B", COUNTIFS(A$2:A2752, A2752, B$2:B2752, "Med B"), 0)</f>
        <v>0</v>
      </c>
      <c r="P2752" s="1">
        <f>IF(AND(B2752="Med B", COUNTIFS(A$2:A2752, A2752, B$2:B2752, "Med B")=2), E2752, 0)</f>
        <v>0</v>
      </c>
    </row>
    <row r="2753" spans="9:16" ht="12.75" customHeight="1" x14ac:dyDescent="0.25">
      <c r="I2753" s="23">
        <f>IF(F2753=1, SUMIFS(E$2:E2753, A$2:A2753, A2753, B$2:B2753, "Med A"), 0)</f>
        <v>0</v>
      </c>
      <c r="J2753" s="23">
        <f t="shared" si="313"/>
        <v>0</v>
      </c>
      <c r="K2753" s="23">
        <f t="shared" si="314"/>
        <v>0</v>
      </c>
      <c r="L2753" s="23">
        <f t="shared" si="315"/>
        <v>0</v>
      </c>
      <c r="M2753" s="1">
        <f>IF(AND(B2753="Med B", COUNTIFS(A$2:A2753, A2753, B$2:B2753, "Med B")=1), 1, 0)</f>
        <v>0</v>
      </c>
      <c r="N2753" s="1">
        <f t="shared" si="316"/>
        <v>0</v>
      </c>
      <c r="O2753" s="1">
        <f>IF(B2753="Med B", COUNTIFS(A$2:A2753, A2753, B$2:B2753, "Med B"), 0)</f>
        <v>0</v>
      </c>
      <c r="P2753" s="1">
        <f>IF(AND(B2753="Med B", COUNTIFS(A$2:A2753, A2753, B$2:B2753, "Med B")=2), E2753, 0)</f>
        <v>0</v>
      </c>
    </row>
    <row r="2754" spans="9:16" ht="12.75" customHeight="1" x14ac:dyDescent="0.25">
      <c r="I2754" s="23">
        <f>IF(F2754=1, SUMIFS(E$2:E2754, A$2:A2754, A2754, B$2:B2754, "Med A"), 0)</f>
        <v>0</v>
      </c>
      <c r="J2754" s="23">
        <f t="shared" si="313"/>
        <v>0</v>
      </c>
      <c r="K2754" s="23">
        <f t="shared" si="314"/>
        <v>0</v>
      </c>
      <c r="L2754" s="23">
        <f t="shared" si="315"/>
        <v>0</v>
      </c>
      <c r="M2754" s="1">
        <f>IF(AND(B2754="Med B", COUNTIFS(A$2:A2754, A2754, B$2:B2754, "Med B")=1), 1, 0)</f>
        <v>0</v>
      </c>
      <c r="N2754" s="1">
        <f t="shared" si="316"/>
        <v>0</v>
      </c>
      <c r="O2754" s="1">
        <f>IF(B2754="Med B", COUNTIFS(A$2:A2754, A2754, B$2:B2754, "Med B"), 0)</f>
        <v>0</v>
      </c>
      <c r="P2754" s="1">
        <f>IF(AND(B2754="Med B", COUNTIFS(A$2:A2754, A2754, B$2:B2754, "Med B")=2), E2754, 0)</f>
        <v>0</v>
      </c>
    </row>
    <row r="2755" spans="9:16" ht="12.75" customHeight="1" x14ac:dyDescent="0.25">
      <c r="I2755" s="23">
        <f>IF(F2755=1, SUMIFS(E$2:E2755, A$2:A2755, A2755, B$2:B2755, "Med A"), 0)</f>
        <v>0</v>
      </c>
      <c r="J2755" s="23">
        <f t="shared" ref="J2755:J2818" si="317">IF(AND(B2755="Med B", OR(A2756&lt;&gt;A2755, ISBLANK(A2756))), SUMIFS(E:E, A:A, A2755, B:B, "Med B"), 0)</f>
        <v>0</v>
      </c>
      <c r="K2755" s="23">
        <f t="shared" ref="K2755:K2818" si="318">IF(B2755="Med A", E2755, 0)</f>
        <v>0</v>
      </c>
      <c r="L2755" s="23">
        <f t="shared" ref="L2755:L2818" si="319">IF(B2755="Med B", E2755, 0)</f>
        <v>0</v>
      </c>
      <c r="M2755" s="1">
        <f>IF(AND(B2755="Med B", COUNTIFS(A$2:A2755, A2755, B$2:B2755, "Med B")=1), 1, 0)</f>
        <v>0</v>
      </c>
      <c r="N2755" s="1">
        <f t="shared" ref="N2755:N2818" si="320">IF(M2755=1, E2755, 0)</f>
        <v>0</v>
      </c>
      <c r="O2755" s="1">
        <f>IF(B2755="Med B", COUNTIFS(A$2:A2755, A2755, B$2:B2755, "Med B"), 0)</f>
        <v>0</v>
      </c>
      <c r="P2755" s="1">
        <f>IF(AND(B2755="Med B", COUNTIFS(A$2:A2755, A2755, B$2:B2755, "Med B")=2), E2755, 0)</f>
        <v>0</v>
      </c>
    </row>
    <row r="2756" spans="9:16" ht="12.75" customHeight="1" x14ac:dyDescent="0.25">
      <c r="I2756" s="23">
        <f>IF(F2756=1, SUMIFS(E$2:E2756, A$2:A2756, A2756, B$2:B2756, "Med A"), 0)</f>
        <v>0</v>
      </c>
      <c r="J2756" s="23">
        <f t="shared" si="317"/>
        <v>0</v>
      </c>
      <c r="K2756" s="23">
        <f t="shared" si="318"/>
        <v>0</v>
      </c>
      <c r="L2756" s="23">
        <f t="shared" si="319"/>
        <v>0</v>
      </c>
      <c r="M2756" s="1">
        <f>IF(AND(B2756="Med B", COUNTIFS(A$2:A2756, A2756, B$2:B2756, "Med B")=1), 1, 0)</f>
        <v>0</v>
      </c>
      <c r="N2756" s="1">
        <f t="shared" si="320"/>
        <v>0</v>
      </c>
      <c r="O2756" s="1">
        <f>IF(B2756="Med B", COUNTIFS(A$2:A2756, A2756, B$2:B2756, "Med B"), 0)</f>
        <v>0</v>
      </c>
      <c r="P2756" s="1">
        <f>IF(AND(B2756="Med B", COUNTIFS(A$2:A2756, A2756, B$2:B2756, "Med B")=2), E2756, 0)</f>
        <v>0</v>
      </c>
    </row>
    <row r="2757" spans="9:16" ht="12.75" customHeight="1" x14ac:dyDescent="0.25">
      <c r="I2757" s="23">
        <f>IF(F2757=1, SUMIFS(E$2:E2757, A$2:A2757, A2757, B$2:B2757, "Med A"), 0)</f>
        <v>0</v>
      </c>
      <c r="J2757" s="23">
        <f t="shared" si="317"/>
        <v>0</v>
      </c>
      <c r="K2757" s="23">
        <f t="shared" si="318"/>
        <v>0</v>
      </c>
      <c r="L2757" s="23">
        <f t="shared" si="319"/>
        <v>0</v>
      </c>
      <c r="M2757" s="1">
        <f>IF(AND(B2757="Med B", COUNTIFS(A$2:A2757, A2757, B$2:B2757, "Med B")=1), 1, 0)</f>
        <v>0</v>
      </c>
      <c r="N2757" s="1">
        <f t="shared" si="320"/>
        <v>0</v>
      </c>
      <c r="O2757" s="1">
        <f>IF(B2757="Med B", COUNTIFS(A$2:A2757, A2757, B$2:B2757, "Med B"), 0)</f>
        <v>0</v>
      </c>
      <c r="P2757" s="1">
        <f>IF(AND(B2757="Med B", COUNTIFS(A$2:A2757, A2757, B$2:B2757, "Med B")=2), E2757, 0)</f>
        <v>0</v>
      </c>
    </row>
    <row r="2758" spans="9:16" ht="12.75" customHeight="1" x14ac:dyDescent="0.25">
      <c r="I2758" s="23">
        <f>IF(F2758=1, SUMIFS(E$2:E2758, A$2:A2758, A2758, B$2:B2758, "Med A"), 0)</f>
        <v>0</v>
      </c>
      <c r="J2758" s="23">
        <f t="shared" si="317"/>
        <v>0</v>
      </c>
      <c r="K2758" s="23">
        <f t="shared" si="318"/>
        <v>0</v>
      </c>
      <c r="L2758" s="23">
        <f t="shared" si="319"/>
        <v>0</v>
      </c>
      <c r="M2758" s="1">
        <f>IF(AND(B2758="Med B", COUNTIFS(A$2:A2758, A2758, B$2:B2758, "Med B")=1), 1, 0)</f>
        <v>0</v>
      </c>
      <c r="N2758" s="1">
        <f t="shared" si="320"/>
        <v>0</v>
      </c>
      <c r="O2758" s="1">
        <f>IF(B2758="Med B", COUNTIFS(A$2:A2758, A2758, B$2:B2758, "Med B"), 0)</f>
        <v>0</v>
      </c>
      <c r="P2758" s="1">
        <f>IF(AND(B2758="Med B", COUNTIFS(A$2:A2758, A2758, B$2:B2758, "Med B")=2), E2758, 0)</f>
        <v>0</v>
      </c>
    </row>
    <row r="2759" spans="9:16" ht="12.75" customHeight="1" x14ac:dyDescent="0.25">
      <c r="I2759" s="23">
        <f>IF(F2759=1, SUMIFS(E$2:E2759, A$2:A2759, A2759, B$2:B2759, "Med A"), 0)</f>
        <v>0</v>
      </c>
      <c r="J2759" s="23">
        <f t="shared" si="317"/>
        <v>0</v>
      </c>
      <c r="K2759" s="23">
        <f t="shared" si="318"/>
        <v>0</v>
      </c>
      <c r="L2759" s="23">
        <f t="shared" si="319"/>
        <v>0</v>
      </c>
      <c r="M2759" s="1">
        <f>IF(AND(B2759="Med B", COUNTIFS(A$2:A2759, A2759, B$2:B2759, "Med B")=1), 1, 0)</f>
        <v>0</v>
      </c>
      <c r="N2759" s="1">
        <f t="shared" si="320"/>
        <v>0</v>
      </c>
      <c r="O2759" s="1">
        <f>IF(B2759="Med B", COUNTIFS(A$2:A2759, A2759, B$2:B2759, "Med B"), 0)</f>
        <v>0</v>
      </c>
      <c r="P2759" s="1">
        <f>IF(AND(B2759="Med B", COUNTIFS(A$2:A2759, A2759, B$2:B2759, "Med B")=2), E2759, 0)</f>
        <v>0</v>
      </c>
    </row>
    <row r="2760" spans="9:16" ht="12.75" customHeight="1" x14ac:dyDescent="0.25">
      <c r="I2760" s="23">
        <f>IF(F2760=1, SUMIFS(E$2:E2760, A$2:A2760, A2760, B$2:B2760, "Med A"), 0)</f>
        <v>0</v>
      </c>
      <c r="J2760" s="23">
        <f t="shared" si="317"/>
        <v>0</v>
      </c>
      <c r="K2760" s="23">
        <f t="shared" si="318"/>
        <v>0</v>
      </c>
      <c r="L2760" s="23">
        <f t="shared" si="319"/>
        <v>0</v>
      </c>
      <c r="M2760" s="1">
        <f>IF(AND(B2760="Med B", COUNTIFS(A$2:A2760, A2760, B$2:B2760, "Med B")=1), 1, 0)</f>
        <v>0</v>
      </c>
      <c r="N2760" s="1">
        <f t="shared" si="320"/>
        <v>0</v>
      </c>
      <c r="O2760" s="1">
        <f>IF(B2760="Med B", COUNTIFS(A$2:A2760, A2760, B$2:B2760, "Med B"), 0)</f>
        <v>0</v>
      </c>
      <c r="P2760" s="1">
        <f>IF(AND(B2760="Med B", COUNTIFS(A$2:A2760, A2760, B$2:B2760, "Med B")=2), E2760, 0)</f>
        <v>0</v>
      </c>
    </row>
    <row r="2761" spans="9:16" ht="12.75" customHeight="1" x14ac:dyDescent="0.25">
      <c r="I2761" s="23">
        <f>IF(F2761=1, SUMIFS(E$2:E2761, A$2:A2761, A2761, B$2:B2761, "Med A"), 0)</f>
        <v>0</v>
      </c>
      <c r="J2761" s="23">
        <f t="shared" si="317"/>
        <v>0</v>
      </c>
      <c r="K2761" s="23">
        <f t="shared" si="318"/>
        <v>0</v>
      </c>
      <c r="L2761" s="23">
        <f t="shared" si="319"/>
        <v>0</v>
      </c>
      <c r="M2761" s="1">
        <f>IF(AND(B2761="Med B", COUNTIFS(A$2:A2761, A2761, B$2:B2761, "Med B")=1), 1, 0)</f>
        <v>0</v>
      </c>
      <c r="N2761" s="1">
        <f t="shared" si="320"/>
        <v>0</v>
      </c>
      <c r="O2761" s="1">
        <f>IF(B2761="Med B", COUNTIFS(A$2:A2761, A2761, B$2:B2761, "Med B"), 0)</f>
        <v>0</v>
      </c>
      <c r="P2761" s="1">
        <f>IF(AND(B2761="Med B", COUNTIFS(A$2:A2761, A2761, B$2:B2761, "Med B")=2), E2761, 0)</f>
        <v>0</v>
      </c>
    </row>
    <row r="2762" spans="9:16" ht="12.75" customHeight="1" x14ac:dyDescent="0.25">
      <c r="I2762" s="23">
        <f>IF(F2762=1, SUMIFS(E$2:E2762, A$2:A2762, A2762, B$2:B2762, "Med A"), 0)</f>
        <v>0</v>
      </c>
      <c r="J2762" s="23">
        <f t="shared" si="317"/>
        <v>0</v>
      </c>
      <c r="K2762" s="23">
        <f t="shared" si="318"/>
        <v>0</v>
      </c>
      <c r="L2762" s="23">
        <f t="shared" si="319"/>
        <v>0</v>
      </c>
      <c r="M2762" s="1">
        <f>IF(AND(B2762="Med B", COUNTIFS(A$2:A2762, A2762, B$2:B2762, "Med B")=1), 1, 0)</f>
        <v>0</v>
      </c>
      <c r="N2762" s="1">
        <f t="shared" si="320"/>
        <v>0</v>
      </c>
      <c r="O2762" s="1">
        <f>IF(B2762="Med B", COUNTIFS(A$2:A2762, A2762, B$2:B2762, "Med B"), 0)</f>
        <v>0</v>
      </c>
      <c r="P2762" s="1">
        <f>IF(AND(B2762="Med B", COUNTIFS(A$2:A2762, A2762, B$2:B2762, "Med B")=2), E2762, 0)</f>
        <v>0</v>
      </c>
    </row>
    <row r="2763" spans="9:16" ht="12.75" customHeight="1" x14ac:dyDescent="0.25">
      <c r="I2763" s="23">
        <f>IF(F2763=1, SUMIFS(E$2:E2763, A$2:A2763, A2763, B$2:B2763, "Med A"), 0)</f>
        <v>0</v>
      </c>
      <c r="J2763" s="23">
        <f t="shared" si="317"/>
        <v>0</v>
      </c>
      <c r="K2763" s="23">
        <f t="shared" si="318"/>
        <v>0</v>
      </c>
      <c r="L2763" s="23">
        <f t="shared" si="319"/>
        <v>0</v>
      </c>
      <c r="M2763" s="1">
        <f>IF(AND(B2763="Med B", COUNTIFS(A$2:A2763, A2763, B$2:B2763, "Med B")=1), 1, 0)</f>
        <v>0</v>
      </c>
      <c r="N2763" s="1">
        <f t="shared" si="320"/>
        <v>0</v>
      </c>
      <c r="O2763" s="1">
        <f>IF(B2763="Med B", COUNTIFS(A$2:A2763, A2763, B$2:B2763, "Med B"), 0)</f>
        <v>0</v>
      </c>
      <c r="P2763" s="1">
        <f>IF(AND(B2763="Med B", COUNTIFS(A$2:A2763, A2763, B$2:B2763, "Med B")=2), E2763, 0)</f>
        <v>0</v>
      </c>
    </row>
    <row r="2764" spans="9:16" ht="12.75" customHeight="1" x14ac:dyDescent="0.25">
      <c r="I2764" s="23">
        <f>IF(F2764=1, SUMIFS(E$2:E2764, A$2:A2764, A2764, B$2:B2764, "Med A"), 0)</f>
        <v>0</v>
      </c>
      <c r="J2764" s="23">
        <f t="shared" si="317"/>
        <v>0</v>
      </c>
      <c r="K2764" s="23">
        <f t="shared" si="318"/>
        <v>0</v>
      </c>
      <c r="L2764" s="23">
        <f t="shared" si="319"/>
        <v>0</v>
      </c>
      <c r="M2764" s="1">
        <f>IF(AND(B2764="Med B", COUNTIFS(A$2:A2764, A2764, B$2:B2764, "Med B")=1), 1, 0)</f>
        <v>0</v>
      </c>
      <c r="N2764" s="1">
        <f t="shared" si="320"/>
        <v>0</v>
      </c>
      <c r="O2764" s="1">
        <f>IF(B2764="Med B", COUNTIFS(A$2:A2764, A2764, B$2:B2764, "Med B"), 0)</f>
        <v>0</v>
      </c>
      <c r="P2764" s="1">
        <f>IF(AND(B2764="Med B", COUNTIFS(A$2:A2764, A2764, B$2:B2764, "Med B")=2), E2764, 0)</f>
        <v>0</v>
      </c>
    </row>
    <row r="2765" spans="9:16" ht="12.75" customHeight="1" x14ac:dyDescent="0.25">
      <c r="I2765" s="23">
        <f>IF(F2765=1, SUMIFS(E$2:E2765, A$2:A2765, A2765, B$2:B2765, "Med A"), 0)</f>
        <v>0</v>
      </c>
      <c r="J2765" s="23">
        <f t="shared" si="317"/>
        <v>0</v>
      </c>
      <c r="K2765" s="23">
        <f t="shared" si="318"/>
        <v>0</v>
      </c>
      <c r="L2765" s="23">
        <f t="shared" si="319"/>
        <v>0</v>
      </c>
      <c r="M2765" s="1">
        <f>IF(AND(B2765="Med B", COUNTIFS(A$2:A2765, A2765, B$2:B2765, "Med B")=1), 1, 0)</f>
        <v>0</v>
      </c>
      <c r="N2765" s="1">
        <f t="shared" si="320"/>
        <v>0</v>
      </c>
      <c r="O2765" s="1">
        <f>IF(B2765="Med B", COUNTIFS(A$2:A2765, A2765, B$2:B2765, "Med B"), 0)</f>
        <v>0</v>
      </c>
      <c r="P2765" s="1">
        <f>IF(AND(B2765="Med B", COUNTIFS(A$2:A2765, A2765, B$2:B2765, "Med B")=2), E2765, 0)</f>
        <v>0</v>
      </c>
    </row>
    <row r="2766" spans="9:16" ht="12.75" customHeight="1" x14ac:dyDescent="0.25">
      <c r="I2766" s="23">
        <f>IF(F2766=1, SUMIFS(E$2:E2766, A$2:A2766, A2766, B$2:B2766, "Med A"), 0)</f>
        <v>0</v>
      </c>
      <c r="J2766" s="23">
        <f t="shared" si="317"/>
        <v>0</v>
      </c>
      <c r="K2766" s="23">
        <f t="shared" si="318"/>
        <v>0</v>
      </c>
      <c r="L2766" s="23">
        <f t="shared" si="319"/>
        <v>0</v>
      </c>
      <c r="M2766" s="1">
        <f>IF(AND(B2766="Med B", COUNTIFS(A$2:A2766, A2766, B$2:B2766, "Med B")=1), 1, 0)</f>
        <v>0</v>
      </c>
      <c r="N2766" s="1">
        <f t="shared" si="320"/>
        <v>0</v>
      </c>
      <c r="O2766" s="1">
        <f>IF(B2766="Med B", COUNTIFS(A$2:A2766, A2766, B$2:B2766, "Med B"), 0)</f>
        <v>0</v>
      </c>
      <c r="P2766" s="1">
        <f>IF(AND(B2766="Med B", COUNTIFS(A$2:A2766, A2766, B$2:B2766, "Med B")=2), E2766, 0)</f>
        <v>0</v>
      </c>
    </row>
    <row r="2767" spans="9:16" ht="12.75" customHeight="1" x14ac:dyDescent="0.25">
      <c r="I2767" s="23">
        <f>IF(F2767=1, SUMIFS(E$2:E2767, A$2:A2767, A2767, B$2:B2767, "Med A"), 0)</f>
        <v>0</v>
      </c>
      <c r="J2767" s="23">
        <f t="shared" si="317"/>
        <v>0</v>
      </c>
      <c r="K2767" s="23">
        <f t="shared" si="318"/>
        <v>0</v>
      </c>
      <c r="L2767" s="23">
        <f t="shared" si="319"/>
        <v>0</v>
      </c>
      <c r="M2767" s="1">
        <f>IF(AND(B2767="Med B", COUNTIFS(A$2:A2767, A2767, B$2:B2767, "Med B")=1), 1, 0)</f>
        <v>0</v>
      </c>
      <c r="N2767" s="1">
        <f t="shared" si="320"/>
        <v>0</v>
      </c>
      <c r="O2767" s="1">
        <f>IF(B2767="Med B", COUNTIFS(A$2:A2767, A2767, B$2:B2767, "Med B"), 0)</f>
        <v>0</v>
      </c>
      <c r="P2767" s="1">
        <f>IF(AND(B2767="Med B", COUNTIFS(A$2:A2767, A2767, B$2:B2767, "Med B")=2), E2767, 0)</f>
        <v>0</v>
      </c>
    </row>
    <row r="2768" spans="9:16" ht="12.75" customHeight="1" x14ac:dyDescent="0.25">
      <c r="I2768" s="23">
        <f>IF(F2768=1, SUMIFS(E$2:E2768, A$2:A2768, A2768, B$2:B2768, "Med A"), 0)</f>
        <v>0</v>
      </c>
      <c r="J2768" s="23">
        <f t="shared" si="317"/>
        <v>0</v>
      </c>
      <c r="K2768" s="23">
        <f t="shared" si="318"/>
        <v>0</v>
      </c>
      <c r="L2768" s="23">
        <f t="shared" si="319"/>
        <v>0</v>
      </c>
      <c r="M2768" s="1">
        <f>IF(AND(B2768="Med B", COUNTIFS(A$2:A2768, A2768, B$2:B2768, "Med B")=1), 1, 0)</f>
        <v>0</v>
      </c>
      <c r="N2768" s="1">
        <f t="shared" si="320"/>
        <v>0</v>
      </c>
      <c r="O2768" s="1">
        <f>IF(B2768="Med B", COUNTIFS(A$2:A2768, A2768, B$2:B2768, "Med B"), 0)</f>
        <v>0</v>
      </c>
      <c r="P2768" s="1">
        <f>IF(AND(B2768="Med B", COUNTIFS(A$2:A2768, A2768, B$2:B2768, "Med B")=2), E2768, 0)</f>
        <v>0</v>
      </c>
    </row>
    <row r="2769" spans="9:16" ht="12.75" customHeight="1" x14ac:dyDescent="0.25">
      <c r="I2769" s="23">
        <f>IF(F2769=1, SUMIFS(E$2:E2769, A$2:A2769, A2769, B$2:B2769, "Med A"), 0)</f>
        <v>0</v>
      </c>
      <c r="J2769" s="23">
        <f t="shared" si="317"/>
        <v>0</v>
      </c>
      <c r="K2769" s="23">
        <f t="shared" si="318"/>
        <v>0</v>
      </c>
      <c r="L2769" s="23">
        <f t="shared" si="319"/>
        <v>0</v>
      </c>
      <c r="M2769" s="1">
        <f>IF(AND(B2769="Med B", COUNTIFS(A$2:A2769, A2769, B$2:B2769, "Med B")=1), 1, 0)</f>
        <v>0</v>
      </c>
      <c r="N2769" s="1">
        <f t="shared" si="320"/>
        <v>0</v>
      </c>
      <c r="O2769" s="1">
        <f>IF(B2769="Med B", COUNTIFS(A$2:A2769, A2769, B$2:B2769, "Med B"), 0)</f>
        <v>0</v>
      </c>
      <c r="P2769" s="1">
        <f>IF(AND(B2769="Med B", COUNTIFS(A$2:A2769, A2769, B$2:B2769, "Med B")=2), E2769, 0)</f>
        <v>0</v>
      </c>
    </row>
    <row r="2770" spans="9:16" ht="12.75" customHeight="1" x14ac:dyDescent="0.25">
      <c r="I2770" s="23">
        <f>IF(F2770=1, SUMIFS(E$2:E2770, A$2:A2770, A2770, B$2:B2770, "Med A"), 0)</f>
        <v>0</v>
      </c>
      <c r="J2770" s="23">
        <f t="shared" si="317"/>
        <v>0</v>
      </c>
      <c r="K2770" s="23">
        <f t="shared" si="318"/>
        <v>0</v>
      </c>
      <c r="L2770" s="23">
        <f t="shared" si="319"/>
        <v>0</v>
      </c>
      <c r="M2770" s="1">
        <f>IF(AND(B2770="Med B", COUNTIFS(A$2:A2770, A2770, B$2:B2770, "Med B")=1), 1, 0)</f>
        <v>0</v>
      </c>
      <c r="N2770" s="1">
        <f t="shared" si="320"/>
        <v>0</v>
      </c>
      <c r="O2770" s="1">
        <f>IF(B2770="Med B", COUNTIFS(A$2:A2770, A2770, B$2:B2770, "Med B"), 0)</f>
        <v>0</v>
      </c>
      <c r="P2770" s="1">
        <f>IF(AND(B2770="Med B", COUNTIFS(A$2:A2770, A2770, B$2:B2770, "Med B")=2), E2770, 0)</f>
        <v>0</v>
      </c>
    </row>
    <row r="2771" spans="9:16" ht="12.75" customHeight="1" x14ac:dyDescent="0.25">
      <c r="I2771" s="23">
        <f>IF(F2771=1, SUMIFS(E$2:E2771, A$2:A2771, A2771, B$2:B2771, "Med A"), 0)</f>
        <v>0</v>
      </c>
      <c r="J2771" s="23">
        <f t="shared" si="317"/>
        <v>0</v>
      </c>
      <c r="K2771" s="23">
        <f t="shared" si="318"/>
        <v>0</v>
      </c>
      <c r="L2771" s="23">
        <f t="shared" si="319"/>
        <v>0</v>
      </c>
      <c r="M2771" s="1">
        <f>IF(AND(B2771="Med B", COUNTIFS(A$2:A2771, A2771, B$2:B2771, "Med B")=1), 1, 0)</f>
        <v>0</v>
      </c>
      <c r="N2771" s="1">
        <f t="shared" si="320"/>
        <v>0</v>
      </c>
      <c r="O2771" s="1">
        <f>IF(B2771="Med B", COUNTIFS(A$2:A2771, A2771, B$2:B2771, "Med B"), 0)</f>
        <v>0</v>
      </c>
      <c r="P2771" s="1">
        <f>IF(AND(B2771="Med B", COUNTIFS(A$2:A2771, A2771, B$2:B2771, "Med B")=2), E2771, 0)</f>
        <v>0</v>
      </c>
    </row>
    <row r="2772" spans="9:16" ht="12.75" customHeight="1" x14ac:dyDescent="0.25">
      <c r="I2772" s="23">
        <f>IF(F2772=1, SUMIFS(E$2:E2772, A$2:A2772, A2772, B$2:B2772, "Med A"), 0)</f>
        <v>0</v>
      </c>
      <c r="J2772" s="23">
        <f t="shared" si="317"/>
        <v>0</v>
      </c>
      <c r="K2772" s="23">
        <f t="shared" si="318"/>
        <v>0</v>
      </c>
      <c r="L2772" s="23">
        <f t="shared" si="319"/>
        <v>0</v>
      </c>
      <c r="M2772" s="1">
        <f>IF(AND(B2772="Med B", COUNTIFS(A$2:A2772, A2772, B$2:B2772, "Med B")=1), 1, 0)</f>
        <v>0</v>
      </c>
      <c r="N2772" s="1">
        <f t="shared" si="320"/>
        <v>0</v>
      </c>
      <c r="O2772" s="1">
        <f>IF(B2772="Med B", COUNTIFS(A$2:A2772, A2772, B$2:B2772, "Med B"), 0)</f>
        <v>0</v>
      </c>
      <c r="P2772" s="1">
        <f>IF(AND(B2772="Med B", COUNTIFS(A$2:A2772, A2772, B$2:B2772, "Med B")=2), E2772, 0)</f>
        <v>0</v>
      </c>
    </row>
    <row r="2773" spans="9:16" ht="12.75" customHeight="1" x14ac:dyDescent="0.25">
      <c r="I2773" s="23">
        <f>IF(F2773=1, SUMIFS(E$2:E2773, A$2:A2773, A2773, B$2:B2773, "Med A"), 0)</f>
        <v>0</v>
      </c>
      <c r="J2773" s="23">
        <f t="shared" si="317"/>
        <v>0</v>
      </c>
      <c r="K2773" s="23">
        <f t="shared" si="318"/>
        <v>0</v>
      </c>
      <c r="L2773" s="23">
        <f t="shared" si="319"/>
        <v>0</v>
      </c>
      <c r="M2773" s="1">
        <f>IF(AND(B2773="Med B", COUNTIFS(A$2:A2773, A2773, B$2:B2773, "Med B")=1), 1, 0)</f>
        <v>0</v>
      </c>
      <c r="N2773" s="1">
        <f t="shared" si="320"/>
        <v>0</v>
      </c>
      <c r="O2773" s="1">
        <f>IF(B2773="Med B", COUNTIFS(A$2:A2773, A2773, B$2:B2773, "Med B"), 0)</f>
        <v>0</v>
      </c>
      <c r="P2773" s="1">
        <f>IF(AND(B2773="Med B", COUNTIFS(A$2:A2773, A2773, B$2:B2773, "Med B")=2), E2773, 0)</f>
        <v>0</v>
      </c>
    </row>
    <row r="2774" spans="9:16" ht="12.75" customHeight="1" x14ac:dyDescent="0.25">
      <c r="I2774" s="23">
        <f>IF(F2774=1, SUMIFS(E$2:E2774, A$2:A2774, A2774, B$2:B2774, "Med A"), 0)</f>
        <v>0</v>
      </c>
      <c r="J2774" s="23">
        <f t="shared" si="317"/>
        <v>0</v>
      </c>
      <c r="K2774" s="23">
        <f t="shared" si="318"/>
        <v>0</v>
      </c>
      <c r="L2774" s="23">
        <f t="shared" si="319"/>
        <v>0</v>
      </c>
      <c r="M2774" s="1">
        <f>IF(AND(B2774="Med B", COUNTIFS(A$2:A2774, A2774, B$2:B2774, "Med B")=1), 1, 0)</f>
        <v>0</v>
      </c>
      <c r="N2774" s="1">
        <f t="shared" si="320"/>
        <v>0</v>
      </c>
      <c r="O2774" s="1">
        <f>IF(B2774="Med B", COUNTIFS(A$2:A2774, A2774, B$2:B2774, "Med B"), 0)</f>
        <v>0</v>
      </c>
      <c r="P2774" s="1">
        <f>IF(AND(B2774="Med B", COUNTIFS(A$2:A2774, A2774, B$2:B2774, "Med B")=2), E2774, 0)</f>
        <v>0</v>
      </c>
    </row>
    <row r="2775" spans="9:16" ht="12.75" customHeight="1" x14ac:dyDescent="0.25">
      <c r="I2775" s="23">
        <f>IF(F2775=1, SUMIFS(E$2:E2775, A$2:A2775, A2775, B$2:B2775, "Med A"), 0)</f>
        <v>0</v>
      </c>
      <c r="J2775" s="23">
        <f t="shared" si="317"/>
        <v>0</v>
      </c>
      <c r="K2775" s="23">
        <f t="shared" si="318"/>
        <v>0</v>
      </c>
      <c r="L2775" s="23">
        <f t="shared" si="319"/>
        <v>0</v>
      </c>
      <c r="M2775" s="1">
        <f>IF(AND(B2775="Med B", COUNTIFS(A$2:A2775, A2775, B$2:B2775, "Med B")=1), 1, 0)</f>
        <v>0</v>
      </c>
      <c r="N2775" s="1">
        <f t="shared" si="320"/>
        <v>0</v>
      </c>
      <c r="O2775" s="1">
        <f>IF(B2775="Med B", COUNTIFS(A$2:A2775, A2775, B$2:B2775, "Med B"), 0)</f>
        <v>0</v>
      </c>
      <c r="P2775" s="1">
        <f>IF(AND(B2775="Med B", COUNTIFS(A$2:A2775, A2775, B$2:B2775, "Med B")=2), E2775, 0)</f>
        <v>0</v>
      </c>
    </row>
    <row r="2776" spans="9:16" ht="12.75" customHeight="1" x14ac:dyDescent="0.25">
      <c r="I2776" s="23">
        <f>IF(F2776=1, SUMIFS(E$2:E2776, A$2:A2776, A2776, B$2:B2776, "Med A"), 0)</f>
        <v>0</v>
      </c>
      <c r="J2776" s="23">
        <f t="shared" si="317"/>
        <v>0</v>
      </c>
      <c r="K2776" s="23">
        <f t="shared" si="318"/>
        <v>0</v>
      </c>
      <c r="L2776" s="23">
        <f t="shared" si="319"/>
        <v>0</v>
      </c>
      <c r="M2776" s="1">
        <f>IF(AND(B2776="Med B", COUNTIFS(A$2:A2776, A2776, B$2:B2776, "Med B")=1), 1, 0)</f>
        <v>0</v>
      </c>
      <c r="N2776" s="1">
        <f t="shared" si="320"/>
        <v>0</v>
      </c>
      <c r="O2776" s="1">
        <f>IF(B2776="Med B", COUNTIFS(A$2:A2776, A2776, B$2:B2776, "Med B"), 0)</f>
        <v>0</v>
      </c>
      <c r="P2776" s="1">
        <f>IF(AND(B2776="Med B", COUNTIFS(A$2:A2776, A2776, B$2:B2776, "Med B")=2), E2776, 0)</f>
        <v>0</v>
      </c>
    </row>
    <row r="2777" spans="9:16" ht="12.75" customHeight="1" x14ac:dyDescent="0.25">
      <c r="I2777" s="23">
        <f>IF(F2777=1, SUMIFS(E$2:E2777, A$2:A2777, A2777, B$2:B2777, "Med A"), 0)</f>
        <v>0</v>
      </c>
      <c r="J2777" s="23">
        <f t="shared" si="317"/>
        <v>0</v>
      </c>
      <c r="K2777" s="23">
        <f t="shared" si="318"/>
        <v>0</v>
      </c>
      <c r="L2777" s="23">
        <f t="shared" si="319"/>
        <v>0</v>
      </c>
      <c r="M2777" s="1">
        <f>IF(AND(B2777="Med B", COUNTIFS(A$2:A2777, A2777, B$2:B2777, "Med B")=1), 1, 0)</f>
        <v>0</v>
      </c>
      <c r="N2777" s="1">
        <f t="shared" si="320"/>
        <v>0</v>
      </c>
      <c r="O2777" s="1">
        <f>IF(B2777="Med B", COUNTIFS(A$2:A2777, A2777, B$2:B2777, "Med B"), 0)</f>
        <v>0</v>
      </c>
      <c r="P2777" s="1">
        <f>IF(AND(B2777="Med B", COUNTIFS(A$2:A2777, A2777, B$2:B2777, "Med B")=2), E2777, 0)</f>
        <v>0</v>
      </c>
    </row>
    <row r="2778" spans="9:16" ht="12.75" customHeight="1" x14ac:dyDescent="0.25">
      <c r="I2778" s="23">
        <f>IF(F2778=1, SUMIFS(E$2:E2778, A$2:A2778, A2778, B$2:B2778, "Med A"), 0)</f>
        <v>0</v>
      </c>
      <c r="J2778" s="23">
        <f t="shared" si="317"/>
        <v>0</v>
      </c>
      <c r="K2778" s="23">
        <f t="shared" si="318"/>
        <v>0</v>
      </c>
      <c r="L2778" s="23">
        <f t="shared" si="319"/>
        <v>0</v>
      </c>
      <c r="M2778" s="1">
        <f>IF(AND(B2778="Med B", COUNTIFS(A$2:A2778, A2778, B$2:B2778, "Med B")=1), 1, 0)</f>
        <v>0</v>
      </c>
      <c r="N2778" s="1">
        <f t="shared" si="320"/>
        <v>0</v>
      </c>
      <c r="O2778" s="1">
        <f>IF(B2778="Med B", COUNTIFS(A$2:A2778, A2778, B$2:B2778, "Med B"), 0)</f>
        <v>0</v>
      </c>
      <c r="P2778" s="1">
        <f>IF(AND(B2778="Med B", COUNTIFS(A$2:A2778, A2778, B$2:B2778, "Med B")=2), E2778, 0)</f>
        <v>0</v>
      </c>
    </row>
    <row r="2779" spans="9:16" ht="12.75" customHeight="1" x14ac:dyDescent="0.25">
      <c r="I2779" s="23">
        <f>IF(F2779=1, SUMIFS(E$2:E2779, A$2:A2779, A2779, B$2:B2779, "Med A"), 0)</f>
        <v>0</v>
      </c>
      <c r="J2779" s="23">
        <f t="shared" si="317"/>
        <v>0</v>
      </c>
      <c r="K2779" s="23">
        <f t="shared" si="318"/>
        <v>0</v>
      </c>
      <c r="L2779" s="23">
        <f t="shared" si="319"/>
        <v>0</v>
      </c>
      <c r="M2779" s="1">
        <f>IF(AND(B2779="Med B", COUNTIFS(A$2:A2779, A2779, B$2:B2779, "Med B")=1), 1, 0)</f>
        <v>0</v>
      </c>
      <c r="N2779" s="1">
        <f t="shared" si="320"/>
        <v>0</v>
      </c>
      <c r="O2779" s="1">
        <f>IF(B2779="Med B", COUNTIFS(A$2:A2779, A2779, B$2:B2779, "Med B"), 0)</f>
        <v>0</v>
      </c>
      <c r="P2779" s="1">
        <f>IF(AND(B2779="Med B", COUNTIFS(A$2:A2779, A2779, B$2:B2779, "Med B")=2), E2779, 0)</f>
        <v>0</v>
      </c>
    </row>
    <row r="2780" spans="9:16" ht="12.75" customHeight="1" x14ac:dyDescent="0.25">
      <c r="I2780" s="23">
        <f>IF(F2780=1, SUMIFS(E$2:E2780, A$2:A2780, A2780, B$2:B2780, "Med A"), 0)</f>
        <v>0</v>
      </c>
      <c r="J2780" s="23">
        <f t="shared" si="317"/>
        <v>0</v>
      </c>
      <c r="K2780" s="23">
        <f t="shared" si="318"/>
        <v>0</v>
      </c>
      <c r="L2780" s="23">
        <f t="shared" si="319"/>
        <v>0</v>
      </c>
      <c r="M2780" s="1">
        <f>IF(AND(B2780="Med B", COUNTIFS(A$2:A2780, A2780, B$2:B2780, "Med B")=1), 1, 0)</f>
        <v>0</v>
      </c>
      <c r="N2780" s="1">
        <f t="shared" si="320"/>
        <v>0</v>
      </c>
      <c r="O2780" s="1">
        <f>IF(B2780="Med B", COUNTIFS(A$2:A2780, A2780, B$2:B2780, "Med B"), 0)</f>
        <v>0</v>
      </c>
      <c r="P2780" s="1">
        <f>IF(AND(B2780="Med B", COUNTIFS(A$2:A2780, A2780, B$2:B2780, "Med B")=2), E2780, 0)</f>
        <v>0</v>
      </c>
    </row>
    <row r="2781" spans="9:16" ht="12.75" customHeight="1" x14ac:dyDescent="0.25">
      <c r="I2781" s="23">
        <f>IF(F2781=1, SUMIFS(E$2:E2781, A$2:A2781, A2781, B$2:B2781, "Med A"), 0)</f>
        <v>0</v>
      </c>
      <c r="J2781" s="23">
        <f t="shared" si="317"/>
        <v>0</v>
      </c>
      <c r="K2781" s="23">
        <f t="shared" si="318"/>
        <v>0</v>
      </c>
      <c r="L2781" s="23">
        <f t="shared" si="319"/>
        <v>0</v>
      </c>
      <c r="M2781" s="1">
        <f>IF(AND(B2781="Med B", COUNTIFS(A$2:A2781, A2781, B$2:B2781, "Med B")=1), 1, 0)</f>
        <v>0</v>
      </c>
      <c r="N2781" s="1">
        <f t="shared" si="320"/>
        <v>0</v>
      </c>
      <c r="O2781" s="1">
        <f>IF(B2781="Med B", COUNTIFS(A$2:A2781, A2781, B$2:B2781, "Med B"), 0)</f>
        <v>0</v>
      </c>
      <c r="P2781" s="1">
        <f>IF(AND(B2781="Med B", COUNTIFS(A$2:A2781, A2781, B$2:B2781, "Med B")=2), E2781, 0)</f>
        <v>0</v>
      </c>
    </row>
    <row r="2782" spans="9:16" ht="12.75" customHeight="1" x14ac:dyDescent="0.25">
      <c r="I2782" s="23">
        <f>IF(F2782=1, SUMIFS(E$2:E2782, A$2:A2782, A2782, B$2:B2782, "Med A"), 0)</f>
        <v>0</v>
      </c>
      <c r="J2782" s="23">
        <f t="shared" si="317"/>
        <v>0</v>
      </c>
      <c r="K2782" s="23">
        <f t="shared" si="318"/>
        <v>0</v>
      </c>
      <c r="L2782" s="23">
        <f t="shared" si="319"/>
        <v>0</v>
      </c>
      <c r="M2782" s="1">
        <f>IF(AND(B2782="Med B", COUNTIFS(A$2:A2782, A2782, B$2:B2782, "Med B")=1), 1, 0)</f>
        <v>0</v>
      </c>
      <c r="N2782" s="1">
        <f t="shared" si="320"/>
        <v>0</v>
      </c>
      <c r="O2782" s="1">
        <f>IF(B2782="Med B", COUNTIFS(A$2:A2782, A2782, B$2:B2782, "Med B"), 0)</f>
        <v>0</v>
      </c>
      <c r="P2782" s="1">
        <f>IF(AND(B2782="Med B", COUNTIFS(A$2:A2782, A2782, B$2:B2782, "Med B")=2), E2782, 0)</f>
        <v>0</v>
      </c>
    </row>
    <row r="2783" spans="9:16" ht="12.75" customHeight="1" x14ac:dyDescent="0.25">
      <c r="I2783" s="23">
        <f>IF(F2783=1, SUMIFS(E$2:E2783, A$2:A2783, A2783, B$2:B2783, "Med A"), 0)</f>
        <v>0</v>
      </c>
      <c r="J2783" s="23">
        <f t="shared" si="317"/>
        <v>0</v>
      </c>
      <c r="K2783" s="23">
        <f t="shared" si="318"/>
        <v>0</v>
      </c>
      <c r="L2783" s="23">
        <f t="shared" si="319"/>
        <v>0</v>
      </c>
      <c r="M2783" s="1">
        <f>IF(AND(B2783="Med B", COUNTIFS(A$2:A2783, A2783, B$2:B2783, "Med B")=1), 1, 0)</f>
        <v>0</v>
      </c>
      <c r="N2783" s="1">
        <f t="shared" si="320"/>
        <v>0</v>
      </c>
      <c r="O2783" s="1">
        <f>IF(B2783="Med B", COUNTIFS(A$2:A2783, A2783, B$2:B2783, "Med B"), 0)</f>
        <v>0</v>
      </c>
      <c r="P2783" s="1">
        <f>IF(AND(B2783="Med B", COUNTIFS(A$2:A2783, A2783, B$2:B2783, "Med B")=2), E2783, 0)</f>
        <v>0</v>
      </c>
    </row>
    <row r="2784" spans="9:16" ht="12.75" customHeight="1" x14ac:dyDescent="0.25">
      <c r="I2784" s="23">
        <f>IF(F2784=1, SUMIFS(E$2:E2784, A$2:A2784, A2784, B$2:B2784, "Med A"), 0)</f>
        <v>0</v>
      </c>
      <c r="J2784" s="23">
        <f t="shared" si="317"/>
        <v>0</v>
      </c>
      <c r="K2784" s="23">
        <f t="shared" si="318"/>
        <v>0</v>
      </c>
      <c r="L2784" s="23">
        <f t="shared" si="319"/>
        <v>0</v>
      </c>
      <c r="M2784" s="1">
        <f>IF(AND(B2784="Med B", COUNTIFS(A$2:A2784, A2784, B$2:B2784, "Med B")=1), 1, 0)</f>
        <v>0</v>
      </c>
      <c r="N2784" s="1">
        <f t="shared" si="320"/>
        <v>0</v>
      </c>
      <c r="O2784" s="1">
        <f>IF(B2784="Med B", COUNTIFS(A$2:A2784, A2784, B$2:B2784, "Med B"), 0)</f>
        <v>0</v>
      </c>
      <c r="P2784" s="1">
        <f>IF(AND(B2784="Med B", COUNTIFS(A$2:A2784, A2784, B$2:B2784, "Med B")=2), E2784, 0)</f>
        <v>0</v>
      </c>
    </row>
    <row r="2785" spans="9:16" ht="12.75" customHeight="1" x14ac:dyDescent="0.25">
      <c r="I2785" s="23">
        <f>IF(F2785=1, SUMIFS(E$2:E2785, A$2:A2785, A2785, B$2:B2785, "Med A"), 0)</f>
        <v>0</v>
      </c>
      <c r="J2785" s="23">
        <f t="shared" si="317"/>
        <v>0</v>
      </c>
      <c r="K2785" s="23">
        <f t="shared" si="318"/>
        <v>0</v>
      </c>
      <c r="L2785" s="23">
        <f t="shared" si="319"/>
        <v>0</v>
      </c>
      <c r="M2785" s="1">
        <f>IF(AND(B2785="Med B", COUNTIFS(A$2:A2785, A2785, B$2:B2785, "Med B")=1), 1, 0)</f>
        <v>0</v>
      </c>
      <c r="N2785" s="1">
        <f t="shared" si="320"/>
        <v>0</v>
      </c>
      <c r="O2785" s="1">
        <f>IF(B2785="Med B", COUNTIFS(A$2:A2785, A2785, B$2:B2785, "Med B"), 0)</f>
        <v>0</v>
      </c>
      <c r="P2785" s="1">
        <f>IF(AND(B2785="Med B", COUNTIFS(A$2:A2785, A2785, B$2:B2785, "Med B")=2), E2785, 0)</f>
        <v>0</v>
      </c>
    </row>
    <row r="2786" spans="9:16" ht="12.75" customHeight="1" x14ac:dyDescent="0.25">
      <c r="I2786" s="23">
        <f>IF(F2786=1, SUMIFS(E$2:E2786, A$2:A2786, A2786, B$2:B2786, "Med A"), 0)</f>
        <v>0</v>
      </c>
      <c r="J2786" s="23">
        <f t="shared" si="317"/>
        <v>0</v>
      </c>
      <c r="K2786" s="23">
        <f t="shared" si="318"/>
        <v>0</v>
      </c>
      <c r="L2786" s="23">
        <f t="shared" si="319"/>
        <v>0</v>
      </c>
      <c r="M2786" s="1">
        <f>IF(AND(B2786="Med B", COUNTIFS(A$2:A2786, A2786, B$2:B2786, "Med B")=1), 1, 0)</f>
        <v>0</v>
      </c>
      <c r="N2786" s="1">
        <f t="shared" si="320"/>
        <v>0</v>
      </c>
      <c r="O2786" s="1">
        <f>IF(B2786="Med B", COUNTIFS(A$2:A2786, A2786, B$2:B2786, "Med B"), 0)</f>
        <v>0</v>
      </c>
      <c r="P2786" s="1">
        <f>IF(AND(B2786="Med B", COUNTIFS(A$2:A2786, A2786, B$2:B2786, "Med B")=2), E2786, 0)</f>
        <v>0</v>
      </c>
    </row>
    <row r="2787" spans="9:16" ht="12.75" customHeight="1" x14ac:dyDescent="0.25">
      <c r="I2787" s="23">
        <f>IF(F2787=1, SUMIFS(E$2:E2787, A$2:A2787, A2787, B$2:B2787, "Med A"), 0)</f>
        <v>0</v>
      </c>
      <c r="J2787" s="23">
        <f t="shared" si="317"/>
        <v>0</v>
      </c>
      <c r="K2787" s="23">
        <f t="shared" si="318"/>
        <v>0</v>
      </c>
      <c r="L2787" s="23">
        <f t="shared" si="319"/>
        <v>0</v>
      </c>
      <c r="M2787" s="1">
        <f>IF(AND(B2787="Med B", COUNTIFS(A$2:A2787, A2787, B$2:B2787, "Med B")=1), 1, 0)</f>
        <v>0</v>
      </c>
      <c r="N2787" s="1">
        <f t="shared" si="320"/>
        <v>0</v>
      </c>
      <c r="O2787" s="1">
        <f>IF(B2787="Med B", COUNTIFS(A$2:A2787, A2787, B$2:B2787, "Med B"), 0)</f>
        <v>0</v>
      </c>
      <c r="P2787" s="1">
        <f>IF(AND(B2787="Med B", COUNTIFS(A$2:A2787, A2787, B$2:B2787, "Med B")=2), E2787, 0)</f>
        <v>0</v>
      </c>
    </row>
    <row r="2788" spans="9:16" ht="12.75" customHeight="1" x14ac:dyDescent="0.25">
      <c r="I2788" s="23">
        <f>IF(F2788=1, SUMIFS(E$2:E2788, A$2:A2788, A2788, B$2:B2788, "Med A"), 0)</f>
        <v>0</v>
      </c>
      <c r="J2788" s="23">
        <f t="shared" si="317"/>
        <v>0</v>
      </c>
      <c r="K2788" s="23">
        <f t="shared" si="318"/>
        <v>0</v>
      </c>
      <c r="L2788" s="23">
        <f t="shared" si="319"/>
        <v>0</v>
      </c>
      <c r="M2788" s="1">
        <f>IF(AND(B2788="Med B", COUNTIFS(A$2:A2788, A2788, B$2:B2788, "Med B")=1), 1, 0)</f>
        <v>0</v>
      </c>
      <c r="N2788" s="1">
        <f t="shared" si="320"/>
        <v>0</v>
      </c>
      <c r="O2788" s="1">
        <f>IF(B2788="Med B", COUNTIFS(A$2:A2788, A2788, B$2:B2788, "Med B"), 0)</f>
        <v>0</v>
      </c>
      <c r="P2788" s="1">
        <f>IF(AND(B2788="Med B", COUNTIFS(A$2:A2788, A2788, B$2:B2788, "Med B")=2), E2788, 0)</f>
        <v>0</v>
      </c>
    </row>
    <row r="2789" spans="9:16" ht="12.75" customHeight="1" x14ac:dyDescent="0.25">
      <c r="I2789" s="23">
        <f>IF(F2789=1, SUMIFS(E$2:E2789, A$2:A2789, A2789, B$2:B2789, "Med A"), 0)</f>
        <v>0</v>
      </c>
      <c r="J2789" s="23">
        <f t="shared" si="317"/>
        <v>0</v>
      </c>
      <c r="K2789" s="23">
        <f t="shared" si="318"/>
        <v>0</v>
      </c>
      <c r="L2789" s="23">
        <f t="shared" si="319"/>
        <v>0</v>
      </c>
      <c r="M2789" s="1">
        <f>IF(AND(B2789="Med B", COUNTIFS(A$2:A2789, A2789, B$2:B2789, "Med B")=1), 1, 0)</f>
        <v>0</v>
      </c>
      <c r="N2789" s="1">
        <f t="shared" si="320"/>
        <v>0</v>
      </c>
      <c r="O2789" s="1">
        <f>IF(B2789="Med B", COUNTIFS(A$2:A2789, A2789, B$2:B2789, "Med B"), 0)</f>
        <v>0</v>
      </c>
      <c r="P2789" s="1">
        <f>IF(AND(B2789="Med B", COUNTIFS(A$2:A2789, A2789, B$2:B2789, "Med B")=2), E2789, 0)</f>
        <v>0</v>
      </c>
    </row>
    <row r="2790" spans="9:16" ht="12.75" customHeight="1" x14ac:dyDescent="0.25">
      <c r="I2790" s="23">
        <f>IF(F2790=1, SUMIFS(E$2:E2790, A$2:A2790, A2790, B$2:B2790, "Med A"), 0)</f>
        <v>0</v>
      </c>
      <c r="J2790" s="23">
        <f t="shared" si="317"/>
        <v>0</v>
      </c>
      <c r="K2790" s="23">
        <f t="shared" si="318"/>
        <v>0</v>
      </c>
      <c r="L2790" s="23">
        <f t="shared" si="319"/>
        <v>0</v>
      </c>
      <c r="M2790" s="1">
        <f>IF(AND(B2790="Med B", COUNTIFS(A$2:A2790, A2790, B$2:B2790, "Med B")=1), 1, 0)</f>
        <v>0</v>
      </c>
      <c r="N2790" s="1">
        <f t="shared" si="320"/>
        <v>0</v>
      </c>
      <c r="O2790" s="1">
        <f>IF(B2790="Med B", COUNTIFS(A$2:A2790, A2790, B$2:B2790, "Med B"), 0)</f>
        <v>0</v>
      </c>
      <c r="P2790" s="1">
        <f>IF(AND(B2790="Med B", COUNTIFS(A$2:A2790, A2790, B$2:B2790, "Med B")=2), E2790, 0)</f>
        <v>0</v>
      </c>
    </row>
    <row r="2791" spans="9:16" ht="12.75" customHeight="1" x14ac:dyDescent="0.25">
      <c r="I2791" s="23">
        <f>IF(F2791=1, SUMIFS(E$2:E2791, A$2:A2791, A2791, B$2:B2791, "Med A"), 0)</f>
        <v>0</v>
      </c>
      <c r="J2791" s="23">
        <f t="shared" si="317"/>
        <v>0</v>
      </c>
      <c r="K2791" s="23">
        <f t="shared" si="318"/>
        <v>0</v>
      </c>
      <c r="L2791" s="23">
        <f t="shared" si="319"/>
        <v>0</v>
      </c>
      <c r="M2791" s="1">
        <f>IF(AND(B2791="Med B", COUNTIFS(A$2:A2791, A2791, B$2:B2791, "Med B")=1), 1, 0)</f>
        <v>0</v>
      </c>
      <c r="N2791" s="1">
        <f t="shared" si="320"/>
        <v>0</v>
      </c>
      <c r="O2791" s="1">
        <f>IF(B2791="Med B", COUNTIFS(A$2:A2791, A2791, B$2:B2791, "Med B"), 0)</f>
        <v>0</v>
      </c>
      <c r="P2791" s="1">
        <f>IF(AND(B2791="Med B", COUNTIFS(A$2:A2791, A2791, B$2:B2791, "Med B")=2), E2791, 0)</f>
        <v>0</v>
      </c>
    </row>
    <row r="2792" spans="9:16" ht="12.75" customHeight="1" x14ac:dyDescent="0.25">
      <c r="I2792" s="23">
        <f>IF(F2792=1, SUMIFS(E$2:E2792, A$2:A2792, A2792, B$2:B2792, "Med A"), 0)</f>
        <v>0</v>
      </c>
      <c r="J2792" s="23">
        <f t="shared" si="317"/>
        <v>0</v>
      </c>
      <c r="K2792" s="23">
        <f t="shared" si="318"/>
        <v>0</v>
      </c>
      <c r="L2792" s="23">
        <f t="shared" si="319"/>
        <v>0</v>
      </c>
      <c r="M2792" s="1">
        <f>IF(AND(B2792="Med B", COUNTIFS(A$2:A2792, A2792, B$2:B2792, "Med B")=1), 1, 0)</f>
        <v>0</v>
      </c>
      <c r="N2792" s="1">
        <f t="shared" si="320"/>
        <v>0</v>
      </c>
      <c r="O2792" s="1">
        <f>IF(B2792="Med B", COUNTIFS(A$2:A2792, A2792, B$2:B2792, "Med B"), 0)</f>
        <v>0</v>
      </c>
      <c r="P2792" s="1">
        <f>IF(AND(B2792="Med B", COUNTIFS(A$2:A2792, A2792, B$2:B2792, "Med B")=2), E2792, 0)</f>
        <v>0</v>
      </c>
    </row>
    <row r="2793" spans="9:16" ht="12.75" customHeight="1" x14ac:dyDescent="0.25">
      <c r="I2793" s="23">
        <f>IF(F2793=1, SUMIFS(E$2:E2793, A$2:A2793, A2793, B$2:B2793, "Med A"), 0)</f>
        <v>0</v>
      </c>
      <c r="J2793" s="23">
        <f t="shared" si="317"/>
        <v>0</v>
      </c>
      <c r="K2793" s="23">
        <f t="shared" si="318"/>
        <v>0</v>
      </c>
      <c r="L2793" s="23">
        <f t="shared" si="319"/>
        <v>0</v>
      </c>
      <c r="M2793" s="1">
        <f>IF(AND(B2793="Med B", COUNTIFS(A$2:A2793, A2793, B$2:B2793, "Med B")=1), 1, 0)</f>
        <v>0</v>
      </c>
      <c r="N2793" s="1">
        <f t="shared" si="320"/>
        <v>0</v>
      </c>
      <c r="O2793" s="1">
        <f>IF(B2793="Med B", COUNTIFS(A$2:A2793, A2793, B$2:B2793, "Med B"), 0)</f>
        <v>0</v>
      </c>
      <c r="P2793" s="1">
        <f>IF(AND(B2793="Med B", COUNTIFS(A$2:A2793, A2793, B$2:B2793, "Med B")=2), E2793, 0)</f>
        <v>0</v>
      </c>
    </row>
    <row r="2794" spans="9:16" ht="12.75" customHeight="1" x14ac:dyDescent="0.25">
      <c r="I2794" s="23">
        <f>IF(F2794=1, SUMIFS(E$2:E2794, A$2:A2794, A2794, B$2:B2794, "Med A"), 0)</f>
        <v>0</v>
      </c>
      <c r="J2794" s="23">
        <f t="shared" si="317"/>
        <v>0</v>
      </c>
      <c r="K2794" s="23">
        <f t="shared" si="318"/>
        <v>0</v>
      </c>
      <c r="L2794" s="23">
        <f t="shared" si="319"/>
        <v>0</v>
      </c>
      <c r="M2794" s="1">
        <f>IF(AND(B2794="Med B", COUNTIFS(A$2:A2794, A2794, B$2:B2794, "Med B")=1), 1, 0)</f>
        <v>0</v>
      </c>
      <c r="N2794" s="1">
        <f t="shared" si="320"/>
        <v>0</v>
      </c>
      <c r="O2794" s="1">
        <f>IF(B2794="Med B", COUNTIFS(A$2:A2794, A2794, B$2:B2794, "Med B"), 0)</f>
        <v>0</v>
      </c>
      <c r="P2794" s="1">
        <f>IF(AND(B2794="Med B", COUNTIFS(A$2:A2794, A2794, B$2:B2794, "Med B")=2), E2794, 0)</f>
        <v>0</v>
      </c>
    </row>
    <row r="2795" spans="9:16" ht="12.75" customHeight="1" x14ac:dyDescent="0.25">
      <c r="I2795" s="23">
        <f>IF(F2795=1, SUMIFS(E$2:E2795, A$2:A2795, A2795, B$2:B2795, "Med A"), 0)</f>
        <v>0</v>
      </c>
      <c r="J2795" s="23">
        <f t="shared" si="317"/>
        <v>0</v>
      </c>
      <c r="K2795" s="23">
        <f t="shared" si="318"/>
        <v>0</v>
      </c>
      <c r="L2795" s="23">
        <f t="shared" si="319"/>
        <v>0</v>
      </c>
      <c r="M2795" s="1">
        <f>IF(AND(B2795="Med B", COUNTIFS(A$2:A2795, A2795, B$2:B2795, "Med B")=1), 1, 0)</f>
        <v>0</v>
      </c>
      <c r="N2795" s="1">
        <f t="shared" si="320"/>
        <v>0</v>
      </c>
      <c r="O2795" s="1">
        <f>IF(B2795="Med B", COUNTIFS(A$2:A2795, A2795, B$2:B2795, "Med B"), 0)</f>
        <v>0</v>
      </c>
      <c r="P2795" s="1">
        <f>IF(AND(B2795="Med B", COUNTIFS(A$2:A2795, A2795, B$2:B2795, "Med B")=2), E2795, 0)</f>
        <v>0</v>
      </c>
    </row>
    <row r="2796" spans="9:16" ht="12.75" customHeight="1" x14ac:dyDescent="0.25">
      <c r="I2796" s="23">
        <f>IF(F2796=1, SUMIFS(E$2:E2796, A$2:A2796, A2796, B$2:B2796, "Med A"), 0)</f>
        <v>0</v>
      </c>
      <c r="J2796" s="23">
        <f t="shared" si="317"/>
        <v>0</v>
      </c>
      <c r="K2796" s="23">
        <f t="shared" si="318"/>
        <v>0</v>
      </c>
      <c r="L2796" s="23">
        <f t="shared" si="319"/>
        <v>0</v>
      </c>
      <c r="M2796" s="1">
        <f>IF(AND(B2796="Med B", COUNTIFS(A$2:A2796, A2796, B$2:B2796, "Med B")=1), 1, 0)</f>
        <v>0</v>
      </c>
      <c r="N2796" s="1">
        <f t="shared" si="320"/>
        <v>0</v>
      </c>
      <c r="O2796" s="1">
        <f>IF(B2796="Med B", COUNTIFS(A$2:A2796, A2796, B$2:B2796, "Med B"), 0)</f>
        <v>0</v>
      </c>
      <c r="P2796" s="1">
        <f>IF(AND(B2796="Med B", COUNTIFS(A$2:A2796, A2796, B$2:B2796, "Med B")=2), E2796, 0)</f>
        <v>0</v>
      </c>
    </row>
    <row r="2797" spans="9:16" ht="12.75" customHeight="1" x14ac:dyDescent="0.25">
      <c r="I2797" s="23">
        <f>IF(F2797=1, SUMIFS(E$2:E2797, A$2:A2797, A2797, B$2:B2797, "Med A"), 0)</f>
        <v>0</v>
      </c>
      <c r="J2797" s="23">
        <f t="shared" si="317"/>
        <v>0</v>
      </c>
      <c r="K2797" s="23">
        <f t="shared" si="318"/>
        <v>0</v>
      </c>
      <c r="L2797" s="23">
        <f t="shared" si="319"/>
        <v>0</v>
      </c>
      <c r="M2797" s="1">
        <f>IF(AND(B2797="Med B", COUNTIFS(A$2:A2797, A2797, B$2:B2797, "Med B")=1), 1, 0)</f>
        <v>0</v>
      </c>
      <c r="N2797" s="1">
        <f t="shared" si="320"/>
        <v>0</v>
      </c>
      <c r="O2797" s="1">
        <f>IF(B2797="Med B", COUNTIFS(A$2:A2797, A2797, B$2:B2797, "Med B"), 0)</f>
        <v>0</v>
      </c>
      <c r="P2797" s="1">
        <f>IF(AND(B2797="Med B", COUNTIFS(A$2:A2797, A2797, B$2:B2797, "Med B")=2), E2797, 0)</f>
        <v>0</v>
      </c>
    </row>
    <row r="2798" spans="9:16" ht="12.75" customHeight="1" x14ac:dyDescent="0.25">
      <c r="I2798" s="23">
        <f>IF(F2798=1, SUMIFS(E$2:E2798, A$2:A2798, A2798, B$2:B2798, "Med A"), 0)</f>
        <v>0</v>
      </c>
      <c r="J2798" s="23">
        <f t="shared" si="317"/>
        <v>0</v>
      </c>
      <c r="K2798" s="23">
        <f t="shared" si="318"/>
        <v>0</v>
      </c>
      <c r="L2798" s="23">
        <f t="shared" si="319"/>
        <v>0</v>
      </c>
      <c r="M2798" s="1">
        <f>IF(AND(B2798="Med B", COUNTIFS(A$2:A2798, A2798, B$2:B2798, "Med B")=1), 1, 0)</f>
        <v>0</v>
      </c>
      <c r="N2798" s="1">
        <f t="shared" si="320"/>
        <v>0</v>
      </c>
      <c r="O2798" s="1">
        <f>IF(B2798="Med B", COUNTIFS(A$2:A2798, A2798, B$2:B2798, "Med B"), 0)</f>
        <v>0</v>
      </c>
      <c r="P2798" s="1">
        <f>IF(AND(B2798="Med B", COUNTIFS(A$2:A2798, A2798, B$2:B2798, "Med B")=2), E2798, 0)</f>
        <v>0</v>
      </c>
    </row>
    <row r="2799" spans="9:16" ht="12.75" customHeight="1" x14ac:dyDescent="0.25">
      <c r="I2799" s="23">
        <f>IF(F2799=1, SUMIFS(E$2:E2799, A$2:A2799, A2799, B$2:B2799, "Med A"), 0)</f>
        <v>0</v>
      </c>
      <c r="J2799" s="23">
        <f t="shared" si="317"/>
        <v>0</v>
      </c>
      <c r="K2799" s="23">
        <f t="shared" si="318"/>
        <v>0</v>
      </c>
      <c r="L2799" s="23">
        <f t="shared" si="319"/>
        <v>0</v>
      </c>
      <c r="M2799" s="1">
        <f>IF(AND(B2799="Med B", COUNTIFS(A$2:A2799, A2799, B$2:B2799, "Med B")=1), 1, 0)</f>
        <v>0</v>
      </c>
      <c r="N2799" s="1">
        <f t="shared" si="320"/>
        <v>0</v>
      </c>
      <c r="O2799" s="1">
        <f>IF(B2799="Med B", COUNTIFS(A$2:A2799, A2799, B$2:B2799, "Med B"), 0)</f>
        <v>0</v>
      </c>
      <c r="P2799" s="1">
        <f>IF(AND(B2799="Med B", COUNTIFS(A$2:A2799, A2799, B$2:B2799, "Med B")=2), E2799, 0)</f>
        <v>0</v>
      </c>
    </row>
    <row r="2800" spans="9:16" ht="12.75" customHeight="1" x14ac:dyDescent="0.25">
      <c r="I2800" s="23">
        <f>IF(F2800=1, SUMIFS(E$2:E2800, A$2:A2800, A2800, B$2:B2800, "Med A"), 0)</f>
        <v>0</v>
      </c>
      <c r="J2800" s="23">
        <f t="shared" si="317"/>
        <v>0</v>
      </c>
      <c r="K2800" s="23">
        <f t="shared" si="318"/>
        <v>0</v>
      </c>
      <c r="L2800" s="23">
        <f t="shared" si="319"/>
        <v>0</v>
      </c>
      <c r="M2800" s="1">
        <f>IF(AND(B2800="Med B", COUNTIFS(A$2:A2800, A2800, B$2:B2800, "Med B")=1), 1, 0)</f>
        <v>0</v>
      </c>
      <c r="N2800" s="1">
        <f t="shared" si="320"/>
        <v>0</v>
      </c>
      <c r="O2800" s="1">
        <f>IF(B2800="Med B", COUNTIFS(A$2:A2800, A2800, B$2:B2800, "Med B"), 0)</f>
        <v>0</v>
      </c>
      <c r="P2800" s="1">
        <f>IF(AND(B2800="Med B", COUNTIFS(A$2:A2800, A2800, B$2:B2800, "Med B")=2), E2800, 0)</f>
        <v>0</v>
      </c>
    </row>
    <row r="2801" spans="9:16" ht="12.75" customHeight="1" x14ac:dyDescent="0.25">
      <c r="I2801" s="23">
        <f>IF(F2801=1, SUMIFS(E$2:E2801, A$2:A2801, A2801, B$2:B2801, "Med A"), 0)</f>
        <v>0</v>
      </c>
      <c r="J2801" s="23">
        <f t="shared" si="317"/>
        <v>0</v>
      </c>
      <c r="K2801" s="23">
        <f t="shared" si="318"/>
        <v>0</v>
      </c>
      <c r="L2801" s="23">
        <f t="shared" si="319"/>
        <v>0</v>
      </c>
      <c r="M2801" s="1">
        <f>IF(AND(B2801="Med B", COUNTIFS(A$2:A2801, A2801, B$2:B2801, "Med B")=1), 1, 0)</f>
        <v>0</v>
      </c>
      <c r="N2801" s="1">
        <f t="shared" si="320"/>
        <v>0</v>
      </c>
      <c r="O2801" s="1">
        <f>IF(B2801="Med B", COUNTIFS(A$2:A2801, A2801, B$2:B2801, "Med B"), 0)</f>
        <v>0</v>
      </c>
      <c r="P2801" s="1">
        <f>IF(AND(B2801="Med B", COUNTIFS(A$2:A2801, A2801, B$2:B2801, "Med B")=2), E2801, 0)</f>
        <v>0</v>
      </c>
    </row>
    <row r="2802" spans="9:16" ht="12.75" customHeight="1" x14ac:dyDescent="0.25">
      <c r="I2802" s="23">
        <f>IF(F2802=1, SUMIFS(E$2:E2802, A$2:A2802, A2802, B$2:B2802, "Med A"), 0)</f>
        <v>0</v>
      </c>
      <c r="J2802" s="23">
        <f t="shared" si="317"/>
        <v>0</v>
      </c>
      <c r="K2802" s="23">
        <f t="shared" si="318"/>
        <v>0</v>
      </c>
      <c r="L2802" s="23">
        <f t="shared" si="319"/>
        <v>0</v>
      </c>
      <c r="M2802" s="1">
        <f>IF(AND(B2802="Med B", COUNTIFS(A$2:A2802, A2802, B$2:B2802, "Med B")=1), 1, 0)</f>
        <v>0</v>
      </c>
      <c r="N2802" s="1">
        <f t="shared" si="320"/>
        <v>0</v>
      </c>
      <c r="O2802" s="1">
        <f>IF(B2802="Med B", COUNTIFS(A$2:A2802, A2802, B$2:B2802, "Med B"), 0)</f>
        <v>0</v>
      </c>
      <c r="P2802" s="1">
        <f>IF(AND(B2802="Med B", COUNTIFS(A$2:A2802, A2802, B$2:B2802, "Med B")=2), E2802, 0)</f>
        <v>0</v>
      </c>
    </row>
    <row r="2803" spans="9:16" ht="12.75" customHeight="1" x14ac:dyDescent="0.25">
      <c r="I2803" s="23">
        <f>IF(F2803=1, SUMIFS(E$2:E2803, A$2:A2803, A2803, B$2:B2803, "Med A"), 0)</f>
        <v>0</v>
      </c>
      <c r="J2803" s="23">
        <f t="shared" si="317"/>
        <v>0</v>
      </c>
      <c r="K2803" s="23">
        <f t="shared" si="318"/>
        <v>0</v>
      </c>
      <c r="L2803" s="23">
        <f t="shared" si="319"/>
        <v>0</v>
      </c>
      <c r="M2803" s="1">
        <f>IF(AND(B2803="Med B", COUNTIFS(A$2:A2803, A2803, B$2:B2803, "Med B")=1), 1, 0)</f>
        <v>0</v>
      </c>
      <c r="N2803" s="1">
        <f t="shared" si="320"/>
        <v>0</v>
      </c>
      <c r="O2803" s="1">
        <f>IF(B2803="Med B", COUNTIFS(A$2:A2803, A2803, B$2:B2803, "Med B"), 0)</f>
        <v>0</v>
      </c>
      <c r="P2803" s="1">
        <f>IF(AND(B2803="Med B", COUNTIFS(A$2:A2803, A2803, B$2:B2803, "Med B")=2), E2803, 0)</f>
        <v>0</v>
      </c>
    </row>
    <row r="2804" spans="9:16" ht="12.75" customHeight="1" x14ac:dyDescent="0.25">
      <c r="I2804" s="23">
        <f>IF(F2804=1, SUMIFS(E$2:E2804, A$2:A2804, A2804, B$2:B2804, "Med A"), 0)</f>
        <v>0</v>
      </c>
      <c r="J2804" s="23">
        <f t="shared" si="317"/>
        <v>0</v>
      </c>
      <c r="K2804" s="23">
        <f t="shared" si="318"/>
        <v>0</v>
      </c>
      <c r="L2804" s="23">
        <f t="shared" si="319"/>
        <v>0</v>
      </c>
      <c r="M2804" s="1">
        <f>IF(AND(B2804="Med B", COUNTIFS(A$2:A2804, A2804, B$2:B2804, "Med B")=1), 1, 0)</f>
        <v>0</v>
      </c>
      <c r="N2804" s="1">
        <f t="shared" si="320"/>
        <v>0</v>
      </c>
      <c r="O2804" s="1">
        <f>IF(B2804="Med B", COUNTIFS(A$2:A2804, A2804, B$2:B2804, "Med B"), 0)</f>
        <v>0</v>
      </c>
      <c r="P2804" s="1">
        <f>IF(AND(B2804="Med B", COUNTIFS(A$2:A2804, A2804, B$2:B2804, "Med B")=2), E2804, 0)</f>
        <v>0</v>
      </c>
    </row>
    <row r="2805" spans="9:16" ht="12.75" customHeight="1" x14ac:dyDescent="0.25">
      <c r="I2805" s="23">
        <f>IF(F2805=1, SUMIFS(E$2:E2805, A$2:A2805, A2805, B$2:B2805, "Med A"), 0)</f>
        <v>0</v>
      </c>
      <c r="J2805" s="23">
        <f t="shared" si="317"/>
        <v>0</v>
      </c>
      <c r="K2805" s="23">
        <f t="shared" si="318"/>
        <v>0</v>
      </c>
      <c r="L2805" s="23">
        <f t="shared" si="319"/>
        <v>0</v>
      </c>
      <c r="M2805" s="1">
        <f>IF(AND(B2805="Med B", COUNTIFS(A$2:A2805, A2805, B$2:B2805, "Med B")=1), 1, 0)</f>
        <v>0</v>
      </c>
      <c r="N2805" s="1">
        <f t="shared" si="320"/>
        <v>0</v>
      </c>
      <c r="O2805" s="1">
        <f>IF(B2805="Med B", COUNTIFS(A$2:A2805, A2805, B$2:B2805, "Med B"), 0)</f>
        <v>0</v>
      </c>
      <c r="P2805" s="1">
        <f>IF(AND(B2805="Med B", COUNTIFS(A$2:A2805, A2805, B$2:B2805, "Med B")=2), E2805, 0)</f>
        <v>0</v>
      </c>
    </row>
    <row r="2806" spans="9:16" ht="12.75" customHeight="1" x14ac:dyDescent="0.25">
      <c r="I2806" s="23">
        <f>IF(F2806=1, SUMIFS(E$2:E2806, A$2:A2806, A2806, B$2:B2806, "Med A"), 0)</f>
        <v>0</v>
      </c>
      <c r="J2806" s="23">
        <f t="shared" si="317"/>
        <v>0</v>
      </c>
      <c r="K2806" s="23">
        <f t="shared" si="318"/>
        <v>0</v>
      </c>
      <c r="L2806" s="23">
        <f t="shared" si="319"/>
        <v>0</v>
      </c>
      <c r="M2806" s="1">
        <f>IF(AND(B2806="Med B", COUNTIFS(A$2:A2806, A2806, B$2:B2806, "Med B")=1), 1, 0)</f>
        <v>0</v>
      </c>
      <c r="N2806" s="1">
        <f t="shared" si="320"/>
        <v>0</v>
      </c>
      <c r="O2806" s="1">
        <f>IF(B2806="Med B", COUNTIFS(A$2:A2806, A2806, B$2:B2806, "Med B"), 0)</f>
        <v>0</v>
      </c>
      <c r="P2806" s="1">
        <f>IF(AND(B2806="Med B", COUNTIFS(A$2:A2806, A2806, B$2:B2806, "Med B")=2), E2806, 0)</f>
        <v>0</v>
      </c>
    </row>
    <row r="2807" spans="9:16" ht="12.75" customHeight="1" x14ac:dyDescent="0.25">
      <c r="I2807" s="23">
        <f>IF(F2807=1, SUMIFS(E$2:E2807, A$2:A2807, A2807, B$2:B2807, "Med A"), 0)</f>
        <v>0</v>
      </c>
      <c r="J2807" s="23">
        <f t="shared" si="317"/>
        <v>0</v>
      </c>
      <c r="K2807" s="23">
        <f t="shared" si="318"/>
        <v>0</v>
      </c>
      <c r="L2807" s="23">
        <f t="shared" si="319"/>
        <v>0</v>
      </c>
      <c r="M2807" s="1">
        <f>IF(AND(B2807="Med B", COUNTIFS(A$2:A2807, A2807, B$2:B2807, "Med B")=1), 1, 0)</f>
        <v>0</v>
      </c>
      <c r="N2807" s="1">
        <f t="shared" si="320"/>
        <v>0</v>
      </c>
      <c r="O2807" s="1">
        <f>IF(B2807="Med B", COUNTIFS(A$2:A2807, A2807, B$2:B2807, "Med B"), 0)</f>
        <v>0</v>
      </c>
      <c r="P2807" s="1">
        <f>IF(AND(B2807="Med B", COUNTIFS(A$2:A2807, A2807, B$2:B2807, "Med B")=2), E2807, 0)</f>
        <v>0</v>
      </c>
    </row>
    <row r="2808" spans="9:16" ht="12.75" customHeight="1" x14ac:dyDescent="0.25">
      <c r="I2808" s="23">
        <f>IF(F2808=1, SUMIFS(E$2:E2808, A$2:A2808, A2808, B$2:B2808, "Med A"), 0)</f>
        <v>0</v>
      </c>
      <c r="J2808" s="23">
        <f t="shared" si="317"/>
        <v>0</v>
      </c>
      <c r="K2808" s="23">
        <f t="shared" si="318"/>
        <v>0</v>
      </c>
      <c r="L2808" s="23">
        <f t="shared" si="319"/>
        <v>0</v>
      </c>
      <c r="M2808" s="1">
        <f>IF(AND(B2808="Med B", COUNTIFS(A$2:A2808, A2808, B$2:B2808, "Med B")=1), 1, 0)</f>
        <v>0</v>
      </c>
      <c r="N2808" s="1">
        <f t="shared" si="320"/>
        <v>0</v>
      </c>
      <c r="O2808" s="1">
        <f>IF(B2808="Med B", COUNTIFS(A$2:A2808, A2808, B$2:B2808, "Med B"), 0)</f>
        <v>0</v>
      </c>
      <c r="P2808" s="1">
        <f>IF(AND(B2808="Med B", COUNTIFS(A$2:A2808, A2808, B$2:B2808, "Med B")=2), E2808, 0)</f>
        <v>0</v>
      </c>
    </row>
    <row r="2809" spans="9:16" ht="12.75" customHeight="1" x14ac:dyDescent="0.25">
      <c r="I2809" s="23">
        <f>IF(F2809=1, SUMIFS(E$2:E2809, A$2:A2809, A2809, B$2:B2809, "Med A"), 0)</f>
        <v>0</v>
      </c>
      <c r="J2809" s="23">
        <f t="shared" si="317"/>
        <v>0</v>
      </c>
      <c r="K2809" s="23">
        <f t="shared" si="318"/>
        <v>0</v>
      </c>
      <c r="L2809" s="23">
        <f t="shared" si="319"/>
        <v>0</v>
      </c>
      <c r="M2809" s="1">
        <f>IF(AND(B2809="Med B", COUNTIFS(A$2:A2809, A2809, B$2:B2809, "Med B")=1), 1, 0)</f>
        <v>0</v>
      </c>
      <c r="N2809" s="1">
        <f t="shared" si="320"/>
        <v>0</v>
      </c>
      <c r="O2809" s="1">
        <f>IF(B2809="Med B", COUNTIFS(A$2:A2809, A2809, B$2:B2809, "Med B"), 0)</f>
        <v>0</v>
      </c>
      <c r="P2809" s="1">
        <f>IF(AND(B2809="Med B", COUNTIFS(A$2:A2809, A2809, B$2:B2809, "Med B")=2), E2809, 0)</f>
        <v>0</v>
      </c>
    </row>
    <row r="2810" spans="9:16" ht="12.75" customHeight="1" x14ac:dyDescent="0.25">
      <c r="I2810" s="23">
        <f>IF(F2810=1, SUMIFS(E$2:E2810, A$2:A2810, A2810, B$2:B2810, "Med A"), 0)</f>
        <v>0</v>
      </c>
      <c r="J2810" s="23">
        <f t="shared" si="317"/>
        <v>0</v>
      </c>
      <c r="K2810" s="23">
        <f t="shared" si="318"/>
        <v>0</v>
      </c>
      <c r="L2810" s="23">
        <f t="shared" si="319"/>
        <v>0</v>
      </c>
      <c r="M2810" s="1">
        <f>IF(AND(B2810="Med B", COUNTIFS(A$2:A2810, A2810, B$2:B2810, "Med B")=1), 1, 0)</f>
        <v>0</v>
      </c>
      <c r="N2810" s="1">
        <f t="shared" si="320"/>
        <v>0</v>
      </c>
      <c r="O2810" s="1">
        <f>IF(B2810="Med B", COUNTIFS(A$2:A2810, A2810, B$2:B2810, "Med B"), 0)</f>
        <v>0</v>
      </c>
      <c r="P2810" s="1">
        <f>IF(AND(B2810="Med B", COUNTIFS(A$2:A2810, A2810, B$2:B2810, "Med B")=2), E2810, 0)</f>
        <v>0</v>
      </c>
    </row>
    <row r="2811" spans="9:16" ht="12.75" customHeight="1" x14ac:dyDescent="0.25">
      <c r="I2811" s="23">
        <f>IF(F2811=1, SUMIFS(E$2:E2811, A$2:A2811, A2811, B$2:B2811, "Med A"), 0)</f>
        <v>0</v>
      </c>
      <c r="J2811" s="23">
        <f t="shared" si="317"/>
        <v>0</v>
      </c>
      <c r="K2811" s="23">
        <f t="shared" si="318"/>
        <v>0</v>
      </c>
      <c r="L2811" s="23">
        <f t="shared" si="319"/>
        <v>0</v>
      </c>
      <c r="M2811" s="1">
        <f>IF(AND(B2811="Med B", COUNTIFS(A$2:A2811, A2811, B$2:B2811, "Med B")=1), 1, 0)</f>
        <v>0</v>
      </c>
      <c r="N2811" s="1">
        <f t="shared" si="320"/>
        <v>0</v>
      </c>
      <c r="O2811" s="1">
        <f>IF(B2811="Med B", COUNTIFS(A$2:A2811, A2811, B$2:B2811, "Med B"), 0)</f>
        <v>0</v>
      </c>
      <c r="P2811" s="1">
        <f>IF(AND(B2811="Med B", COUNTIFS(A$2:A2811, A2811, B$2:B2811, "Med B")=2), E2811, 0)</f>
        <v>0</v>
      </c>
    </row>
    <row r="2812" spans="9:16" ht="12.75" customHeight="1" x14ac:dyDescent="0.25">
      <c r="I2812" s="23">
        <f>IF(F2812=1, SUMIFS(E$2:E2812, A$2:A2812, A2812, B$2:B2812, "Med A"), 0)</f>
        <v>0</v>
      </c>
      <c r="J2812" s="23">
        <f t="shared" si="317"/>
        <v>0</v>
      </c>
      <c r="K2812" s="23">
        <f t="shared" si="318"/>
        <v>0</v>
      </c>
      <c r="L2812" s="23">
        <f t="shared" si="319"/>
        <v>0</v>
      </c>
      <c r="M2812" s="1">
        <f>IF(AND(B2812="Med B", COUNTIFS(A$2:A2812, A2812, B$2:B2812, "Med B")=1), 1, 0)</f>
        <v>0</v>
      </c>
      <c r="N2812" s="1">
        <f t="shared" si="320"/>
        <v>0</v>
      </c>
      <c r="O2812" s="1">
        <f>IF(B2812="Med B", COUNTIFS(A$2:A2812, A2812, B$2:B2812, "Med B"), 0)</f>
        <v>0</v>
      </c>
      <c r="P2812" s="1">
        <f>IF(AND(B2812="Med B", COUNTIFS(A$2:A2812, A2812, B$2:B2812, "Med B")=2), E2812, 0)</f>
        <v>0</v>
      </c>
    </row>
    <row r="2813" spans="9:16" ht="12.75" customHeight="1" x14ac:dyDescent="0.25">
      <c r="I2813" s="23">
        <f>IF(F2813=1, SUMIFS(E$2:E2813, A$2:A2813, A2813, B$2:B2813, "Med A"), 0)</f>
        <v>0</v>
      </c>
      <c r="J2813" s="23">
        <f t="shared" si="317"/>
        <v>0</v>
      </c>
      <c r="K2813" s="23">
        <f t="shared" si="318"/>
        <v>0</v>
      </c>
      <c r="L2813" s="23">
        <f t="shared" si="319"/>
        <v>0</v>
      </c>
      <c r="M2813" s="1">
        <f>IF(AND(B2813="Med B", COUNTIFS(A$2:A2813, A2813, B$2:B2813, "Med B")=1), 1, 0)</f>
        <v>0</v>
      </c>
      <c r="N2813" s="1">
        <f t="shared" si="320"/>
        <v>0</v>
      </c>
      <c r="O2813" s="1">
        <f>IF(B2813="Med B", COUNTIFS(A$2:A2813, A2813, B$2:B2813, "Med B"), 0)</f>
        <v>0</v>
      </c>
      <c r="P2813" s="1">
        <f>IF(AND(B2813="Med B", COUNTIFS(A$2:A2813, A2813, B$2:B2813, "Med B")=2), E2813, 0)</f>
        <v>0</v>
      </c>
    </row>
    <row r="2814" spans="9:16" ht="12.75" customHeight="1" x14ac:dyDescent="0.25">
      <c r="I2814" s="23">
        <f>IF(F2814=1, SUMIFS(E$2:E2814, A$2:A2814, A2814, B$2:B2814, "Med A"), 0)</f>
        <v>0</v>
      </c>
      <c r="J2814" s="23">
        <f t="shared" si="317"/>
        <v>0</v>
      </c>
      <c r="K2814" s="23">
        <f t="shared" si="318"/>
        <v>0</v>
      </c>
      <c r="L2814" s="23">
        <f t="shared" si="319"/>
        <v>0</v>
      </c>
      <c r="M2814" s="1">
        <f>IF(AND(B2814="Med B", COUNTIFS(A$2:A2814, A2814, B$2:B2814, "Med B")=1), 1, 0)</f>
        <v>0</v>
      </c>
      <c r="N2814" s="1">
        <f t="shared" si="320"/>
        <v>0</v>
      </c>
      <c r="O2814" s="1">
        <f>IF(B2814="Med B", COUNTIFS(A$2:A2814, A2814, B$2:B2814, "Med B"), 0)</f>
        <v>0</v>
      </c>
      <c r="P2814" s="1">
        <f>IF(AND(B2814="Med B", COUNTIFS(A$2:A2814, A2814, B$2:B2814, "Med B")=2), E2814, 0)</f>
        <v>0</v>
      </c>
    </row>
    <row r="2815" spans="9:16" ht="12.75" customHeight="1" x14ac:dyDescent="0.25">
      <c r="I2815" s="23">
        <f>IF(F2815=1, SUMIFS(E$2:E2815, A$2:A2815, A2815, B$2:B2815, "Med A"), 0)</f>
        <v>0</v>
      </c>
      <c r="J2815" s="23">
        <f t="shared" si="317"/>
        <v>0</v>
      </c>
      <c r="K2815" s="23">
        <f t="shared" si="318"/>
        <v>0</v>
      </c>
      <c r="L2815" s="23">
        <f t="shared" si="319"/>
        <v>0</v>
      </c>
      <c r="M2815" s="1">
        <f>IF(AND(B2815="Med B", COUNTIFS(A$2:A2815, A2815, B$2:B2815, "Med B")=1), 1, 0)</f>
        <v>0</v>
      </c>
      <c r="N2815" s="1">
        <f t="shared" si="320"/>
        <v>0</v>
      </c>
      <c r="O2815" s="1">
        <f>IF(B2815="Med B", COUNTIFS(A$2:A2815, A2815, B$2:B2815, "Med B"), 0)</f>
        <v>0</v>
      </c>
      <c r="P2815" s="1">
        <f>IF(AND(B2815="Med B", COUNTIFS(A$2:A2815, A2815, B$2:B2815, "Med B")=2), E2815, 0)</f>
        <v>0</v>
      </c>
    </row>
    <row r="2816" spans="9:16" ht="12.75" customHeight="1" x14ac:dyDescent="0.25">
      <c r="I2816" s="23">
        <f>IF(F2816=1, SUMIFS(E$2:E2816, A$2:A2816, A2816, B$2:B2816, "Med A"), 0)</f>
        <v>0</v>
      </c>
      <c r="J2816" s="23">
        <f t="shared" si="317"/>
        <v>0</v>
      </c>
      <c r="K2816" s="23">
        <f t="shared" si="318"/>
        <v>0</v>
      </c>
      <c r="L2816" s="23">
        <f t="shared" si="319"/>
        <v>0</v>
      </c>
      <c r="M2816" s="1">
        <f>IF(AND(B2816="Med B", COUNTIFS(A$2:A2816, A2816, B$2:B2816, "Med B")=1), 1, 0)</f>
        <v>0</v>
      </c>
      <c r="N2816" s="1">
        <f t="shared" si="320"/>
        <v>0</v>
      </c>
      <c r="O2816" s="1">
        <f>IF(B2816="Med B", COUNTIFS(A$2:A2816, A2816, B$2:B2816, "Med B"), 0)</f>
        <v>0</v>
      </c>
      <c r="P2816" s="1">
        <f>IF(AND(B2816="Med B", COUNTIFS(A$2:A2816, A2816, B$2:B2816, "Med B")=2), E2816, 0)</f>
        <v>0</v>
      </c>
    </row>
    <row r="2817" spans="9:16" ht="12.75" customHeight="1" x14ac:dyDescent="0.25">
      <c r="I2817" s="23">
        <f>IF(F2817=1, SUMIFS(E$2:E2817, A$2:A2817, A2817, B$2:B2817, "Med A"), 0)</f>
        <v>0</v>
      </c>
      <c r="J2817" s="23">
        <f t="shared" si="317"/>
        <v>0</v>
      </c>
      <c r="K2817" s="23">
        <f t="shared" si="318"/>
        <v>0</v>
      </c>
      <c r="L2817" s="23">
        <f t="shared" si="319"/>
        <v>0</v>
      </c>
      <c r="M2817" s="1">
        <f>IF(AND(B2817="Med B", COUNTIFS(A$2:A2817, A2817, B$2:B2817, "Med B")=1), 1, 0)</f>
        <v>0</v>
      </c>
      <c r="N2817" s="1">
        <f t="shared" si="320"/>
        <v>0</v>
      </c>
      <c r="O2817" s="1">
        <f>IF(B2817="Med B", COUNTIFS(A$2:A2817, A2817, B$2:B2817, "Med B"), 0)</f>
        <v>0</v>
      </c>
      <c r="P2817" s="1">
        <f>IF(AND(B2817="Med B", COUNTIFS(A$2:A2817, A2817, B$2:B2817, "Med B")=2), E2817, 0)</f>
        <v>0</v>
      </c>
    </row>
    <row r="2818" spans="9:16" ht="12.75" customHeight="1" x14ac:dyDescent="0.25">
      <c r="I2818" s="23">
        <f>IF(F2818=1, SUMIFS(E$2:E2818, A$2:A2818, A2818, B$2:B2818, "Med A"), 0)</f>
        <v>0</v>
      </c>
      <c r="J2818" s="23">
        <f t="shared" si="317"/>
        <v>0</v>
      </c>
      <c r="K2818" s="23">
        <f t="shared" si="318"/>
        <v>0</v>
      </c>
      <c r="L2818" s="23">
        <f t="shared" si="319"/>
        <v>0</v>
      </c>
      <c r="M2818" s="1">
        <f>IF(AND(B2818="Med B", COUNTIFS(A$2:A2818, A2818, B$2:B2818, "Med B")=1), 1, 0)</f>
        <v>0</v>
      </c>
      <c r="N2818" s="1">
        <f t="shared" si="320"/>
        <v>0</v>
      </c>
      <c r="O2818" s="1">
        <f>IF(B2818="Med B", COUNTIFS(A$2:A2818, A2818, B$2:B2818, "Med B"), 0)</f>
        <v>0</v>
      </c>
      <c r="P2818" s="1">
        <f>IF(AND(B2818="Med B", COUNTIFS(A$2:A2818, A2818, B$2:B2818, "Med B")=2), E2818, 0)</f>
        <v>0</v>
      </c>
    </row>
    <row r="2819" spans="9:16" ht="12.75" customHeight="1" x14ac:dyDescent="0.25">
      <c r="I2819" s="23">
        <f>IF(F2819=1, SUMIFS(E$2:E2819, A$2:A2819, A2819, B$2:B2819, "Med A"), 0)</f>
        <v>0</v>
      </c>
      <c r="J2819" s="23">
        <f t="shared" ref="J2819:J2882" si="321">IF(AND(B2819="Med B", OR(A2820&lt;&gt;A2819, ISBLANK(A2820))), SUMIFS(E:E, A:A, A2819, B:B, "Med B"), 0)</f>
        <v>0</v>
      </c>
      <c r="K2819" s="23">
        <f t="shared" ref="K2819:K2882" si="322">IF(B2819="Med A", E2819, 0)</f>
        <v>0</v>
      </c>
      <c r="L2819" s="23">
        <f t="shared" ref="L2819:L2882" si="323">IF(B2819="Med B", E2819, 0)</f>
        <v>0</v>
      </c>
      <c r="M2819" s="1">
        <f>IF(AND(B2819="Med B", COUNTIFS(A$2:A2819, A2819, B$2:B2819, "Med B")=1), 1, 0)</f>
        <v>0</v>
      </c>
      <c r="N2819" s="1">
        <f t="shared" ref="N2819:N2882" si="324">IF(M2819=1, E2819, 0)</f>
        <v>0</v>
      </c>
      <c r="O2819" s="1">
        <f>IF(B2819="Med B", COUNTIFS(A$2:A2819, A2819, B$2:B2819, "Med B"), 0)</f>
        <v>0</v>
      </c>
      <c r="P2819" s="1">
        <f>IF(AND(B2819="Med B", COUNTIFS(A$2:A2819, A2819, B$2:B2819, "Med B")=2), E2819, 0)</f>
        <v>0</v>
      </c>
    </row>
    <row r="2820" spans="9:16" ht="12.75" customHeight="1" x14ac:dyDescent="0.25">
      <c r="I2820" s="23">
        <f>IF(F2820=1, SUMIFS(E$2:E2820, A$2:A2820, A2820, B$2:B2820, "Med A"), 0)</f>
        <v>0</v>
      </c>
      <c r="J2820" s="23">
        <f t="shared" si="321"/>
        <v>0</v>
      </c>
      <c r="K2820" s="23">
        <f t="shared" si="322"/>
        <v>0</v>
      </c>
      <c r="L2820" s="23">
        <f t="shared" si="323"/>
        <v>0</v>
      </c>
      <c r="M2820" s="1">
        <f>IF(AND(B2820="Med B", COUNTIFS(A$2:A2820, A2820, B$2:B2820, "Med B")=1), 1, 0)</f>
        <v>0</v>
      </c>
      <c r="N2820" s="1">
        <f t="shared" si="324"/>
        <v>0</v>
      </c>
      <c r="O2820" s="1">
        <f>IF(B2820="Med B", COUNTIFS(A$2:A2820, A2820, B$2:B2820, "Med B"), 0)</f>
        <v>0</v>
      </c>
      <c r="P2820" s="1">
        <f>IF(AND(B2820="Med B", COUNTIFS(A$2:A2820, A2820, B$2:B2820, "Med B")=2), E2820, 0)</f>
        <v>0</v>
      </c>
    </row>
    <row r="2821" spans="9:16" ht="12.75" customHeight="1" x14ac:dyDescent="0.25">
      <c r="I2821" s="23">
        <f>IF(F2821=1, SUMIFS(E$2:E2821, A$2:A2821, A2821, B$2:B2821, "Med A"), 0)</f>
        <v>0</v>
      </c>
      <c r="J2821" s="23">
        <f t="shared" si="321"/>
        <v>0</v>
      </c>
      <c r="K2821" s="23">
        <f t="shared" si="322"/>
        <v>0</v>
      </c>
      <c r="L2821" s="23">
        <f t="shared" si="323"/>
        <v>0</v>
      </c>
      <c r="M2821" s="1">
        <f>IF(AND(B2821="Med B", COUNTIFS(A$2:A2821, A2821, B$2:B2821, "Med B")=1), 1, 0)</f>
        <v>0</v>
      </c>
      <c r="N2821" s="1">
        <f t="shared" si="324"/>
        <v>0</v>
      </c>
      <c r="O2821" s="1">
        <f>IF(B2821="Med B", COUNTIFS(A$2:A2821, A2821, B$2:B2821, "Med B"), 0)</f>
        <v>0</v>
      </c>
      <c r="P2821" s="1">
        <f>IF(AND(B2821="Med B", COUNTIFS(A$2:A2821, A2821, B$2:B2821, "Med B")=2), E2821, 0)</f>
        <v>0</v>
      </c>
    </row>
    <row r="2822" spans="9:16" ht="12.75" customHeight="1" x14ac:dyDescent="0.25">
      <c r="I2822" s="23">
        <f>IF(F2822=1, SUMIFS(E$2:E2822, A$2:A2822, A2822, B$2:B2822, "Med A"), 0)</f>
        <v>0</v>
      </c>
      <c r="J2822" s="23">
        <f t="shared" si="321"/>
        <v>0</v>
      </c>
      <c r="K2822" s="23">
        <f t="shared" si="322"/>
        <v>0</v>
      </c>
      <c r="L2822" s="23">
        <f t="shared" si="323"/>
        <v>0</v>
      </c>
      <c r="M2822" s="1">
        <f>IF(AND(B2822="Med B", COUNTIFS(A$2:A2822, A2822, B$2:B2822, "Med B")=1), 1, 0)</f>
        <v>0</v>
      </c>
      <c r="N2822" s="1">
        <f t="shared" si="324"/>
        <v>0</v>
      </c>
      <c r="O2822" s="1">
        <f>IF(B2822="Med B", COUNTIFS(A$2:A2822, A2822, B$2:B2822, "Med B"), 0)</f>
        <v>0</v>
      </c>
      <c r="P2822" s="1">
        <f>IF(AND(B2822="Med B", COUNTIFS(A$2:A2822, A2822, B$2:B2822, "Med B")=2), E2822, 0)</f>
        <v>0</v>
      </c>
    </row>
    <row r="2823" spans="9:16" ht="12.75" customHeight="1" x14ac:dyDescent="0.25">
      <c r="I2823" s="23">
        <f>IF(F2823=1, SUMIFS(E$2:E2823, A$2:A2823, A2823, B$2:B2823, "Med A"), 0)</f>
        <v>0</v>
      </c>
      <c r="J2823" s="23">
        <f t="shared" si="321"/>
        <v>0</v>
      </c>
      <c r="K2823" s="23">
        <f t="shared" si="322"/>
        <v>0</v>
      </c>
      <c r="L2823" s="23">
        <f t="shared" si="323"/>
        <v>0</v>
      </c>
      <c r="M2823" s="1">
        <f>IF(AND(B2823="Med B", COUNTIFS(A$2:A2823, A2823, B$2:B2823, "Med B")=1), 1, 0)</f>
        <v>0</v>
      </c>
      <c r="N2823" s="1">
        <f t="shared" si="324"/>
        <v>0</v>
      </c>
      <c r="O2823" s="1">
        <f>IF(B2823="Med B", COUNTIFS(A$2:A2823, A2823, B$2:B2823, "Med B"), 0)</f>
        <v>0</v>
      </c>
      <c r="P2823" s="1">
        <f>IF(AND(B2823="Med B", COUNTIFS(A$2:A2823, A2823, B$2:B2823, "Med B")=2), E2823, 0)</f>
        <v>0</v>
      </c>
    </row>
    <row r="2824" spans="9:16" ht="12.75" customHeight="1" x14ac:dyDescent="0.25">
      <c r="I2824" s="23">
        <f>IF(F2824=1, SUMIFS(E$2:E2824, A$2:A2824, A2824, B$2:B2824, "Med A"), 0)</f>
        <v>0</v>
      </c>
      <c r="J2824" s="23">
        <f t="shared" si="321"/>
        <v>0</v>
      </c>
      <c r="K2824" s="23">
        <f t="shared" si="322"/>
        <v>0</v>
      </c>
      <c r="L2824" s="23">
        <f t="shared" si="323"/>
        <v>0</v>
      </c>
      <c r="M2824" s="1">
        <f>IF(AND(B2824="Med B", COUNTIFS(A$2:A2824, A2824, B$2:B2824, "Med B")=1), 1, 0)</f>
        <v>0</v>
      </c>
      <c r="N2824" s="1">
        <f t="shared" si="324"/>
        <v>0</v>
      </c>
      <c r="O2824" s="1">
        <f>IF(B2824="Med B", COUNTIFS(A$2:A2824, A2824, B$2:B2824, "Med B"), 0)</f>
        <v>0</v>
      </c>
      <c r="P2824" s="1">
        <f>IF(AND(B2824="Med B", COUNTIFS(A$2:A2824, A2824, B$2:B2824, "Med B")=2), E2824, 0)</f>
        <v>0</v>
      </c>
    </row>
    <row r="2825" spans="9:16" ht="12.75" customHeight="1" x14ac:dyDescent="0.25">
      <c r="I2825" s="23">
        <f>IF(F2825=1, SUMIFS(E$2:E2825, A$2:A2825, A2825, B$2:B2825, "Med A"), 0)</f>
        <v>0</v>
      </c>
      <c r="J2825" s="23">
        <f t="shared" si="321"/>
        <v>0</v>
      </c>
      <c r="K2825" s="23">
        <f t="shared" si="322"/>
        <v>0</v>
      </c>
      <c r="L2825" s="23">
        <f t="shared" si="323"/>
        <v>0</v>
      </c>
      <c r="M2825" s="1">
        <f>IF(AND(B2825="Med B", COUNTIFS(A$2:A2825, A2825, B$2:B2825, "Med B")=1), 1, 0)</f>
        <v>0</v>
      </c>
      <c r="N2825" s="1">
        <f t="shared" si="324"/>
        <v>0</v>
      </c>
      <c r="O2825" s="1">
        <f>IF(B2825="Med B", COUNTIFS(A$2:A2825, A2825, B$2:B2825, "Med B"), 0)</f>
        <v>0</v>
      </c>
      <c r="P2825" s="1">
        <f>IF(AND(B2825="Med B", COUNTIFS(A$2:A2825, A2825, B$2:B2825, "Med B")=2), E2825, 0)</f>
        <v>0</v>
      </c>
    </row>
    <row r="2826" spans="9:16" ht="12.75" customHeight="1" x14ac:dyDescent="0.25">
      <c r="I2826" s="23">
        <f>IF(F2826=1, SUMIFS(E$2:E2826, A$2:A2826, A2826, B$2:B2826, "Med A"), 0)</f>
        <v>0</v>
      </c>
      <c r="J2826" s="23">
        <f t="shared" si="321"/>
        <v>0</v>
      </c>
      <c r="K2826" s="23">
        <f t="shared" si="322"/>
        <v>0</v>
      </c>
      <c r="L2826" s="23">
        <f t="shared" si="323"/>
        <v>0</v>
      </c>
      <c r="M2826" s="1">
        <f>IF(AND(B2826="Med B", COUNTIFS(A$2:A2826, A2826, B$2:B2826, "Med B")=1), 1, 0)</f>
        <v>0</v>
      </c>
      <c r="N2826" s="1">
        <f t="shared" si="324"/>
        <v>0</v>
      </c>
      <c r="O2826" s="1">
        <f>IF(B2826="Med B", COUNTIFS(A$2:A2826, A2826, B$2:B2826, "Med B"), 0)</f>
        <v>0</v>
      </c>
      <c r="P2826" s="1">
        <f>IF(AND(B2826="Med B", COUNTIFS(A$2:A2826, A2826, B$2:B2826, "Med B")=2), E2826, 0)</f>
        <v>0</v>
      </c>
    </row>
    <row r="2827" spans="9:16" ht="12.75" customHeight="1" x14ac:dyDescent="0.25">
      <c r="I2827" s="23">
        <f>IF(F2827=1, SUMIFS(E$2:E2827, A$2:A2827, A2827, B$2:B2827, "Med A"), 0)</f>
        <v>0</v>
      </c>
      <c r="J2827" s="23">
        <f t="shared" si="321"/>
        <v>0</v>
      </c>
      <c r="K2827" s="23">
        <f t="shared" si="322"/>
        <v>0</v>
      </c>
      <c r="L2827" s="23">
        <f t="shared" si="323"/>
        <v>0</v>
      </c>
      <c r="M2827" s="1">
        <f>IF(AND(B2827="Med B", COUNTIFS(A$2:A2827, A2827, B$2:B2827, "Med B")=1), 1, 0)</f>
        <v>0</v>
      </c>
      <c r="N2827" s="1">
        <f t="shared" si="324"/>
        <v>0</v>
      </c>
      <c r="O2827" s="1">
        <f>IF(B2827="Med B", COUNTIFS(A$2:A2827, A2827, B$2:B2827, "Med B"), 0)</f>
        <v>0</v>
      </c>
      <c r="P2827" s="1">
        <f>IF(AND(B2827="Med B", COUNTIFS(A$2:A2827, A2827, B$2:B2827, "Med B")=2), E2827, 0)</f>
        <v>0</v>
      </c>
    </row>
    <row r="2828" spans="9:16" ht="12.75" customHeight="1" x14ac:dyDescent="0.25">
      <c r="I2828" s="23">
        <f>IF(F2828=1, SUMIFS(E$2:E2828, A$2:A2828, A2828, B$2:B2828, "Med A"), 0)</f>
        <v>0</v>
      </c>
      <c r="J2828" s="23">
        <f t="shared" si="321"/>
        <v>0</v>
      </c>
      <c r="K2828" s="23">
        <f t="shared" si="322"/>
        <v>0</v>
      </c>
      <c r="L2828" s="23">
        <f t="shared" si="323"/>
        <v>0</v>
      </c>
      <c r="M2828" s="1">
        <f>IF(AND(B2828="Med B", COUNTIFS(A$2:A2828, A2828, B$2:B2828, "Med B")=1), 1, 0)</f>
        <v>0</v>
      </c>
      <c r="N2828" s="1">
        <f t="shared" si="324"/>
        <v>0</v>
      </c>
      <c r="O2828" s="1">
        <f>IF(B2828="Med B", COUNTIFS(A$2:A2828, A2828, B$2:B2828, "Med B"), 0)</f>
        <v>0</v>
      </c>
      <c r="P2828" s="1">
        <f>IF(AND(B2828="Med B", COUNTIFS(A$2:A2828, A2828, B$2:B2828, "Med B")=2), E2828, 0)</f>
        <v>0</v>
      </c>
    </row>
    <row r="2829" spans="9:16" ht="12.75" customHeight="1" x14ac:dyDescent="0.25">
      <c r="I2829" s="23">
        <f>IF(F2829=1, SUMIFS(E$2:E2829, A$2:A2829, A2829, B$2:B2829, "Med A"), 0)</f>
        <v>0</v>
      </c>
      <c r="J2829" s="23">
        <f t="shared" si="321"/>
        <v>0</v>
      </c>
      <c r="K2829" s="23">
        <f t="shared" si="322"/>
        <v>0</v>
      </c>
      <c r="L2829" s="23">
        <f t="shared" si="323"/>
        <v>0</v>
      </c>
      <c r="M2829" s="1">
        <f>IF(AND(B2829="Med B", COUNTIFS(A$2:A2829, A2829, B$2:B2829, "Med B")=1), 1, 0)</f>
        <v>0</v>
      </c>
      <c r="N2829" s="1">
        <f t="shared" si="324"/>
        <v>0</v>
      </c>
      <c r="O2829" s="1">
        <f>IF(B2829="Med B", COUNTIFS(A$2:A2829, A2829, B$2:B2829, "Med B"), 0)</f>
        <v>0</v>
      </c>
      <c r="P2829" s="1">
        <f>IF(AND(B2829="Med B", COUNTIFS(A$2:A2829, A2829, B$2:B2829, "Med B")=2), E2829, 0)</f>
        <v>0</v>
      </c>
    </row>
    <row r="2830" spans="9:16" ht="12.75" customHeight="1" x14ac:dyDescent="0.25">
      <c r="I2830" s="23">
        <f>IF(F2830=1, SUMIFS(E$2:E2830, A$2:A2830, A2830, B$2:B2830, "Med A"), 0)</f>
        <v>0</v>
      </c>
      <c r="J2830" s="23">
        <f t="shared" si="321"/>
        <v>0</v>
      </c>
      <c r="K2830" s="23">
        <f t="shared" si="322"/>
        <v>0</v>
      </c>
      <c r="L2830" s="23">
        <f t="shared" si="323"/>
        <v>0</v>
      </c>
      <c r="M2830" s="1">
        <f>IF(AND(B2830="Med B", COUNTIFS(A$2:A2830, A2830, B$2:B2830, "Med B")=1), 1, 0)</f>
        <v>0</v>
      </c>
      <c r="N2830" s="1">
        <f t="shared" si="324"/>
        <v>0</v>
      </c>
      <c r="O2830" s="1">
        <f>IF(B2830="Med B", COUNTIFS(A$2:A2830, A2830, B$2:B2830, "Med B"), 0)</f>
        <v>0</v>
      </c>
      <c r="P2830" s="1">
        <f>IF(AND(B2830="Med B", COUNTIFS(A$2:A2830, A2830, B$2:B2830, "Med B")=2), E2830, 0)</f>
        <v>0</v>
      </c>
    </row>
    <row r="2831" spans="9:16" ht="12.75" customHeight="1" x14ac:dyDescent="0.25">
      <c r="I2831" s="23">
        <f>IF(F2831=1, SUMIFS(E$2:E2831, A$2:A2831, A2831, B$2:B2831, "Med A"), 0)</f>
        <v>0</v>
      </c>
      <c r="J2831" s="23">
        <f t="shared" si="321"/>
        <v>0</v>
      </c>
      <c r="K2831" s="23">
        <f t="shared" si="322"/>
        <v>0</v>
      </c>
      <c r="L2831" s="23">
        <f t="shared" si="323"/>
        <v>0</v>
      </c>
      <c r="M2831" s="1">
        <f>IF(AND(B2831="Med B", COUNTIFS(A$2:A2831, A2831, B$2:B2831, "Med B")=1), 1, 0)</f>
        <v>0</v>
      </c>
      <c r="N2831" s="1">
        <f t="shared" si="324"/>
        <v>0</v>
      </c>
      <c r="O2831" s="1">
        <f>IF(B2831="Med B", COUNTIFS(A$2:A2831, A2831, B$2:B2831, "Med B"), 0)</f>
        <v>0</v>
      </c>
      <c r="P2831" s="1">
        <f>IF(AND(B2831="Med B", COUNTIFS(A$2:A2831, A2831, B$2:B2831, "Med B")=2), E2831, 0)</f>
        <v>0</v>
      </c>
    </row>
    <row r="2832" spans="9:16" ht="12.75" customHeight="1" x14ac:dyDescent="0.25">
      <c r="I2832" s="23">
        <f>IF(F2832=1, SUMIFS(E$2:E2832, A$2:A2832, A2832, B$2:B2832, "Med A"), 0)</f>
        <v>0</v>
      </c>
      <c r="J2832" s="23">
        <f t="shared" si="321"/>
        <v>0</v>
      </c>
      <c r="K2832" s="23">
        <f t="shared" si="322"/>
        <v>0</v>
      </c>
      <c r="L2832" s="23">
        <f t="shared" si="323"/>
        <v>0</v>
      </c>
      <c r="M2832" s="1">
        <f>IF(AND(B2832="Med B", COUNTIFS(A$2:A2832, A2832, B$2:B2832, "Med B")=1), 1, 0)</f>
        <v>0</v>
      </c>
      <c r="N2832" s="1">
        <f t="shared" si="324"/>
        <v>0</v>
      </c>
      <c r="O2832" s="1">
        <f>IF(B2832="Med B", COUNTIFS(A$2:A2832, A2832, B$2:B2832, "Med B"), 0)</f>
        <v>0</v>
      </c>
      <c r="P2832" s="1">
        <f>IF(AND(B2832="Med B", COUNTIFS(A$2:A2832, A2832, B$2:B2832, "Med B")=2), E2832, 0)</f>
        <v>0</v>
      </c>
    </row>
    <row r="2833" spans="9:16" ht="12.75" customHeight="1" x14ac:dyDescent="0.25">
      <c r="I2833" s="23">
        <f>IF(F2833=1, SUMIFS(E$2:E2833, A$2:A2833, A2833, B$2:B2833, "Med A"), 0)</f>
        <v>0</v>
      </c>
      <c r="J2833" s="23">
        <f t="shared" si="321"/>
        <v>0</v>
      </c>
      <c r="K2833" s="23">
        <f t="shared" si="322"/>
        <v>0</v>
      </c>
      <c r="L2833" s="23">
        <f t="shared" si="323"/>
        <v>0</v>
      </c>
      <c r="M2833" s="1">
        <f>IF(AND(B2833="Med B", COUNTIFS(A$2:A2833, A2833, B$2:B2833, "Med B")=1), 1, 0)</f>
        <v>0</v>
      </c>
      <c r="N2833" s="1">
        <f t="shared" si="324"/>
        <v>0</v>
      </c>
      <c r="O2833" s="1">
        <f>IF(B2833="Med B", COUNTIFS(A$2:A2833, A2833, B$2:B2833, "Med B"), 0)</f>
        <v>0</v>
      </c>
      <c r="P2833" s="1">
        <f>IF(AND(B2833="Med B", COUNTIFS(A$2:A2833, A2833, B$2:B2833, "Med B")=2), E2833, 0)</f>
        <v>0</v>
      </c>
    </row>
    <row r="2834" spans="9:16" ht="12.75" customHeight="1" x14ac:dyDescent="0.25">
      <c r="I2834" s="23">
        <f>IF(F2834=1, SUMIFS(E$2:E2834, A$2:A2834, A2834, B$2:B2834, "Med A"), 0)</f>
        <v>0</v>
      </c>
      <c r="J2834" s="23">
        <f t="shared" si="321"/>
        <v>0</v>
      </c>
      <c r="K2834" s="23">
        <f t="shared" si="322"/>
        <v>0</v>
      </c>
      <c r="L2834" s="23">
        <f t="shared" si="323"/>
        <v>0</v>
      </c>
      <c r="M2834" s="1">
        <f>IF(AND(B2834="Med B", COUNTIFS(A$2:A2834, A2834, B$2:B2834, "Med B")=1), 1, 0)</f>
        <v>0</v>
      </c>
      <c r="N2834" s="1">
        <f t="shared" si="324"/>
        <v>0</v>
      </c>
      <c r="O2834" s="1">
        <f>IF(B2834="Med B", COUNTIFS(A$2:A2834, A2834, B$2:B2834, "Med B"), 0)</f>
        <v>0</v>
      </c>
      <c r="P2834" s="1">
        <f>IF(AND(B2834="Med B", COUNTIFS(A$2:A2834, A2834, B$2:B2834, "Med B")=2), E2834, 0)</f>
        <v>0</v>
      </c>
    </row>
    <row r="2835" spans="9:16" ht="12.75" customHeight="1" x14ac:dyDescent="0.25">
      <c r="I2835" s="23">
        <f>IF(F2835=1, SUMIFS(E$2:E2835, A$2:A2835, A2835, B$2:B2835, "Med A"), 0)</f>
        <v>0</v>
      </c>
      <c r="J2835" s="23">
        <f t="shared" si="321"/>
        <v>0</v>
      </c>
      <c r="K2835" s="23">
        <f t="shared" si="322"/>
        <v>0</v>
      </c>
      <c r="L2835" s="23">
        <f t="shared" si="323"/>
        <v>0</v>
      </c>
      <c r="M2835" s="1">
        <f>IF(AND(B2835="Med B", COUNTIFS(A$2:A2835, A2835, B$2:B2835, "Med B")=1), 1, 0)</f>
        <v>0</v>
      </c>
      <c r="N2835" s="1">
        <f t="shared" si="324"/>
        <v>0</v>
      </c>
      <c r="O2835" s="1">
        <f>IF(B2835="Med B", COUNTIFS(A$2:A2835, A2835, B$2:B2835, "Med B"), 0)</f>
        <v>0</v>
      </c>
      <c r="P2835" s="1">
        <f>IF(AND(B2835="Med B", COUNTIFS(A$2:A2835, A2835, B$2:B2835, "Med B")=2), E2835, 0)</f>
        <v>0</v>
      </c>
    </row>
    <row r="2836" spans="9:16" ht="12.75" customHeight="1" x14ac:dyDescent="0.25">
      <c r="I2836" s="23">
        <f>IF(F2836=1, SUMIFS(E$2:E2836, A$2:A2836, A2836, B$2:B2836, "Med A"), 0)</f>
        <v>0</v>
      </c>
      <c r="J2836" s="23">
        <f t="shared" si="321"/>
        <v>0</v>
      </c>
      <c r="K2836" s="23">
        <f t="shared" si="322"/>
        <v>0</v>
      </c>
      <c r="L2836" s="23">
        <f t="shared" si="323"/>
        <v>0</v>
      </c>
      <c r="M2836" s="1">
        <f>IF(AND(B2836="Med B", COUNTIFS(A$2:A2836, A2836, B$2:B2836, "Med B")=1), 1, 0)</f>
        <v>0</v>
      </c>
      <c r="N2836" s="1">
        <f t="shared" si="324"/>
        <v>0</v>
      </c>
      <c r="O2836" s="1">
        <f>IF(B2836="Med B", COUNTIFS(A$2:A2836, A2836, B$2:B2836, "Med B"), 0)</f>
        <v>0</v>
      </c>
      <c r="P2836" s="1">
        <f>IF(AND(B2836="Med B", COUNTIFS(A$2:A2836, A2836, B$2:B2836, "Med B")=2), E2836, 0)</f>
        <v>0</v>
      </c>
    </row>
    <row r="2837" spans="9:16" ht="12.75" customHeight="1" x14ac:dyDescent="0.25">
      <c r="I2837" s="23">
        <f>IF(F2837=1, SUMIFS(E$2:E2837, A$2:A2837, A2837, B$2:B2837, "Med A"), 0)</f>
        <v>0</v>
      </c>
      <c r="J2837" s="23">
        <f t="shared" si="321"/>
        <v>0</v>
      </c>
      <c r="K2837" s="23">
        <f t="shared" si="322"/>
        <v>0</v>
      </c>
      <c r="L2837" s="23">
        <f t="shared" si="323"/>
        <v>0</v>
      </c>
      <c r="M2837" s="1">
        <f>IF(AND(B2837="Med B", COUNTIFS(A$2:A2837, A2837, B$2:B2837, "Med B")=1), 1, 0)</f>
        <v>0</v>
      </c>
      <c r="N2837" s="1">
        <f t="shared" si="324"/>
        <v>0</v>
      </c>
      <c r="O2837" s="1">
        <f>IF(B2837="Med B", COUNTIFS(A$2:A2837, A2837, B$2:B2837, "Med B"), 0)</f>
        <v>0</v>
      </c>
      <c r="P2837" s="1">
        <f>IF(AND(B2837="Med B", COUNTIFS(A$2:A2837, A2837, B$2:B2837, "Med B")=2), E2837, 0)</f>
        <v>0</v>
      </c>
    </row>
    <row r="2838" spans="9:16" ht="12.75" customHeight="1" x14ac:dyDescent="0.25">
      <c r="I2838" s="23">
        <f>IF(F2838=1, SUMIFS(E$2:E2838, A$2:A2838, A2838, B$2:B2838, "Med A"), 0)</f>
        <v>0</v>
      </c>
      <c r="J2838" s="23">
        <f t="shared" si="321"/>
        <v>0</v>
      </c>
      <c r="K2838" s="23">
        <f t="shared" si="322"/>
        <v>0</v>
      </c>
      <c r="L2838" s="23">
        <f t="shared" si="323"/>
        <v>0</v>
      </c>
      <c r="M2838" s="1">
        <f>IF(AND(B2838="Med B", COUNTIFS(A$2:A2838, A2838, B$2:B2838, "Med B")=1), 1, 0)</f>
        <v>0</v>
      </c>
      <c r="N2838" s="1">
        <f t="shared" si="324"/>
        <v>0</v>
      </c>
      <c r="O2838" s="1">
        <f>IF(B2838="Med B", COUNTIFS(A$2:A2838, A2838, B$2:B2838, "Med B"), 0)</f>
        <v>0</v>
      </c>
      <c r="P2838" s="1">
        <f>IF(AND(B2838="Med B", COUNTIFS(A$2:A2838, A2838, B$2:B2838, "Med B")=2), E2838, 0)</f>
        <v>0</v>
      </c>
    </row>
    <row r="2839" spans="9:16" ht="12.75" customHeight="1" x14ac:dyDescent="0.25">
      <c r="I2839" s="23">
        <f>IF(F2839=1, SUMIFS(E$2:E2839, A$2:A2839, A2839, B$2:B2839, "Med A"), 0)</f>
        <v>0</v>
      </c>
      <c r="J2839" s="23">
        <f t="shared" si="321"/>
        <v>0</v>
      </c>
      <c r="K2839" s="23">
        <f t="shared" si="322"/>
        <v>0</v>
      </c>
      <c r="L2839" s="23">
        <f t="shared" si="323"/>
        <v>0</v>
      </c>
      <c r="M2839" s="1">
        <f>IF(AND(B2839="Med B", COUNTIFS(A$2:A2839, A2839, B$2:B2839, "Med B")=1), 1, 0)</f>
        <v>0</v>
      </c>
      <c r="N2839" s="1">
        <f t="shared" si="324"/>
        <v>0</v>
      </c>
      <c r="O2839" s="1">
        <f>IF(B2839="Med B", COUNTIFS(A$2:A2839, A2839, B$2:B2839, "Med B"), 0)</f>
        <v>0</v>
      </c>
      <c r="P2839" s="1">
        <f>IF(AND(B2839="Med B", COUNTIFS(A$2:A2839, A2839, B$2:B2839, "Med B")=2), E2839, 0)</f>
        <v>0</v>
      </c>
    </row>
    <row r="2840" spans="9:16" ht="12.75" customHeight="1" x14ac:dyDescent="0.25">
      <c r="I2840" s="23">
        <f>IF(F2840=1, SUMIFS(E$2:E2840, A$2:A2840, A2840, B$2:B2840, "Med A"), 0)</f>
        <v>0</v>
      </c>
      <c r="J2840" s="23">
        <f t="shared" si="321"/>
        <v>0</v>
      </c>
      <c r="K2840" s="23">
        <f t="shared" si="322"/>
        <v>0</v>
      </c>
      <c r="L2840" s="23">
        <f t="shared" si="323"/>
        <v>0</v>
      </c>
      <c r="M2840" s="1">
        <f>IF(AND(B2840="Med B", COUNTIFS(A$2:A2840, A2840, B$2:B2840, "Med B")=1), 1, 0)</f>
        <v>0</v>
      </c>
      <c r="N2840" s="1">
        <f t="shared" si="324"/>
        <v>0</v>
      </c>
      <c r="O2840" s="1">
        <f>IF(B2840="Med B", COUNTIFS(A$2:A2840, A2840, B$2:B2840, "Med B"), 0)</f>
        <v>0</v>
      </c>
      <c r="P2840" s="1">
        <f>IF(AND(B2840="Med B", COUNTIFS(A$2:A2840, A2840, B$2:B2840, "Med B")=2), E2840, 0)</f>
        <v>0</v>
      </c>
    </row>
    <row r="2841" spans="9:16" ht="12.75" customHeight="1" x14ac:dyDescent="0.25">
      <c r="I2841" s="23">
        <f>IF(F2841=1, SUMIFS(E$2:E2841, A$2:A2841, A2841, B$2:B2841, "Med A"), 0)</f>
        <v>0</v>
      </c>
      <c r="J2841" s="23">
        <f t="shared" si="321"/>
        <v>0</v>
      </c>
      <c r="K2841" s="23">
        <f t="shared" si="322"/>
        <v>0</v>
      </c>
      <c r="L2841" s="23">
        <f t="shared" si="323"/>
        <v>0</v>
      </c>
      <c r="M2841" s="1">
        <f>IF(AND(B2841="Med B", COUNTIFS(A$2:A2841, A2841, B$2:B2841, "Med B")=1), 1, 0)</f>
        <v>0</v>
      </c>
      <c r="N2841" s="1">
        <f t="shared" si="324"/>
        <v>0</v>
      </c>
      <c r="O2841" s="1">
        <f>IF(B2841="Med B", COUNTIFS(A$2:A2841, A2841, B$2:B2841, "Med B"), 0)</f>
        <v>0</v>
      </c>
      <c r="P2841" s="1">
        <f>IF(AND(B2841="Med B", COUNTIFS(A$2:A2841, A2841, B$2:B2841, "Med B")=2), E2841, 0)</f>
        <v>0</v>
      </c>
    </row>
    <row r="2842" spans="9:16" ht="12.75" customHeight="1" x14ac:dyDescent="0.25">
      <c r="I2842" s="23">
        <f>IF(F2842=1, SUMIFS(E$2:E2842, A$2:A2842, A2842, B$2:B2842, "Med A"), 0)</f>
        <v>0</v>
      </c>
      <c r="J2842" s="23">
        <f t="shared" si="321"/>
        <v>0</v>
      </c>
      <c r="K2842" s="23">
        <f t="shared" si="322"/>
        <v>0</v>
      </c>
      <c r="L2842" s="23">
        <f t="shared" si="323"/>
        <v>0</v>
      </c>
      <c r="M2842" s="1">
        <f>IF(AND(B2842="Med B", COUNTIFS(A$2:A2842, A2842, B$2:B2842, "Med B")=1), 1, 0)</f>
        <v>0</v>
      </c>
      <c r="N2842" s="1">
        <f t="shared" si="324"/>
        <v>0</v>
      </c>
      <c r="O2842" s="1">
        <f>IF(B2842="Med B", COUNTIFS(A$2:A2842, A2842, B$2:B2842, "Med B"), 0)</f>
        <v>0</v>
      </c>
      <c r="P2842" s="1">
        <f>IF(AND(B2842="Med B", COUNTIFS(A$2:A2842, A2842, B$2:B2842, "Med B")=2), E2842, 0)</f>
        <v>0</v>
      </c>
    </row>
    <row r="2843" spans="9:16" ht="12.75" customHeight="1" x14ac:dyDescent="0.25">
      <c r="I2843" s="23">
        <f>IF(F2843=1, SUMIFS(E$2:E2843, A$2:A2843, A2843, B$2:B2843, "Med A"), 0)</f>
        <v>0</v>
      </c>
      <c r="J2843" s="23">
        <f t="shared" si="321"/>
        <v>0</v>
      </c>
      <c r="K2843" s="23">
        <f t="shared" si="322"/>
        <v>0</v>
      </c>
      <c r="L2843" s="23">
        <f t="shared" si="323"/>
        <v>0</v>
      </c>
      <c r="M2843" s="1">
        <f>IF(AND(B2843="Med B", COUNTIFS(A$2:A2843, A2843, B$2:B2843, "Med B")=1), 1, 0)</f>
        <v>0</v>
      </c>
      <c r="N2843" s="1">
        <f t="shared" si="324"/>
        <v>0</v>
      </c>
      <c r="O2843" s="1">
        <f>IF(B2843="Med B", COUNTIFS(A$2:A2843, A2843, B$2:B2843, "Med B"), 0)</f>
        <v>0</v>
      </c>
      <c r="P2843" s="1">
        <f>IF(AND(B2843="Med B", COUNTIFS(A$2:A2843, A2843, B$2:B2843, "Med B")=2), E2843, 0)</f>
        <v>0</v>
      </c>
    </row>
    <row r="2844" spans="9:16" ht="12.75" customHeight="1" x14ac:dyDescent="0.25">
      <c r="I2844" s="23">
        <f>IF(F2844=1, SUMIFS(E$2:E2844, A$2:A2844, A2844, B$2:B2844, "Med A"), 0)</f>
        <v>0</v>
      </c>
      <c r="J2844" s="23">
        <f t="shared" si="321"/>
        <v>0</v>
      </c>
      <c r="K2844" s="23">
        <f t="shared" si="322"/>
        <v>0</v>
      </c>
      <c r="L2844" s="23">
        <f t="shared" si="323"/>
        <v>0</v>
      </c>
      <c r="M2844" s="1">
        <f>IF(AND(B2844="Med B", COUNTIFS(A$2:A2844, A2844, B$2:B2844, "Med B")=1), 1, 0)</f>
        <v>0</v>
      </c>
      <c r="N2844" s="1">
        <f t="shared" si="324"/>
        <v>0</v>
      </c>
      <c r="O2844" s="1">
        <f>IF(B2844="Med B", COUNTIFS(A$2:A2844, A2844, B$2:B2844, "Med B"), 0)</f>
        <v>0</v>
      </c>
      <c r="P2844" s="1">
        <f>IF(AND(B2844="Med B", COUNTIFS(A$2:A2844, A2844, B$2:B2844, "Med B")=2), E2844, 0)</f>
        <v>0</v>
      </c>
    </row>
    <row r="2845" spans="9:16" ht="12.75" customHeight="1" x14ac:dyDescent="0.25">
      <c r="I2845" s="23">
        <f>IF(F2845=1, SUMIFS(E$2:E2845, A$2:A2845, A2845, B$2:B2845, "Med A"), 0)</f>
        <v>0</v>
      </c>
      <c r="J2845" s="23">
        <f t="shared" si="321"/>
        <v>0</v>
      </c>
      <c r="K2845" s="23">
        <f t="shared" si="322"/>
        <v>0</v>
      </c>
      <c r="L2845" s="23">
        <f t="shared" si="323"/>
        <v>0</v>
      </c>
      <c r="M2845" s="1">
        <f>IF(AND(B2845="Med B", COUNTIFS(A$2:A2845, A2845, B$2:B2845, "Med B")=1), 1, 0)</f>
        <v>0</v>
      </c>
      <c r="N2845" s="1">
        <f t="shared" si="324"/>
        <v>0</v>
      </c>
      <c r="O2845" s="1">
        <f>IF(B2845="Med B", COUNTIFS(A$2:A2845, A2845, B$2:B2845, "Med B"), 0)</f>
        <v>0</v>
      </c>
      <c r="P2845" s="1">
        <f>IF(AND(B2845="Med B", COUNTIFS(A$2:A2845, A2845, B$2:B2845, "Med B")=2), E2845, 0)</f>
        <v>0</v>
      </c>
    </row>
    <row r="2846" spans="9:16" ht="12.75" customHeight="1" x14ac:dyDescent="0.25">
      <c r="I2846" s="23">
        <f>IF(F2846=1, SUMIFS(E$2:E2846, A$2:A2846, A2846, B$2:B2846, "Med A"), 0)</f>
        <v>0</v>
      </c>
      <c r="J2846" s="23">
        <f t="shared" si="321"/>
        <v>0</v>
      </c>
      <c r="K2846" s="23">
        <f t="shared" si="322"/>
        <v>0</v>
      </c>
      <c r="L2846" s="23">
        <f t="shared" si="323"/>
        <v>0</v>
      </c>
      <c r="M2846" s="1">
        <f>IF(AND(B2846="Med B", COUNTIFS(A$2:A2846, A2846, B$2:B2846, "Med B")=1), 1, 0)</f>
        <v>0</v>
      </c>
      <c r="N2846" s="1">
        <f t="shared" si="324"/>
        <v>0</v>
      </c>
      <c r="O2846" s="1">
        <f>IF(B2846="Med B", COUNTIFS(A$2:A2846, A2846, B$2:B2846, "Med B"), 0)</f>
        <v>0</v>
      </c>
      <c r="P2846" s="1">
        <f>IF(AND(B2846="Med B", COUNTIFS(A$2:A2846, A2846, B$2:B2846, "Med B")=2), E2846, 0)</f>
        <v>0</v>
      </c>
    </row>
    <row r="2847" spans="9:16" ht="12.75" customHeight="1" x14ac:dyDescent="0.25">
      <c r="I2847" s="23">
        <f>IF(F2847=1, SUMIFS(E$2:E2847, A$2:A2847, A2847, B$2:B2847, "Med A"), 0)</f>
        <v>0</v>
      </c>
      <c r="J2847" s="23">
        <f t="shared" si="321"/>
        <v>0</v>
      </c>
      <c r="K2847" s="23">
        <f t="shared" si="322"/>
        <v>0</v>
      </c>
      <c r="L2847" s="23">
        <f t="shared" si="323"/>
        <v>0</v>
      </c>
      <c r="M2847" s="1">
        <f>IF(AND(B2847="Med B", COUNTIFS(A$2:A2847, A2847, B$2:B2847, "Med B")=1), 1, 0)</f>
        <v>0</v>
      </c>
      <c r="N2847" s="1">
        <f t="shared" si="324"/>
        <v>0</v>
      </c>
      <c r="O2847" s="1">
        <f>IF(B2847="Med B", COUNTIFS(A$2:A2847, A2847, B$2:B2847, "Med B"), 0)</f>
        <v>0</v>
      </c>
      <c r="P2847" s="1">
        <f>IF(AND(B2847="Med B", COUNTIFS(A$2:A2847, A2847, B$2:B2847, "Med B")=2), E2847, 0)</f>
        <v>0</v>
      </c>
    </row>
    <row r="2848" spans="9:16" ht="12.75" customHeight="1" x14ac:dyDescent="0.25">
      <c r="I2848" s="23">
        <f>IF(F2848=1, SUMIFS(E$2:E2848, A$2:A2848, A2848, B$2:B2848, "Med A"), 0)</f>
        <v>0</v>
      </c>
      <c r="J2848" s="23">
        <f t="shared" si="321"/>
        <v>0</v>
      </c>
      <c r="K2848" s="23">
        <f t="shared" si="322"/>
        <v>0</v>
      </c>
      <c r="L2848" s="23">
        <f t="shared" si="323"/>
        <v>0</v>
      </c>
      <c r="M2848" s="1">
        <f>IF(AND(B2848="Med B", COUNTIFS(A$2:A2848, A2848, B$2:B2848, "Med B")=1), 1, 0)</f>
        <v>0</v>
      </c>
      <c r="N2848" s="1">
        <f t="shared" si="324"/>
        <v>0</v>
      </c>
      <c r="O2848" s="1">
        <f>IF(B2848="Med B", COUNTIFS(A$2:A2848, A2848, B$2:B2848, "Med B"), 0)</f>
        <v>0</v>
      </c>
      <c r="P2848" s="1">
        <f>IF(AND(B2848="Med B", COUNTIFS(A$2:A2848, A2848, B$2:B2848, "Med B")=2), E2848, 0)</f>
        <v>0</v>
      </c>
    </row>
    <row r="2849" spans="9:16" ht="12.75" customHeight="1" x14ac:dyDescent="0.25">
      <c r="I2849" s="23">
        <f>IF(F2849=1, SUMIFS(E$2:E2849, A$2:A2849, A2849, B$2:B2849, "Med A"), 0)</f>
        <v>0</v>
      </c>
      <c r="J2849" s="23">
        <f t="shared" si="321"/>
        <v>0</v>
      </c>
      <c r="K2849" s="23">
        <f t="shared" si="322"/>
        <v>0</v>
      </c>
      <c r="L2849" s="23">
        <f t="shared" si="323"/>
        <v>0</v>
      </c>
      <c r="M2849" s="1">
        <f>IF(AND(B2849="Med B", COUNTIFS(A$2:A2849, A2849, B$2:B2849, "Med B")=1), 1, 0)</f>
        <v>0</v>
      </c>
      <c r="N2849" s="1">
        <f t="shared" si="324"/>
        <v>0</v>
      </c>
      <c r="O2849" s="1">
        <f>IF(B2849="Med B", COUNTIFS(A$2:A2849, A2849, B$2:B2849, "Med B"), 0)</f>
        <v>0</v>
      </c>
      <c r="P2849" s="1">
        <f>IF(AND(B2849="Med B", COUNTIFS(A$2:A2849, A2849, B$2:B2849, "Med B")=2), E2849, 0)</f>
        <v>0</v>
      </c>
    </row>
    <row r="2850" spans="9:16" ht="12.75" customHeight="1" x14ac:dyDescent="0.25">
      <c r="I2850" s="23">
        <f>IF(F2850=1, SUMIFS(E$2:E2850, A$2:A2850, A2850, B$2:B2850, "Med A"), 0)</f>
        <v>0</v>
      </c>
      <c r="J2850" s="23">
        <f t="shared" si="321"/>
        <v>0</v>
      </c>
      <c r="K2850" s="23">
        <f t="shared" si="322"/>
        <v>0</v>
      </c>
      <c r="L2850" s="23">
        <f t="shared" si="323"/>
        <v>0</v>
      </c>
      <c r="M2850" s="1">
        <f>IF(AND(B2850="Med B", COUNTIFS(A$2:A2850, A2850, B$2:B2850, "Med B")=1), 1, 0)</f>
        <v>0</v>
      </c>
      <c r="N2850" s="1">
        <f t="shared" si="324"/>
        <v>0</v>
      </c>
      <c r="O2850" s="1">
        <f>IF(B2850="Med B", COUNTIFS(A$2:A2850, A2850, B$2:B2850, "Med B"), 0)</f>
        <v>0</v>
      </c>
      <c r="P2850" s="1">
        <f>IF(AND(B2850="Med B", COUNTIFS(A$2:A2850, A2850, B$2:B2850, "Med B")=2), E2850, 0)</f>
        <v>0</v>
      </c>
    </row>
    <row r="2851" spans="9:16" ht="12.75" customHeight="1" x14ac:dyDescent="0.25">
      <c r="I2851" s="23">
        <f>IF(F2851=1, SUMIFS(E$2:E2851, A$2:A2851, A2851, B$2:B2851, "Med A"), 0)</f>
        <v>0</v>
      </c>
      <c r="J2851" s="23">
        <f t="shared" si="321"/>
        <v>0</v>
      </c>
      <c r="K2851" s="23">
        <f t="shared" si="322"/>
        <v>0</v>
      </c>
      <c r="L2851" s="23">
        <f t="shared" si="323"/>
        <v>0</v>
      </c>
      <c r="M2851" s="1">
        <f>IF(AND(B2851="Med B", COUNTIFS(A$2:A2851, A2851, B$2:B2851, "Med B")=1), 1, 0)</f>
        <v>0</v>
      </c>
      <c r="N2851" s="1">
        <f t="shared" si="324"/>
        <v>0</v>
      </c>
      <c r="O2851" s="1">
        <f>IF(B2851="Med B", COUNTIFS(A$2:A2851, A2851, B$2:B2851, "Med B"), 0)</f>
        <v>0</v>
      </c>
      <c r="P2851" s="1">
        <f>IF(AND(B2851="Med B", COUNTIFS(A$2:A2851, A2851, B$2:B2851, "Med B")=2), E2851, 0)</f>
        <v>0</v>
      </c>
    </row>
    <row r="2852" spans="9:16" ht="12.75" customHeight="1" x14ac:dyDescent="0.25">
      <c r="I2852" s="23">
        <f>IF(F2852=1, SUMIFS(E$2:E2852, A$2:A2852, A2852, B$2:B2852, "Med A"), 0)</f>
        <v>0</v>
      </c>
      <c r="J2852" s="23">
        <f t="shared" si="321"/>
        <v>0</v>
      </c>
      <c r="K2852" s="23">
        <f t="shared" si="322"/>
        <v>0</v>
      </c>
      <c r="L2852" s="23">
        <f t="shared" si="323"/>
        <v>0</v>
      </c>
      <c r="M2852" s="1">
        <f>IF(AND(B2852="Med B", COUNTIFS(A$2:A2852, A2852, B$2:B2852, "Med B")=1), 1, 0)</f>
        <v>0</v>
      </c>
      <c r="N2852" s="1">
        <f t="shared" si="324"/>
        <v>0</v>
      </c>
      <c r="O2852" s="1">
        <f>IF(B2852="Med B", COUNTIFS(A$2:A2852, A2852, B$2:B2852, "Med B"), 0)</f>
        <v>0</v>
      </c>
      <c r="P2852" s="1">
        <f>IF(AND(B2852="Med B", COUNTIFS(A$2:A2852, A2852, B$2:B2852, "Med B")=2), E2852, 0)</f>
        <v>0</v>
      </c>
    </row>
    <row r="2853" spans="9:16" ht="12.75" customHeight="1" x14ac:dyDescent="0.25">
      <c r="I2853" s="23">
        <f>IF(F2853=1, SUMIFS(E$2:E2853, A$2:A2853, A2853, B$2:B2853, "Med A"), 0)</f>
        <v>0</v>
      </c>
      <c r="J2853" s="23">
        <f t="shared" si="321"/>
        <v>0</v>
      </c>
      <c r="K2853" s="23">
        <f t="shared" si="322"/>
        <v>0</v>
      </c>
      <c r="L2853" s="23">
        <f t="shared" si="323"/>
        <v>0</v>
      </c>
      <c r="M2853" s="1">
        <f>IF(AND(B2853="Med B", COUNTIFS(A$2:A2853, A2853, B$2:B2853, "Med B")=1), 1, 0)</f>
        <v>0</v>
      </c>
      <c r="N2853" s="1">
        <f t="shared" si="324"/>
        <v>0</v>
      </c>
      <c r="O2853" s="1">
        <f>IF(B2853="Med B", COUNTIFS(A$2:A2853, A2853, B$2:B2853, "Med B"), 0)</f>
        <v>0</v>
      </c>
      <c r="P2853" s="1">
        <f>IF(AND(B2853="Med B", COUNTIFS(A$2:A2853, A2853, B$2:B2853, "Med B")=2), E2853, 0)</f>
        <v>0</v>
      </c>
    </row>
    <row r="2854" spans="9:16" ht="12.75" customHeight="1" x14ac:dyDescent="0.25">
      <c r="I2854" s="23">
        <f>IF(F2854=1, SUMIFS(E$2:E2854, A$2:A2854, A2854, B$2:B2854, "Med A"), 0)</f>
        <v>0</v>
      </c>
      <c r="J2854" s="23">
        <f t="shared" si="321"/>
        <v>0</v>
      </c>
      <c r="K2854" s="23">
        <f t="shared" si="322"/>
        <v>0</v>
      </c>
      <c r="L2854" s="23">
        <f t="shared" si="323"/>
        <v>0</v>
      </c>
      <c r="M2854" s="1">
        <f>IF(AND(B2854="Med B", COUNTIFS(A$2:A2854, A2854, B$2:B2854, "Med B")=1), 1, 0)</f>
        <v>0</v>
      </c>
      <c r="N2854" s="1">
        <f t="shared" si="324"/>
        <v>0</v>
      </c>
      <c r="O2854" s="1">
        <f>IF(B2854="Med B", COUNTIFS(A$2:A2854, A2854, B$2:B2854, "Med B"), 0)</f>
        <v>0</v>
      </c>
      <c r="P2854" s="1">
        <f>IF(AND(B2854="Med B", COUNTIFS(A$2:A2854, A2854, B$2:B2854, "Med B")=2), E2854, 0)</f>
        <v>0</v>
      </c>
    </row>
    <row r="2855" spans="9:16" ht="12.75" customHeight="1" x14ac:dyDescent="0.25">
      <c r="I2855" s="23">
        <f>IF(F2855=1, SUMIFS(E$2:E2855, A$2:A2855, A2855, B$2:B2855, "Med A"), 0)</f>
        <v>0</v>
      </c>
      <c r="J2855" s="23">
        <f t="shared" si="321"/>
        <v>0</v>
      </c>
      <c r="K2855" s="23">
        <f t="shared" si="322"/>
        <v>0</v>
      </c>
      <c r="L2855" s="23">
        <f t="shared" si="323"/>
        <v>0</v>
      </c>
      <c r="M2855" s="1">
        <f>IF(AND(B2855="Med B", COUNTIFS(A$2:A2855, A2855, B$2:B2855, "Med B")=1), 1, 0)</f>
        <v>0</v>
      </c>
      <c r="N2855" s="1">
        <f t="shared" si="324"/>
        <v>0</v>
      </c>
      <c r="O2855" s="1">
        <f>IF(B2855="Med B", COUNTIFS(A$2:A2855, A2855, B$2:B2855, "Med B"), 0)</f>
        <v>0</v>
      </c>
      <c r="P2855" s="1">
        <f>IF(AND(B2855="Med B", COUNTIFS(A$2:A2855, A2855, B$2:B2855, "Med B")=2), E2855, 0)</f>
        <v>0</v>
      </c>
    </row>
    <row r="2856" spans="9:16" ht="12.75" customHeight="1" x14ac:dyDescent="0.25">
      <c r="I2856" s="23">
        <f>IF(F2856=1, SUMIFS(E$2:E2856, A$2:A2856, A2856, B$2:B2856, "Med A"), 0)</f>
        <v>0</v>
      </c>
      <c r="J2856" s="23">
        <f t="shared" si="321"/>
        <v>0</v>
      </c>
      <c r="K2856" s="23">
        <f t="shared" si="322"/>
        <v>0</v>
      </c>
      <c r="L2856" s="23">
        <f t="shared" si="323"/>
        <v>0</v>
      </c>
      <c r="M2856" s="1">
        <f>IF(AND(B2856="Med B", COUNTIFS(A$2:A2856, A2856, B$2:B2856, "Med B")=1), 1, 0)</f>
        <v>0</v>
      </c>
      <c r="N2856" s="1">
        <f t="shared" si="324"/>
        <v>0</v>
      </c>
      <c r="O2856" s="1">
        <f>IF(B2856="Med B", COUNTIFS(A$2:A2856, A2856, B$2:B2856, "Med B"), 0)</f>
        <v>0</v>
      </c>
      <c r="P2856" s="1">
        <f>IF(AND(B2856="Med B", COUNTIFS(A$2:A2856, A2856, B$2:B2856, "Med B")=2), E2856, 0)</f>
        <v>0</v>
      </c>
    </row>
    <row r="2857" spans="9:16" ht="12.75" customHeight="1" x14ac:dyDescent="0.25">
      <c r="I2857" s="23">
        <f>IF(F2857=1, SUMIFS(E$2:E2857, A$2:A2857, A2857, B$2:B2857, "Med A"), 0)</f>
        <v>0</v>
      </c>
      <c r="J2857" s="23">
        <f t="shared" si="321"/>
        <v>0</v>
      </c>
      <c r="K2857" s="23">
        <f t="shared" si="322"/>
        <v>0</v>
      </c>
      <c r="L2857" s="23">
        <f t="shared" si="323"/>
        <v>0</v>
      </c>
      <c r="M2857" s="1">
        <f>IF(AND(B2857="Med B", COUNTIFS(A$2:A2857, A2857, B$2:B2857, "Med B")=1), 1, 0)</f>
        <v>0</v>
      </c>
      <c r="N2857" s="1">
        <f t="shared" si="324"/>
        <v>0</v>
      </c>
      <c r="O2857" s="1">
        <f>IF(B2857="Med B", COUNTIFS(A$2:A2857, A2857, B$2:B2857, "Med B"), 0)</f>
        <v>0</v>
      </c>
      <c r="P2857" s="1">
        <f>IF(AND(B2857="Med B", COUNTIFS(A$2:A2857, A2857, B$2:B2857, "Med B")=2), E2857, 0)</f>
        <v>0</v>
      </c>
    </row>
    <row r="2858" spans="9:16" ht="12.75" customHeight="1" x14ac:dyDescent="0.25">
      <c r="I2858" s="23">
        <f>IF(F2858=1, SUMIFS(E$2:E2858, A$2:A2858, A2858, B$2:B2858, "Med A"), 0)</f>
        <v>0</v>
      </c>
      <c r="J2858" s="23">
        <f t="shared" si="321"/>
        <v>0</v>
      </c>
      <c r="K2858" s="23">
        <f t="shared" si="322"/>
        <v>0</v>
      </c>
      <c r="L2858" s="23">
        <f t="shared" si="323"/>
        <v>0</v>
      </c>
      <c r="M2858" s="1">
        <f>IF(AND(B2858="Med B", COUNTIFS(A$2:A2858, A2858, B$2:B2858, "Med B")=1), 1, 0)</f>
        <v>0</v>
      </c>
      <c r="N2858" s="1">
        <f t="shared" si="324"/>
        <v>0</v>
      </c>
      <c r="O2858" s="1">
        <f>IF(B2858="Med B", COUNTIFS(A$2:A2858, A2858, B$2:B2858, "Med B"), 0)</f>
        <v>0</v>
      </c>
      <c r="P2858" s="1">
        <f>IF(AND(B2858="Med B", COUNTIFS(A$2:A2858, A2858, B$2:B2858, "Med B")=2), E2858, 0)</f>
        <v>0</v>
      </c>
    </row>
    <row r="2859" spans="9:16" ht="12.75" customHeight="1" x14ac:dyDescent="0.25">
      <c r="I2859" s="23">
        <f>IF(F2859=1, SUMIFS(E$2:E2859, A$2:A2859, A2859, B$2:B2859, "Med A"), 0)</f>
        <v>0</v>
      </c>
      <c r="J2859" s="23">
        <f t="shared" si="321"/>
        <v>0</v>
      </c>
      <c r="K2859" s="23">
        <f t="shared" si="322"/>
        <v>0</v>
      </c>
      <c r="L2859" s="23">
        <f t="shared" si="323"/>
        <v>0</v>
      </c>
      <c r="M2859" s="1">
        <f>IF(AND(B2859="Med B", COUNTIFS(A$2:A2859, A2859, B$2:B2859, "Med B")=1), 1, 0)</f>
        <v>0</v>
      </c>
      <c r="N2859" s="1">
        <f t="shared" si="324"/>
        <v>0</v>
      </c>
      <c r="O2859" s="1">
        <f>IF(B2859="Med B", COUNTIFS(A$2:A2859, A2859, B$2:B2859, "Med B"), 0)</f>
        <v>0</v>
      </c>
      <c r="P2859" s="1">
        <f>IF(AND(B2859="Med B", COUNTIFS(A$2:A2859, A2859, B$2:B2859, "Med B")=2), E2859, 0)</f>
        <v>0</v>
      </c>
    </row>
    <row r="2860" spans="9:16" ht="12.75" customHeight="1" x14ac:dyDescent="0.25">
      <c r="I2860" s="23">
        <f>IF(F2860=1, SUMIFS(E$2:E2860, A$2:A2860, A2860, B$2:B2860, "Med A"), 0)</f>
        <v>0</v>
      </c>
      <c r="J2860" s="23">
        <f t="shared" si="321"/>
        <v>0</v>
      </c>
      <c r="K2860" s="23">
        <f t="shared" si="322"/>
        <v>0</v>
      </c>
      <c r="L2860" s="23">
        <f t="shared" si="323"/>
        <v>0</v>
      </c>
      <c r="M2860" s="1">
        <f>IF(AND(B2860="Med B", COUNTIFS(A$2:A2860, A2860, B$2:B2860, "Med B")=1), 1, 0)</f>
        <v>0</v>
      </c>
      <c r="N2860" s="1">
        <f t="shared" si="324"/>
        <v>0</v>
      </c>
      <c r="O2860" s="1">
        <f>IF(B2860="Med B", COUNTIFS(A$2:A2860, A2860, B$2:B2860, "Med B"), 0)</f>
        <v>0</v>
      </c>
      <c r="P2860" s="1">
        <f>IF(AND(B2860="Med B", COUNTIFS(A$2:A2860, A2860, B$2:B2860, "Med B")=2), E2860, 0)</f>
        <v>0</v>
      </c>
    </row>
    <row r="2861" spans="9:16" ht="12.75" customHeight="1" x14ac:dyDescent="0.25">
      <c r="I2861" s="23">
        <f>IF(F2861=1, SUMIFS(E$2:E2861, A$2:A2861, A2861, B$2:B2861, "Med A"), 0)</f>
        <v>0</v>
      </c>
      <c r="J2861" s="23">
        <f t="shared" si="321"/>
        <v>0</v>
      </c>
      <c r="K2861" s="23">
        <f t="shared" si="322"/>
        <v>0</v>
      </c>
      <c r="L2861" s="23">
        <f t="shared" si="323"/>
        <v>0</v>
      </c>
      <c r="M2861" s="1">
        <f>IF(AND(B2861="Med B", COUNTIFS(A$2:A2861, A2861, B$2:B2861, "Med B")=1), 1, 0)</f>
        <v>0</v>
      </c>
      <c r="N2861" s="1">
        <f t="shared" si="324"/>
        <v>0</v>
      </c>
      <c r="O2861" s="1">
        <f>IF(B2861="Med B", COUNTIFS(A$2:A2861, A2861, B$2:B2861, "Med B"), 0)</f>
        <v>0</v>
      </c>
      <c r="P2861" s="1">
        <f>IF(AND(B2861="Med B", COUNTIFS(A$2:A2861, A2861, B$2:B2861, "Med B")=2), E2861, 0)</f>
        <v>0</v>
      </c>
    </row>
    <row r="2862" spans="9:16" ht="12.75" customHeight="1" x14ac:dyDescent="0.25">
      <c r="I2862" s="23">
        <f>IF(F2862=1, SUMIFS(E$2:E2862, A$2:A2862, A2862, B$2:B2862, "Med A"), 0)</f>
        <v>0</v>
      </c>
      <c r="J2862" s="23">
        <f t="shared" si="321"/>
        <v>0</v>
      </c>
      <c r="K2862" s="23">
        <f t="shared" si="322"/>
        <v>0</v>
      </c>
      <c r="L2862" s="23">
        <f t="shared" si="323"/>
        <v>0</v>
      </c>
      <c r="M2862" s="1">
        <f>IF(AND(B2862="Med B", COUNTIFS(A$2:A2862, A2862, B$2:B2862, "Med B")=1), 1, 0)</f>
        <v>0</v>
      </c>
      <c r="N2862" s="1">
        <f t="shared" si="324"/>
        <v>0</v>
      </c>
      <c r="O2862" s="1">
        <f>IF(B2862="Med B", COUNTIFS(A$2:A2862, A2862, B$2:B2862, "Med B"), 0)</f>
        <v>0</v>
      </c>
      <c r="P2862" s="1">
        <f>IF(AND(B2862="Med B", COUNTIFS(A$2:A2862, A2862, B$2:B2862, "Med B")=2), E2862, 0)</f>
        <v>0</v>
      </c>
    </row>
    <row r="2863" spans="9:16" ht="12.75" customHeight="1" x14ac:dyDescent="0.25">
      <c r="I2863" s="23">
        <f>IF(F2863=1, SUMIFS(E$2:E2863, A$2:A2863, A2863, B$2:B2863, "Med A"), 0)</f>
        <v>0</v>
      </c>
      <c r="J2863" s="23">
        <f t="shared" si="321"/>
        <v>0</v>
      </c>
      <c r="K2863" s="23">
        <f t="shared" si="322"/>
        <v>0</v>
      </c>
      <c r="L2863" s="23">
        <f t="shared" si="323"/>
        <v>0</v>
      </c>
      <c r="M2863" s="1">
        <f>IF(AND(B2863="Med B", COUNTIFS(A$2:A2863, A2863, B$2:B2863, "Med B")=1), 1, 0)</f>
        <v>0</v>
      </c>
      <c r="N2863" s="1">
        <f t="shared" si="324"/>
        <v>0</v>
      </c>
      <c r="O2863" s="1">
        <f>IF(B2863="Med B", COUNTIFS(A$2:A2863, A2863, B$2:B2863, "Med B"), 0)</f>
        <v>0</v>
      </c>
      <c r="P2863" s="1">
        <f>IF(AND(B2863="Med B", COUNTIFS(A$2:A2863, A2863, B$2:B2863, "Med B")=2), E2863, 0)</f>
        <v>0</v>
      </c>
    </row>
    <row r="2864" spans="9:16" ht="12.75" customHeight="1" x14ac:dyDescent="0.25">
      <c r="I2864" s="23">
        <f>IF(F2864=1, SUMIFS(E$2:E2864, A$2:A2864, A2864, B$2:B2864, "Med A"), 0)</f>
        <v>0</v>
      </c>
      <c r="J2864" s="23">
        <f t="shared" si="321"/>
        <v>0</v>
      </c>
      <c r="K2864" s="23">
        <f t="shared" si="322"/>
        <v>0</v>
      </c>
      <c r="L2864" s="23">
        <f t="shared" si="323"/>
        <v>0</v>
      </c>
      <c r="M2864" s="1">
        <f>IF(AND(B2864="Med B", COUNTIFS(A$2:A2864, A2864, B$2:B2864, "Med B")=1), 1, 0)</f>
        <v>0</v>
      </c>
      <c r="N2864" s="1">
        <f t="shared" si="324"/>
        <v>0</v>
      </c>
      <c r="O2864" s="1">
        <f>IF(B2864="Med B", COUNTIFS(A$2:A2864, A2864, B$2:B2864, "Med B"), 0)</f>
        <v>0</v>
      </c>
      <c r="P2864" s="1">
        <f>IF(AND(B2864="Med B", COUNTIFS(A$2:A2864, A2864, B$2:B2864, "Med B")=2), E2864, 0)</f>
        <v>0</v>
      </c>
    </row>
    <row r="2865" spans="9:16" ht="12.75" customHeight="1" x14ac:dyDescent="0.25">
      <c r="I2865" s="23">
        <f>IF(F2865=1, SUMIFS(E$2:E2865, A$2:A2865, A2865, B$2:B2865, "Med A"), 0)</f>
        <v>0</v>
      </c>
      <c r="J2865" s="23">
        <f t="shared" si="321"/>
        <v>0</v>
      </c>
      <c r="K2865" s="23">
        <f t="shared" si="322"/>
        <v>0</v>
      </c>
      <c r="L2865" s="23">
        <f t="shared" si="323"/>
        <v>0</v>
      </c>
      <c r="M2865" s="1">
        <f>IF(AND(B2865="Med B", COUNTIFS(A$2:A2865, A2865, B$2:B2865, "Med B")=1), 1, 0)</f>
        <v>0</v>
      </c>
      <c r="N2865" s="1">
        <f t="shared" si="324"/>
        <v>0</v>
      </c>
      <c r="O2865" s="1">
        <f>IF(B2865="Med B", COUNTIFS(A$2:A2865, A2865, B$2:B2865, "Med B"), 0)</f>
        <v>0</v>
      </c>
      <c r="P2865" s="1">
        <f>IF(AND(B2865="Med B", COUNTIFS(A$2:A2865, A2865, B$2:B2865, "Med B")=2), E2865, 0)</f>
        <v>0</v>
      </c>
    </row>
    <row r="2866" spans="9:16" ht="12.75" customHeight="1" x14ac:dyDescent="0.25">
      <c r="I2866" s="23">
        <f>IF(F2866=1, SUMIFS(E$2:E2866, A$2:A2866, A2866, B$2:B2866, "Med A"), 0)</f>
        <v>0</v>
      </c>
      <c r="J2866" s="23">
        <f t="shared" si="321"/>
        <v>0</v>
      </c>
      <c r="K2866" s="23">
        <f t="shared" si="322"/>
        <v>0</v>
      </c>
      <c r="L2866" s="23">
        <f t="shared" si="323"/>
        <v>0</v>
      </c>
      <c r="M2866" s="1">
        <f>IF(AND(B2866="Med B", COUNTIFS(A$2:A2866, A2866, B$2:B2866, "Med B")=1), 1, 0)</f>
        <v>0</v>
      </c>
      <c r="N2866" s="1">
        <f t="shared" si="324"/>
        <v>0</v>
      </c>
      <c r="O2866" s="1">
        <f>IF(B2866="Med B", COUNTIFS(A$2:A2866, A2866, B$2:B2866, "Med B"), 0)</f>
        <v>0</v>
      </c>
      <c r="P2866" s="1">
        <f>IF(AND(B2866="Med B", COUNTIFS(A$2:A2866, A2866, B$2:B2866, "Med B")=2), E2866, 0)</f>
        <v>0</v>
      </c>
    </row>
    <row r="2867" spans="9:16" ht="12.75" customHeight="1" x14ac:dyDescent="0.25">
      <c r="I2867" s="23">
        <f>IF(F2867=1, SUMIFS(E$2:E2867, A$2:A2867, A2867, B$2:B2867, "Med A"), 0)</f>
        <v>0</v>
      </c>
      <c r="J2867" s="23">
        <f t="shared" si="321"/>
        <v>0</v>
      </c>
      <c r="K2867" s="23">
        <f t="shared" si="322"/>
        <v>0</v>
      </c>
      <c r="L2867" s="23">
        <f t="shared" si="323"/>
        <v>0</v>
      </c>
      <c r="M2867" s="1">
        <f>IF(AND(B2867="Med B", COUNTIFS(A$2:A2867, A2867, B$2:B2867, "Med B")=1), 1, 0)</f>
        <v>0</v>
      </c>
      <c r="N2867" s="1">
        <f t="shared" si="324"/>
        <v>0</v>
      </c>
      <c r="O2867" s="1">
        <f>IF(B2867="Med B", COUNTIFS(A$2:A2867, A2867, B$2:B2867, "Med B"), 0)</f>
        <v>0</v>
      </c>
      <c r="P2867" s="1">
        <f>IF(AND(B2867="Med B", COUNTIFS(A$2:A2867, A2867, B$2:B2867, "Med B")=2), E2867, 0)</f>
        <v>0</v>
      </c>
    </row>
    <row r="2868" spans="9:16" ht="12.75" customHeight="1" x14ac:dyDescent="0.25">
      <c r="I2868" s="23">
        <f>IF(F2868=1, SUMIFS(E$2:E2868, A$2:A2868, A2868, B$2:B2868, "Med A"), 0)</f>
        <v>0</v>
      </c>
      <c r="J2868" s="23">
        <f t="shared" si="321"/>
        <v>0</v>
      </c>
      <c r="K2868" s="23">
        <f t="shared" si="322"/>
        <v>0</v>
      </c>
      <c r="L2868" s="23">
        <f t="shared" si="323"/>
        <v>0</v>
      </c>
      <c r="M2868" s="1">
        <f>IF(AND(B2868="Med B", COUNTIFS(A$2:A2868, A2868, B$2:B2868, "Med B")=1), 1, 0)</f>
        <v>0</v>
      </c>
      <c r="N2868" s="1">
        <f t="shared" si="324"/>
        <v>0</v>
      </c>
      <c r="O2868" s="1">
        <f>IF(B2868="Med B", COUNTIFS(A$2:A2868, A2868, B$2:B2868, "Med B"), 0)</f>
        <v>0</v>
      </c>
      <c r="P2868" s="1">
        <f>IF(AND(B2868="Med B", COUNTIFS(A$2:A2868, A2868, B$2:B2868, "Med B")=2), E2868, 0)</f>
        <v>0</v>
      </c>
    </row>
    <row r="2869" spans="9:16" ht="12.75" customHeight="1" x14ac:dyDescent="0.25">
      <c r="I2869" s="23">
        <f>IF(F2869=1, SUMIFS(E$2:E2869, A$2:A2869, A2869, B$2:B2869, "Med A"), 0)</f>
        <v>0</v>
      </c>
      <c r="J2869" s="23">
        <f t="shared" si="321"/>
        <v>0</v>
      </c>
      <c r="K2869" s="23">
        <f t="shared" si="322"/>
        <v>0</v>
      </c>
      <c r="L2869" s="23">
        <f t="shared" si="323"/>
        <v>0</v>
      </c>
      <c r="M2869" s="1">
        <f>IF(AND(B2869="Med B", COUNTIFS(A$2:A2869, A2869, B$2:B2869, "Med B")=1), 1, 0)</f>
        <v>0</v>
      </c>
      <c r="N2869" s="1">
        <f t="shared" si="324"/>
        <v>0</v>
      </c>
      <c r="O2869" s="1">
        <f>IF(B2869="Med B", COUNTIFS(A$2:A2869, A2869, B$2:B2869, "Med B"), 0)</f>
        <v>0</v>
      </c>
      <c r="P2869" s="1">
        <f>IF(AND(B2869="Med B", COUNTIFS(A$2:A2869, A2869, B$2:B2869, "Med B")=2), E2869, 0)</f>
        <v>0</v>
      </c>
    </row>
    <row r="2870" spans="9:16" ht="12.75" customHeight="1" x14ac:dyDescent="0.25">
      <c r="I2870" s="23">
        <f>IF(F2870=1, SUMIFS(E$2:E2870, A$2:A2870, A2870, B$2:B2870, "Med A"), 0)</f>
        <v>0</v>
      </c>
      <c r="J2870" s="23">
        <f t="shared" si="321"/>
        <v>0</v>
      </c>
      <c r="K2870" s="23">
        <f t="shared" si="322"/>
        <v>0</v>
      </c>
      <c r="L2870" s="23">
        <f t="shared" si="323"/>
        <v>0</v>
      </c>
      <c r="M2870" s="1">
        <f>IF(AND(B2870="Med B", COUNTIFS(A$2:A2870, A2870, B$2:B2870, "Med B")=1), 1, 0)</f>
        <v>0</v>
      </c>
      <c r="N2870" s="1">
        <f t="shared" si="324"/>
        <v>0</v>
      </c>
      <c r="O2870" s="1">
        <f>IF(B2870="Med B", COUNTIFS(A$2:A2870, A2870, B$2:B2870, "Med B"), 0)</f>
        <v>0</v>
      </c>
      <c r="P2870" s="1">
        <f>IF(AND(B2870="Med B", COUNTIFS(A$2:A2870, A2870, B$2:B2870, "Med B")=2), E2870, 0)</f>
        <v>0</v>
      </c>
    </row>
    <row r="2871" spans="9:16" ht="12.75" customHeight="1" x14ac:dyDescent="0.25">
      <c r="I2871" s="23">
        <f>IF(F2871=1, SUMIFS(E$2:E2871, A$2:A2871, A2871, B$2:B2871, "Med A"), 0)</f>
        <v>0</v>
      </c>
      <c r="J2871" s="23">
        <f t="shared" si="321"/>
        <v>0</v>
      </c>
      <c r="K2871" s="23">
        <f t="shared" si="322"/>
        <v>0</v>
      </c>
      <c r="L2871" s="23">
        <f t="shared" si="323"/>
        <v>0</v>
      </c>
      <c r="M2871" s="1">
        <f>IF(AND(B2871="Med B", COUNTIFS(A$2:A2871, A2871, B$2:B2871, "Med B")=1), 1, 0)</f>
        <v>0</v>
      </c>
      <c r="N2871" s="1">
        <f t="shared" si="324"/>
        <v>0</v>
      </c>
      <c r="O2871" s="1">
        <f>IF(B2871="Med B", COUNTIFS(A$2:A2871, A2871, B$2:B2871, "Med B"), 0)</f>
        <v>0</v>
      </c>
      <c r="P2871" s="1">
        <f>IF(AND(B2871="Med B", COUNTIFS(A$2:A2871, A2871, B$2:B2871, "Med B")=2), E2871, 0)</f>
        <v>0</v>
      </c>
    </row>
    <row r="2872" spans="9:16" ht="12.75" customHeight="1" x14ac:dyDescent="0.25">
      <c r="I2872" s="23">
        <f>IF(F2872=1, SUMIFS(E$2:E2872, A$2:A2872, A2872, B$2:B2872, "Med A"), 0)</f>
        <v>0</v>
      </c>
      <c r="J2872" s="23">
        <f t="shared" si="321"/>
        <v>0</v>
      </c>
      <c r="K2872" s="23">
        <f t="shared" si="322"/>
        <v>0</v>
      </c>
      <c r="L2872" s="23">
        <f t="shared" si="323"/>
        <v>0</v>
      </c>
      <c r="M2872" s="1">
        <f>IF(AND(B2872="Med B", COUNTIFS(A$2:A2872, A2872, B$2:B2872, "Med B")=1), 1, 0)</f>
        <v>0</v>
      </c>
      <c r="N2872" s="1">
        <f t="shared" si="324"/>
        <v>0</v>
      </c>
      <c r="O2872" s="1">
        <f>IF(B2872="Med B", COUNTIFS(A$2:A2872, A2872, B$2:B2872, "Med B"), 0)</f>
        <v>0</v>
      </c>
      <c r="P2872" s="1">
        <f>IF(AND(B2872="Med B", COUNTIFS(A$2:A2872, A2872, B$2:B2872, "Med B")=2), E2872, 0)</f>
        <v>0</v>
      </c>
    </row>
    <row r="2873" spans="9:16" ht="12.75" customHeight="1" x14ac:dyDescent="0.25">
      <c r="I2873" s="23">
        <f>IF(F2873=1, SUMIFS(E$2:E2873, A$2:A2873, A2873, B$2:B2873, "Med A"), 0)</f>
        <v>0</v>
      </c>
      <c r="J2873" s="23">
        <f t="shared" si="321"/>
        <v>0</v>
      </c>
      <c r="K2873" s="23">
        <f t="shared" si="322"/>
        <v>0</v>
      </c>
      <c r="L2873" s="23">
        <f t="shared" si="323"/>
        <v>0</v>
      </c>
      <c r="M2873" s="1">
        <f>IF(AND(B2873="Med B", COUNTIFS(A$2:A2873, A2873, B$2:B2873, "Med B")=1), 1, 0)</f>
        <v>0</v>
      </c>
      <c r="N2873" s="1">
        <f t="shared" si="324"/>
        <v>0</v>
      </c>
      <c r="O2873" s="1">
        <f>IF(B2873="Med B", COUNTIFS(A$2:A2873, A2873, B$2:B2873, "Med B"), 0)</f>
        <v>0</v>
      </c>
      <c r="P2873" s="1">
        <f>IF(AND(B2873="Med B", COUNTIFS(A$2:A2873, A2873, B$2:B2873, "Med B")=2), E2873, 0)</f>
        <v>0</v>
      </c>
    </row>
    <row r="2874" spans="9:16" ht="12.75" customHeight="1" x14ac:dyDescent="0.25">
      <c r="I2874" s="23">
        <f>IF(F2874=1, SUMIFS(E$2:E2874, A$2:A2874, A2874, B$2:B2874, "Med A"), 0)</f>
        <v>0</v>
      </c>
      <c r="J2874" s="23">
        <f t="shared" si="321"/>
        <v>0</v>
      </c>
      <c r="K2874" s="23">
        <f t="shared" si="322"/>
        <v>0</v>
      </c>
      <c r="L2874" s="23">
        <f t="shared" si="323"/>
        <v>0</v>
      </c>
      <c r="M2874" s="1">
        <f>IF(AND(B2874="Med B", COUNTIFS(A$2:A2874, A2874, B$2:B2874, "Med B")=1), 1, 0)</f>
        <v>0</v>
      </c>
      <c r="N2874" s="1">
        <f t="shared" si="324"/>
        <v>0</v>
      </c>
      <c r="O2874" s="1">
        <f>IF(B2874="Med B", COUNTIFS(A$2:A2874, A2874, B$2:B2874, "Med B"), 0)</f>
        <v>0</v>
      </c>
      <c r="P2874" s="1">
        <f>IF(AND(B2874="Med B", COUNTIFS(A$2:A2874, A2874, B$2:B2874, "Med B")=2), E2874, 0)</f>
        <v>0</v>
      </c>
    </row>
    <row r="2875" spans="9:16" ht="12.75" customHeight="1" x14ac:dyDescent="0.25">
      <c r="I2875" s="23">
        <f>IF(F2875=1, SUMIFS(E$2:E2875, A$2:A2875, A2875, B$2:B2875, "Med A"), 0)</f>
        <v>0</v>
      </c>
      <c r="J2875" s="23">
        <f t="shared" si="321"/>
        <v>0</v>
      </c>
      <c r="K2875" s="23">
        <f t="shared" si="322"/>
        <v>0</v>
      </c>
      <c r="L2875" s="23">
        <f t="shared" si="323"/>
        <v>0</v>
      </c>
      <c r="M2875" s="1">
        <f>IF(AND(B2875="Med B", COUNTIFS(A$2:A2875, A2875, B$2:B2875, "Med B")=1), 1, 0)</f>
        <v>0</v>
      </c>
      <c r="N2875" s="1">
        <f t="shared" si="324"/>
        <v>0</v>
      </c>
      <c r="O2875" s="1">
        <f>IF(B2875="Med B", COUNTIFS(A$2:A2875, A2875, B$2:B2875, "Med B"), 0)</f>
        <v>0</v>
      </c>
      <c r="P2875" s="1">
        <f>IF(AND(B2875="Med B", COUNTIFS(A$2:A2875, A2875, B$2:B2875, "Med B")=2), E2875, 0)</f>
        <v>0</v>
      </c>
    </row>
    <row r="2876" spans="9:16" ht="12.75" customHeight="1" x14ac:dyDescent="0.25">
      <c r="I2876" s="23">
        <f>IF(F2876=1, SUMIFS(E$2:E2876, A$2:A2876, A2876, B$2:B2876, "Med A"), 0)</f>
        <v>0</v>
      </c>
      <c r="J2876" s="23">
        <f t="shared" si="321"/>
        <v>0</v>
      </c>
      <c r="K2876" s="23">
        <f t="shared" si="322"/>
        <v>0</v>
      </c>
      <c r="L2876" s="23">
        <f t="shared" si="323"/>
        <v>0</v>
      </c>
      <c r="M2876" s="1">
        <f>IF(AND(B2876="Med B", COUNTIFS(A$2:A2876, A2876, B$2:B2876, "Med B")=1), 1, 0)</f>
        <v>0</v>
      </c>
      <c r="N2876" s="1">
        <f t="shared" si="324"/>
        <v>0</v>
      </c>
      <c r="O2876" s="1">
        <f>IF(B2876="Med B", COUNTIFS(A$2:A2876, A2876, B$2:B2876, "Med B"), 0)</f>
        <v>0</v>
      </c>
      <c r="P2876" s="1">
        <f>IF(AND(B2876="Med B", COUNTIFS(A$2:A2876, A2876, B$2:B2876, "Med B")=2), E2876, 0)</f>
        <v>0</v>
      </c>
    </row>
    <row r="2877" spans="9:16" ht="12.75" customHeight="1" x14ac:dyDescent="0.25">
      <c r="I2877" s="23">
        <f>IF(F2877=1, SUMIFS(E$2:E2877, A$2:A2877, A2877, B$2:B2877, "Med A"), 0)</f>
        <v>0</v>
      </c>
      <c r="J2877" s="23">
        <f t="shared" si="321"/>
        <v>0</v>
      </c>
      <c r="K2877" s="23">
        <f t="shared" si="322"/>
        <v>0</v>
      </c>
      <c r="L2877" s="23">
        <f t="shared" si="323"/>
        <v>0</v>
      </c>
      <c r="M2877" s="1">
        <f>IF(AND(B2877="Med B", COUNTIFS(A$2:A2877, A2877, B$2:B2877, "Med B")=1), 1, 0)</f>
        <v>0</v>
      </c>
      <c r="N2877" s="1">
        <f t="shared" si="324"/>
        <v>0</v>
      </c>
      <c r="O2877" s="1">
        <f>IF(B2877="Med B", COUNTIFS(A$2:A2877, A2877, B$2:B2877, "Med B"), 0)</f>
        <v>0</v>
      </c>
      <c r="P2877" s="1">
        <f>IF(AND(B2877="Med B", COUNTIFS(A$2:A2877, A2877, B$2:B2877, "Med B")=2), E2877, 0)</f>
        <v>0</v>
      </c>
    </row>
    <row r="2878" spans="9:16" ht="12.75" customHeight="1" x14ac:dyDescent="0.25">
      <c r="I2878" s="23">
        <f>IF(F2878=1, SUMIFS(E$2:E2878, A$2:A2878, A2878, B$2:B2878, "Med A"), 0)</f>
        <v>0</v>
      </c>
      <c r="J2878" s="23">
        <f t="shared" si="321"/>
        <v>0</v>
      </c>
      <c r="K2878" s="23">
        <f t="shared" si="322"/>
        <v>0</v>
      </c>
      <c r="L2878" s="23">
        <f t="shared" si="323"/>
        <v>0</v>
      </c>
      <c r="M2878" s="1">
        <f>IF(AND(B2878="Med B", COUNTIFS(A$2:A2878, A2878, B$2:B2878, "Med B")=1), 1, 0)</f>
        <v>0</v>
      </c>
      <c r="N2878" s="1">
        <f t="shared" si="324"/>
        <v>0</v>
      </c>
      <c r="O2878" s="1">
        <f>IF(B2878="Med B", COUNTIFS(A$2:A2878, A2878, B$2:B2878, "Med B"), 0)</f>
        <v>0</v>
      </c>
      <c r="P2878" s="1">
        <f>IF(AND(B2878="Med B", COUNTIFS(A$2:A2878, A2878, B$2:B2878, "Med B")=2), E2878, 0)</f>
        <v>0</v>
      </c>
    </row>
    <row r="2879" spans="9:16" ht="12.75" customHeight="1" x14ac:dyDescent="0.25">
      <c r="I2879" s="23">
        <f>IF(F2879=1, SUMIFS(E$2:E2879, A$2:A2879, A2879, B$2:B2879, "Med A"), 0)</f>
        <v>0</v>
      </c>
      <c r="J2879" s="23">
        <f t="shared" si="321"/>
        <v>0</v>
      </c>
      <c r="K2879" s="23">
        <f t="shared" si="322"/>
        <v>0</v>
      </c>
      <c r="L2879" s="23">
        <f t="shared" si="323"/>
        <v>0</v>
      </c>
      <c r="M2879" s="1">
        <f>IF(AND(B2879="Med B", COUNTIFS(A$2:A2879, A2879, B$2:B2879, "Med B")=1), 1, 0)</f>
        <v>0</v>
      </c>
      <c r="N2879" s="1">
        <f t="shared" si="324"/>
        <v>0</v>
      </c>
      <c r="O2879" s="1">
        <f>IF(B2879="Med B", COUNTIFS(A$2:A2879, A2879, B$2:B2879, "Med B"), 0)</f>
        <v>0</v>
      </c>
      <c r="P2879" s="1">
        <f>IF(AND(B2879="Med B", COUNTIFS(A$2:A2879, A2879, B$2:B2879, "Med B")=2), E2879, 0)</f>
        <v>0</v>
      </c>
    </row>
    <row r="2880" spans="9:16" ht="12.75" customHeight="1" x14ac:dyDescent="0.25">
      <c r="I2880" s="23">
        <f>IF(F2880=1, SUMIFS(E$2:E2880, A$2:A2880, A2880, B$2:B2880, "Med A"), 0)</f>
        <v>0</v>
      </c>
      <c r="J2880" s="23">
        <f t="shared" si="321"/>
        <v>0</v>
      </c>
      <c r="K2880" s="23">
        <f t="shared" si="322"/>
        <v>0</v>
      </c>
      <c r="L2880" s="23">
        <f t="shared" si="323"/>
        <v>0</v>
      </c>
      <c r="M2880" s="1">
        <f>IF(AND(B2880="Med B", COUNTIFS(A$2:A2880, A2880, B$2:B2880, "Med B")=1), 1, 0)</f>
        <v>0</v>
      </c>
      <c r="N2880" s="1">
        <f t="shared" si="324"/>
        <v>0</v>
      </c>
      <c r="O2880" s="1">
        <f>IF(B2880="Med B", COUNTIFS(A$2:A2880, A2880, B$2:B2880, "Med B"), 0)</f>
        <v>0</v>
      </c>
      <c r="P2880" s="1">
        <f>IF(AND(B2880="Med B", COUNTIFS(A$2:A2880, A2880, B$2:B2880, "Med B")=2), E2880, 0)</f>
        <v>0</v>
      </c>
    </row>
    <row r="2881" spans="9:16" ht="12.75" customHeight="1" x14ac:dyDescent="0.25">
      <c r="I2881" s="23">
        <f>IF(F2881=1, SUMIFS(E$2:E2881, A$2:A2881, A2881, B$2:B2881, "Med A"), 0)</f>
        <v>0</v>
      </c>
      <c r="J2881" s="23">
        <f t="shared" si="321"/>
        <v>0</v>
      </c>
      <c r="K2881" s="23">
        <f t="shared" si="322"/>
        <v>0</v>
      </c>
      <c r="L2881" s="23">
        <f t="shared" si="323"/>
        <v>0</v>
      </c>
      <c r="M2881" s="1">
        <f>IF(AND(B2881="Med B", COUNTIFS(A$2:A2881, A2881, B$2:B2881, "Med B")=1), 1, 0)</f>
        <v>0</v>
      </c>
      <c r="N2881" s="1">
        <f t="shared" si="324"/>
        <v>0</v>
      </c>
      <c r="O2881" s="1">
        <f>IF(B2881="Med B", COUNTIFS(A$2:A2881, A2881, B$2:B2881, "Med B"), 0)</f>
        <v>0</v>
      </c>
      <c r="P2881" s="1">
        <f>IF(AND(B2881="Med B", COUNTIFS(A$2:A2881, A2881, B$2:B2881, "Med B")=2), E2881, 0)</f>
        <v>0</v>
      </c>
    </row>
    <row r="2882" spans="9:16" ht="12.75" customHeight="1" x14ac:dyDescent="0.25">
      <c r="I2882" s="23">
        <f>IF(F2882=1, SUMIFS(E$2:E2882, A$2:A2882, A2882, B$2:B2882, "Med A"), 0)</f>
        <v>0</v>
      </c>
      <c r="J2882" s="23">
        <f t="shared" si="321"/>
        <v>0</v>
      </c>
      <c r="K2882" s="23">
        <f t="shared" si="322"/>
        <v>0</v>
      </c>
      <c r="L2882" s="23">
        <f t="shared" si="323"/>
        <v>0</v>
      </c>
      <c r="M2882" s="1">
        <f>IF(AND(B2882="Med B", COUNTIFS(A$2:A2882, A2882, B$2:B2882, "Med B")=1), 1, 0)</f>
        <v>0</v>
      </c>
      <c r="N2882" s="1">
        <f t="shared" si="324"/>
        <v>0</v>
      </c>
      <c r="O2882" s="1">
        <f>IF(B2882="Med B", COUNTIFS(A$2:A2882, A2882, B$2:B2882, "Med B"), 0)</f>
        <v>0</v>
      </c>
      <c r="P2882" s="1">
        <f>IF(AND(B2882="Med B", COUNTIFS(A$2:A2882, A2882, B$2:B2882, "Med B")=2), E2882, 0)</f>
        <v>0</v>
      </c>
    </row>
    <row r="2883" spans="9:16" ht="12.75" customHeight="1" x14ac:dyDescent="0.25">
      <c r="I2883" s="23">
        <f>IF(F2883=1, SUMIFS(E$2:E2883, A$2:A2883, A2883, B$2:B2883, "Med A"), 0)</f>
        <v>0</v>
      </c>
      <c r="J2883" s="23">
        <f t="shared" ref="J2883:J2946" si="325">IF(AND(B2883="Med B", OR(A2884&lt;&gt;A2883, ISBLANK(A2884))), SUMIFS(E:E, A:A, A2883, B:B, "Med B"), 0)</f>
        <v>0</v>
      </c>
      <c r="K2883" s="23">
        <f t="shared" ref="K2883:K2946" si="326">IF(B2883="Med A", E2883, 0)</f>
        <v>0</v>
      </c>
      <c r="L2883" s="23">
        <f t="shared" ref="L2883:L2946" si="327">IF(B2883="Med B", E2883, 0)</f>
        <v>0</v>
      </c>
      <c r="M2883" s="1">
        <f>IF(AND(B2883="Med B", COUNTIFS(A$2:A2883, A2883, B$2:B2883, "Med B")=1), 1, 0)</f>
        <v>0</v>
      </c>
      <c r="N2883" s="1">
        <f t="shared" ref="N2883:N2946" si="328">IF(M2883=1, E2883, 0)</f>
        <v>0</v>
      </c>
      <c r="O2883" s="1">
        <f>IF(B2883="Med B", COUNTIFS(A$2:A2883, A2883, B$2:B2883, "Med B"), 0)</f>
        <v>0</v>
      </c>
      <c r="P2883" s="1">
        <f>IF(AND(B2883="Med B", COUNTIFS(A$2:A2883, A2883, B$2:B2883, "Med B")=2), E2883, 0)</f>
        <v>0</v>
      </c>
    </row>
    <row r="2884" spans="9:16" ht="12.75" customHeight="1" x14ac:dyDescent="0.25">
      <c r="I2884" s="23">
        <f>IF(F2884=1, SUMIFS(E$2:E2884, A$2:A2884, A2884, B$2:B2884, "Med A"), 0)</f>
        <v>0</v>
      </c>
      <c r="J2884" s="23">
        <f t="shared" si="325"/>
        <v>0</v>
      </c>
      <c r="K2884" s="23">
        <f t="shared" si="326"/>
        <v>0</v>
      </c>
      <c r="L2884" s="23">
        <f t="shared" si="327"/>
        <v>0</v>
      </c>
      <c r="M2884" s="1">
        <f>IF(AND(B2884="Med B", COUNTIFS(A$2:A2884, A2884, B$2:B2884, "Med B")=1), 1, 0)</f>
        <v>0</v>
      </c>
      <c r="N2884" s="1">
        <f t="shared" si="328"/>
        <v>0</v>
      </c>
      <c r="O2884" s="1">
        <f>IF(B2884="Med B", COUNTIFS(A$2:A2884, A2884, B$2:B2884, "Med B"), 0)</f>
        <v>0</v>
      </c>
      <c r="P2884" s="1">
        <f>IF(AND(B2884="Med B", COUNTIFS(A$2:A2884, A2884, B$2:B2884, "Med B")=2), E2884, 0)</f>
        <v>0</v>
      </c>
    </row>
    <row r="2885" spans="9:16" ht="12.75" customHeight="1" x14ac:dyDescent="0.25">
      <c r="I2885" s="23">
        <f>IF(F2885=1, SUMIFS(E$2:E2885, A$2:A2885, A2885, B$2:B2885, "Med A"), 0)</f>
        <v>0</v>
      </c>
      <c r="J2885" s="23">
        <f t="shared" si="325"/>
        <v>0</v>
      </c>
      <c r="K2885" s="23">
        <f t="shared" si="326"/>
        <v>0</v>
      </c>
      <c r="L2885" s="23">
        <f t="shared" si="327"/>
        <v>0</v>
      </c>
      <c r="M2885" s="1">
        <f>IF(AND(B2885="Med B", COUNTIFS(A$2:A2885, A2885, B$2:B2885, "Med B")=1), 1, 0)</f>
        <v>0</v>
      </c>
      <c r="N2885" s="1">
        <f t="shared" si="328"/>
        <v>0</v>
      </c>
      <c r="O2885" s="1">
        <f>IF(B2885="Med B", COUNTIFS(A$2:A2885, A2885, B$2:B2885, "Med B"), 0)</f>
        <v>0</v>
      </c>
      <c r="P2885" s="1">
        <f>IF(AND(B2885="Med B", COUNTIFS(A$2:A2885, A2885, B$2:B2885, "Med B")=2), E2885, 0)</f>
        <v>0</v>
      </c>
    </row>
    <row r="2886" spans="9:16" ht="12.75" customHeight="1" x14ac:dyDescent="0.25">
      <c r="I2886" s="23">
        <f>IF(F2886=1, SUMIFS(E$2:E2886, A$2:A2886, A2886, B$2:B2886, "Med A"), 0)</f>
        <v>0</v>
      </c>
      <c r="J2886" s="23">
        <f t="shared" si="325"/>
        <v>0</v>
      </c>
      <c r="K2886" s="23">
        <f t="shared" si="326"/>
        <v>0</v>
      </c>
      <c r="L2886" s="23">
        <f t="shared" si="327"/>
        <v>0</v>
      </c>
      <c r="M2886" s="1">
        <f>IF(AND(B2886="Med B", COUNTIFS(A$2:A2886, A2886, B$2:B2886, "Med B")=1), 1, 0)</f>
        <v>0</v>
      </c>
      <c r="N2886" s="1">
        <f t="shared" si="328"/>
        <v>0</v>
      </c>
      <c r="O2886" s="1">
        <f>IF(B2886="Med B", COUNTIFS(A$2:A2886, A2886, B$2:B2886, "Med B"), 0)</f>
        <v>0</v>
      </c>
      <c r="P2886" s="1">
        <f>IF(AND(B2886="Med B", COUNTIFS(A$2:A2886, A2886, B$2:B2886, "Med B")=2), E2886, 0)</f>
        <v>0</v>
      </c>
    </row>
    <row r="2887" spans="9:16" ht="12.75" customHeight="1" x14ac:dyDescent="0.25">
      <c r="I2887" s="23">
        <f>IF(F2887=1, SUMIFS(E$2:E2887, A$2:A2887, A2887, B$2:B2887, "Med A"), 0)</f>
        <v>0</v>
      </c>
      <c r="J2887" s="23">
        <f t="shared" si="325"/>
        <v>0</v>
      </c>
      <c r="K2887" s="23">
        <f t="shared" si="326"/>
        <v>0</v>
      </c>
      <c r="L2887" s="23">
        <f t="shared" si="327"/>
        <v>0</v>
      </c>
      <c r="M2887" s="1">
        <f>IF(AND(B2887="Med B", COUNTIFS(A$2:A2887, A2887, B$2:B2887, "Med B")=1), 1, 0)</f>
        <v>0</v>
      </c>
      <c r="N2887" s="1">
        <f t="shared" si="328"/>
        <v>0</v>
      </c>
      <c r="O2887" s="1">
        <f>IF(B2887="Med B", COUNTIFS(A$2:A2887, A2887, B$2:B2887, "Med B"), 0)</f>
        <v>0</v>
      </c>
      <c r="P2887" s="1">
        <f>IF(AND(B2887="Med B", COUNTIFS(A$2:A2887, A2887, B$2:B2887, "Med B")=2), E2887, 0)</f>
        <v>0</v>
      </c>
    </row>
    <row r="2888" spans="9:16" ht="12.75" customHeight="1" x14ac:dyDescent="0.25">
      <c r="I2888" s="23">
        <f>IF(F2888=1, SUMIFS(E$2:E2888, A$2:A2888, A2888, B$2:B2888, "Med A"), 0)</f>
        <v>0</v>
      </c>
      <c r="J2888" s="23">
        <f t="shared" si="325"/>
        <v>0</v>
      </c>
      <c r="K2888" s="23">
        <f t="shared" si="326"/>
        <v>0</v>
      </c>
      <c r="L2888" s="23">
        <f t="shared" si="327"/>
        <v>0</v>
      </c>
      <c r="M2888" s="1">
        <f>IF(AND(B2888="Med B", COUNTIFS(A$2:A2888, A2888, B$2:B2888, "Med B")=1), 1, 0)</f>
        <v>0</v>
      </c>
      <c r="N2888" s="1">
        <f t="shared" si="328"/>
        <v>0</v>
      </c>
      <c r="O2888" s="1">
        <f>IF(B2888="Med B", COUNTIFS(A$2:A2888, A2888, B$2:B2888, "Med B"), 0)</f>
        <v>0</v>
      </c>
      <c r="P2888" s="1">
        <f>IF(AND(B2888="Med B", COUNTIFS(A$2:A2888, A2888, B$2:B2888, "Med B")=2), E2888, 0)</f>
        <v>0</v>
      </c>
    </row>
    <row r="2889" spans="9:16" ht="12.75" customHeight="1" x14ac:dyDescent="0.25">
      <c r="I2889" s="23">
        <f>IF(F2889=1, SUMIFS(E$2:E2889, A$2:A2889, A2889, B$2:B2889, "Med A"), 0)</f>
        <v>0</v>
      </c>
      <c r="J2889" s="23">
        <f t="shared" si="325"/>
        <v>0</v>
      </c>
      <c r="K2889" s="23">
        <f t="shared" si="326"/>
        <v>0</v>
      </c>
      <c r="L2889" s="23">
        <f t="shared" si="327"/>
        <v>0</v>
      </c>
      <c r="M2889" s="1">
        <f>IF(AND(B2889="Med B", COUNTIFS(A$2:A2889, A2889, B$2:B2889, "Med B")=1), 1, 0)</f>
        <v>0</v>
      </c>
      <c r="N2889" s="1">
        <f t="shared" si="328"/>
        <v>0</v>
      </c>
      <c r="O2889" s="1">
        <f>IF(B2889="Med B", COUNTIFS(A$2:A2889, A2889, B$2:B2889, "Med B"), 0)</f>
        <v>0</v>
      </c>
      <c r="P2889" s="1">
        <f>IF(AND(B2889="Med B", COUNTIFS(A$2:A2889, A2889, B$2:B2889, "Med B")=2), E2889, 0)</f>
        <v>0</v>
      </c>
    </row>
    <row r="2890" spans="9:16" ht="12.75" customHeight="1" x14ac:dyDescent="0.25">
      <c r="I2890" s="23">
        <f>IF(F2890=1, SUMIFS(E$2:E2890, A$2:A2890, A2890, B$2:B2890, "Med A"), 0)</f>
        <v>0</v>
      </c>
      <c r="J2890" s="23">
        <f t="shared" si="325"/>
        <v>0</v>
      </c>
      <c r="K2890" s="23">
        <f t="shared" si="326"/>
        <v>0</v>
      </c>
      <c r="L2890" s="23">
        <f t="shared" si="327"/>
        <v>0</v>
      </c>
      <c r="M2890" s="1">
        <f>IF(AND(B2890="Med B", COUNTIFS(A$2:A2890, A2890, B$2:B2890, "Med B")=1), 1, 0)</f>
        <v>0</v>
      </c>
      <c r="N2890" s="1">
        <f t="shared" si="328"/>
        <v>0</v>
      </c>
      <c r="O2890" s="1">
        <f>IF(B2890="Med B", COUNTIFS(A$2:A2890, A2890, B$2:B2890, "Med B"), 0)</f>
        <v>0</v>
      </c>
      <c r="P2890" s="1">
        <f>IF(AND(B2890="Med B", COUNTIFS(A$2:A2890, A2890, B$2:B2890, "Med B")=2), E2890, 0)</f>
        <v>0</v>
      </c>
    </row>
    <row r="2891" spans="9:16" ht="12.75" customHeight="1" x14ac:dyDescent="0.25">
      <c r="I2891" s="23">
        <f>IF(F2891=1, SUMIFS(E$2:E2891, A$2:A2891, A2891, B$2:B2891, "Med A"), 0)</f>
        <v>0</v>
      </c>
      <c r="J2891" s="23">
        <f t="shared" si="325"/>
        <v>0</v>
      </c>
      <c r="K2891" s="23">
        <f t="shared" si="326"/>
        <v>0</v>
      </c>
      <c r="L2891" s="23">
        <f t="shared" si="327"/>
        <v>0</v>
      </c>
      <c r="M2891" s="1">
        <f>IF(AND(B2891="Med B", COUNTIFS(A$2:A2891, A2891, B$2:B2891, "Med B")=1), 1, 0)</f>
        <v>0</v>
      </c>
      <c r="N2891" s="1">
        <f t="shared" si="328"/>
        <v>0</v>
      </c>
      <c r="O2891" s="1">
        <f>IF(B2891="Med B", COUNTIFS(A$2:A2891, A2891, B$2:B2891, "Med B"), 0)</f>
        <v>0</v>
      </c>
      <c r="P2891" s="1">
        <f>IF(AND(B2891="Med B", COUNTIFS(A$2:A2891, A2891, B$2:B2891, "Med B")=2), E2891, 0)</f>
        <v>0</v>
      </c>
    </row>
    <row r="2892" spans="9:16" ht="12.75" customHeight="1" x14ac:dyDescent="0.25">
      <c r="I2892" s="23">
        <f>IF(F2892=1, SUMIFS(E$2:E2892, A$2:A2892, A2892, B$2:B2892, "Med A"), 0)</f>
        <v>0</v>
      </c>
      <c r="J2892" s="23">
        <f t="shared" si="325"/>
        <v>0</v>
      </c>
      <c r="K2892" s="23">
        <f t="shared" si="326"/>
        <v>0</v>
      </c>
      <c r="L2892" s="23">
        <f t="shared" si="327"/>
        <v>0</v>
      </c>
      <c r="M2892" s="1">
        <f>IF(AND(B2892="Med B", COUNTIFS(A$2:A2892, A2892, B$2:B2892, "Med B")=1), 1, 0)</f>
        <v>0</v>
      </c>
      <c r="N2892" s="1">
        <f t="shared" si="328"/>
        <v>0</v>
      </c>
      <c r="O2892" s="1">
        <f>IF(B2892="Med B", COUNTIFS(A$2:A2892, A2892, B$2:B2892, "Med B"), 0)</f>
        <v>0</v>
      </c>
      <c r="P2892" s="1">
        <f>IF(AND(B2892="Med B", COUNTIFS(A$2:A2892, A2892, B$2:B2892, "Med B")=2), E2892, 0)</f>
        <v>0</v>
      </c>
    </row>
    <row r="2893" spans="9:16" ht="12.75" customHeight="1" x14ac:dyDescent="0.25">
      <c r="I2893" s="23">
        <f>IF(F2893=1, SUMIFS(E$2:E2893, A$2:A2893, A2893, B$2:B2893, "Med A"), 0)</f>
        <v>0</v>
      </c>
      <c r="J2893" s="23">
        <f t="shared" si="325"/>
        <v>0</v>
      </c>
      <c r="K2893" s="23">
        <f t="shared" si="326"/>
        <v>0</v>
      </c>
      <c r="L2893" s="23">
        <f t="shared" si="327"/>
        <v>0</v>
      </c>
      <c r="M2893" s="1">
        <f>IF(AND(B2893="Med B", COUNTIFS(A$2:A2893, A2893, B$2:B2893, "Med B")=1), 1, 0)</f>
        <v>0</v>
      </c>
      <c r="N2893" s="1">
        <f t="shared" si="328"/>
        <v>0</v>
      </c>
      <c r="O2893" s="1">
        <f>IF(B2893="Med B", COUNTIFS(A$2:A2893, A2893, B$2:B2893, "Med B"), 0)</f>
        <v>0</v>
      </c>
      <c r="P2893" s="1">
        <f>IF(AND(B2893="Med B", COUNTIFS(A$2:A2893, A2893, B$2:B2893, "Med B")=2), E2893, 0)</f>
        <v>0</v>
      </c>
    </row>
    <row r="2894" spans="9:16" ht="12.75" customHeight="1" x14ac:dyDescent="0.25">
      <c r="I2894" s="23">
        <f>IF(F2894=1, SUMIFS(E$2:E2894, A$2:A2894, A2894, B$2:B2894, "Med A"), 0)</f>
        <v>0</v>
      </c>
      <c r="J2894" s="23">
        <f t="shared" si="325"/>
        <v>0</v>
      </c>
      <c r="K2894" s="23">
        <f t="shared" si="326"/>
        <v>0</v>
      </c>
      <c r="L2894" s="23">
        <f t="shared" si="327"/>
        <v>0</v>
      </c>
      <c r="M2894" s="1">
        <f>IF(AND(B2894="Med B", COUNTIFS(A$2:A2894, A2894, B$2:B2894, "Med B")=1), 1, 0)</f>
        <v>0</v>
      </c>
      <c r="N2894" s="1">
        <f t="shared" si="328"/>
        <v>0</v>
      </c>
      <c r="O2894" s="1">
        <f>IF(B2894="Med B", COUNTIFS(A$2:A2894, A2894, B$2:B2894, "Med B"), 0)</f>
        <v>0</v>
      </c>
      <c r="P2894" s="1">
        <f>IF(AND(B2894="Med B", COUNTIFS(A$2:A2894, A2894, B$2:B2894, "Med B")=2), E2894, 0)</f>
        <v>0</v>
      </c>
    </row>
    <row r="2895" spans="9:16" ht="12.75" customHeight="1" x14ac:dyDescent="0.25">
      <c r="I2895" s="23">
        <f>IF(F2895=1, SUMIFS(E$2:E2895, A$2:A2895, A2895, B$2:B2895, "Med A"), 0)</f>
        <v>0</v>
      </c>
      <c r="J2895" s="23">
        <f t="shared" si="325"/>
        <v>0</v>
      </c>
      <c r="K2895" s="23">
        <f t="shared" si="326"/>
        <v>0</v>
      </c>
      <c r="L2895" s="23">
        <f t="shared" si="327"/>
        <v>0</v>
      </c>
      <c r="M2895" s="1">
        <f>IF(AND(B2895="Med B", COUNTIFS(A$2:A2895, A2895, B$2:B2895, "Med B")=1), 1, 0)</f>
        <v>0</v>
      </c>
      <c r="N2895" s="1">
        <f t="shared" si="328"/>
        <v>0</v>
      </c>
      <c r="O2895" s="1">
        <f>IF(B2895="Med B", COUNTIFS(A$2:A2895, A2895, B$2:B2895, "Med B"), 0)</f>
        <v>0</v>
      </c>
      <c r="P2895" s="1">
        <f>IF(AND(B2895="Med B", COUNTIFS(A$2:A2895, A2895, B$2:B2895, "Med B")=2), E2895, 0)</f>
        <v>0</v>
      </c>
    </row>
    <row r="2896" spans="9:16" ht="12.75" customHeight="1" x14ac:dyDescent="0.25">
      <c r="I2896" s="23">
        <f>IF(F2896=1, SUMIFS(E$2:E2896, A$2:A2896, A2896, B$2:B2896, "Med A"), 0)</f>
        <v>0</v>
      </c>
      <c r="J2896" s="23">
        <f t="shared" si="325"/>
        <v>0</v>
      </c>
      <c r="K2896" s="23">
        <f t="shared" si="326"/>
        <v>0</v>
      </c>
      <c r="L2896" s="23">
        <f t="shared" si="327"/>
        <v>0</v>
      </c>
      <c r="M2896" s="1">
        <f>IF(AND(B2896="Med B", COUNTIFS(A$2:A2896, A2896, B$2:B2896, "Med B")=1), 1, 0)</f>
        <v>0</v>
      </c>
      <c r="N2896" s="1">
        <f t="shared" si="328"/>
        <v>0</v>
      </c>
      <c r="O2896" s="1">
        <f>IF(B2896="Med B", COUNTIFS(A$2:A2896, A2896, B$2:B2896, "Med B"), 0)</f>
        <v>0</v>
      </c>
      <c r="P2896" s="1">
        <f>IF(AND(B2896="Med B", COUNTIFS(A$2:A2896, A2896, B$2:B2896, "Med B")=2), E2896, 0)</f>
        <v>0</v>
      </c>
    </row>
    <row r="2897" spans="9:16" ht="12.75" customHeight="1" x14ac:dyDescent="0.25">
      <c r="I2897" s="23">
        <f>IF(F2897=1, SUMIFS(E$2:E2897, A$2:A2897, A2897, B$2:B2897, "Med A"), 0)</f>
        <v>0</v>
      </c>
      <c r="J2897" s="23">
        <f t="shared" si="325"/>
        <v>0</v>
      </c>
      <c r="K2897" s="23">
        <f t="shared" si="326"/>
        <v>0</v>
      </c>
      <c r="L2897" s="23">
        <f t="shared" si="327"/>
        <v>0</v>
      </c>
      <c r="M2897" s="1">
        <f>IF(AND(B2897="Med B", COUNTIFS(A$2:A2897, A2897, B$2:B2897, "Med B")=1), 1, 0)</f>
        <v>0</v>
      </c>
      <c r="N2897" s="1">
        <f t="shared" si="328"/>
        <v>0</v>
      </c>
      <c r="O2897" s="1">
        <f>IF(B2897="Med B", COUNTIFS(A$2:A2897, A2897, B$2:B2897, "Med B"), 0)</f>
        <v>0</v>
      </c>
      <c r="P2897" s="1">
        <f>IF(AND(B2897="Med B", COUNTIFS(A$2:A2897, A2897, B$2:B2897, "Med B")=2), E2897, 0)</f>
        <v>0</v>
      </c>
    </row>
    <row r="2898" spans="9:16" ht="12.75" customHeight="1" x14ac:dyDescent="0.25">
      <c r="I2898" s="23">
        <f>IF(F2898=1, SUMIFS(E$2:E2898, A$2:A2898, A2898, B$2:B2898, "Med A"), 0)</f>
        <v>0</v>
      </c>
      <c r="J2898" s="23">
        <f t="shared" si="325"/>
        <v>0</v>
      </c>
      <c r="K2898" s="23">
        <f t="shared" si="326"/>
        <v>0</v>
      </c>
      <c r="L2898" s="23">
        <f t="shared" si="327"/>
        <v>0</v>
      </c>
      <c r="M2898" s="1">
        <f>IF(AND(B2898="Med B", COUNTIFS(A$2:A2898, A2898, B$2:B2898, "Med B")=1), 1, 0)</f>
        <v>0</v>
      </c>
      <c r="N2898" s="1">
        <f t="shared" si="328"/>
        <v>0</v>
      </c>
      <c r="O2898" s="1">
        <f>IF(B2898="Med B", COUNTIFS(A$2:A2898, A2898, B$2:B2898, "Med B"), 0)</f>
        <v>0</v>
      </c>
      <c r="P2898" s="1">
        <f>IF(AND(B2898="Med B", COUNTIFS(A$2:A2898, A2898, B$2:B2898, "Med B")=2), E2898, 0)</f>
        <v>0</v>
      </c>
    </row>
    <row r="2899" spans="9:16" ht="12.75" customHeight="1" x14ac:dyDescent="0.25">
      <c r="I2899" s="23">
        <f>IF(F2899=1, SUMIFS(E$2:E2899, A$2:A2899, A2899, B$2:B2899, "Med A"), 0)</f>
        <v>0</v>
      </c>
      <c r="J2899" s="23">
        <f t="shared" si="325"/>
        <v>0</v>
      </c>
      <c r="K2899" s="23">
        <f t="shared" si="326"/>
        <v>0</v>
      </c>
      <c r="L2899" s="23">
        <f t="shared" si="327"/>
        <v>0</v>
      </c>
      <c r="M2899" s="1">
        <f>IF(AND(B2899="Med B", COUNTIFS(A$2:A2899, A2899, B$2:B2899, "Med B")=1), 1, 0)</f>
        <v>0</v>
      </c>
      <c r="N2899" s="1">
        <f t="shared" si="328"/>
        <v>0</v>
      </c>
      <c r="O2899" s="1">
        <f>IF(B2899="Med B", COUNTIFS(A$2:A2899, A2899, B$2:B2899, "Med B"), 0)</f>
        <v>0</v>
      </c>
      <c r="P2899" s="1">
        <f>IF(AND(B2899="Med B", COUNTIFS(A$2:A2899, A2899, B$2:B2899, "Med B")=2), E2899, 0)</f>
        <v>0</v>
      </c>
    </row>
    <row r="2900" spans="9:16" ht="12.75" customHeight="1" x14ac:dyDescent="0.25">
      <c r="I2900" s="23">
        <f>IF(F2900=1, SUMIFS(E$2:E2900, A$2:A2900, A2900, B$2:B2900, "Med A"), 0)</f>
        <v>0</v>
      </c>
      <c r="J2900" s="23">
        <f t="shared" si="325"/>
        <v>0</v>
      </c>
      <c r="K2900" s="23">
        <f t="shared" si="326"/>
        <v>0</v>
      </c>
      <c r="L2900" s="23">
        <f t="shared" si="327"/>
        <v>0</v>
      </c>
      <c r="M2900" s="1">
        <f>IF(AND(B2900="Med B", COUNTIFS(A$2:A2900, A2900, B$2:B2900, "Med B")=1), 1, 0)</f>
        <v>0</v>
      </c>
      <c r="N2900" s="1">
        <f t="shared" si="328"/>
        <v>0</v>
      </c>
      <c r="O2900" s="1">
        <f>IF(B2900="Med B", COUNTIFS(A$2:A2900, A2900, B$2:B2900, "Med B"), 0)</f>
        <v>0</v>
      </c>
      <c r="P2900" s="1">
        <f>IF(AND(B2900="Med B", COUNTIFS(A$2:A2900, A2900, B$2:B2900, "Med B")=2), E2900, 0)</f>
        <v>0</v>
      </c>
    </row>
    <row r="2901" spans="9:16" ht="12.75" customHeight="1" x14ac:dyDescent="0.25">
      <c r="I2901" s="23">
        <f>IF(F2901=1, SUMIFS(E$2:E2901, A$2:A2901, A2901, B$2:B2901, "Med A"), 0)</f>
        <v>0</v>
      </c>
      <c r="J2901" s="23">
        <f t="shared" si="325"/>
        <v>0</v>
      </c>
      <c r="K2901" s="23">
        <f t="shared" si="326"/>
        <v>0</v>
      </c>
      <c r="L2901" s="23">
        <f t="shared" si="327"/>
        <v>0</v>
      </c>
      <c r="M2901" s="1">
        <f>IF(AND(B2901="Med B", COUNTIFS(A$2:A2901, A2901, B$2:B2901, "Med B")=1), 1, 0)</f>
        <v>0</v>
      </c>
      <c r="N2901" s="1">
        <f t="shared" si="328"/>
        <v>0</v>
      </c>
      <c r="O2901" s="1">
        <f>IF(B2901="Med B", COUNTIFS(A$2:A2901, A2901, B$2:B2901, "Med B"), 0)</f>
        <v>0</v>
      </c>
      <c r="P2901" s="1">
        <f>IF(AND(B2901="Med B", COUNTIFS(A$2:A2901, A2901, B$2:B2901, "Med B")=2), E2901, 0)</f>
        <v>0</v>
      </c>
    </row>
    <row r="2902" spans="9:16" ht="12.75" customHeight="1" x14ac:dyDescent="0.25">
      <c r="I2902" s="23">
        <f>IF(F2902=1, SUMIFS(E$2:E2902, A$2:A2902, A2902, B$2:B2902, "Med A"), 0)</f>
        <v>0</v>
      </c>
      <c r="J2902" s="23">
        <f t="shared" si="325"/>
        <v>0</v>
      </c>
      <c r="K2902" s="23">
        <f t="shared" si="326"/>
        <v>0</v>
      </c>
      <c r="L2902" s="23">
        <f t="shared" si="327"/>
        <v>0</v>
      </c>
      <c r="M2902" s="1">
        <f>IF(AND(B2902="Med B", COUNTIFS(A$2:A2902, A2902, B$2:B2902, "Med B")=1), 1, 0)</f>
        <v>0</v>
      </c>
      <c r="N2902" s="1">
        <f t="shared" si="328"/>
        <v>0</v>
      </c>
      <c r="O2902" s="1">
        <f>IF(B2902="Med B", COUNTIFS(A$2:A2902, A2902, B$2:B2902, "Med B"), 0)</f>
        <v>0</v>
      </c>
      <c r="P2902" s="1">
        <f>IF(AND(B2902="Med B", COUNTIFS(A$2:A2902, A2902, B$2:B2902, "Med B")=2), E2902, 0)</f>
        <v>0</v>
      </c>
    </row>
    <row r="2903" spans="9:16" ht="12.75" customHeight="1" x14ac:dyDescent="0.25">
      <c r="I2903" s="23">
        <f>IF(F2903=1, SUMIFS(E$2:E2903, A$2:A2903, A2903, B$2:B2903, "Med A"), 0)</f>
        <v>0</v>
      </c>
      <c r="J2903" s="23">
        <f t="shared" si="325"/>
        <v>0</v>
      </c>
      <c r="K2903" s="23">
        <f t="shared" si="326"/>
        <v>0</v>
      </c>
      <c r="L2903" s="23">
        <f t="shared" si="327"/>
        <v>0</v>
      </c>
      <c r="M2903" s="1">
        <f>IF(AND(B2903="Med B", COUNTIFS(A$2:A2903, A2903, B$2:B2903, "Med B")=1), 1, 0)</f>
        <v>0</v>
      </c>
      <c r="N2903" s="1">
        <f t="shared" si="328"/>
        <v>0</v>
      </c>
      <c r="O2903" s="1">
        <f>IF(B2903="Med B", COUNTIFS(A$2:A2903, A2903, B$2:B2903, "Med B"), 0)</f>
        <v>0</v>
      </c>
      <c r="P2903" s="1">
        <f>IF(AND(B2903="Med B", COUNTIFS(A$2:A2903, A2903, B$2:B2903, "Med B")=2), E2903, 0)</f>
        <v>0</v>
      </c>
    </row>
    <row r="2904" spans="9:16" ht="12.75" customHeight="1" x14ac:dyDescent="0.25">
      <c r="I2904" s="23">
        <f>IF(F2904=1, SUMIFS(E$2:E2904, A$2:A2904, A2904, B$2:B2904, "Med A"), 0)</f>
        <v>0</v>
      </c>
      <c r="J2904" s="23">
        <f t="shared" si="325"/>
        <v>0</v>
      </c>
      <c r="K2904" s="23">
        <f t="shared" si="326"/>
        <v>0</v>
      </c>
      <c r="L2904" s="23">
        <f t="shared" si="327"/>
        <v>0</v>
      </c>
      <c r="M2904" s="1">
        <f>IF(AND(B2904="Med B", COUNTIFS(A$2:A2904, A2904, B$2:B2904, "Med B")=1), 1, 0)</f>
        <v>0</v>
      </c>
      <c r="N2904" s="1">
        <f t="shared" si="328"/>
        <v>0</v>
      </c>
      <c r="O2904" s="1">
        <f>IF(B2904="Med B", COUNTIFS(A$2:A2904, A2904, B$2:B2904, "Med B"), 0)</f>
        <v>0</v>
      </c>
      <c r="P2904" s="1">
        <f>IF(AND(B2904="Med B", COUNTIFS(A$2:A2904, A2904, B$2:B2904, "Med B")=2), E2904, 0)</f>
        <v>0</v>
      </c>
    </row>
    <row r="2905" spans="9:16" ht="12.75" customHeight="1" x14ac:dyDescent="0.25">
      <c r="I2905" s="23">
        <f>IF(F2905=1, SUMIFS(E$2:E2905, A$2:A2905, A2905, B$2:B2905, "Med A"), 0)</f>
        <v>0</v>
      </c>
      <c r="J2905" s="23">
        <f t="shared" si="325"/>
        <v>0</v>
      </c>
      <c r="K2905" s="23">
        <f t="shared" si="326"/>
        <v>0</v>
      </c>
      <c r="L2905" s="23">
        <f t="shared" si="327"/>
        <v>0</v>
      </c>
      <c r="M2905" s="1">
        <f>IF(AND(B2905="Med B", COUNTIFS(A$2:A2905, A2905, B$2:B2905, "Med B")=1), 1, 0)</f>
        <v>0</v>
      </c>
      <c r="N2905" s="1">
        <f t="shared" si="328"/>
        <v>0</v>
      </c>
      <c r="O2905" s="1">
        <f>IF(B2905="Med B", COUNTIFS(A$2:A2905, A2905, B$2:B2905, "Med B"), 0)</f>
        <v>0</v>
      </c>
      <c r="P2905" s="1">
        <f>IF(AND(B2905="Med B", COUNTIFS(A$2:A2905, A2905, B$2:B2905, "Med B")=2), E2905, 0)</f>
        <v>0</v>
      </c>
    </row>
    <row r="2906" spans="9:16" ht="12.75" customHeight="1" x14ac:dyDescent="0.25">
      <c r="I2906" s="23">
        <f>IF(F2906=1, SUMIFS(E$2:E2906, A$2:A2906, A2906, B$2:B2906, "Med A"), 0)</f>
        <v>0</v>
      </c>
      <c r="J2906" s="23">
        <f t="shared" si="325"/>
        <v>0</v>
      </c>
      <c r="K2906" s="23">
        <f t="shared" si="326"/>
        <v>0</v>
      </c>
      <c r="L2906" s="23">
        <f t="shared" si="327"/>
        <v>0</v>
      </c>
      <c r="M2906" s="1">
        <f>IF(AND(B2906="Med B", COUNTIFS(A$2:A2906, A2906, B$2:B2906, "Med B")=1), 1, 0)</f>
        <v>0</v>
      </c>
      <c r="N2906" s="1">
        <f t="shared" si="328"/>
        <v>0</v>
      </c>
      <c r="O2906" s="1">
        <f>IF(B2906="Med B", COUNTIFS(A$2:A2906, A2906, B$2:B2906, "Med B"), 0)</f>
        <v>0</v>
      </c>
      <c r="P2906" s="1">
        <f>IF(AND(B2906="Med B", COUNTIFS(A$2:A2906, A2906, B$2:B2906, "Med B")=2), E2906, 0)</f>
        <v>0</v>
      </c>
    </row>
    <row r="2907" spans="9:16" ht="12.75" customHeight="1" x14ac:dyDescent="0.25">
      <c r="I2907" s="23">
        <f>IF(F2907=1, SUMIFS(E$2:E2907, A$2:A2907, A2907, B$2:B2907, "Med A"), 0)</f>
        <v>0</v>
      </c>
      <c r="J2907" s="23">
        <f t="shared" si="325"/>
        <v>0</v>
      </c>
      <c r="K2907" s="23">
        <f t="shared" si="326"/>
        <v>0</v>
      </c>
      <c r="L2907" s="23">
        <f t="shared" si="327"/>
        <v>0</v>
      </c>
      <c r="M2907" s="1">
        <f>IF(AND(B2907="Med B", COUNTIFS(A$2:A2907, A2907, B$2:B2907, "Med B")=1), 1, 0)</f>
        <v>0</v>
      </c>
      <c r="N2907" s="1">
        <f t="shared" si="328"/>
        <v>0</v>
      </c>
      <c r="O2907" s="1">
        <f>IF(B2907="Med B", COUNTIFS(A$2:A2907, A2907, B$2:B2907, "Med B"), 0)</f>
        <v>0</v>
      </c>
      <c r="P2907" s="1">
        <f>IF(AND(B2907="Med B", COUNTIFS(A$2:A2907, A2907, B$2:B2907, "Med B")=2), E2907, 0)</f>
        <v>0</v>
      </c>
    </row>
    <row r="2908" spans="9:16" ht="12.75" customHeight="1" x14ac:dyDescent="0.25">
      <c r="I2908" s="23">
        <f>IF(F2908=1, SUMIFS(E$2:E2908, A$2:A2908, A2908, B$2:B2908, "Med A"), 0)</f>
        <v>0</v>
      </c>
      <c r="J2908" s="23">
        <f t="shared" si="325"/>
        <v>0</v>
      </c>
      <c r="K2908" s="23">
        <f t="shared" si="326"/>
        <v>0</v>
      </c>
      <c r="L2908" s="23">
        <f t="shared" si="327"/>
        <v>0</v>
      </c>
      <c r="M2908" s="1">
        <f>IF(AND(B2908="Med B", COUNTIFS(A$2:A2908, A2908, B$2:B2908, "Med B")=1), 1, 0)</f>
        <v>0</v>
      </c>
      <c r="N2908" s="1">
        <f t="shared" si="328"/>
        <v>0</v>
      </c>
      <c r="O2908" s="1">
        <f>IF(B2908="Med B", COUNTIFS(A$2:A2908, A2908, B$2:B2908, "Med B"), 0)</f>
        <v>0</v>
      </c>
      <c r="P2908" s="1">
        <f>IF(AND(B2908="Med B", COUNTIFS(A$2:A2908, A2908, B$2:B2908, "Med B")=2), E2908, 0)</f>
        <v>0</v>
      </c>
    </row>
    <row r="2909" spans="9:16" ht="12.75" customHeight="1" x14ac:dyDescent="0.25">
      <c r="I2909" s="23">
        <f>IF(F2909=1, SUMIFS(E$2:E2909, A$2:A2909, A2909, B$2:B2909, "Med A"), 0)</f>
        <v>0</v>
      </c>
      <c r="J2909" s="23">
        <f t="shared" si="325"/>
        <v>0</v>
      </c>
      <c r="K2909" s="23">
        <f t="shared" si="326"/>
        <v>0</v>
      </c>
      <c r="L2909" s="23">
        <f t="shared" si="327"/>
        <v>0</v>
      </c>
      <c r="M2909" s="1">
        <f>IF(AND(B2909="Med B", COUNTIFS(A$2:A2909, A2909, B$2:B2909, "Med B")=1), 1, 0)</f>
        <v>0</v>
      </c>
      <c r="N2909" s="1">
        <f t="shared" si="328"/>
        <v>0</v>
      </c>
      <c r="O2909" s="1">
        <f>IF(B2909="Med B", COUNTIFS(A$2:A2909, A2909, B$2:B2909, "Med B"), 0)</f>
        <v>0</v>
      </c>
      <c r="P2909" s="1">
        <f>IF(AND(B2909="Med B", COUNTIFS(A$2:A2909, A2909, B$2:B2909, "Med B")=2), E2909, 0)</f>
        <v>0</v>
      </c>
    </row>
    <row r="2910" spans="9:16" ht="12.75" customHeight="1" x14ac:dyDescent="0.25">
      <c r="I2910" s="23">
        <f>IF(F2910=1, SUMIFS(E$2:E2910, A$2:A2910, A2910, B$2:B2910, "Med A"), 0)</f>
        <v>0</v>
      </c>
      <c r="J2910" s="23">
        <f t="shared" si="325"/>
        <v>0</v>
      </c>
      <c r="K2910" s="23">
        <f t="shared" si="326"/>
        <v>0</v>
      </c>
      <c r="L2910" s="23">
        <f t="shared" si="327"/>
        <v>0</v>
      </c>
      <c r="M2910" s="1">
        <f>IF(AND(B2910="Med B", COUNTIFS(A$2:A2910, A2910, B$2:B2910, "Med B")=1), 1, 0)</f>
        <v>0</v>
      </c>
      <c r="N2910" s="1">
        <f t="shared" si="328"/>
        <v>0</v>
      </c>
      <c r="O2910" s="1">
        <f>IF(B2910="Med B", COUNTIFS(A$2:A2910, A2910, B$2:B2910, "Med B"), 0)</f>
        <v>0</v>
      </c>
      <c r="P2910" s="1">
        <f>IF(AND(B2910="Med B", COUNTIFS(A$2:A2910, A2910, B$2:B2910, "Med B")=2), E2910, 0)</f>
        <v>0</v>
      </c>
    </row>
    <row r="2911" spans="9:16" ht="12.75" customHeight="1" x14ac:dyDescent="0.25">
      <c r="I2911" s="23">
        <f>IF(F2911=1, SUMIFS(E$2:E2911, A$2:A2911, A2911, B$2:B2911, "Med A"), 0)</f>
        <v>0</v>
      </c>
      <c r="J2911" s="23">
        <f t="shared" si="325"/>
        <v>0</v>
      </c>
      <c r="K2911" s="23">
        <f t="shared" si="326"/>
        <v>0</v>
      </c>
      <c r="L2911" s="23">
        <f t="shared" si="327"/>
        <v>0</v>
      </c>
      <c r="M2911" s="1">
        <f>IF(AND(B2911="Med B", COUNTIFS(A$2:A2911, A2911, B$2:B2911, "Med B")=1), 1, 0)</f>
        <v>0</v>
      </c>
      <c r="N2911" s="1">
        <f t="shared" si="328"/>
        <v>0</v>
      </c>
      <c r="O2911" s="1">
        <f>IF(B2911="Med B", COUNTIFS(A$2:A2911, A2911, B$2:B2911, "Med B"), 0)</f>
        <v>0</v>
      </c>
      <c r="P2911" s="1">
        <f>IF(AND(B2911="Med B", COUNTIFS(A$2:A2911, A2911, B$2:B2911, "Med B")=2), E2911, 0)</f>
        <v>0</v>
      </c>
    </row>
    <row r="2912" spans="9:16" ht="12.75" customHeight="1" x14ac:dyDescent="0.25">
      <c r="I2912" s="23">
        <f>IF(F2912=1, SUMIFS(E$2:E2912, A$2:A2912, A2912, B$2:B2912, "Med A"), 0)</f>
        <v>0</v>
      </c>
      <c r="J2912" s="23">
        <f t="shared" si="325"/>
        <v>0</v>
      </c>
      <c r="K2912" s="23">
        <f t="shared" si="326"/>
        <v>0</v>
      </c>
      <c r="L2912" s="23">
        <f t="shared" si="327"/>
        <v>0</v>
      </c>
      <c r="M2912" s="1">
        <f>IF(AND(B2912="Med B", COUNTIFS(A$2:A2912, A2912, B$2:B2912, "Med B")=1), 1, 0)</f>
        <v>0</v>
      </c>
      <c r="N2912" s="1">
        <f t="shared" si="328"/>
        <v>0</v>
      </c>
      <c r="O2912" s="1">
        <f>IF(B2912="Med B", COUNTIFS(A$2:A2912, A2912, B$2:B2912, "Med B"), 0)</f>
        <v>0</v>
      </c>
      <c r="P2912" s="1">
        <f>IF(AND(B2912="Med B", COUNTIFS(A$2:A2912, A2912, B$2:B2912, "Med B")=2), E2912, 0)</f>
        <v>0</v>
      </c>
    </row>
    <row r="2913" spans="9:16" ht="12.75" customHeight="1" x14ac:dyDescent="0.25">
      <c r="I2913" s="23">
        <f>IF(F2913=1, SUMIFS(E$2:E2913, A$2:A2913, A2913, B$2:B2913, "Med A"), 0)</f>
        <v>0</v>
      </c>
      <c r="J2913" s="23">
        <f t="shared" si="325"/>
        <v>0</v>
      </c>
      <c r="K2913" s="23">
        <f t="shared" si="326"/>
        <v>0</v>
      </c>
      <c r="L2913" s="23">
        <f t="shared" si="327"/>
        <v>0</v>
      </c>
      <c r="M2913" s="1">
        <f>IF(AND(B2913="Med B", COUNTIFS(A$2:A2913, A2913, B$2:B2913, "Med B")=1), 1, 0)</f>
        <v>0</v>
      </c>
      <c r="N2913" s="1">
        <f t="shared" si="328"/>
        <v>0</v>
      </c>
      <c r="O2913" s="1">
        <f>IF(B2913="Med B", COUNTIFS(A$2:A2913, A2913, B$2:B2913, "Med B"), 0)</f>
        <v>0</v>
      </c>
      <c r="P2913" s="1">
        <f>IF(AND(B2913="Med B", COUNTIFS(A$2:A2913, A2913, B$2:B2913, "Med B")=2), E2913, 0)</f>
        <v>0</v>
      </c>
    </row>
    <row r="2914" spans="9:16" ht="12.75" customHeight="1" x14ac:dyDescent="0.25">
      <c r="I2914" s="23">
        <f>IF(F2914=1, SUMIFS(E$2:E2914, A$2:A2914, A2914, B$2:B2914, "Med A"), 0)</f>
        <v>0</v>
      </c>
      <c r="J2914" s="23">
        <f t="shared" si="325"/>
        <v>0</v>
      </c>
      <c r="K2914" s="23">
        <f t="shared" si="326"/>
        <v>0</v>
      </c>
      <c r="L2914" s="23">
        <f t="shared" si="327"/>
        <v>0</v>
      </c>
      <c r="M2914" s="1">
        <f>IF(AND(B2914="Med B", COUNTIFS(A$2:A2914, A2914, B$2:B2914, "Med B")=1), 1, 0)</f>
        <v>0</v>
      </c>
      <c r="N2914" s="1">
        <f t="shared" si="328"/>
        <v>0</v>
      </c>
      <c r="O2914" s="1">
        <f>IF(B2914="Med B", COUNTIFS(A$2:A2914, A2914, B$2:B2914, "Med B"), 0)</f>
        <v>0</v>
      </c>
      <c r="P2914" s="1">
        <f>IF(AND(B2914="Med B", COUNTIFS(A$2:A2914, A2914, B$2:B2914, "Med B")=2), E2914, 0)</f>
        <v>0</v>
      </c>
    </row>
    <row r="2915" spans="9:16" ht="12.75" customHeight="1" x14ac:dyDescent="0.25">
      <c r="I2915" s="23">
        <f>IF(F2915=1, SUMIFS(E$2:E2915, A$2:A2915, A2915, B$2:B2915, "Med A"), 0)</f>
        <v>0</v>
      </c>
      <c r="J2915" s="23">
        <f t="shared" si="325"/>
        <v>0</v>
      </c>
      <c r="K2915" s="23">
        <f t="shared" si="326"/>
        <v>0</v>
      </c>
      <c r="L2915" s="23">
        <f t="shared" si="327"/>
        <v>0</v>
      </c>
      <c r="M2915" s="1">
        <f>IF(AND(B2915="Med B", COUNTIFS(A$2:A2915, A2915, B$2:B2915, "Med B")=1), 1, 0)</f>
        <v>0</v>
      </c>
      <c r="N2915" s="1">
        <f t="shared" si="328"/>
        <v>0</v>
      </c>
      <c r="O2915" s="1">
        <f>IF(B2915="Med B", COUNTIFS(A$2:A2915, A2915, B$2:B2915, "Med B"), 0)</f>
        <v>0</v>
      </c>
      <c r="P2915" s="1">
        <f>IF(AND(B2915="Med B", COUNTIFS(A$2:A2915, A2915, B$2:B2915, "Med B")=2), E2915, 0)</f>
        <v>0</v>
      </c>
    </row>
    <row r="2916" spans="9:16" ht="12.75" customHeight="1" x14ac:dyDescent="0.25">
      <c r="I2916" s="23">
        <f>IF(F2916=1, SUMIFS(E$2:E2916, A$2:A2916, A2916, B$2:B2916, "Med A"), 0)</f>
        <v>0</v>
      </c>
      <c r="J2916" s="23">
        <f t="shared" si="325"/>
        <v>0</v>
      </c>
      <c r="K2916" s="23">
        <f t="shared" si="326"/>
        <v>0</v>
      </c>
      <c r="L2916" s="23">
        <f t="shared" si="327"/>
        <v>0</v>
      </c>
      <c r="M2916" s="1">
        <f>IF(AND(B2916="Med B", COUNTIFS(A$2:A2916, A2916, B$2:B2916, "Med B")=1), 1, 0)</f>
        <v>0</v>
      </c>
      <c r="N2916" s="1">
        <f t="shared" si="328"/>
        <v>0</v>
      </c>
      <c r="O2916" s="1">
        <f>IF(B2916="Med B", COUNTIFS(A$2:A2916, A2916, B$2:B2916, "Med B"), 0)</f>
        <v>0</v>
      </c>
      <c r="P2916" s="1">
        <f>IF(AND(B2916="Med B", COUNTIFS(A$2:A2916, A2916, B$2:B2916, "Med B")=2), E2916, 0)</f>
        <v>0</v>
      </c>
    </row>
    <row r="2917" spans="9:16" ht="12.75" customHeight="1" x14ac:dyDescent="0.25">
      <c r="I2917" s="23">
        <f>IF(F2917=1, SUMIFS(E$2:E2917, A$2:A2917, A2917, B$2:B2917, "Med A"), 0)</f>
        <v>0</v>
      </c>
      <c r="J2917" s="23">
        <f t="shared" si="325"/>
        <v>0</v>
      </c>
      <c r="K2917" s="23">
        <f t="shared" si="326"/>
        <v>0</v>
      </c>
      <c r="L2917" s="23">
        <f t="shared" si="327"/>
        <v>0</v>
      </c>
      <c r="M2917" s="1">
        <f>IF(AND(B2917="Med B", COUNTIFS(A$2:A2917, A2917, B$2:B2917, "Med B")=1), 1, 0)</f>
        <v>0</v>
      </c>
      <c r="N2917" s="1">
        <f t="shared" si="328"/>
        <v>0</v>
      </c>
      <c r="O2917" s="1">
        <f>IF(B2917="Med B", COUNTIFS(A$2:A2917, A2917, B$2:B2917, "Med B"), 0)</f>
        <v>0</v>
      </c>
      <c r="P2917" s="1">
        <f>IF(AND(B2917="Med B", COUNTIFS(A$2:A2917, A2917, B$2:B2917, "Med B")=2), E2917, 0)</f>
        <v>0</v>
      </c>
    </row>
    <row r="2918" spans="9:16" ht="12.75" customHeight="1" x14ac:dyDescent="0.25">
      <c r="I2918" s="23">
        <f>IF(F2918=1, SUMIFS(E$2:E2918, A$2:A2918, A2918, B$2:B2918, "Med A"), 0)</f>
        <v>0</v>
      </c>
      <c r="J2918" s="23">
        <f t="shared" si="325"/>
        <v>0</v>
      </c>
      <c r="K2918" s="23">
        <f t="shared" si="326"/>
        <v>0</v>
      </c>
      <c r="L2918" s="23">
        <f t="shared" si="327"/>
        <v>0</v>
      </c>
      <c r="M2918" s="1">
        <f>IF(AND(B2918="Med B", COUNTIFS(A$2:A2918, A2918, B$2:B2918, "Med B")=1), 1, 0)</f>
        <v>0</v>
      </c>
      <c r="N2918" s="1">
        <f t="shared" si="328"/>
        <v>0</v>
      </c>
      <c r="O2918" s="1">
        <f>IF(B2918="Med B", COUNTIFS(A$2:A2918, A2918, B$2:B2918, "Med B"), 0)</f>
        <v>0</v>
      </c>
      <c r="P2918" s="1">
        <f>IF(AND(B2918="Med B", COUNTIFS(A$2:A2918, A2918, B$2:B2918, "Med B")=2), E2918, 0)</f>
        <v>0</v>
      </c>
    </row>
    <row r="2919" spans="9:16" ht="12.75" customHeight="1" x14ac:dyDescent="0.25">
      <c r="I2919" s="23">
        <f>IF(F2919=1, SUMIFS(E$2:E2919, A$2:A2919, A2919, B$2:B2919, "Med A"), 0)</f>
        <v>0</v>
      </c>
      <c r="J2919" s="23">
        <f t="shared" si="325"/>
        <v>0</v>
      </c>
      <c r="K2919" s="23">
        <f t="shared" si="326"/>
        <v>0</v>
      </c>
      <c r="L2919" s="23">
        <f t="shared" si="327"/>
        <v>0</v>
      </c>
      <c r="M2919" s="1">
        <f>IF(AND(B2919="Med B", COUNTIFS(A$2:A2919, A2919, B$2:B2919, "Med B")=1), 1, 0)</f>
        <v>0</v>
      </c>
      <c r="N2919" s="1">
        <f t="shared" si="328"/>
        <v>0</v>
      </c>
      <c r="O2919" s="1">
        <f>IF(B2919="Med B", COUNTIFS(A$2:A2919, A2919, B$2:B2919, "Med B"), 0)</f>
        <v>0</v>
      </c>
      <c r="P2919" s="1">
        <f>IF(AND(B2919="Med B", COUNTIFS(A$2:A2919, A2919, B$2:B2919, "Med B")=2), E2919, 0)</f>
        <v>0</v>
      </c>
    </row>
    <row r="2920" spans="9:16" ht="12.75" customHeight="1" x14ac:dyDescent="0.25">
      <c r="I2920" s="23">
        <f>IF(F2920=1, SUMIFS(E$2:E2920, A$2:A2920, A2920, B$2:B2920, "Med A"), 0)</f>
        <v>0</v>
      </c>
      <c r="J2920" s="23">
        <f t="shared" si="325"/>
        <v>0</v>
      </c>
      <c r="K2920" s="23">
        <f t="shared" si="326"/>
        <v>0</v>
      </c>
      <c r="L2920" s="23">
        <f t="shared" si="327"/>
        <v>0</v>
      </c>
      <c r="M2920" s="1">
        <f>IF(AND(B2920="Med B", COUNTIFS(A$2:A2920, A2920, B$2:B2920, "Med B")=1), 1, 0)</f>
        <v>0</v>
      </c>
      <c r="N2920" s="1">
        <f t="shared" si="328"/>
        <v>0</v>
      </c>
      <c r="O2920" s="1">
        <f>IF(B2920="Med B", COUNTIFS(A$2:A2920, A2920, B$2:B2920, "Med B"), 0)</f>
        <v>0</v>
      </c>
      <c r="P2920" s="1">
        <f>IF(AND(B2920="Med B", COUNTIFS(A$2:A2920, A2920, B$2:B2920, "Med B")=2), E2920, 0)</f>
        <v>0</v>
      </c>
    </row>
    <row r="2921" spans="9:16" ht="12.75" customHeight="1" x14ac:dyDescent="0.25">
      <c r="I2921" s="23">
        <f>IF(F2921=1, SUMIFS(E$2:E2921, A$2:A2921, A2921, B$2:B2921, "Med A"), 0)</f>
        <v>0</v>
      </c>
      <c r="J2921" s="23">
        <f t="shared" si="325"/>
        <v>0</v>
      </c>
      <c r="K2921" s="23">
        <f t="shared" si="326"/>
        <v>0</v>
      </c>
      <c r="L2921" s="23">
        <f t="shared" si="327"/>
        <v>0</v>
      </c>
      <c r="M2921" s="1">
        <f>IF(AND(B2921="Med B", COUNTIFS(A$2:A2921, A2921, B$2:B2921, "Med B")=1), 1, 0)</f>
        <v>0</v>
      </c>
      <c r="N2921" s="1">
        <f t="shared" si="328"/>
        <v>0</v>
      </c>
      <c r="O2921" s="1">
        <f>IF(B2921="Med B", COUNTIFS(A$2:A2921, A2921, B$2:B2921, "Med B"), 0)</f>
        <v>0</v>
      </c>
      <c r="P2921" s="1">
        <f>IF(AND(B2921="Med B", COUNTIFS(A$2:A2921, A2921, B$2:B2921, "Med B")=2), E2921, 0)</f>
        <v>0</v>
      </c>
    </row>
    <row r="2922" spans="9:16" ht="12.75" customHeight="1" x14ac:dyDescent="0.25">
      <c r="I2922" s="23">
        <f>IF(F2922=1, SUMIFS(E$2:E2922, A$2:A2922, A2922, B$2:B2922, "Med A"), 0)</f>
        <v>0</v>
      </c>
      <c r="J2922" s="23">
        <f t="shared" si="325"/>
        <v>0</v>
      </c>
      <c r="K2922" s="23">
        <f t="shared" si="326"/>
        <v>0</v>
      </c>
      <c r="L2922" s="23">
        <f t="shared" si="327"/>
        <v>0</v>
      </c>
      <c r="M2922" s="1">
        <f>IF(AND(B2922="Med B", COUNTIFS(A$2:A2922, A2922, B$2:B2922, "Med B")=1), 1, 0)</f>
        <v>0</v>
      </c>
      <c r="N2922" s="1">
        <f t="shared" si="328"/>
        <v>0</v>
      </c>
      <c r="O2922" s="1">
        <f>IF(B2922="Med B", COUNTIFS(A$2:A2922, A2922, B$2:B2922, "Med B"), 0)</f>
        <v>0</v>
      </c>
      <c r="P2922" s="1">
        <f>IF(AND(B2922="Med B", COUNTIFS(A$2:A2922, A2922, B$2:B2922, "Med B")=2), E2922, 0)</f>
        <v>0</v>
      </c>
    </row>
    <row r="2923" spans="9:16" ht="12.75" customHeight="1" x14ac:dyDescent="0.25">
      <c r="I2923" s="23">
        <f>IF(F2923=1, SUMIFS(E$2:E2923, A$2:A2923, A2923, B$2:B2923, "Med A"), 0)</f>
        <v>0</v>
      </c>
      <c r="J2923" s="23">
        <f t="shared" si="325"/>
        <v>0</v>
      </c>
      <c r="K2923" s="23">
        <f t="shared" si="326"/>
        <v>0</v>
      </c>
      <c r="L2923" s="23">
        <f t="shared" si="327"/>
        <v>0</v>
      </c>
      <c r="M2923" s="1">
        <f>IF(AND(B2923="Med B", COUNTIFS(A$2:A2923, A2923, B$2:B2923, "Med B")=1), 1, 0)</f>
        <v>0</v>
      </c>
      <c r="N2923" s="1">
        <f t="shared" si="328"/>
        <v>0</v>
      </c>
      <c r="O2923" s="1">
        <f>IF(B2923="Med B", COUNTIFS(A$2:A2923, A2923, B$2:B2923, "Med B"), 0)</f>
        <v>0</v>
      </c>
      <c r="P2923" s="1">
        <f>IF(AND(B2923="Med B", COUNTIFS(A$2:A2923, A2923, B$2:B2923, "Med B")=2), E2923, 0)</f>
        <v>0</v>
      </c>
    </row>
    <row r="2924" spans="9:16" ht="12.75" customHeight="1" x14ac:dyDescent="0.25">
      <c r="I2924" s="23">
        <f>IF(F2924=1, SUMIFS(E$2:E2924, A$2:A2924, A2924, B$2:B2924, "Med A"), 0)</f>
        <v>0</v>
      </c>
      <c r="J2924" s="23">
        <f t="shared" si="325"/>
        <v>0</v>
      </c>
      <c r="K2924" s="23">
        <f t="shared" si="326"/>
        <v>0</v>
      </c>
      <c r="L2924" s="23">
        <f t="shared" si="327"/>
        <v>0</v>
      </c>
      <c r="M2924" s="1">
        <f>IF(AND(B2924="Med B", COUNTIFS(A$2:A2924, A2924, B$2:B2924, "Med B")=1), 1, 0)</f>
        <v>0</v>
      </c>
      <c r="N2924" s="1">
        <f t="shared" si="328"/>
        <v>0</v>
      </c>
      <c r="O2924" s="1">
        <f>IF(B2924="Med B", COUNTIFS(A$2:A2924, A2924, B$2:B2924, "Med B"), 0)</f>
        <v>0</v>
      </c>
      <c r="P2924" s="1">
        <f>IF(AND(B2924="Med B", COUNTIFS(A$2:A2924, A2924, B$2:B2924, "Med B")=2), E2924, 0)</f>
        <v>0</v>
      </c>
    </row>
    <row r="2925" spans="9:16" ht="12.75" customHeight="1" x14ac:dyDescent="0.25">
      <c r="I2925" s="23">
        <f>IF(F2925=1, SUMIFS(E$2:E2925, A$2:A2925, A2925, B$2:B2925, "Med A"), 0)</f>
        <v>0</v>
      </c>
      <c r="J2925" s="23">
        <f t="shared" si="325"/>
        <v>0</v>
      </c>
      <c r="K2925" s="23">
        <f t="shared" si="326"/>
        <v>0</v>
      </c>
      <c r="L2925" s="23">
        <f t="shared" si="327"/>
        <v>0</v>
      </c>
      <c r="M2925" s="1">
        <f>IF(AND(B2925="Med B", COUNTIFS(A$2:A2925, A2925, B$2:B2925, "Med B")=1), 1, 0)</f>
        <v>0</v>
      </c>
      <c r="N2925" s="1">
        <f t="shared" si="328"/>
        <v>0</v>
      </c>
      <c r="O2925" s="1">
        <f>IF(B2925="Med B", COUNTIFS(A$2:A2925, A2925, B$2:B2925, "Med B"), 0)</f>
        <v>0</v>
      </c>
      <c r="P2925" s="1">
        <f>IF(AND(B2925="Med B", COUNTIFS(A$2:A2925, A2925, B$2:B2925, "Med B")=2), E2925, 0)</f>
        <v>0</v>
      </c>
    </row>
    <row r="2926" spans="9:16" ht="12.75" customHeight="1" x14ac:dyDescent="0.25">
      <c r="I2926" s="23">
        <f>IF(F2926=1, SUMIFS(E$2:E2926, A$2:A2926, A2926, B$2:B2926, "Med A"), 0)</f>
        <v>0</v>
      </c>
      <c r="J2926" s="23">
        <f t="shared" si="325"/>
        <v>0</v>
      </c>
      <c r="K2926" s="23">
        <f t="shared" si="326"/>
        <v>0</v>
      </c>
      <c r="L2926" s="23">
        <f t="shared" si="327"/>
        <v>0</v>
      </c>
      <c r="M2926" s="1">
        <f>IF(AND(B2926="Med B", COUNTIFS(A$2:A2926, A2926, B$2:B2926, "Med B")=1), 1, 0)</f>
        <v>0</v>
      </c>
      <c r="N2926" s="1">
        <f t="shared" si="328"/>
        <v>0</v>
      </c>
      <c r="O2926" s="1">
        <f>IF(B2926="Med B", COUNTIFS(A$2:A2926, A2926, B$2:B2926, "Med B"), 0)</f>
        <v>0</v>
      </c>
      <c r="P2926" s="1">
        <f>IF(AND(B2926="Med B", COUNTIFS(A$2:A2926, A2926, B$2:B2926, "Med B")=2), E2926, 0)</f>
        <v>0</v>
      </c>
    </row>
    <row r="2927" spans="9:16" ht="12.75" customHeight="1" x14ac:dyDescent="0.25">
      <c r="I2927" s="23">
        <f>IF(F2927=1, SUMIFS(E$2:E2927, A$2:A2927, A2927, B$2:B2927, "Med A"), 0)</f>
        <v>0</v>
      </c>
      <c r="J2927" s="23">
        <f t="shared" si="325"/>
        <v>0</v>
      </c>
      <c r="K2927" s="23">
        <f t="shared" si="326"/>
        <v>0</v>
      </c>
      <c r="L2927" s="23">
        <f t="shared" si="327"/>
        <v>0</v>
      </c>
      <c r="M2927" s="1">
        <f>IF(AND(B2927="Med B", COUNTIFS(A$2:A2927, A2927, B$2:B2927, "Med B")=1), 1, 0)</f>
        <v>0</v>
      </c>
      <c r="N2927" s="1">
        <f t="shared" si="328"/>
        <v>0</v>
      </c>
      <c r="O2927" s="1">
        <f>IF(B2927="Med B", COUNTIFS(A$2:A2927, A2927, B$2:B2927, "Med B"), 0)</f>
        <v>0</v>
      </c>
      <c r="P2927" s="1">
        <f>IF(AND(B2927="Med B", COUNTIFS(A$2:A2927, A2927, B$2:B2927, "Med B")=2), E2927, 0)</f>
        <v>0</v>
      </c>
    </row>
    <row r="2928" spans="9:16" ht="12.75" customHeight="1" x14ac:dyDescent="0.25">
      <c r="I2928" s="23">
        <f>IF(F2928=1, SUMIFS(E$2:E2928, A$2:A2928, A2928, B$2:B2928, "Med A"), 0)</f>
        <v>0</v>
      </c>
      <c r="J2928" s="23">
        <f t="shared" si="325"/>
        <v>0</v>
      </c>
      <c r="K2928" s="23">
        <f t="shared" si="326"/>
        <v>0</v>
      </c>
      <c r="L2928" s="23">
        <f t="shared" si="327"/>
        <v>0</v>
      </c>
      <c r="M2928" s="1">
        <f>IF(AND(B2928="Med B", COUNTIFS(A$2:A2928, A2928, B$2:B2928, "Med B")=1), 1, 0)</f>
        <v>0</v>
      </c>
      <c r="N2928" s="1">
        <f t="shared" si="328"/>
        <v>0</v>
      </c>
      <c r="O2928" s="1">
        <f>IF(B2928="Med B", COUNTIFS(A$2:A2928, A2928, B$2:B2928, "Med B"), 0)</f>
        <v>0</v>
      </c>
      <c r="P2928" s="1">
        <f>IF(AND(B2928="Med B", COUNTIFS(A$2:A2928, A2928, B$2:B2928, "Med B")=2), E2928, 0)</f>
        <v>0</v>
      </c>
    </row>
    <row r="2929" spans="9:16" ht="12.75" customHeight="1" x14ac:dyDescent="0.25">
      <c r="I2929" s="23">
        <f>IF(F2929=1, SUMIFS(E$2:E2929, A$2:A2929, A2929, B$2:B2929, "Med A"), 0)</f>
        <v>0</v>
      </c>
      <c r="J2929" s="23">
        <f t="shared" si="325"/>
        <v>0</v>
      </c>
      <c r="K2929" s="23">
        <f t="shared" si="326"/>
        <v>0</v>
      </c>
      <c r="L2929" s="23">
        <f t="shared" si="327"/>
        <v>0</v>
      </c>
      <c r="M2929" s="1">
        <f>IF(AND(B2929="Med B", COUNTIFS(A$2:A2929, A2929, B$2:B2929, "Med B")=1), 1, 0)</f>
        <v>0</v>
      </c>
      <c r="N2929" s="1">
        <f t="shared" si="328"/>
        <v>0</v>
      </c>
      <c r="O2929" s="1">
        <f>IF(B2929="Med B", COUNTIFS(A$2:A2929, A2929, B$2:B2929, "Med B"), 0)</f>
        <v>0</v>
      </c>
      <c r="P2929" s="1">
        <f>IF(AND(B2929="Med B", COUNTIFS(A$2:A2929, A2929, B$2:B2929, "Med B")=2), E2929, 0)</f>
        <v>0</v>
      </c>
    </row>
    <row r="2930" spans="9:16" ht="12.75" customHeight="1" x14ac:dyDescent="0.25">
      <c r="I2930" s="23">
        <f>IF(F2930=1, SUMIFS(E$2:E2930, A$2:A2930, A2930, B$2:B2930, "Med A"), 0)</f>
        <v>0</v>
      </c>
      <c r="J2930" s="23">
        <f t="shared" si="325"/>
        <v>0</v>
      </c>
      <c r="K2930" s="23">
        <f t="shared" si="326"/>
        <v>0</v>
      </c>
      <c r="L2930" s="23">
        <f t="shared" si="327"/>
        <v>0</v>
      </c>
      <c r="M2930" s="1">
        <f>IF(AND(B2930="Med B", COUNTIFS(A$2:A2930, A2930, B$2:B2930, "Med B")=1), 1, 0)</f>
        <v>0</v>
      </c>
      <c r="N2930" s="1">
        <f t="shared" si="328"/>
        <v>0</v>
      </c>
      <c r="O2930" s="1">
        <f>IF(B2930="Med B", COUNTIFS(A$2:A2930, A2930, B$2:B2930, "Med B"), 0)</f>
        <v>0</v>
      </c>
      <c r="P2930" s="1">
        <f>IF(AND(B2930="Med B", COUNTIFS(A$2:A2930, A2930, B$2:B2930, "Med B")=2), E2930, 0)</f>
        <v>0</v>
      </c>
    </row>
    <row r="2931" spans="9:16" ht="12.75" customHeight="1" x14ac:dyDescent="0.25">
      <c r="I2931" s="23">
        <f>IF(F2931=1, SUMIFS(E$2:E2931, A$2:A2931, A2931, B$2:B2931, "Med A"), 0)</f>
        <v>0</v>
      </c>
      <c r="J2931" s="23">
        <f t="shared" si="325"/>
        <v>0</v>
      </c>
      <c r="K2931" s="23">
        <f t="shared" si="326"/>
        <v>0</v>
      </c>
      <c r="L2931" s="23">
        <f t="shared" si="327"/>
        <v>0</v>
      </c>
      <c r="M2931" s="1">
        <f>IF(AND(B2931="Med B", COUNTIFS(A$2:A2931, A2931, B$2:B2931, "Med B")=1), 1, 0)</f>
        <v>0</v>
      </c>
      <c r="N2931" s="1">
        <f t="shared" si="328"/>
        <v>0</v>
      </c>
      <c r="O2931" s="1">
        <f>IF(B2931="Med B", COUNTIFS(A$2:A2931, A2931, B$2:B2931, "Med B"), 0)</f>
        <v>0</v>
      </c>
      <c r="P2931" s="1">
        <f>IF(AND(B2931="Med B", COUNTIFS(A$2:A2931, A2931, B$2:B2931, "Med B")=2), E2931, 0)</f>
        <v>0</v>
      </c>
    </row>
    <row r="2932" spans="9:16" ht="12.75" customHeight="1" x14ac:dyDescent="0.25">
      <c r="I2932" s="23">
        <f>IF(F2932=1, SUMIFS(E$2:E2932, A$2:A2932, A2932, B$2:B2932, "Med A"), 0)</f>
        <v>0</v>
      </c>
      <c r="J2932" s="23">
        <f t="shared" si="325"/>
        <v>0</v>
      </c>
      <c r="K2932" s="23">
        <f t="shared" si="326"/>
        <v>0</v>
      </c>
      <c r="L2932" s="23">
        <f t="shared" si="327"/>
        <v>0</v>
      </c>
      <c r="M2932" s="1">
        <f>IF(AND(B2932="Med B", COUNTIFS(A$2:A2932, A2932, B$2:B2932, "Med B")=1), 1, 0)</f>
        <v>0</v>
      </c>
      <c r="N2932" s="1">
        <f t="shared" si="328"/>
        <v>0</v>
      </c>
      <c r="O2932" s="1">
        <f>IF(B2932="Med B", COUNTIFS(A$2:A2932, A2932, B$2:B2932, "Med B"), 0)</f>
        <v>0</v>
      </c>
      <c r="P2932" s="1">
        <f>IF(AND(B2932="Med B", COUNTIFS(A$2:A2932, A2932, B$2:B2932, "Med B")=2), E2932, 0)</f>
        <v>0</v>
      </c>
    </row>
    <row r="2933" spans="9:16" ht="12.75" customHeight="1" x14ac:dyDescent="0.25">
      <c r="I2933" s="23">
        <f>IF(F2933=1, SUMIFS(E$2:E2933, A$2:A2933, A2933, B$2:B2933, "Med A"), 0)</f>
        <v>0</v>
      </c>
      <c r="J2933" s="23">
        <f t="shared" si="325"/>
        <v>0</v>
      </c>
      <c r="K2933" s="23">
        <f t="shared" si="326"/>
        <v>0</v>
      </c>
      <c r="L2933" s="23">
        <f t="shared" si="327"/>
        <v>0</v>
      </c>
      <c r="M2933" s="1">
        <f>IF(AND(B2933="Med B", COUNTIFS(A$2:A2933, A2933, B$2:B2933, "Med B")=1), 1, 0)</f>
        <v>0</v>
      </c>
      <c r="N2933" s="1">
        <f t="shared" si="328"/>
        <v>0</v>
      </c>
      <c r="O2933" s="1">
        <f>IF(B2933="Med B", COUNTIFS(A$2:A2933, A2933, B$2:B2933, "Med B"), 0)</f>
        <v>0</v>
      </c>
      <c r="P2933" s="1">
        <f>IF(AND(B2933="Med B", COUNTIFS(A$2:A2933, A2933, B$2:B2933, "Med B")=2), E2933, 0)</f>
        <v>0</v>
      </c>
    </row>
    <row r="2934" spans="9:16" ht="12.75" customHeight="1" x14ac:dyDescent="0.25">
      <c r="I2934" s="23">
        <f>IF(F2934=1, SUMIFS(E$2:E2934, A$2:A2934, A2934, B$2:B2934, "Med A"), 0)</f>
        <v>0</v>
      </c>
      <c r="J2934" s="23">
        <f t="shared" si="325"/>
        <v>0</v>
      </c>
      <c r="K2934" s="23">
        <f t="shared" si="326"/>
        <v>0</v>
      </c>
      <c r="L2934" s="23">
        <f t="shared" si="327"/>
        <v>0</v>
      </c>
      <c r="M2934" s="1">
        <f>IF(AND(B2934="Med B", COUNTIFS(A$2:A2934, A2934, B$2:B2934, "Med B")=1), 1, 0)</f>
        <v>0</v>
      </c>
      <c r="N2934" s="1">
        <f t="shared" si="328"/>
        <v>0</v>
      </c>
      <c r="O2934" s="1">
        <f>IF(B2934="Med B", COUNTIFS(A$2:A2934, A2934, B$2:B2934, "Med B"), 0)</f>
        <v>0</v>
      </c>
      <c r="P2934" s="1">
        <f>IF(AND(B2934="Med B", COUNTIFS(A$2:A2934, A2934, B$2:B2934, "Med B")=2), E2934, 0)</f>
        <v>0</v>
      </c>
    </row>
    <row r="2935" spans="9:16" ht="12.75" customHeight="1" x14ac:dyDescent="0.25">
      <c r="I2935" s="23">
        <f>IF(F2935=1, SUMIFS(E$2:E2935, A$2:A2935, A2935, B$2:B2935, "Med A"), 0)</f>
        <v>0</v>
      </c>
      <c r="J2935" s="23">
        <f t="shared" si="325"/>
        <v>0</v>
      </c>
      <c r="K2935" s="23">
        <f t="shared" si="326"/>
        <v>0</v>
      </c>
      <c r="L2935" s="23">
        <f t="shared" si="327"/>
        <v>0</v>
      </c>
      <c r="M2935" s="1">
        <f>IF(AND(B2935="Med B", COUNTIFS(A$2:A2935, A2935, B$2:B2935, "Med B")=1), 1, 0)</f>
        <v>0</v>
      </c>
      <c r="N2935" s="1">
        <f t="shared" si="328"/>
        <v>0</v>
      </c>
      <c r="O2935" s="1">
        <f>IF(B2935="Med B", COUNTIFS(A$2:A2935, A2935, B$2:B2935, "Med B"), 0)</f>
        <v>0</v>
      </c>
      <c r="P2935" s="1">
        <f>IF(AND(B2935="Med B", COUNTIFS(A$2:A2935, A2935, B$2:B2935, "Med B")=2), E2935, 0)</f>
        <v>0</v>
      </c>
    </row>
    <row r="2936" spans="9:16" ht="12.75" customHeight="1" x14ac:dyDescent="0.25">
      <c r="I2936" s="23">
        <f>IF(F2936=1, SUMIFS(E$2:E2936, A$2:A2936, A2936, B$2:B2936, "Med A"), 0)</f>
        <v>0</v>
      </c>
      <c r="J2936" s="23">
        <f t="shared" si="325"/>
        <v>0</v>
      </c>
      <c r="K2936" s="23">
        <f t="shared" si="326"/>
        <v>0</v>
      </c>
      <c r="L2936" s="23">
        <f t="shared" si="327"/>
        <v>0</v>
      </c>
      <c r="M2936" s="1">
        <f>IF(AND(B2936="Med B", COUNTIFS(A$2:A2936, A2936, B$2:B2936, "Med B")=1), 1, 0)</f>
        <v>0</v>
      </c>
      <c r="N2936" s="1">
        <f t="shared" si="328"/>
        <v>0</v>
      </c>
      <c r="O2936" s="1">
        <f>IF(B2936="Med B", COUNTIFS(A$2:A2936, A2936, B$2:B2936, "Med B"), 0)</f>
        <v>0</v>
      </c>
      <c r="P2936" s="1">
        <f>IF(AND(B2936="Med B", COUNTIFS(A$2:A2936, A2936, B$2:B2936, "Med B")=2), E2936, 0)</f>
        <v>0</v>
      </c>
    </row>
    <row r="2937" spans="9:16" ht="12.75" customHeight="1" x14ac:dyDescent="0.25">
      <c r="I2937" s="23">
        <f>IF(F2937=1, SUMIFS(E$2:E2937, A$2:A2937, A2937, B$2:B2937, "Med A"), 0)</f>
        <v>0</v>
      </c>
      <c r="J2937" s="23">
        <f t="shared" si="325"/>
        <v>0</v>
      </c>
      <c r="K2937" s="23">
        <f t="shared" si="326"/>
        <v>0</v>
      </c>
      <c r="L2937" s="23">
        <f t="shared" si="327"/>
        <v>0</v>
      </c>
      <c r="M2937" s="1">
        <f>IF(AND(B2937="Med B", COUNTIFS(A$2:A2937, A2937, B$2:B2937, "Med B")=1), 1, 0)</f>
        <v>0</v>
      </c>
      <c r="N2937" s="1">
        <f t="shared" si="328"/>
        <v>0</v>
      </c>
      <c r="O2937" s="1">
        <f>IF(B2937="Med B", COUNTIFS(A$2:A2937, A2937, B$2:B2937, "Med B"), 0)</f>
        <v>0</v>
      </c>
      <c r="P2937" s="1">
        <f>IF(AND(B2937="Med B", COUNTIFS(A$2:A2937, A2937, B$2:B2937, "Med B")=2), E2937, 0)</f>
        <v>0</v>
      </c>
    </row>
    <row r="2938" spans="9:16" ht="12.75" customHeight="1" x14ac:dyDescent="0.25">
      <c r="I2938" s="23">
        <f>IF(F2938=1, SUMIFS(E$2:E2938, A$2:A2938, A2938, B$2:B2938, "Med A"), 0)</f>
        <v>0</v>
      </c>
      <c r="J2938" s="23">
        <f t="shared" si="325"/>
        <v>0</v>
      </c>
      <c r="K2938" s="23">
        <f t="shared" si="326"/>
        <v>0</v>
      </c>
      <c r="L2938" s="23">
        <f t="shared" si="327"/>
        <v>0</v>
      </c>
      <c r="M2938" s="1">
        <f>IF(AND(B2938="Med B", COUNTIFS(A$2:A2938, A2938, B$2:B2938, "Med B")=1), 1, 0)</f>
        <v>0</v>
      </c>
      <c r="N2938" s="1">
        <f t="shared" si="328"/>
        <v>0</v>
      </c>
      <c r="O2938" s="1">
        <f>IF(B2938="Med B", COUNTIFS(A$2:A2938, A2938, B$2:B2938, "Med B"), 0)</f>
        <v>0</v>
      </c>
      <c r="P2938" s="1">
        <f>IF(AND(B2938="Med B", COUNTIFS(A$2:A2938, A2938, B$2:B2938, "Med B")=2), E2938, 0)</f>
        <v>0</v>
      </c>
    </row>
    <row r="2939" spans="9:16" ht="12.75" customHeight="1" x14ac:dyDescent="0.25">
      <c r="I2939" s="23">
        <f>IF(F2939=1, SUMIFS(E$2:E2939, A$2:A2939, A2939, B$2:B2939, "Med A"), 0)</f>
        <v>0</v>
      </c>
      <c r="J2939" s="23">
        <f t="shared" si="325"/>
        <v>0</v>
      </c>
      <c r="K2939" s="23">
        <f t="shared" si="326"/>
        <v>0</v>
      </c>
      <c r="L2939" s="23">
        <f t="shared" si="327"/>
        <v>0</v>
      </c>
      <c r="M2939" s="1">
        <f>IF(AND(B2939="Med B", COUNTIFS(A$2:A2939, A2939, B$2:B2939, "Med B")=1), 1, 0)</f>
        <v>0</v>
      </c>
      <c r="N2939" s="1">
        <f t="shared" si="328"/>
        <v>0</v>
      </c>
      <c r="O2939" s="1">
        <f>IF(B2939="Med B", COUNTIFS(A$2:A2939, A2939, B$2:B2939, "Med B"), 0)</f>
        <v>0</v>
      </c>
      <c r="P2939" s="1">
        <f>IF(AND(B2939="Med B", COUNTIFS(A$2:A2939, A2939, B$2:B2939, "Med B")=2), E2939, 0)</f>
        <v>0</v>
      </c>
    </row>
    <row r="2940" spans="9:16" ht="12.75" customHeight="1" x14ac:dyDescent="0.25">
      <c r="I2940" s="23">
        <f>IF(F2940=1, SUMIFS(E$2:E2940, A$2:A2940, A2940, B$2:B2940, "Med A"), 0)</f>
        <v>0</v>
      </c>
      <c r="J2940" s="23">
        <f t="shared" si="325"/>
        <v>0</v>
      </c>
      <c r="K2940" s="23">
        <f t="shared" si="326"/>
        <v>0</v>
      </c>
      <c r="L2940" s="23">
        <f t="shared" si="327"/>
        <v>0</v>
      </c>
      <c r="M2940" s="1">
        <f>IF(AND(B2940="Med B", COUNTIFS(A$2:A2940, A2940, B$2:B2940, "Med B")=1), 1, 0)</f>
        <v>0</v>
      </c>
      <c r="N2940" s="1">
        <f t="shared" si="328"/>
        <v>0</v>
      </c>
      <c r="O2940" s="1">
        <f>IF(B2940="Med B", COUNTIFS(A$2:A2940, A2940, B$2:B2940, "Med B"), 0)</f>
        <v>0</v>
      </c>
      <c r="P2940" s="1">
        <f>IF(AND(B2940="Med B", COUNTIFS(A$2:A2940, A2940, B$2:B2940, "Med B")=2), E2940, 0)</f>
        <v>0</v>
      </c>
    </row>
    <row r="2941" spans="9:16" ht="12.75" customHeight="1" x14ac:dyDescent="0.25">
      <c r="I2941" s="23">
        <f>IF(F2941=1, SUMIFS(E$2:E2941, A$2:A2941, A2941, B$2:B2941, "Med A"), 0)</f>
        <v>0</v>
      </c>
      <c r="J2941" s="23">
        <f t="shared" si="325"/>
        <v>0</v>
      </c>
      <c r="K2941" s="23">
        <f t="shared" si="326"/>
        <v>0</v>
      </c>
      <c r="L2941" s="23">
        <f t="shared" si="327"/>
        <v>0</v>
      </c>
      <c r="M2941" s="1">
        <f>IF(AND(B2941="Med B", COUNTIFS(A$2:A2941, A2941, B$2:B2941, "Med B")=1), 1, 0)</f>
        <v>0</v>
      </c>
      <c r="N2941" s="1">
        <f t="shared" si="328"/>
        <v>0</v>
      </c>
      <c r="O2941" s="1">
        <f>IF(B2941="Med B", COUNTIFS(A$2:A2941, A2941, B$2:B2941, "Med B"), 0)</f>
        <v>0</v>
      </c>
      <c r="P2941" s="1">
        <f>IF(AND(B2941="Med B", COUNTIFS(A$2:A2941, A2941, B$2:B2941, "Med B")=2), E2941, 0)</f>
        <v>0</v>
      </c>
    </row>
    <row r="2942" spans="9:16" ht="12.75" customHeight="1" x14ac:dyDescent="0.25">
      <c r="I2942" s="23">
        <f>IF(F2942=1, SUMIFS(E$2:E2942, A$2:A2942, A2942, B$2:B2942, "Med A"), 0)</f>
        <v>0</v>
      </c>
      <c r="J2942" s="23">
        <f t="shared" si="325"/>
        <v>0</v>
      </c>
      <c r="K2942" s="23">
        <f t="shared" si="326"/>
        <v>0</v>
      </c>
      <c r="L2942" s="23">
        <f t="shared" si="327"/>
        <v>0</v>
      </c>
      <c r="M2942" s="1">
        <f>IF(AND(B2942="Med B", COUNTIFS(A$2:A2942, A2942, B$2:B2942, "Med B")=1), 1, 0)</f>
        <v>0</v>
      </c>
      <c r="N2942" s="1">
        <f t="shared" si="328"/>
        <v>0</v>
      </c>
      <c r="O2942" s="1">
        <f>IF(B2942="Med B", COUNTIFS(A$2:A2942, A2942, B$2:B2942, "Med B"), 0)</f>
        <v>0</v>
      </c>
      <c r="P2942" s="1">
        <f>IF(AND(B2942="Med B", COUNTIFS(A$2:A2942, A2942, B$2:B2942, "Med B")=2), E2942, 0)</f>
        <v>0</v>
      </c>
    </row>
    <row r="2943" spans="9:16" ht="12.75" customHeight="1" x14ac:dyDescent="0.25">
      <c r="I2943" s="23">
        <f>IF(F2943=1, SUMIFS(E$2:E2943, A$2:A2943, A2943, B$2:B2943, "Med A"), 0)</f>
        <v>0</v>
      </c>
      <c r="J2943" s="23">
        <f t="shared" si="325"/>
        <v>0</v>
      </c>
      <c r="K2943" s="23">
        <f t="shared" si="326"/>
        <v>0</v>
      </c>
      <c r="L2943" s="23">
        <f t="shared" si="327"/>
        <v>0</v>
      </c>
      <c r="M2943" s="1">
        <f>IF(AND(B2943="Med B", COUNTIFS(A$2:A2943, A2943, B$2:B2943, "Med B")=1), 1, 0)</f>
        <v>0</v>
      </c>
      <c r="N2943" s="1">
        <f t="shared" si="328"/>
        <v>0</v>
      </c>
      <c r="O2943" s="1">
        <f>IF(B2943="Med B", COUNTIFS(A$2:A2943, A2943, B$2:B2943, "Med B"), 0)</f>
        <v>0</v>
      </c>
      <c r="P2943" s="1">
        <f>IF(AND(B2943="Med B", COUNTIFS(A$2:A2943, A2943, B$2:B2943, "Med B")=2), E2943, 0)</f>
        <v>0</v>
      </c>
    </row>
    <row r="2944" spans="9:16" ht="12.75" customHeight="1" x14ac:dyDescent="0.25">
      <c r="I2944" s="23">
        <f>IF(F2944=1, SUMIFS(E$2:E2944, A$2:A2944, A2944, B$2:B2944, "Med A"), 0)</f>
        <v>0</v>
      </c>
      <c r="J2944" s="23">
        <f t="shared" si="325"/>
        <v>0</v>
      </c>
      <c r="K2944" s="23">
        <f t="shared" si="326"/>
        <v>0</v>
      </c>
      <c r="L2944" s="23">
        <f t="shared" si="327"/>
        <v>0</v>
      </c>
      <c r="M2944" s="1">
        <f>IF(AND(B2944="Med B", COUNTIFS(A$2:A2944, A2944, B$2:B2944, "Med B")=1), 1, 0)</f>
        <v>0</v>
      </c>
      <c r="N2944" s="1">
        <f t="shared" si="328"/>
        <v>0</v>
      </c>
      <c r="O2944" s="1">
        <f>IF(B2944="Med B", COUNTIFS(A$2:A2944, A2944, B$2:B2944, "Med B"), 0)</f>
        <v>0</v>
      </c>
      <c r="P2944" s="1">
        <f>IF(AND(B2944="Med B", COUNTIFS(A$2:A2944, A2944, B$2:B2944, "Med B")=2), E2944, 0)</f>
        <v>0</v>
      </c>
    </row>
    <row r="2945" spans="9:16" ht="12.75" customHeight="1" x14ac:dyDescent="0.25">
      <c r="I2945" s="23">
        <f>IF(F2945=1, SUMIFS(E$2:E2945, A$2:A2945, A2945, B$2:B2945, "Med A"), 0)</f>
        <v>0</v>
      </c>
      <c r="J2945" s="23">
        <f t="shared" si="325"/>
        <v>0</v>
      </c>
      <c r="K2945" s="23">
        <f t="shared" si="326"/>
        <v>0</v>
      </c>
      <c r="L2945" s="23">
        <f t="shared" si="327"/>
        <v>0</v>
      </c>
      <c r="M2945" s="1">
        <f>IF(AND(B2945="Med B", COUNTIFS(A$2:A2945, A2945, B$2:B2945, "Med B")=1), 1, 0)</f>
        <v>0</v>
      </c>
      <c r="N2945" s="1">
        <f t="shared" si="328"/>
        <v>0</v>
      </c>
      <c r="O2945" s="1">
        <f>IF(B2945="Med B", COUNTIFS(A$2:A2945, A2945, B$2:B2945, "Med B"), 0)</f>
        <v>0</v>
      </c>
      <c r="P2945" s="1">
        <f>IF(AND(B2945="Med B", COUNTIFS(A$2:A2945, A2945, B$2:B2945, "Med B")=2), E2945, 0)</f>
        <v>0</v>
      </c>
    </row>
    <row r="2946" spans="9:16" ht="12.75" customHeight="1" x14ac:dyDescent="0.25">
      <c r="I2946" s="23">
        <f>IF(F2946=1, SUMIFS(E$2:E2946, A$2:A2946, A2946, B$2:B2946, "Med A"), 0)</f>
        <v>0</v>
      </c>
      <c r="J2946" s="23">
        <f t="shared" si="325"/>
        <v>0</v>
      </c>
      <c r="K2946" s="23">
        <f t="shared" si="326"/>
        <v>0</v>
      </c>
      <c r="L2946" s="23">
        <f t="shared" si="327"/>
        <v>0</v>
      </c>
      <c r="M2946" s="1">
        <f>IF(AND(B2946="Med B", COUNTIFS(A$2:A2946, A2946, B$2:B2946, "Med B")=1), 1, 0)</f>
        <v>0</v>
      </c>
      <c r="N2946" s="1">
        <f t="shared" si="328"/>
        <v>0</v>
      </c>
      <c r="O2946" s="1">
        <f>IF(B2946="Med B", COUNTIFS(A$2:A2946, A2946, B$2:B2946, "Med B"), 0)</f>
        <v>0</v>
      </c>
      <c r="P2946" s="1">
        <f>IF(AND(B2946="Med B", COUNTIFS(A$2:A2946, A2946, B$2:B2946, "Med B")=2), E2946, 0)</f>
        <v>0</v>
      </c>
    </row>
    <row r="2947" spans="9:16" ht="12.75" customHeight="1" x14ac:dyDescent="0.25">
      <c r="I2947" s="23">
        <f>IF(F2947=1, SUMIFS(E$2:E2947, A$2:A2947, A2947, B$2:B2947, "Med A"), 0)</f>
        <v>0</v>
      </c>
      <c r="J2947" s="23">
        <f t="shared" ref="J2947:J3010" si="329">IF(AND(B2947="Med B", OR(A2948&lt;&gt;A2947, ISBLANK(A2948))), SUMIFS(E:E, A:A, A2947, B:B, "Med B"), 0)</f>
        <v>0</v>
      </c>
      <c r="K2947" s="23">
        <f t="shared" ref="K2947:K3010" si="330">IF(B2947="Med A", E2947, 0)</f>
        <v>0</v>
      </c>
      <c r="L2947" s="23">
        <f t="shared" ref="L2947:L3010" si="331">IF(B2947="Med B", E2947, 0)</f>
        <v>0</v>
      </c>
      <c r="M2947" s="1">
        <f>IF(AND(B2947="Med B", COUNTIFS(A$2:A2947, A2947, B$2:B2947, "Med B")=1), 1, 0)</f>
        <v>0</v>
      </c>
      <c r="N2947" s="1">
        <f t="shared" ref="N2947:N3010" si="332">IF(M2947=1, E2947, 0)</f>
        <v>0</v>
      </c>
      <c r="O2947" s="1">
        <f>IF(B2947="Med B", COUNTIFS(A$2:A2947, A2947, B$2:B2947, "Med B"), 0)</f>
        <v>0</v>
      </c>
      <c r="P2947" s="1">
        <f>IF(AND(B2947="Med B", COUNTIFS(A$2:A2947, A2947, B$2:B2947, "Med B")=2), E2947, 0)</f>
        <v>0</v>
      </c>
    </row>
    <row r="2948" spans="9:16" ht="12.75" customHeight="1" x14ac:dyDescent="0.25">
      <c r="I2948" s="23">
        <f>IF(F2948=1, SUMIFS(E$2:E2948, A$2:A2948, A2948, B$2:B2948, "Med A"), 0)</f>
        <v>0</v>
      </c>
      <c r="J2948" s="23">
        <f t="shared" si="329"/>
        <v>0</v>
      </c>
      <c r="K2948" s="23">
        <f t="shared" si="330"/>
        <v>0</v>
      </c>
      <c r="L2948" s="23">
        <f t="shared" si="331"/>
        <v>0</v>
      </c>
      <c r="M2948" s="1">
        <f>IF(AND(B2948="Med B", COUNTIFS(A$2:A2948, A2948, B$2:B2948, "Med B")=1), 1, 0)</f>
        <v>0</v>
      </c>
      <c r="N2948" s="1">
        <f t="shared" si="332"/>
        <v>0</v>
      </c>
      <c r="O2948" s="1">
        <f>IF(B2948="Med B", COUNTIFS(A$2:A2948, A2948, B$2:B2948, "Med B"), 0)</f>
        <v>0</v>
      </c>
      <c r="P2948" s="1">
        <f>IF(AND(B2948="Med B", COUNTIFS(A$2:A2948, A2948, B$2:B2948, "Med B")=2), E2948, 0)</f>
        <v>0</v>
      </c>
    </row>
    <row r="2949" spans="9:16" ht="12.75" customHeight="1" x14ac:dyDescent="0.25">
      <c r="I2949" s="23">
        <f>IF(F2949=1, SUMIFS(E$2:E2949, A$2:A2949, A2949, B$2:B2949, "Med A"), 0)</f>
        <v>0</v>
      </c>
      <c r="J2949" s="23">
        <f t="shared" si="329"/>
        <v>0</v>
      </c>
      <c r="K2949" s="23">
        <f t="shared" si="330"/>
        <v>0</v>
      </c>
      <c r="L2949" s="23">
        <f t="shared" si="331"/>
        <v>0</v>
      </c>
      <c r="M2949" s="1">
        <f>IF(AND(B2949="Med B", COUNTIFS(A$2:A2949, A2949, B$2:B2949, "Med B")=1), 1, 0)</f>
        <v>0</v>
      </c>
      <c r="N2949" s="1">
        <f t="shared" si="332"/>
        <v>0</v>
      </c>
      <c r="O2949" s="1">
        <f>IF(B2949="Med B", COUNTIFS(A$2:A2949, A2949, B$2:B2949, "Med B"), 0)</f>
        <v>0</v>
      </c>
      <c r="P2949" s="1">
        <f>IF(AND(B2949="Med B", COUNTIFS(A$2:A2949, A2949, B$2:B2949, "Med B")=2), E2949, 0)</f>
        <v>0</v>
      </c>
    </row>
    <row r="2950" spans="9:16" ht="12.75" customHeight="1" x14ac:dyDescent="0.25">
      <c r="I2950" s="23">
        <f>IF(F2950=1, SUMIFS(E$2:E2950, A$2:A2950, A2950, B$2:B2950, "Med A"), 0)</f>
        <v>0</v>
      </c>
      <c r="J2950" s="23">
        <f t="shared" si="329"/>
        <v>0</v>
      </c>
      <c r="K2950" s="23">
        <f t="shared" si="330"/>
        <v>0</v>
      </c>
      <c r="L2950" s="23">
        <f t="shared" si="331"/>
        <v>0</v>
      </c>
      <c r="M2950" s="1">
        <f>IF(AND(B2950="Med B", COUNTIFS(A$2:A2950, A2950, B$2:B2950, "Med B")=1), 1, 0)</f>
        <v>0</v>
      </c>
      <c r="N2950" s="1">
        <f t="shared" si="332"/>
        <v>0</v>
      </c>
      <c r="O2950" s="1">
        <f>IF(B2950="Med B", COUNTIFS(A$2:A2950, A2950, B$2:B2950, "Med B"), 0)</f>
        <v>0</v>
      </c>
      <c r="P2950" s="1">
        <f>IF(AND(B2950="Med B", COUNTIFS(A$2:A2950, A2950, B$2:B2950, "Med B")=2), E2950, 0)</f>
        <v>0</v>
      </c>
    </row>
    <row r="2951" spans="9:16" ht="12.75" customHeight="1" x14ac:dyDescent="0.25">
      <c r="I2951" s="23">
        <f>IF(F2951=1, SUMIFS(E$2:E2951, A$2:A2951, A2951, B$2:B2951, "Med A"), 0)</f>
        <v>0</v>
      </c>
      <c r="J2951" s="23">
        <f t="shared" si="329"/>
        <v>0</v>
      </c>
      <c r="K2951" s="23">
        <f t="shared" si="330"/>
        <v>0</v>
      </c>
      <c r="L2951" s="23">
        <f t="shared" si="331"/>
        <v>0</v>
      </c>
      <c r="M2951" s="1">
        <f>IF(AND(B2951="Med B", COUNTIFS(A$2:A2951, A2951, B$2:B2951, "Med B")=1), 1, 0)</f>
        <v>0</v>
      </c>
      <c r="N2951" s="1">
        <f t="shared" si="332"/>
        <v>0</v>
      </c>
      <c r="O2951" s="1">
        <f>IF(B2951="Med B", COUNTIFS(A$2:A2951, A2951, B$2:B2951, "Med B"), 0)</f>
        <v>0</v>
      </c>
      <c r="P2951" s="1">
        <f>IF(AND(B2951="Med B", COUNTIFS(A$2:A2951, A2951, B$2:B2951, "Med B")=2), E2951, 0)</f>
        <v>0</v>
      </c>
    </row>
    <row r="2952" spans="9:16" ht="12.75" customHeight="1" x14ac:dyDescent="0.25">
      <c r="I2952" s="23">
        <f>IF(F2952=1, SUMIFS(E$2:E2952, A$2:A2952, A2952, B$2:B2952, "Med A"), 0)</f>
        <v>0</v>
      </c>
      <c r="J2952" s="23">
        <f t="shared" si="329"/>
        <v>0</v>
      </c>
      <c r="K2952" s="23">
        <f t="shared" si="330"/>
        <v>0</v>
      </c>
      <c r="L2952" s="23">
        <f t="shared" si="331"/>
        <v>0</v>
      </c>
      <c r="M2952" s="1">
        <f>IF(AND(B2952="Med B", COUNTIFS(A$2:A2952, A2952, B$2:B2952, "Med B")=1), 1, 0)</f>
        <v>0</v>
      </c>
      <c r="N2952" s="1">
        <f t="shared" si="332"/>
        <v>0</v>
      </c>
      <c r="O2952" s="1">
        <f>IF(B2952="Med B", COUNTIFS(A$2:A2952, A2952, B$2:B2952, "Med B"), 0)</f>
        <v>0</v>
      </c>
      <c r="P2952" s="1">
        <f>IF(AND(B2952="Med B", COUNTIFS(A$2:A2952, A2952, B$2:B2952, "Med B")=2), E2952, 0)</f>
        <v>0</v>
      </c>
    </row>
    <row r="2953" spans="9:16" ht="12.75" customHeight="1" x14ac:dyDescent="0.25">
      <c r="I2953" s="23">
        <f>IF(F2953=1, SUMIFS(E$2:E2953, A$2:A2953, A2953, B$2:B2953, "Med A"), 0)</f>
        <v>0</v>
      </c>
      <c r="J2953" s="23">
        <f t="shared" si="329"/>
        <v>0</v>
      </c>
      <c r="K2953" s="23">
        <f t="shared" si="330"/>
        <v>0</v>
      </c>
      <c r="L2953" s="23">
        <f t="shared" si="331"/>
        <v>0</v>
      </c>
      <c r="M2953" s="1">
        <f>IF(AND(B2953="Med B", COUNTIFS(A$2:A2953, A2953, B$2:B2953, "Med B")=1), 1, 0)</f>
        <v>0</v>
      </c>
      <c r="N2953" s="1">
        <f t="shared" si="332"/>
        <v>0</v>
      </c>
      <c r="O2953" s="1">
        <f>IF(B2953="Med B", COUNTIFS(A$2:A2953, A2953, B$2:B2953, "Med B"), 0)</f>
        <v>0</v>
      </c>
      <c r="P2953" s="1">
        <f>IF(AND(B2953="Med B", COUNTIFS(A$2:A2953, A2953, B$2:B2953, "Med B")=2), E2953, 0)</f>
        <v>0</v>
      </c>
    </row>
    <row r="2954" spans="9:16" ht="12.75" customHeight="1" x14ac:dyDescent="0.25">
      <c r="I2954" s="23">
        <f>IF(F2954=1, SUMIFS(E$2:E2954, A$2:A2954, A2954, B$2:B2954, "Med A"), 0)</f>
        <v>0</v>
      </c>
      <c r="J2954" s="23">
        <f t="shared" si="329"/>
        <v>0</v>
      </c>
      <c r="K2954" s="23">
        <f t="shared" si="330"/>
        <v>0</v>
      </c>
      <c r="L2954" s="23">
        <f t="shared" si="331"/>
        <v>0</v>
      </c>
      <c r="M2954" s="1">
        <f>IF(AND(B2954="Med B", COUNTIFS(A$2:A2954, A2954, B$2:B2954, "Med B")=1), 1, 0)</f>
        <v>0</v>
      </c>
      <c r="N2954" s="1">
        <f t="shared" si="332"/>
        <v>0</v>
      </c>
      <c r="O2954" s="1">
        <f>IF(B2954="Med B", COUNTIFS(A$2:A2954, A2954, B$2:B2954, "Med B"), 0)</f>
        <v>0</v>
      </c>
      <c r="P2954" s="1">
        <f>IF(AND(B2954="Med B", COUNTIFS(A$2:A2954, A2954, B$2:B2954, "Med B")=2), E2954, 0)</f>
        <v>0</v>
      </c>
    </row>
    <row r="2955" spans="9:16" ht="12.75" customHeight="1" x14ac:dyDescent="0.25">
      <c r="I2955" s="23">
        <f>IF(F2955=1, SUMIFS(E$2:E2955, A$2:A2955, A2955, B$2:B2955, "Med A"), 0)</f>
        <v>0</v>
      </c>
      <c r="J2955" s="23">
        <f t="shared" si="329"/>
        <v>0</v>
      </c>
      <c r="K2955" s="23">
        <f t="shared" si="330"/>
        <v>0</v>
      </c>
      <c r="L2955" s="23">
        <f t="shared" si="331"/>
        <v>0</v>
      </c>
      <c r="M2955" s="1">
        <f>IF(AND(B2955="Med B", COUNTIFS(A$2:A2955, A2955, B$2:B2955, "Med B")=1), 1, 0)</f>
        <v>0</v>
      </c>
      <c r="N2955" s="1">
        <f t="shared" si="332"/>
        <v>0</v>
      </c>
      <c r="O2955" s="1">
        <f>IF(B2955="Med B", COUNTIFS(A$2:A2955, A2955, B$2:B2955, "Med B"), 0)</f>
        <v>0</v>
      </c>
      <c r="P2955" s="1">
        <f>IF(AND(B2955="Med B", COUNTIFS(A$2:A2955, A2955, B$2:B2955, "Med B")=2), E2955, 0)</f>
        <v>0</v>
      </c>
    </row>
    <row r="2956" spans="9:16" ht="12.75" customHeight="1" x14ac:dyDescent="0.25">
      <c r="I2956" s="23">
        <f>IF(F2956=1, SUMIFS(E$2:E2956, A$2:A2956, A2956, B$2:B2956, "Med A"), 0)</f>
        <v>0</v>
      </c>
      <c r="J2956" s="23">
        <f t="shared" si="329"/>
        <v>0</v>
      </c>
      <c r="K2956" s="23">
        <f t="shared" si="330"/>
        <v>0</v>
      </c>
      <c r="L2956" s="23">
        <f t="shared" si="331"/>
        <v>0</v>
      </c>
      <c r="M2956" s="1">
        <f>IF(AND(B2956="Med B", COUNTIFS(A$2:A2956, A2956, B$2:B2956, "Med B")=1), 1, 0)</f>
        <v>0</v>
      </c>
      <c r="N2956" s="1">
        <f t="shared" si="332"/>
        <v>0</v>
      </c>
      <c r="O2956" s="1">
        <f>IF(B2956="Med B", COUNTIFS(A$2:A2956, A2956, B$2:B2956, "Med B"), 0)</f>
        <v>0</v>
      </c>
      <c r="P2956" s="1">
        <f>IF(AND(B2956="Med B", COUNTIFS(A$2:A2956, A2956, B$2:B2956, "Med B")=2), E2956, 0)</f>
        <v>0</v>
      </c>
    </row>
    <row r="2957" spans="9:16" ht="12.75" customHeight="1" x14ac:dyDescent="0.25">
      <c r="I2957" s="23">
        <f>IF(F2957=1, SUMIFS(E$2:E2957, A$2:A2957, A2957, B$2:B2957, "Med A"), 0)</f>
        <v>0</v>
      </c>
      <c r="J2957" s="23">
        <f t="shared" si="329"/>
        <v>0</v>
      </c>
      <c r="K2957" s="23">
        <f t="shared" si="330"/>
        <v>0</v>
      </c>
      <c r="L2957" s="23">
        <f t="shared" si="331"/>
        <v>0</v>
      </c>
      <c r="M2957" s="1">
        <f>IF(AND(B2957="Med B", COUNTIFS(A$2:A2957, A2957, B$2:B2957, "Med B")=1), 1, 0)</f>
        <v>0</v>
      </c>
      <c r="N2957" s="1">
        <f t="shared" si="332"/>
        <v>0</v>
      </c>
      <c r="O2957" s="1">
        <f>IF(B2957="Med B", COUNTIFS(A$2:A2957, A2957, B$2:B2957, "Med B"), 0)</f>
        <v>0</v>
      </c>
      <c r="P2957" s="1">
        <f>IF(AND(B2957="Med B", COUNTIFS(A$2:A2957, A2957, B$2:B2957, "Med B")=2), E2957, 0)</f>
        <v>0</v>
      </c>
    </row>
    <row r="2958" spans="9:16" ht="12.75" customHeight="1" x14ac:dyDescent="0.25">
      <c r="I2958" s="23">
        <f>IF(F2958=1, SUMIFS(E$2:E2958, A$2:A2958, A2958, B$2:B2958, "Med A"), 0)</f>
        <v>0</v>
      </c>
      <c r="J2958" s="23">
        <f t="shared" si="329"/>
        <v>0</v>
      </c>
      <c r="K2958" s="23">
        <f t="shared" si="330"/>
        <v>0</v>
      </c>
      <c r="L2958" s="23">
        <f t="shared" si="331"/>
        <v>0</v>
      </c>
      <c r="M2958" s="1">
        <f>IF(AND(B2958="Med B", COUNTIFS(A$2:A2958, A2958, B$2:B2958, "Med B")=1), 1, 0)</f>
        <v>0</v>
      </c>
      <c r="N2958" s="1">
        <f t="shared" si="332"/>
        <v>0</v>
      </c>
      <c r="O2958" s="1">
        <f>IF(B2958="Med B", COUNTIFS(A$2:A2958, A2958, B$2:B2958, "Med B"), 0)</f>
        <v>0</v>
      </c>
      <c r="P2958" s="1">
        <f>IF(AND(B2958="Med B", COUNTIFS(A$2:A2958, A2958, B$2:B2958, "Med B")=2), E2958, 0)</f>
        <v>0</v>
      </c>
    </row>
    <row r="2959" spans="9:16" ht="12.75" customHeight="1" x14ac:dyDescent="0.25">
      <c r="I2959" s="23">
        <f>IF(F2959=1, SUMIFS(E$2:E2959, A$2:A2959, A2959, B$2:B2959, "Med A"), 0)</f>
        <v>0</v>
      </c>
      <c r="J2959" s="23">
        <f t="shared" si="329"/>
        <v>0</v>
      </c>
      <c r="K2959" s="23">
        <f t="shared" si="330"/>
        <v>0</v>
      </c>
      <c r="L2959" s="23">
        <f t="shared" si="331"/>
        <v>0</v>
      </c>
      <c r="M2959" s="1">
        <f>IF(AND(B2959="Med B", COUNTIFS(A$2:A2959, A2959, B$2:B2959, "Med B")=1), 1, 0)</f>
        <v>0</v>
      </c>
      <c r="N2959" s="1">
        <f t="shared" si="332"/>
        <v>0</v>
      </c>
      <c r="O2959" s="1">
        <f>IF(B2959="Med B", COUNTIFS(A$2:A2959, A2959, B$2:B2959, "Med B"), 0)</f>
        <v>0</v>
      </c>
      <c r="P2959" s="1">
        <f>IF(AND(B2959="Med B", COUNTIFS(A$2:A2959, A2959, B$2:B2959, "Med B")=2), E2959, 0)</f>
        <v>0</v>
      </c>
    </row>
    <row r="2960" spans="9:16" ht="12.75" customHeight="1" x14ac:dyDescent="0.25">
      <c r="I2960" s="23">
        <f>IF(F2960=1, SUMIFS(E$2:E2960, A$2:A2960, A2960, B$2:B2960, "Med A"), 0)</f>
        <v>0</v>
      </c>
      <c r="J2960" s="23">
        <f t="shared" si="329"/>
        <v>0</v>
      </c>
      <c r="K2960" s="23">
        <f t="shared" si="330"/>
        <v>0</v>
      </c>
      <c r="L2960" s="23">
        <f t="shared" si="331"/>
        <v>0</v>
      </c>
      <c r="M2960" s="1">
        <f>IF(AND(B2960="Med B", COUNTIFS(A$2:A2960, A2960, B$2:B2960, "Med B")=1), 1, 0)</f>
        <v>0</v>
      </c>
      <c r="N2960" s="1">
        <f t="shared" si="332"/>
        <v>0</v>
      </c>
      <c r="O2960" s="1">
        <f>IF(B2960="Med B", COUNTIFS(A$2:A2960, A2960, B$2:B2960, "Med B"), 0)</f>
        <v>0</v>
      </c>
      <c r="P2960" s="1">
        <f>IF(AND(B2960="Med B", COUNTIFS(A$2:A2960, A2960, B$2:B2960, "Med B")=2), E2960, 0)</f>
        <v>0</v>
      </c>
    </row>
    <row r="2961" spans="9:16" ht="12.75" customHeight="1" x14ac:dyDescent="0.25">
      <c r="I2961" s="23">
        <f>IF(F2961=1, SUMIFS(E$2:E2961, A$2:A2961, A2961, B$2:B2961, "Med A"), 0)</f>
        <v>0</v>
      </c>
      <c r="J2961" s="23">
        <f t="shared" si="329"/>
        <v>0</v>
      </c>
      <c r="K2961" s="23">
        <f t="shared" si="330"/>
        <v>0</v>
      </c>
      <c r="L2961" s="23">
        <f t="shared" si="331"/>
        <v>0</v>
      </c>
      <c r="M2961" s="1">
        <f>IF(AND(B2961="Med B", COUNTIFS(A$2:A2961, A2961, B$2:B2961, "Med B")=1), 1, 0)</f>
        <v>0</v>
      </c>
      <c r="N2961" s="1">
        <f t="shared" si="332"/>
        <v>0</v>
      </c>
      <c r="O2961" s="1">
        <f>IF(B2961="Med B", COUNTIFS(A$2:A2961, A2961, B$2:B2961, "Med B"), 0)</f>
        <v>0</v>
      </c>
      <c r="P2961" s="1">
        <f>IF(AND(B2961="Med B", COUNTIFS(A$2:A2961, A2961, B$2:B2961, "Med B")=2), E2961, 0)</f>
        <v>0</v>
      </c>
    </row>
    <row r="2962" spans="9:16" ht="12.75" customHeight="1" x14ac:dyDescent="0.25">
      <c r="I2962" s="23">
        <f>IF(F2962=1, SUMIFS(E$2:E2962, A$2:A2962, A2962, B$2:B2962, "Med A"), 0)</f>
        <v>0</v>
      </c>
      <c r="J2962" s="23">
        <f t="shared" si="329"/>
        <v>0</v>
      </c>
      <c r="K2962" s="23">
        <f t="shared" si="330"/>
        <v>0</v>
      </c>
      <c r="L2962" s="23">
        <f t="shared" si="331"/>
        <v>0</v>
      </c>
      <c r="M2962" s="1">
        <f>IF(AND(B2962="Med B", COUNTIFS(A$2:A2962, A2962, B$2:B2962, "Med B")=1), 1, 0)</f>
        <v>0</v>
      </c>
      <c r="N2962" s="1">
        <f t="shared" si="332"/>
        <v>0</v>
      </c>
      <c r="O2962" s="1">
        <f>IF(B2962="Med B", COUNTIFS(A$2:A2962, A2962, B$2:B2962, "Med B"), 0)</f>
        <v>0</v>
      </c>
      <c r="P2962" s="1">
        <f>IF(AND(B2962="Med B", COUNTIFS(A$2:A2962, A2962, B$2:B2962, "Med B")=2), E2962, 0)</f>
        <v>0</v>
      </c>
    </row>
    <row r="2963" spans="9:16" ht="12.75" customHeight="1" x14ac:dyDescent="0.25">
      <c r="I2963" s="23">
        <f>IF(F2963=1, SUMIFS(E$2:E2963, A$2:A2963, A2963, B$2:B2963, "Med A"), 0)</f>
        <v>0</v>
      </c>
      <c r="J2963" s="23">
        <f t="shared" si="329"/>
        <v>0</v>
      </c>
      <c r="K2963" s="23">
        <f t="shared" si="330"/>
        <v>0</v>
      </c>
      <c r="L2963" s="23">
        <f t="shared" si="331"/>
        <v>0</v>
      </c>
      <c r="M2963" s="1">
        <f>IF(AND(B2963="Med B", COUNTIFS(A$2:A2963, A2963, B$2:B2963, "Med B")=1), 1, 0)</f>
        <v>0</v>
      </c>
      <c r="N2963" s="1">
        <f t="shared" si="332"/>
        <v>0</v>
      </c>
      <c r="O2963" s="1">
        <f>IF(B2963="Med B", COUNTIFS(A$2:A2963, A2963, B$2:B2963, "Med B"), 0)</f>
        <v>0</v>
      </c>
      <c r="P2963" s="1">
        <f>IF(AND(B2963="Med B", COUNTIFS(A$2:A2963, A2963, B$2:B2963, "Med B")=2), E2963, 0)</f>
        <v>0</v>
      </c>
    </row>
    <row r="2964" spans="9:16" ht="12.75" customHeight="1" x14ac:dyDescent="0.25">
      <c r="I2964" s="23">
        <f>IF(F2964=1, SUMIFS(E$2:E2964, A$2:A2964, A2964, B$2:B2964, "Med A"), 0)</f>
        <v>0</v>
      </c>
      <c r="J2964" s="23">
        <f t="shared" si="329"/>
        <v>0</v>
      </c>
      <c r="K2964" s="23">
        <f t="shared" si="330"/>
        <v>0</v>
      </c>
      <c r="L2964" s="23">
        <f t="shared" si="331"/>
        <v>0</v>
      </c>
      <c r="M2964" s="1">
        <f>IF(AND(B2964="Med B", COUNTIFS(A$2:A2964, A2964, B$2:B2964, "Med B")=1), 1, 0)</f>
        <v>0</v>
      </c>
      <c r="N2964" s="1">
        <f t="shared" si="332"/>
        <v>0</v>
      </c>
      <c r="O2964" s="1">
        <f>IF(B2964="Med B", COUNTIFS(A$2:A2964, A2964, B$2:B2964, "Med B"), 0)</f>
        <v>0</v>
      </c>
      <c r="P2964" s="1">
        <f>IF(AND(B2964="Med B", COUNTIFS(A$2:A2964, A2964, B$2:B2964, "Med B")=2), E2964, 0)</f>
        <v>0</v>
      </c>
    </row>
    <row r="2965" spans="9:16" ht="12.75" customHeight="1" x14ac:dyDescent="0.25">
      <c r="I2965" s="23">
        <f>IF(F2965=1, SUMIFS(E$2:E2965, A$2:A2965, A2965, B$2:B2965, "Med A"), 0)</f>
        <v>0</v>
      </c>
      <c r="J2965" s="23">
        <f t="shared" si="329"/>
        <v>0</v>
      </c>
      <c r="K2965" s="23">
        <f t="shared" si="330"/>
        <v>0</v>
      </c>
      <c r="L2965" s="23">
        <f t="shared" si="331"/>
        <v>0</v>
      </c>
      <c r="M2965" s="1">
        <f>IF(AND(B2965="Med B", COUNTIFS(A$2:A2965, A2965, B$2:B2965, "Med B")=1), 1, 0)</f>
        <v>0</v>
      </c>
      <c r="N2965" s="1">
        <f t="shared" si="332"/>
        <v>0</v>
      </c>
      <c r="O2965" s="1">
        <f>IF(B2965="Med B", COUNTIFS(A$2:A2965, A2965, B$2:B2965, "Med B"), 0)</f>
        <v>0</v>
      </c>
      <c r="P2965" s="1">
        <f>IF(AND(B2965="Med B", COUNTIFS(A$2:A2965, A2965, B$2:B2965, "Med B")=2), E2965, 0)</f>
        <v>0</v>
      </c>
    </row>
    <row r="2966" spans="9:16" ht="12.75" customHeight="1" x14ac:dyDescent="0.25">
      <c r="I2966" s="23">
        <f>IF(F2966=1, SUMIFS(E$2:E2966, A$2:A2966, A2966, B$2:B2966, "Med A"), 0)</f>
        <v>0</v>
      </c>
      <c r="J2966" s="23">
        <f t="shared" si="329"/>
        <v>0</v>
      </c>
      <c r="K2966" s="23">
        <f t="shared" si="330"/>
        <v>0</v>
      </c>
      <c r="L2966" s="23">
        <f t="shared" si="331"/>
        <v>0</v>
      </c>
      <c r="M2966" s="1">
        <f>IF(AND(B2966="Med B", COUNTIFS(A$2:A2966, A2966, B$2:B2966, "Med B")=1), 1, 0)</f>
        <v>0</v>
      </c>
      <c r="N2966" s="1">
        <f t="shared" si="332"/>
        <v>0</v>
      </c>
      <c r="O2966" s="1">
        <f>IF(B2966="Med B", COUNTIFS(A$2:A2966, A2966, B$2:B2966, "Med B"), 0)</f>
        <v>0</v>
      </c>
      <c r="P2966" s="1">
        <f>IF(AND(B2966="Med B", COUNTIFS(A$2:A2966, A2966, B$2:B2966, "Med B")=2), E2966, 0)</f>
        <v>0</v>
      </c>
    </row>
    <row r="2967" spans="9:16" ht="12.75" customHeight="1" x14ac:dyDescent="0.25">
      <c r="I2967" s="23">
        <f>IF(F2967=1, SUMIFS(E$2:E2967, A$2:A2967, A2967, B$2:B2967, "Med A"), 0)</f>
        <v>0</v>
      </c>
      <c r="J2967" s="23">
        <f t="shared" si="329"/>
        <v>0</v>
      </c>
      <c r="K2967" s="23">
        <f t="shared" si="330"/>
        <v>0</v>
      </c>
      <c r="L2967" s="23">
        <f t="shared" si="331"/>
        <v>0</v>
      </c>
      <c r="M2967" s="1">
        <f>IF(AND(B2967="Med B", COUNTIFS(A$2:A2967, A2967, B$2:B2967, "Med B")=1), 1, 0)</f>
        <v>0</v>
      </c>
      <c r="N2967" s="1">
        <f t="shared" si="332"/>
        <v>0</v>
      </c>
      <c r="O2967" s="1">
        <f>IF(B2967="Med B", COUNTIFS(A$2:A2967, A2967, B$2:B2967, "Med B"), 0)</f>
        <v>0</v>
      </c>
      <c r="P2967" s="1">
        <f>IF(AND(B2967="Med B", COUNTIFS(A$2:A2967, A2967, B$2:B2967, "Med B")=2), E2967, 0)</f>
        <v>0</v>
      </c>
    </row>
    <row r="2968" spans="9:16" ht="12.75" customHeight="1" x14ac:dyDescent="0.25">
      <c r="I2968" s="23">
        <f>IF(F2968=1, SUMIFS(E$2:E2968, A$2:A2968, A2968, B$2:B2968, "Med A"), 0)</f>
        <v>0</v>
      </c>
      <c r="J2968" s="23">
        <f t="shared" si="329"/>
        <v>0</v>
      </c>
      <c r="K2968" s="23">
        <f t="shared" si="330"/>
        <v>0</v>
      </c>
      <c r="L2968" s="23">
        <f t="shared" si="331"/>
        <v>0</v>
      </c>
      <c r="M2968" s="1">
        <f>IF(AND(B2968="Med B", COUNTIFS(A$2:A2968, A2968, B$2:B2968, "Med B")=1), 1, 0)</f>
        <v>0</v>
      </c>
      <c r="N2968" s="1">
        <f t="shared" si="332"/>
        <v>0</v>
      </c>
      <c r="O2968" s="1">
        <f>IF(B2968="Med B", COUNTIFS(A$2:A2968, A2968, B$2:B2968, "Med B"), 0)</f>
        <v>0</v>
      </c>
      <c r="P2968" s="1">
        <f>IF(AND(B2968="Med B", COUNTIFS(A$2:A2968, A2968, B$2:B2968, "Med B")=2), E2968, 0)</f>
        <v>0</v>
      </c>
    </row>
    <row r="2969" spans="9:16" ht="12.75" customHeight="1" x14ac:dyDescent="0.25">
      <c r="I2969" s="23">
        <f>IF(F2969=1, SUMIFS(E$2:E2969, A$2:A2969, A2969, B$2:B2969, "Med A"), 0)</f>
        <v>0</v>
      </c>
      <c r="J2969" s="23">
        <f t="shared" si="329"/>
        <v>0</v>
      </c>
      <c r="K2969" s="23">
        <f t="shared" si="330"/>
        <v>0</v>
      </c>
      <c r="L2969" s="23">
        <f t="shared" si="331"/>
        <v>0</v>
      </c>
      <c r="M2969" s="1">
        <f>IF(AND(B2969="Med B", COUNTIFS(A$2:A2969, A2969, B$2:B2969, "Med B")=1), 1, 0)</f>
        <v>0</v>
      </c>
      <c r="N2969" s="1">
        <f t="shared" si="332"/>
        <v>0</v>
      </c>
      <c r="O2969" s="1">
        <f>IF(B2969="Med B", COUNTIFS(A$2:A2969, A2969, B$2:B2969, "Med B"), 0)</f>
        <v>0</v>
      </c>
      <c r="P2969" s="1">
        <f>IF(AND(B2969="Med B", COUNTIFS(A$2:A2969, A2969, B$2:B2969, "Med B")=2), E2969, 0)</f>
        <v>0</v>
      </c>
    </row>
    <row r="2970" spans="9:16" ht="12.75" customHeight="1" x14ac:dyDescent="0.25">
      <c r="I2970" s="23">
        <f>IF(F2970=1, SUMIFS(E$2:E2970, A$2:A2970, A2970, B$2:B2970, "Med A"), 0)</f>
        <v>0</v>
      </c>
      <c r="J2970" s="23">
        <f t="shared" si="329"/>
        <v>0</v>
      </c>
      <c r="K2970" s="23">
        <f t="shared" si="330"/>
        <v>0</v>
      </c>
      <c r="L2970" s="23">
        <f t="shared" si="331"/>
        <v>0</v>
      </c>
      <c r="M2970" s="1">
        <f>IF(AND(B2970="Med B", COUNTIFS(A$2:A2970, A2970, B$2:B2970, "Med B")=1), 1, 0)</f>
        <v>0</v>
      </c>
      <c r="N2970" s="1">
        <f t="shared" si="332"/>
        <v>0</v>
      </c>
      <c r="O2970" s="1">
        <f>IF(B2970="Med B", COUNTIFS(A$2:A2970, A2970, B$2:B2970, "Med B"), 0)</f>
        <v>0</v>
      </c>
      <c r="P2970" s="1">
        <f>IF(AND(B2970="Med B", COUNTIFS(A$2:A2970, A2970, B$2:B2970, "Med B")=2), E2970, 0)</f>
        <v>0</v>
      </c>
    </row>
    <row r="2971" spans="9:16" ht="12.75" customHeight="1" x14ac:dyDescent="0.25">
      <c r="I2971" s="23">
        <f>IF(F2971=1, SUMIFS(E$2:E2971, A$2:A2971, A2971, B$2:B2971, "Med A"), 0)</f>
        <v>0</v>
      </c>
      <c r="J2971" s="23">
        <f t="shared" si="329"/>
        <v>0</v>
      </c>
      <c r="K2971" s="23">
        <f t="shared" si="330"/>
        <v>0</v>
      </c>
      <c r="L2971" s="23">
        <f t="shared" si="331"/>
        <v>0</v>
      </c>
      <c r="M2971" s="1">
        <f>IF(AND(B2971="Med B", COUNTIFS(A$2:A2971, A2971, B$2:B2971, "Med B")=1), 1, 0)</f>
        <v>0</v>
      </c>
      <c r="N2971" s="1">
        <f t="shared" si="332"/>
        <v>0</v>
      </c>
      <c r="O2971" s="1">
        <f>IF(B2971="Med B", COUNTIFS(A$2:A2971, A2971, B$2:B2971, "Med B"), 0)</f>
        <v>0</v>
      </c>
      <c r="P2971" s="1">
        <f>IF(AND(B2971="Med B", COUNTIFS(A$2:A2971, A2971, B$2:B2971, "Med B")=2), E2971, 0)</f>
        <v>0</v>
      </c>
    </row>
    <row r="2972" spans="9:16" ht="12.75" customHeight="1" x14ac:dyDescent="0.25">
      <c r="I2972" s="23">
        <f>IF(F2972=1, SUMIFS(E$2:E2972, A$2:A2972, A2972, B$2:B2972, "Med A"), 0)</f>
        <v>0</v>
      </c>
      <c r="J2972" s="23">
        <f t="shared" si="329"/>
        <v>0</v>
      </c>
      <c r="K2972" s="23">
        <f t="shared" si="330"/>
        <v>0</v>
      </c>
      <c r="L2972" s="23">
        <f t="shared" si="331"/>
        <v>0</v>
      </c>
      <c r="M2972" s="1">
        <f>IF(AND(B2972="Med B", COUNTIFS(A$2:A2972, A2972, B$2:B2972, "Med B")=1), 1, 0)</f>
        <v>0</v>
      </c>
      <c r="N2972" s="1">
        <f t="shared" si="332"/>
        <v>0</v>
      </c>
      <c r="O2972" s="1">
        <f>IF(B2972="Med B", COUNTIFS(A$2:A2972, A2972, B$2:B2972, "Med B"), 0)</f>
        <v>0</v>
      </c>
      <c r="P2972" s="1">
        <f>IF(AND(B2972="Med B", COUNTIFS(A$2:A2972, A2972, B$2:B2972, "Med B")=2), E2972, 0)</f>
        <v>0</v>
      </c>
    </row>
    <row r="2973" spans="9:16" ht="12.75" customHeight="1" x14ac:dyDescent="0.25">
      <c r="I2973" s="23">
        <f>IF(F2973=1, SUMIFS(E$2:E2973, A$2:A2973, A2973, B$2:B2973, "Med A"), 0)</f>
        <v>0</v>
      </c>
      <c r="J2973" s="23">
        <f t="shared" si="329"/>
        <v>0</v>
      </c>
      <c r="K2973" s="23">
        <f t="shared" si="330"/>
        <v>0</v>
      </c>
      <c r="L2973" s="23">
        <f t="shared" si="331"/>
        <v>0</v>
      </c>
      <c r="M2973" s="1">
        <f>IF(AND(B2973="Med B", COUNTIFS(A$2:A2973, A2973, B$2:B2973, "Med B")=1), 1, 0)</f>
        <v>0</v>
      </c>
      <c r="N2973" s="1">
        <f t="shared" si="332"/>
        <v>0</v>
      </c>
      <c r="O2973" s="1">
        <f>IF(B2973="Med B", COUNTIFS(A$2:A2973, A2973, B$2:B2973, "Med B"), 0)</f>
        <v>0</v>
      </c>
      <c r="P2973" s="1">
        <f>IF(AND(B2973="Med B", COUNTIFS(A$2:A2973, A2973, B$2:B2973, "Med B")=2), E2973, 0)</f>
        <v>0</v>
      </c>
    </row>
    <row r="2974" spans="9:16" ht="12.75" customHeight="1" x14ac:dyDescent="0.25">
      <c r="I2974" s="23">
        <f>IF(F2974=1, SUMIFS(E$2:E2974, A$2:A2974, A2974, B$2:B2974, "Med A"), 0)</f>
        <v>0</v>
      </c>
      <c r="J2974" s="23">
        <f t="shared" si="329"/>
        <v>0</v>
      </c>
      <c r="K2974" s="23">
        <f t="shared" si="330"/>
        <v>0</v>
      </c>
      <c r="L2974" s="23">
        <f t="shared" si="331"/>
        <v>0</v>
      </c>
      <c r="M2974" s="1">
        <f>IF(AND(B2974="Med B", COUNTIFS(A$2:A2974, A2974, B$2:B2974, "Med B")=1), 1, 0)</f>
        <v>0</v>
      </c>
      <c r="N2974" s="1">
        <f t="shared" si="332"/>
        <v>0</v>
      </c>
      <c r="O2974" s="1">
        <f>IF(B2974="Med B", COUNTIFS(A$2:A2974, A2974, B$2:B2974, "Med B"), 0)</f>
        <v>0</v>
      </c>
      <c r="P2974" s="1">
        <f>IF(AND(B2974="Med B", COUNTIFS(A$2:A2974, A2974, B$2:B2974, "Med B")=2), E2974, 0)</f>
        <v>0</v>
      </c>
    </row>
    <row r="2975" spans="9:16" ht="12.75" customHeight="1" x14ac:dyDescent="0.25">
      <c r="I2975" s="23">
        <f>IF(F2975=1, SUMIFS(E$2:E2975, A$2:A2975, A2975, B$2:B2975, "Med A"), 0)</f>
        <v>0</v>
      </c>
      <c r="J2975" s="23">
        <f t="shared" si="329"/>
        <v>0</v>
      </c>
      <c r="K2975" s="23">
        <f t="shared" si="330"/>
        <v>0</v>
      </c>
      <c r="L2975" s="23">
        <f t="shared" si="331"/>
        <v>0</v>
      </c>
      <c r="M2975" s="1">
        <f>IF(AND(B2975="Med B", COUNTIFS(A$2:A2975, A2975, B$2:B2975, "Med B")=1), 1, 0)</f>
        <v>0</v>
      </c>
      <c r="N2975" s="1">
        <f t="shared" si="332"/>
        <v>0</v>
      </c>
      <c r="O2975" s="1">
        <f>IF(B2975="Med B", COUNTIFS(A$2:A2975, A2975, B$2:B2975, "Med B"), 0)</f>
        <v>0</v>
      </c>
      <c r="P2975" s="1">
        <f>IF(AND(B2975="Med B", COUNTIFS(A$2:A2975, A2975, B$2:B2975, "Med B")=2), E2975, 0)</f>
        <v>0</v>
      </c>
    </row>
    <row r="2976" spans="9:16" ht="12.75" customHeight="1" x14ac:dyDescent="0.25">
      <c r="I2976" s="23">
        <f>IF(F2976=1, SUMIFS(E$2:E2976, A$2:A2976, A2976, B$2:B2976, "Med A"), 0)</f>
        <v>0</v>
      </c>
      <c r="J2976" s="23">
        <f t="shared" si="329"/>
        <v>0</v>
      </c>
      <c r="K2976" s="23">
        <f t="shared" si="330"/>
        <v>0</v>
      </c>
      <c r="L2976" s="23">
        <f t="shared" si="331"/>
        <v>0</v>
      </c>
      <c r="M2976" s="1">
        <f>IF(AND(B2976="Med B", COUNTIFS(A$2:A2976, A2976, B$2:B2976, "Med B")=1), 1, 0)</f>
        <v>0</v>
      </c>
      <c r="N2976" s="1">
        <f t="shared" si="332"/>
        <v>0</v>
      </c>
      <c r="O2976" s="1">
        <f>IF(B2976="Med B", COUNTIFS(A$2:A2976, A2976, B$2:B2976, "Med B"), 0)</f>
        <v>0</v>
      </c>
      <c r="P2976" s="1">
        <f>IF(AND(B2976="Med B", COUNTIFS(A$2:A2976, A2976, B$2:B2976, "Med B")=2), E2976, 0)</f>
        <v>0</v>
      </c>
    </row>
    <row r="2977" spans="9:16" ht="12.75" customHeight="1" x14ac:dyDescent="0.25">
      <c r="I2977" s="23">
        <f>IF(F2977=1, SUMIFS(E$2:E2977, A$2:A2977, A2977, B$2:B2977, "Med A"), 0)</f>
        <v>0</v>
      </c>
      <c r="J2977" s="23">
        <f t="shared" si="329"/>
        <v>0</v>
      </c>
      <c r="K2977" s="23">
        <f t="shared" si="330"/>
        <v>0</v>
      </c>
      <c r="L2977" s="23">
        <f t="shared" si="331"/>
        <v>0</v>
      </c>
      <c r="M2977" s="1">
        <f>IF(AND(B2977="Med B", COUNTIFS(A$2:A2977, A2977, B$2:B2977, "Med B")=1), 1, 0)</f>
        <v>0</v>
      </c>
      <c r="N2977" s="1">
        <f t="shared" si="332"/>
        <v>0</v>
      </c>
      <c r="O2977" s="1">
        <f>IF(B2977="Med B", COUNTIFS(A$2:A2977, A2977, B$2:B2977, "Med B"), 0)</f>
        <v>0</v>
      </c>
      <c r="P2977" s="1">
        <f>IF(AND(B2977="Med B", COUNTIFS(A$2:A2977, A2977, B$2:B2977, "Med B")=2), E2977, 0)</f>
        <v>0</v>
      </c>
    </row>
    <row r="2978" spans="9:16" ht="12.75" customHeight="1" x14ac:dyDescent="0.25">
      <c r="I2978" s="23">
        <f>IF(F2978=1, SUMIFS(E$2:E2978, A$2:A2978, A2978, B$2:B2978, "Med A"), 0)</f>
        <v>0</v>
      </c>
      <c r="J2978" s="23">
        <f t="shared" si="329"/>
        <v>0</v>
      </c>
      <c r="K2978" s="23">
        <f t="shared" si="330"/>
        <v>0</v>
      </c>
      <c r="L2978" s="23">
        <f t="shared" si="331"/>
        <v>0</v>
      </c>
      <c r="M2978" s="1">
        <f>IF(AND(B2978="Med B", COUNTIFS(A$2:A2978, A2978, B$2:B2978, "Med B")=1), 1, 0)</f>
        <v>0</v>
      </c>
      <c r="N2978" s="1">
        <f t="shared" si="332"/>
        <v>0</v>
      </c>
      <c r="O2978" s="1">
        <f>IF(B2978="Med B", COUNTIFS(A$2:A2978, A2978, B$2:B2978, "Med B"), 0)</f>
        <v>0</v>
      </c>
      <c r="P2978" s="1">
        <f>IF(AND(B2978="Med B", COUNTIFS(A$2:A2978, A2978, B$2:B2978, "Med B")=2), E2978, 0)</f>
        <v>0</v>
      </c>
    </row>
    <row r="2979" spans="9:16" ht="12.75" customHeight="1" x14ac:dyDescent="0.25">
      <c r="I2979" s="23">
        <f>IF(F2979=1, SUMIFS(E$2:E2979, A$2:A2979, A2979, B$2:B2979, "Med A"), 0)</f>
        <v>0</v>
      </c>
      <c r="J2979" s="23">
        <f t="shared" si="329"/>
        <v>0</v>
      </c>
      <c r="K2979" s="23">
        <f t="shared" si="330"/>
        <v>0</v>
      </c>
      <c r="L2979" s="23">
        <f t="shared" si="331"/>
        <v>0</v>
      </c>
      <c r="M2979" s="1">
        <f>IF(AND(B2979="Med B", COUNTIFS(A$2:A2979, A2979, B$2:B2979, "Med B")=1), 1, 0)</f>
        <v>0</v>
      </c>
      <c r="N2979" s="1">
        <f t="shared" si="332"/>
        <v>0</v>
      </c>
      <c r="O2979" s="1">
        <f>IF(B2979="Med B", COUNTIFS(A$2:A2979, A2979, B$2:B2979, "Med B"), 0)</f>
        <v>0</v>
      </c>
      <c r="P2979" s="1">
        <f>IF(AND(B2979="Med B", COUNTIFS(A$2:A2979, A2979, B$2:B2979, "Med B")=2), E2979, 0)</f>
        <v>0</v>
      </c>
    </row>
    <row r="2980" spans="9:16" ht="12.75" customHeight="1" x14ac:dyDescent="0.25">
      <c r="I2980" s="23">
        <f>IF(F2980=1, SUMIFS(E$2:E2980, A$2:A2980, A2980, B$2:B2980, "Med A"), 0)</f>
        <v>0</v>
      </c>
      <c r="J2980" s="23">
        <f t="shared" si="329"/>
        <v>0</v>
      </c>
      <c r="K2980" s="23">
        <f t="shared" si="330"/>
        <v>0</v>
      </c>
      <c r="L2980" s="23">
        <f t="shared" si="331"/>
        <v>0</v>
      </c>
      <c r="M2980" s="1">
        <f>IF(AND(B2980="Med B", COUNTIFS(A$2:A2980, A2980, B$2:B2980, "Med B")=1), 1, 0)</f>
        <v>0</v>
      </c>
      <c r="N2980" s="1">
        <f t="shared" si="332"/>
        <v>0</v>
      </c>
      <c r="O2980" s="1">
        <f>IF(B2980="Med B", COUNTIFS(A$2:A2980, A2980, B$2:B2980, "Med B"), 0)</f>
        <v>0</v>
      </c>
      <c r="P2980" s="1">
        <f>IF(AND(B2980="Med B", COUNTIFS(A$2:A2980, A2980, B$2:B2980, "Med B")=2), E2980, 0)</f>
        <v>0</v>
      </c>
    </row>
    <row r="2981" spans="9:16" ht="12.75" customHeight="1" x14ac:dyDescent="0.25">
      <c r="I2981" s="23">
        <f>IF(F2981=1, SUMIFS(E$2:E2981, A$2:A2981, A2981, B$2:B2981, "Med A"), 0)</f>
        <v>0</v>
      </c>
      <c r="J2981" s="23">
        <f t="shared" si="329"/>
        <v>0</v>
      </c>
      <c r="K2981" s="23">
        <f t="shared" si="330"/>
        <v>0</v>
      </c>
      <c r="L2981" s="23">
        <f t="shared" si="331"/>
        <v>0</v>
      </c>
      <c r="M2981" s="1">
        <f>IF(AND(B2981="Med B", COUNTIFS(A$2:A2981, A2981, B$2:B2981, "Med B")=1), 1, 0)</f>
        <v>0</v>
      </c>
      <c r="N2981" s="1">
        <f t="shared" si="332"/>
        <v>0</v>
      </c>
      <c r="O2981" s="1">
        <f>IF(B2981="Med B", COUNTIFS(A$2:A2981, A2981, B$2:B2981, "Med B"), 0)</f>
        <v>0</v>
      </c>
      <c r="P2981" s="1">
        <f>IF(AND(B2981="Med B", COUNTIFS(A$2:A2981, A2981, B$2:B2981, "Med B")=2), E2981, 0)</f>
        <v>0</v>
      </c>
    </row>
    <row r="2982" spans="9:16" ht="12.75" customHeight="1" x14ac:dyDescent="0.25">
      <c r="I2982" s="23">
        <f>IF(F2982=1, SUMIFS(E$2:E2982, A$2:A2982, A2982, B$2:B2982, "Med A"), 0)</f>
        <v>0</v>
      </c>
      <c r="J2982" s="23">
        <f t="shared" si="329"/>
        <v>0</v>
      </c>
      <c r="K2982" s="23">
        <f t="shared" si="330"/>
        <v>0</v>
      </c>
      <c r="L2982" s="23">
        <f t="shared" si="331"/>
        <v>0</v>
      </c>
      <c r="M2982" s="1">
        <f>IF(AND(B2982="Med B", COUNTIFS(A$2:A2982, A2982, B$2:B2982, "Med B")=1), 1, 0)</f>
        <v>0</v>
      </c>
      <c r="N2982" s="1">
        <f t="shared" si="332"/>
        <v>0</v>
      </c>
      <c r="O2982" s="1">
        <f>IF(B2982="Med B", COUNTIFS(A$2:A2982, A2982, B$2:B2982, "Med B"), 0)</f>
        <v>0</v>
      </c>
      <c r="P2982" s="1">
        <f>IF(AND(B2982="Med B", COUNTIFS(A$2:A2982, A2982, B$2:B2982, "Med B")=2), E2982, 0)</f>
        <v>0</v>
      </c>
    </row>
    <row r="2983" spans="9:16" ht="12.75" customHeight="1" x14ac:dyDescent="0.25">
      <c r="I2983" s="23">
        <f>IF(F2983=1, SUMIFS(E$2:E2983, A$2:A2983, A2983, B$2:B2983, "Med A"), 0)</f>
        <v>0</v>
      </c>
      <c r="J2983" s="23">
        <f t="shared" si="329"/>
        <v>0</v>
      </c>
      <c r="K2983" s="23">
        <f t="shared" si="330"/>
        <v>0</v>
      </c>
      <c r="L2983" s="23">
        <f t="shared" si="331"/>
        <v>0</v>
      </c>
      <c r="M2983" s="1">
        <f>IF(AND(B2983="Med B", COUNTIFS(A$2:A2983, A2983, B$2:B2983, "Med B")=1), 1, 0)</f>
        <v>0</v>
      </c>
      <c r="N2983" s="1">
        <f t="shared" si="332"/>
        <v>0</v>
      </c>
      <c r="O2983" s="1">
        <f>IF(B2983="Med B", COUNTIFS(A$2:A2983, A2983, B$2:B2983, "Med B"), 0)</f>
        <v>0</v>
      </c>
      <c r="P2983" s="1">
        <f>IF(AND(B2983="Med B", COUNTIFS(A$2:A2983, A2983, B$2:B2983, "Med B")=2), E2983, 0)</f>
        <v>0</v>
      </c>
    </row>
    <row r="2984" spans="9:16" ht="12.75" customHeight="1" x14ac:dyDescent="0.25">
      <c r="I2984" s="23">
        <f>IF(F2984=1, SUMIFS(E$2:E2984, A$2:A2984, A2984, B$2:B2984, "Med A"), 0)</f>
        <v>0</v>
      </c>
      <c r="J2984" s="23">
        <f t="shared" si="329"/>
        <v>0</v>
      </c>
      <c r="K2984" s="23">
        <f t="shared" si="330"/>
        <v>0</v>
      </c>
      <c r="L2984" s="23">
        <f t="shared" si="331"/>
        <v>0</v>
      </c>
      <c r="M2984" s="1">
        <f>IF(AND(B2984="Med B", COUNTIFS(A$2:A2984, A2984, B$2:B2984, "Med B")=1), 1, 0)</f>
        <v>0</v>
      </c>
      <c r="N2984" s="1">
        <f t="shared" si="332"/>
        <v>0</v>
      </c>
      <c r="O2984" s="1">
        <f>IF(B2984="Med B", COUNTIFS(A$2:A2984, A2984, B$2:B2984, "Med B"), 0)</f>
        <v>0</v>
      </c>
      <c r="P2984" s="1">
        <f>IF(AND(B2984="Med B", COUNTIFS(A$2:A2984, A2984, B$2:B2984, "Med B")=2), E2984, 0)</f>
        <v>0</v>
      </c>
    </row>
    <row r="2985" spans="9:16" ht="12.75" customHeight="1" x14ac:dyDescent="0.25">
      <c r="I2985" s="23">
        <f>IF(F2985=1, SUMIFS(E$2:E2985, A$2:A2985, A2985, B$2:B2985, "Med A"), 0)</f>
        <v>0</v>
      </c>
      <c r="J2985" s="23">
        <f t="shared" si="329"/>
        <v>0</v>
      </c>
      <c r="K2985" s="23">
        <f t="shared" si="330"/>
        <v>0</v>
      </c>
      <c r="L2985" s="23">
        <f t="shared" si="331"/>
        <v>0</v>
      </c>
      <c r="M2985" s="1">
        <f>IF(AND(B2985="Med B", COUNTIFS(A$2:A2985, A2985, B$2:B2985, "Med B")=1), 1, 0)</f>
        <v>0</v>
      </c>
      <c r="N2985" s="1">
        <f t="shared" si="332"/>
        <v>0</v>
      </c>
      <c r="O2985" s="1">
        <f>IF(B2985="Med B", COUNTIFS(A$2:A2985, A2985, B$2:B2985, "Med B"), 0)</f>
        <v>0</v>
      </c>
      <c r="P2985" s="1">
        <f>IF(AND(B2985="Med B", COUNTIFS(A$2:A2985, A2985, B$2:B2985, "Med B")=2), E2985, 0)</f>
        <v>0</v>
      </c>
    </row>
    <row r="2986" spans="9:16" ht="12.75" customHeight="1" x14ac:dyDescent="0.25">
      <c r="I2986" s="23">
        <f>IF(F2986=1, SUMIFS(E$2:E2986, A$2:A2986, A2986, B$2:B2986, "Med A"), 0)</f>
        <v>0</v>
      </c>
      <c r="J2986" s="23">
        <f t="shared" si="329"/>
        <v>0</v>
      </c>
      <c r="K2986" s="23">
        <f t="shared" si="330"/>
        <v>0</v>
      </c>
      <c r="L2986" s="23">
        <f t="shared" si="331"/>
        <v>0</v>
      </c>
      <c r="M2986" s="1">
        <f>IF(AND(B2986="Med B", COUNTIFS(A$2:A2986, A2986, B$2:B2986, "Med B")=1), 1, 0)</f>
        <v>0</v>
      </c>
      <c r="N2986" s="1">
        <f t="shared" si="332"/>
        <v>0</v>
      </c>
      <c r="O2986" s="1">
        <f>IF(B2986="Med B", COUNTIFS(A$2:A2986, A2986, B$2:B2986, "Med B"), 0)</f>
        <v>0</v>
      </c>
      <c r="P2986" s="1">
        <f>IF(AND(B2986="Med B", COUNTIFS(A$2:A2986, A2986, B$2:B2986, "Med B")=2), E2986, 0)</f>
        <v>0</v>
      </c>
    </row>
    <row r="2987" spans="9:16" ht="12.75" customHeight="1" x14ac:dyDescent="0.25">
      <c r="I2987" s="23">
        <f>IF(F2987=1, SUMIFS(E$2:E2987, A$2:A2987, A2987, B$2:B2987, "Med A"), 0)</f>
        <v>0</v>
      </c>
      <c r="J2987" s="23">
        <f t="shared" si="329"/>
        <v>0</v>
      </c>
      <c r="K2987" s="23">
        <f t="shared" si="330"/>
        <v>0</v>
      </c>
      <c r="L2987" s="23">
        <f t="shared" si="331"/>
        <v>0</v>
      </c>
      <c r="M2987" s="1">
        <f>IF(AND(B2987="Med B", COUNTIFS(A$2:A2987, A2987, B$2:B2987, "Med B")=1), 1, 0)</f>
        <v>0</v>
      </c>
      <c r="N2987" s="1">
        <f t="shared" si="332"/>
        <v>0</v>
      </c>
      <c r="O2987" s="1">
        <f>IF(B2987="Med B", COUNTIFS(A$2:A2987, A2987, B$2:B2987, "Med B"), 0)</f>
        <v>0</v>
      </c>
      <c r="P2987" s="1">
        <f>IF(AND(B2987="Med B", COUNTIFS(A$2:A2987, A2987, B$2:B2987, "Med B")=2), E2987, 0)</f>
        <v>0</v>
      </c>
    </row>
    <row r="2988" spans="9:16" ht="12.75" customHeight="1" x14ac:dyDescent="0.25">
      <c r="I2988" s="23">
        <f>IF(F2988=1, SUMIFS(E$2:E2988, A$2:A2988, A2988, B$2:B2988, "Med A"), 0)</f>
        <v>0</v>
      </c>
      <c r="J2988" s="23">
        <f t="shared" si="329"/>
        <v>0</v>
      </c>
      <c r="K2988" s="23">
        <f t="shared" si="330"/>
        <v>0</v>
      </c>
      <c r="L2988" s="23">
        <f t="shared" si="331"/>
        <v>0</v>
      </c>
      <c r="M2988" s="1">
        <f>IF(AND(B2988="Med B", COUNTIFS(A$2:A2988, A2988, B$2:B2988, "Med B")=1), 1, 0)</f>
        <v>0</v>
      </c>
      <c r="N2988" s="1">
        <f t="shared" si="332"/>
        <v>0</v>
      </c>
      <c r="O2988" s="1">
        <f>IF(B2988="Med B", COUNTIFS(A$2:A2988, A2988, B$2:B2988, "Med B"), 0)</f>
        <v>0</v>
      </c>
      <c r="P2988" s="1">
        <f>IF(AND(B2988="Med B", COUNTIFS(A$2:A2988, A2988, B$2:B2988, "Med B")=2), E2988, 0)</f>
        <v>0</v>
      </c>
    </row>
    <row r="2989" spans="9:16" ht="12.75" customHeight="1" x14ac:dyDescent="0.25">
      <c r="I2989" s="23">
        <f>IF(F2989=1, SUMIFS(E$2:E2989, A$2:A2989, A2989, B$2:B2989, "Med A"), 0)</f>
        <v>0</v>
      </c>
      <c r="J2989" s="23">
        <f t="shared" si="329"/>
        <v>0</v>
      </c>
      <c r="K2989" s="23">
        <f t="shared" si="330"/>
        <v>0</v>
      </c>
      <c r="L2989" s="23">
        <f t="shared" si="331"/>
        <v>0</v>
      </c>
      <c r="M2989" s="1">
        <f>IF(AND(B2989="Med B", COUNTIFS(A$2:A2989, A2989, B$2:B2989, "Med B")=1), 1, 0)</f>
        <v>0</v>
      </c>
      <c r="N2989" s="1">
        <f t="shared" si="332"/>
        <v>0</v>
      </c>
      <c r="O2989" s="1">
        <f>IF(B2989="Med B", COUNTIFS(A$2:A2989, A2989, B$2:B2989, "Med B"), 0)</f>
        <v>0</v>
      </c>
      <c r="P2989" s="1">
        <f>IF(AND(B2989="Med B", COUNTIFS(A$2:A2989, A2989, B$2:B2989, "Med B")=2), E2989, 0)</f>
        <v>0</v>
      </c>
    </row>
    <row r="2990" spans="9:16" ht="12.75" customHeight="1" x14ac:dyDescent="0.25">
      <c r="I2990" s="23">
        <f>IF(F2990=1, SUMIFS(E$2:E2990, A$2:A2990, A2990, B$2:B2990, "Med A"), 0)</f>
        <v>0</v>
      </c>
      <c r="J2990" s="23">
        <f t="shared" si="329"/>
        <v>0</v>
      </c>
      <c r="K2990" s="23">
        <f t="shared" si="330"/>
        <v>0</v>
      </c>
      <c r="L2990" s="23">
        <f t="shared" si="331"/>
        <v>0</v>
      </c>
      <c r="M2990" s="1">
        <f>IF(AND(B2990="Med B", COUNTIFS(A$2:A2990, A2990, B$2:B2990, "Med B")=1), 1, 0)</f>
        <v>0</v>
      </c>
      <c r="N2990" s="1">
        <f t="shared" si="332"/>
        <v>0</v>
      </c>
      <c r="O2990" s="1">
        <f>IF(B2990="Med B", COUNTIFS(A$2:A2990, A2990, B$2:B2990, "Med B"), 0)</f>
        <v>0</v>
      </c>
      <c r="P2990" s="1">
        <f>IF(AND(B2990="Med B", COUNTIFS(A$2:A2990, A2990, B$2:B2990, "Med B")=2), E2990, 0)</f>
        <v>0</v>
      </c>
    </row>
    <row r="2991" spans="9:16" ht="12.75" customHeight="1" x14ac:dyDescent="0.25">
      <c r="I2991" s="23">
        <f>IF(F2991=1, SUMIFS(E$2:E2991, A$2:A2991, A2991, B$2:B2991, "Med A"), 0)</f>
        <v>0</v>
      </c>
      <c r="J2991" s="23">
        <f t="shared" si="329"/>
        <v>0</v>
      </c>
      <c r="K2991" s="23">
        <f t="shared" si="330"/>
        <v>0</v>
      </c>
      <c r="L2991" s="23">
        <f t="shared" si="331"/>
        <v>0</v>
      </c>
      <c r="M2991" s="1">
        <f>IF(AND(B2991="Med B", COUNTIFS(A$2:A2991, A2991, B$2:B2991, "Med B")=1), 1, 0)</f>
        <v>0</v>
      </c>
      <c r="N2991" s="1">
        <f t="shared" si="332"/>
        <v>0</v>
      </c>
      <c r="O2991" s="1">
        <f>IF(B2991="Med B", COUNTIFS(A$2:A2991, A2991, B$2:B2991, "Med B"), 0)</f>
        <v>0</v>
      </c>
      <c r="P2991" s="1">
        <f>IF(AND(B2991="Med B", COUNTIFS(A$2:A2991, A2991, B$2:B2991, "Med B")=2), E2991, 0)</f>
        <v>0</v>
      </c>
    </row>
    <row r="2992" spans="9:16" ht="12.75" customHeight="1" x14ac:dyDescent="0.25">
      <c r="I2992" s="23">
        <f>IF(F2992=1, SUMIFS(E$2:E2992, A$2:A2992, A2992, B$2:B2992, "Med A"), 0)</f>
        <v>0</v>
      </c>
      <c r="J2992" s="23">
        <f t="shared" si="329"/>
        <v>0</v>
      </c>
      <c r="K2992" s="23">
        <f t="shared" si="330"/>
        <v>0</v>
      </c>
      <c r="L2992" s="23">
        <f t="shared" si="331"/>
        <v>0</v>
      </c>
      <c r="M2992" s="1">
        <f>IF(AND(B2992="Med B", COUNTIFS(A$2:A2992, A2992, B$2:B2992, "Med B")=1), 1, 0)</f>
        <v>0</v>
      </c>
      <c r="N2992" s="1">
        <f t="shared" si="332"/>
        <v>0</v>
      </c>
      <c r="O2992" s="1">
        <f>IF(B2992="Med B", COUNTIFS(A$2:A2992, A2992, B$2:B2992, "Med B"), 0)</f>
        <v>0</v>
      </c>
      <c r="P2992" s="1">
        <f>IF(AND(B2992="Med B", COUNTIFS(A$2:A2992, A2992, B$2:B2992, "Med B")=2), E2992, 0)</f>
        <v>0</v>
      </c>
    </row>
    <row r="2993" spans="9:16" ht="12.75" customHeight="1" x14ac:dyDescent="0.25">
      <c r="I2993" s="23">
        <f>IF(F2993=1, SUMIFS(E$2:E2993, A$2:A2993, A2993, B$2:B2993, "Med A"), 0)</f>
        <v>0</v>
      </c>
      <c r="J2993" s="23">
        <f t="shared" si="329"/>
        <v>0</v>
      </c>
      <c r="K2993" s="23">
        <f t="shared" si="330"/>
        <v>0</v>
      </c>
      <c r="L2993" s="23">
        <f t="shared" si="331"/>
        <v>0</v>
      </c>
      <c r="M2993" s="1">
        <f>IF(AND(B2993="Med B", COUNTIFS(A$2:A2993, A2993, B$2:B2993, "Med B")=1), 1, 0)</f>
        <v>0</v>
      </c>
      <c r="N2993" s="1">
        <f t="shared" si="332"/>
        <v>0</v>
      </c>
      <c r="O2993" s="1">
        <f>IF(B2993="Med B", COUNTIFS(A$2:A2993, A2993, B$2:B2993, "Med B"), 0)</f>
        <v>0</v>
      </c>
      <c r="P2993" s="1">
        <f>IF(AND(B2993="Med B", COUNTIFS(A$2:A2993, A2993, B$2:B2993, "Med B")=2), E2993, 0)</f>
        <v>0</v>
      </c>
    </row>
    <row r="2994" spans="9:16" ht="12.75" customHeight="1" x14ac:dyDescent="0.25">
      <c r="I2994" s="23">
        <f>IF(F2994=1, SUMIFS(E$2:E2994, A$2:A2994, A2994, B$2:B2994, "Med A"), 0)</f>
        <v>0</v>
      </c>
      <c r="J2994" s="23">
        <f t="shared" si="329"/>
        <v>0</v>
      </c>
      <c r="K2994" s="23">
        <f t="shared" si="330"/>
        <v>0</v>
      </c>
      <c r="L2994" s="23">
        <f t="shared" si="331"/>
        <v>0</v>
      </c>
      <c r="M2994" s="1">
        <f>IF(AND(B2994="Med B", COUNTIFS(A$2:A2994, A2994, B$2:B2994, "Med B")=1), 1, 0)</f>
        <v>0</v>
      </c>
      <c r="N2994" s="1">
        <f t="shared" si="332"/>
        <v>0</v>
      </c>
      <c r="O2994" s="1">
        <f>IF(B2994="Med B", COUNTIFS(A$2:A2994, A2994, B$2:B2994, "Med B"), 0)</f>
        <v>0</v>
      </c>
      <c r="P2994" s="1">
        <f>IF(AND(B2994="Med B", COUNTIFS(A$2:A2994, A2994, B$2:B2994, "Med B")=2), E2994, 0)</f>
        <v>0</v>
      </c>
    </row>
    <row r="2995" spans="9:16" ht="12.75" customHeight="1" x14ac:dyDescent="0.25">
      <c r="I2995" s="23">
        <f>IF(F2995=1, SUMIFS(E$2:E2995, A$2:A2995, A2995, B$2:B2995, "Med A"), 0)</f>
        <v>0</v>
      </c>
      <c r="J2995" s="23">
        <f t="shared" si="329"/>
        <v>0</v>
      </c>
      <c r="K2995" s="23">
        <f t="shared" si="330"/>
        <v>0</v>
      </c>
      <c r="L2995" s="23">
        <f t="shared" si="331"/>
        <v>0</v>
      </c>
      <c r="M2995" s="1">
        <f>IF(AND(B2995="Med B", COUNTIFS(A$2:A2995, A2995, B$2:B2995, "Med B")=1), 1, 0)</f>
        <v>0</v>
      </c>
      <c r="N2995" s="1">
        <f t="shared" si="332"/>
        <v>0</v>
      </c>
      <c r="O2995" s="1">
        <f>IF(B2995="Med B", COUNTIFS(A$2:A2995, A2995, B$2:B2995, "Med B"), 0)</f>
        <v>0</v>
      </c>
      <c r="P2995" s="1">
        <f>IF(AND(B2995="Med B", COUNTIFS(A$2:A2995, A2995, B$2:B2995, "Med B")=2), E2995, 0)</f>
        <v>0</v>
      </c>
    </row>
    <row r="2996" spans="9:16" ht="12.75" customHeight="1" x14ac:dyDescent="0.25">
      <c r="I2996" s="23">
        <f>IF(F2996=1, SUMIFS(E$2:E2996, A$2:A2996, A2996, B$2:B2996, "Med A"), 0)</f>
        <v>0</v>
      </c>
      <c r="J2996" s="23">
        <f t="shared" si="329"/>
        <v>0</v>
      </c>
      <c r="K2996" s="23">
        <f t="shared" si="330"/>
        <v>0</v>
      </c>
      <c r="L2996" s="23">
        <f t="shared" si="331"/>
        <v>0</v>
      </c>
      <c r="M2996" s="1">
        <f>IF(AND(B2996="Med B", COUNTIFS(A$2:A2996, A2996, B$2:B2996, "Med B")=1), 1, 0)</f>
        <v>0</v>
      </c>
      <c r="N2996" s="1">
        <f t="shared" si="332"/>
        <v>0</v>
      </c>
      <c r="O2996" s="1">
        <f>IF(B2996="Med B", COUNTIFS(A$2:A2996, A2996, B$2:B2996, "Med B"), 0)</f>
        <v>0</v>
      </c>
      <c r="P2996" s="1">
        <f>IF(AND(B2996="Med B", COUNTIFS(A$2:A2996, A2996, B$2:B2996, "Med B")=2), E2996, 0)</f>
        <v>0</v>
      </c>
    </row>
    <row r="2997" spans="9:16" ht="12.75" customHeight="1" x14ac:dyDescent="0.25">
      <c r="I2997" s="23">
        <f>IF(F2997=1, SUMIFS(E$2:E2997, A$2:A2997, A2997, B$2:B2997, "Med A"), 0)</f>
        <v>0</v>
      </c>
      <c r="J2997" s="23">
        <f t="shared" si="329"/>
        <v>0</v>
      </c>
      <c r="K2997" s="23">
        <f t="shared" si="330"/>
        <v>0</v>
      </c>
      <c r="L2997" s="23">
        <f t="shared" si="331"/>
        <v>0</v>
      </c>
      <c r="M2997" s="1">
        <f>IF(AND(B2997="Med B", COUNTIFS(A$2:A2997, A2997, B$2:B2997, "Med B")=1), 1, 0)</f>
        <v>0</v>
      </c>
      <c r="N2997" s="1">
        <f t="shared" si="332"/>
        <v>0</v>
      </c>
      <c r="O2997" s="1">
        <f>IF(B2997="Med B", COUNTIFS(A$2:A2997, A2997, B$2:B2997, "Med B"), 0)</f>
        <v>0</v>
      </c>
      <c r="P2997" s="1">
        <f>IF(AND(B2997="Med B", COUNTIFS(A$2:A2997, A2997, B$2:B2997, "Med B")=2), E2997, 0)</f>
        <v>0</v>
      </c>
    </row>
    <row r="2998" spans="9:16" ht="12.75" customHeight="1" x14ac:dyDescent="0.25">
      <c r="I2998" s="23">
        <f>IF(F2998=1, SUMIFS(E$2:E2998, A$2:A2998, A2998, B$2:B2998, "Med A"), 0)</f>
        <v>0</v>
      </c>
      <c r="J2998" s="23">
        <f t="shared" si="329"/>
        <v>0</v>
      </c>
      <c r="K2998" s="23">
        <f t="shared" si="330"/>
        <v>0</v>
      </c>
      <c r="L2998" s="23">
        <f t="shared" si="331"/>
        <v>0</v>
      </c>
      <c r="M2998" s="1">
        <f>IF(AND(B2998="Med B", COUNTIFS(A$2:A2998, A2998, B$2:B2998, "Med B")=1), 1, 0)</f>
        <v>0</v>
      </c>
      <c r="N2998" s="1">
        <f t="shared" si="332"/>
        <v>0</v>
      </c>
      <c r="O2998" s="1">
        <f>IF(B2998="Med B", COUNTIFS(A$2:A2998, A2998, B$2:B2998, "Med B"), 0)</f>
        <v>0</v>
      </c>
      <c r="P2998" s="1">
        <f>IF(AND(B2998="Med B", COUNTIFS(A$2:A2998, A2998, B$2:B2998, "Med B")=2), E2998, 0)</f>
        <v>0</v>
      </c>
    </row>
    <row r="2999" spans="9:16" ht="12.75" customHeight="1" x14ac:dyDescent="0.25">
      <c r="I2999" s="23">
        <f>IF(F2999=1, SUMIFS(E$2:E2999, A$2:A2999, A2999, B$2:B2999, "Med A"), 0)</f>
        <v>0</v>
      </c>
      <c r="J2999" s="23">
        <f t="shared" si="329"/>
        <v>0</v>
      </c>
      <c r="K2999" s="23">
        <f t="shared" si="330"/>
        <v>0</v>
      </c>
      <c r="L2999" s="23">
        <f t="shared" si="331"/>
        <v>0</v>
      </c>
      <c r="M2999" s="1">
        <f>IF(AND(B2999="Med B", COUNTIFS(A$2:A2999, A2999, B$2:B2999, "Med B")=1), 1, 0)</f>
        <v>0</v>
      </c>
      <c r="N2999" s="1">
        <f t="shared" si="332"/>
        <v>0</v>
      </c>
      <c r="O2999" s="1">
        <f>IF(B2999="Med B", COUNTIFS(A$2:A2999, A2999, B$2:B2999, "Med B"), 0)</f>
        <v>0</v>
      </c>
      <c r="P2999" s="1">
        <f>IF(AND(B2999="Med B", COUNTIFS(A$2:A2999, A2999, B$2:B2999, "Med B")=2), E2999, 0)</f>
        <v>0</v>
      </c>
    </row>
    <row r="3000" spans="9:16" ht="12.75" customHeight="1" x14ac:dyDescent="0.25">
      <c r="I3000" s="23">
        <f>IF(F3000=1, SUMIFS(E$2:E3000, A$2:A3000, A3000, B$2:B3000, "Med A"), 0)</f>
        <v>0</v>
      </c>
      <c r="J3000" s="23">
        <f t="shared" si="329"/>
        <v>0</v>
      </c>
      <c r="K3000" s="23">
        <f t="shared" si="330"/>
        <v>0</v>
      </c>
      <c r="L3000" s="23">
        <f t="shared" si="331"/>
        <v>0</v>
      </c>
      <c r="M3000" s="1">
        <f>IF(AND(B3000="Med B", COUNTIFS(A$2:A3000, A3000, B$2:B3000, "Med B")=1), 1, 0)</f>
        <v>0</v>
      </c>
      <c r="N3000" s="1">
        <f t="shared" si="332"/>
        <v>0</v>
      </c>
      <c r="O3000" s="1">
        <f>IF(B3000="Med B", COUNTIFS(A$2:A3000, A3000, B$2:B3000, "Med B"), 0)</f>
        <v>0</v>
      </c>
      <c r="P3000" s="1">
        <f>IF(AND(B3000="Med B", COUNTIFS(A$2:A3000, A3000, B$2:B3000, "Med B")=2), E3000, 0)</f>
        <v>0</v>
      </c>
    </row>
    <row r="3001" spans="9:16" ht="12.75" customHeight="1" x14ac:dyDescent="0.25">
      <c r="I3001" s="23">
        <f>IF(F3001=1, SUMIFS(E$2:E3001, A$2:A3001, A3001, B$2:B3001, "Med A"), 0)</f>
        <v>0</v>
      </c>
      <c r="J3001" s="23">
        <f t="shared" si="329"/>
        <v>0</v>
      </c>
      <c r="K3001" s="23">
        <f t="shared" si="330"/>
        <v>0</v>
      </c>
      <c r="L3001" s="23">
        <f t="shared" si="331"/>
        <v>0</v>
      </c>
      <c r="M3001" s="1">
        <f>IF(AND(B3001="Med B", COUNTIFS(A$2:A3001, A3001, B$2:B3001, "Med B")=1), 1, 0)</f>
        <v>0</v>
      </c>
      <c r="N3001" s="1">
        <f t="shared" si="332"/>
        <v>0</v>
      </c>
      <c r="O3001" s="1">
        <f>IF(B3001="Med B", COUNTIFS(A$2:A3001, A3001, B$2:B3001, "Med B"), 0)</f>
        <v>0</v>
      </c>
      <c r="P3001" s="1">
        <f>IF(AND(B3001="Med B", COUNTIFS(A$2:A3001, A3001, B$2:B3001, "Med B")=2), E3001, 0)</f>
        <v>0</v>
      </c>
    </row>
    <row r="3002" spans="9:16" ht="12.75" customHeight="1" x14ac:dyDescent="0.25">
      <c r="I3002" s="23">
        <f>IF(F3002=1, SUMIFS(E$2:E3002, A$2:A3002, A3002, B$2:B3002, "Med A"), 0)</f>
        <v>0</v>
      </c>
      <c r="J3002" s="23">
        <f t="shared" si="329"/>
        <v>0</v>
      </c>
      <c r="K3002" s="23">
        <f t="shared" si="330"/>
        <v>0</v>
      </c>
      <c r="L3002" s="23">
        <f t="shared" si="331"/>
        <v>0</v>
      </c>
      <c r="M3002" s="1">
        <f>IF(AND(B3002="Med B", COUNTIFS(A$2:A3002, A3002, B$2:B3002, "Med B")=1), 1, 0)</f>
        <v>0</v>
      </c>
      <c r="N3002" s="1">
        <f t="shared" si="332"/>
        <v>0</v>
      </c>
      <c r="O3002" s="1">
        <f>IF(B3002="Med B", COUNTIFS(A$2:A3002, A3002, B$2:B3002, "Med B"), 0)</f>
        <v>0</v>
      </c>
      <c r="P3002" s="1">
        <f>IF(AND(B3002="Med B", COUNTIFS(A$2:A3002, A3002, B$2:B3002, "Med B")=2), E3002, 0)</f>
        <v>0</v>
      </c>
    </row>
    <row r="3003" spans="9:16" ht="12.75" customHeight="1" x14ac:dyDescent="0.25">
      <c r="I3003" s="23">
        <f>IF(F3003=1, SUMIFS(E$2:E3003, A$2:A3003, A3003, B$2:B3003, "Med A"), 0)</f>
        <v>0</v>
      </c>
      <c r="J3003" s="23">
        <f t="shared" si="329"/>
        <v>0</v>
      </c>
      <c r="K3003" s="23">
        <f t="shared" si="330"/>
        <v>0</v>
      </c>
      <c r="L3003" s="23">
        <f t="shared" si="331"/>
        <v>0</v>
      </c>
      <c r="M3003" s="1">
        <f>IF(AND(B3003="Med B", COUNTIFS(A$2:A3003, A3003, B$2:B3003, "Med B")=1), 1, 0)</f>
        <v>0</v>
      </c>
      <c r="N3003" s="1">
        <f t="shared" si="332"/>
        <v>0</v>
      </c>
      <c r="O3003" s="1">
        <f>IF(B3003="Med B", COUNTIFS(A$2:A3003, A3003, B$2:B3003, "Med B"), 0)</f>
        <v>0</v>
      </c>
      <c r="P3003" s="1">
        <f>IF(AND(B3003="Med B", COUNTIFS(A$2:A3003, A3003, B$2:B3003, "Med B")=2), E3003, 0)</f>
        <v>0</v>
      </c>
    </row>
    <row r="3004" spans="9:16" ht="12.75" customHeight="1" x14ac:dyDescent="0.25">
      <c r="I3004" s="23">
        <f>IF(F3004=1, SUMIFS(E$2:E3004, A$2:A3004, A3004, B$2:B3004, "Med A"), 0)</f>
        <v>0</v>
      </c>
      <c r="J3004" s="23">
        <f t="shared" si="329"/>
        <v>0</v>
      </c>
      <c r="K3004" s="23">
        <f t="shared" si="330"/>
        <v>0</v>
      </c>
      <c r="L3004" s="23">
        <f t="shared" si="331"/>
        <v>0</v>
      </c>
      <c r="M3004" s="1">
        <f>IF(AND(B3004="Med B", COUNTIFS(A$2:A3004, A3004, B$2:B3004, "Med B")=1), 1, 0)</f>
        <v>0</v>
      </c>
      <c r="N3004" s="1">
        <f t="shared" si="332"/>
        <v>0</v>
      </c>
      <c r="O3004" s="1">
        <f>IF(B3004="Med B", COUNTIFS(A$2:A3004, A3004, B$2:B3004, "Med B"), 0)</f>
        <v>0</v>
      </c>
      <c r="P3004" s="1">
        <f>IF(AND(B3004="Med B", COUNTIFS(A$2:A3004, A3004, B$2:B3004, "Med B")=2), E3004, 0)</f>
        <v>0</v>
      </c>
    </row>
    <row r="3005" spans="9:16" ht="12.75" customHeight="1" x14ac:dyDescent="0.25">
      <c r="I3005" s="23">
        <f>IF(F3005=1, SUMIFS(E$2:E3005, A$2:A3005, A3005, B$2:B3005, "Med A"), 0)</f>
        <v>0</v>
      </c>
      <c r="J3005" s="23">
        <f t="shared" si="329"/>
        <v>0</v>
      </c>
      <c r="K3005" s="23">
        <f t="shared" si="330"/>
        <v>0</v>
      </c>
      <c r="L3005" s="23">
        <f t="shared" si="331"/>
        <v>0</v>
      </c>
      <c r="M3005" s="1">
        <f>IF(AND(B3005="Med B", COUNTIFS(A$2:A3005, A3005, B$2:B3005, "Med B")=1), 1, 0)</f>
        <v>0</v>
      </c>
      <c r="N3005" s="1">
        <f t="shared" si="332"/>
        <v>0</v>
      </c>
      <c r="O3005" s="1">
        <f>IF(B3005="Med B", COUNTIFS(A$2:A3005, A3005, B$2:B3005, "Med B"), 0)</f>
        <v>0</v>
      </c>
      <c r="P3005" s="1">
        <f>IF(AND(B3005="Med B", COUNTIFS(A$2:A3005, A3005, B$2:B3005, "Med B")=2), E3005, 0)</f>
        <v>0</v>
      </c>
    </row>
    <row r="3006" spans="9:16" ht="12.75" customHeight="1" x14ac:dyDescent="0.25">
      <c r="I3006" s="23">
        <f>IF(F3006=1, SUMIFS(E$2:E3006, A$2:A3006, A3006, B$2:B3006, "Med A"), 0)</f>
        <v>0</v>
      </c>
      <c r="J3006" s="23">
        <f t="shared" si="329"/>
        <v>0</v>
      </c>
      <c r="K3006" s="23">
        <f t="shared" si="330"/>
        <v>0</v>
      </c>
      <c r="L3006" s="23">
        <f t="shared" si="331"/>
        <v>0</v>
      </c>
      <c r="M3006" s="1">
        <f>IF(AND(B3006="Med B", COUNTIFS(A$2:A3006, A3006, B$2:B3006, "Med B")=1), 1, 0)</f>
        <v>0</v>
      </c>
      <c r="N3006" s="1">
        <f t="shared" si="332"/>
        <v>0</v>
      </c>
      <c r="O3006" s="1">
        <f>IF(B3006="Med B", COUNTIFS(A$2:A3006, A3006, B$2:B3006, "Med B"), 0)</f>
        <v>0</v>
      </c>
      <c r="P3006" s="1">
        <f>IF(AND(B3006="Med B", COUNTIFS(A$2:A3006, A3006, B$2:B3006, "Med B")=2), E3006, 0)</f>
        <v>0</v>
      </c>
    </row>
    <row r="3007" spans="9:16" ht="12.75" customHeight="1" x14ac:dyDescent="0.25">
      <c r="I3007" s="23">
        <f>IF(F3007=1, SUMIFS(E$2:E3007, A$2:A3007, A3007, B$2:B3007, "Med A"), 0)</f>
        <v>0</v>
      </c>
      <c r="J3007" s="23">
        <f t="shared" si="329"/>
        <v>0</v>
      </c>
      <c r="K3007" s="23">
        <f t="shared" si="330"/>
        <v>0</v>
      </c>
      <c r="L3007" s="23">
        <f t="shared" si="331"/>
        <v>0</v>
      </c>
      <c r="M3007" s="1">
        <f>IF(AND(B3007="Med B", COUNTIFS(A$2:A3007, A3007, B$2:B3007, "Med B")=1), 1, 0)</f>
        <v>0</v>
      </c>
      <c r="N3007" s="1">
        <f t="shared" si="332"/>
        <v>0</v>
      </c>
      <c r="O3007" s="1">
        <f>IF(B3007="Med B", COUNTIFS(A$2:A3007, A3007, B$2:B3007, "Med B"), 0)</f>
        <v>0</v>
      </c>
      <c r="P3007" s="1">
        <f>IF(AND(B3007="Med B", COUNTIFS(A$2:A3007, A3007, B$2:B3007, "Med B")=2), E3007, 0)</f>
        <v>0</v>
      </c>
    </row>
    <row r="3008" spans="9:16" ht="12.75" customHeight="1" x14ac:dyDescent="0.25">
      <c r="I3008" s="23">
        <f>IF(F3008=1, SUMIFS(E$2:E3008, A$2:A3008, A3008, B$2:B3008, "Med A"), 0)</f>
        <v>0</v>
      </c>
      <c r="J3008" s="23">
        <f t="shared" si="329"/>
        <v>0</v>
      </c>
      <c r="K3008" s="23">
        <f t="shared" si="330"/>
        <v>0</v>
      </c>
      <c r="L3008" s="23">
        <f t="shared" si="331"/>
        <v>0</v>
      </c>
      <c r="M3008" s="1">
        <f>IF(AND(B3008="Med B", COUNTIFS(A$2:A3008, A3008, B$2:B3008, "Med B")=1), 1, 0)</f>
        <v>0</v>
      </c>
      <c r="N3008" s="1">
        <f t="shared" si="332"/>
        <v>0</v>
      </c>
      <c r="O3008" s="1">
        <f>IF(B3008="Med B", COUNTIFS(A$2:A3008, A3008, B$2:B3008, "Med B"), 0)</f>
        <v>0</v>
      </c>
      <c r="P3008" s="1">
        <f>IF(AND(B3008="Med B", COUNTIFS(A$2:A3008, A3008, B$2:B3008, "Med B")=2), E3008, 0)</f>
        <v>0</v>
      </c>
    </row>
    <row r="3009" spans="9:16" ht="12.75" customHeight="1" x14ac:dyDescent="0.25">
      <c r="I3009" s="23">
        <f>IF(F3009=1, SUMIFS(E$2:E3009, A$2:A3009, A3009, B$2:B3009, "Med A"), 0)</f>
        <v>0</v>
      </c>
      <c r="J3009" s="23">
        <f t="shared" si="329"/>
        <v>0</v>
      </c>
      <c r="K3009" s="23">
        <f t="shared" si="330"/>
        <v>0</v>
      </c>
      <c r="L3009" s="23">
        <f t="shared" si="331"/>
        <v>0</v>
      </c>
      <c r="M3009" s="1">
        <f>IF(AND(B3009="Med B", COUNTIFS(A$2:A3009, A3009, B$2:B3009, "Med B")=1), 1, 0)</f>
        <v>0</v>
      </c>
      <c r="N3009" s="1">
        <f t="shared" si="332"/>
        <v>0</v>
      </c>
      <c r="O3009" s="1">
        <f>IF(B3009="Med B", COUNTIFS(A$2:A3009, A3009, B$2:B3009, "Med B"), 0)</f>
        <v>0</v>
      </c>
      <c r="P3009" s="1">
        <f>IF(AND(B3009="Med B", COUNTIFS(A$2:A3009, A3009, B$2:B3009, "Med B")=2), E3009, 0)</f>
        <v>0</v>
      </c>
    </row>
    <row r="3010" spans="9:16" ht="12.75" customHeight="1" x14ac:dyDescent="0.25">
      <c r="I3010" s="23">
        <f>IF(F3010=1, SUMIFS(E$2:E3010, A$2:A3010, A3010, B$2:B3010, "Med A"), 0)</f>
        <v>0</v>
      </c>
      <c r="J3010" s="23">
        <f t="shared" si="329"/>
        <v>0</v>
      </c>
      <c r="K3010" s="23">
        <f t="shared" si="330"/>
        <v>0</v>
      </c>
      <c r="L3010" s="23">
        <f t="shared" si="331"/>
        <v>0</v>
      </c>
      <c r="M3010" s="1">
        <f>IF(AND(B3010="Med B", COUNTIFS(A$2:A3010, A3010, B$2:B3010, "Med B")=1), 1, 0)</f>
        <v>0</v>
      </c>
      <c r="N3010" s="1">
        <f t="shared" si="332"/>
        <v>0</v>
      </c>
      <c r="O3010" s="1">
        <f>IF(B3010="Med B", COUNTIFS(A$2:A3010, A3010, B$2:B3010, "Med B"), 0)</f>
        <v>0</v>
      </c>
      <c r="P3010" s="1">
        <f>IF(AND(B3010="Med B", COUNTIFS(A$2:A3010, A3010, B$2:B3010, "Med B")=2), E3010, 0)</f>
        <v>0</v>
      </c>
    </row>
    <row r="3011" spans="9:16" ht="12.75" customHeight="1" x14ac:dyDescent="0.25">
      <c r="I3011" s="23">
        <f>IF(F3011=1, SUMIFS(E$2:E3011, A$2:A3011, A3011, B$2:B3011, "Med A"), 0)</f>
        <v>0</v>
      </c>
      <c r="J3011" s="23">
        <f t="shared" ref="J3011:J3074" si="333">IF(AND(B3011="Med B", OR(A3012&lt;&gt;A3011, ISBLANK(A3012))), SUMIFS(E:E, A:A, A3011, B:B, "Med B"), 0)</f>
        <v>0</v>
      </c>
      <c r="K3011" s="23">
        <f t="shared" ref="K3011:K3074" si="334">IF(B3011="Med A", E3011, 0)</f>
        <v>0</v>
      </c>
      <c r="L3011" s="23">
        <f t="shared" ref="L3011:L3074" si="335">IF(B3011="Med B", E3011, 0)</f>
        <v>0</v>
      </c>
      <c r="M3011" s="1">
        <f>IF(AND(B3011="Med B", COUNTIFS(A$2:A3011, A3011, B$2:B3011, "Med B")=1), 1, 0)</f>
        <v>0</v>
      </c>
      <c r="N3011" s="1">
        <f t="shared" ref="N3011:N3074" si="336">IF(M3011=1, E3011, 0)</f>
        <v>0</v>
      </c>
      <c r="O3011" s="1">
        <f>IF(B3011="Med B", COUNTIFS(A$2:A3011, A3011, B$2:B3011, "Med B"), 0)</f>
        <v>0</v>
      </c>
      <c r="P3011" s="1">
        <f>IF(AND(B3011="Med B", COUNTIFS(A$2:A3011, A3011, B$2:B3011, "Med B")=2), E3011, 0)</f>
        <v>0</v>
      </c>
    </row>
    <row r="3012" spans="9:16" ht="12.75" customHeight="1" x14ac:dyDescent="0.25">
      <c r="I3012" s="23">
        <f>IF(F3012=1, SUMIFS(E$2:E3012, A$2:A3012, A3012, B$2:B3012, "Med A"), 0)</f>
        <v>0</v>
      </c>
      <c r="J3012" s="23">
        <f t="shared" si="333"/>
        <v>0</v>
      </c>
      <c r="K3012" s="23">
        <f t="shared" si="334"/>
        <v>0</v>
      </c>
      <c r="L3012" s="23">
        <f t="shared" si="335"/>
        <v>0</v>
      </c>
      <c r="M3012" s="1">
        <f>IF(AND(B3012="Med B", COUNTIFS(A$2:A3012, A3012, B$2:B3012, "Med B")=1), 1, 0)</f>
        <v>0</v>
      </c>
      <c r="N3012" s="1">
        <f t="shared" si="336"/>
        <v>0</v>
      </c>
      <c r="O3012" s="1">
        <f>IF(B3012="Med B", COUNTIFS(A$2:A3012, A3012, B$2:B3012, "Med B"), 0)</f>
        <v>0</v>
      </c>
      <c r="P3012" s="1">
        <f>IF(AND(B3012="Med B", COUNTIFS(A$2:A3012, A3012, B$2:B3012, "Med B")=2), E3012, 0)</f>
        <v>0</v>
      </c>
    </row>
    <row r="3013" spans="9:16" ht="12.75" customHeight="1" x14ac:dyDescent="0.25">
      <c r="I3013" s="23">
        <f>IF(F3013=1, SUMIFS(E$2:E3013, A$2:A3013, A3013, B$2:B3013, "Med A"), 0)</f>
        <v>0</v>
      </c>
      <c r="J3013" s="23">
        <f t="shared" si="333"/>
        <v>0</v>
      </c>
      <c r="K3013" s="23">
        <f t="shared" si="334"/>
        <v>0</v>
      </c>
      <c r="L3013" s="23">
        <f t="shared" si="335"/>
        <v>0</v>
      </c>
      <c r="M3013" s="1">
        <f>IF(AND(B3013="Med B", COUNTIFS(A$2:A3013, A3013, B$2:B3013, "Med B")=1), 1, 0)</f>
        <v>0</v>
      </c>
      <c r="N3013" s="1">
        <f t="shared" si="336"/>
        <v>0</v>
      </c>
      <c r="O3013" s="1">
        <f>IF(B3013="Med B", COUNTIFS(A$2:A3013, A3013, B$2:B3013, "Med B"), 0)</f>
        <v>0</v>
      </c>
      <c r="P3013" s="1">
        <f>IF(AND(B3013="Med B", COUNTIFS(A$2:A3013, A3013, B$2:B3013, "Med B")=2), E3013, 0)</f>
        <v>0</v>
      </c>
    </row>
    <row r="3014" spans="9:16" ht="12.75" customHeight="1" x14ac:dyDescent="0.25">
      <c r="I3014" s="23">
        <f>IF(F3014=1, SUMIFS(E$2:E3014, A$2:A3014, A3014, B$2:B3014, "Med A"), 0)</f>
        <v>0</v>
      </c>
      <c r="J3014" s="23">
        <f t="shared" si="333"/>
        <v>0</v>
      </c>
      <c r="K3014" s="23">
        <f t="shared" si="334"/>
        <v>0</v>
      </c>
      <c r="L3014" s="23">
        <f t="shared" si="335"/>
        <v>0</v>
      </c>
      <c r="M3014" s="1">
        <f>IF(AND(B3014="Med B", COUNTIFS(A$2:A3014, A3014, B$2:B3014, "Med B")=1), 1, 0)</f>
        <v>0</v>
      </c>
      <c r="N3014" s="1">
        <f t="shared" si="336"/>
        <v>0</v>
      </c>
      <c r="O3014" s="1">
        <f>IF(B3014="Med B", COUNTIFS(A$2:A3014, A3014, B$2:B3014, "Med B"), 0)</f>
        <v>0</v>
      </c>
      <c r="P3014" s="1">
        <f>IF(AND(B3014="Med B", COUNTIFS(A$2:A3014, A3014, B$2:B3014, "Med B")=2), E3014, 0)</f>
        <v>0</v>
      </c>
    </row>
    <row r="3015" spans="9:16" ht="12.75" customHeight="1" x14ac:dyDescent="0.25">
      <c r="I3015" s="23">
        <f>IF(F3015=1, SUMIFS(E$2:E3015, A$2:A3015, A3015, B$2:B3015, "Med A"), 0)</f>
        <v>0</v>
      </c>
      <c r="J3015" s="23">
        <f t="shared" si="333"/>
        <v>0</v>
      </c>
      <c r="K3015" s="23">
        <f t="shared" si="334"/>
        <v>0</v>
      </c>
      <c r="L3015" s="23">
        <f t="shared" si="335"/>
        <v>0</v>
      </c>
      <c r="M3015" s="1">
        <f>IF(AND(B3015="Med B", COUNTIFS(A$2:A3015, A3015, B$2:B3015, "Med B")=1), 1, 0)</f>
        <v>0</v>
      </c>
      <c r="N3015" s="1">
        <f t="shared" si="336"/>
        <v>0</v>
      </c>
      <c r="O3015" s="1">
        <f>IF(B3015="Med B", COUNTIFS(A$2:A3015, A3015, B$2:B3015, "Med B"), 0)</f>
        <v>0</v>
      </c>
      <c r="P3015" s="1">
        <f>IF(AND(B3015="Med B", COUNTIFS(A$2:A3015, A3015, B$2:B3015, "Med B")=2), E3015, 0)</f>
        <v>0</v>
      </c>
    </row>
    <row r="3016" spans="9:16" ht="12.75" customHeight="1" x14ac:dyDescent="0.25">
      <c r="I3016" s="23">
        <f>IF(F3016=1, SUMIFS(E$2:E3016, A$2:A3016, A3016, B$2:B3016, "Med A"), 0)</f>
        <v>0</v>
      </c>
      <c r="J3016" s="23">
        <f t="shared" si="333"/>
        <v>0</v>
      </c>
      <c r="K3016" s="23">
        <f t="shared" si="334"/>
        <v>0</v>
      </c>
      <c r="L3016" s="23">
        <f t="shared" si="335"/>
        <v>0</v>
      </c>
      <c r="M3016" s="1">
        <f>IF(AND(B3016="Med B", COUNTIFS(A$2:A3016, A3016, B$2:B3016, "Med B")=1), 1, 0)</f>
        <v>0</v>
      </c>
      <c r="N3016" s="1">
        <f t="shared" si="336"/>
        <v>0</v>
      </c>
      <c r="O3016" s="1">
        <f>IF(B3016="Med B", COUNTIFS(A$2:A3016, A3016, B$2:B3016, "Med B"), 0)</f>
        <v>0</v>
      </c>
      <c r="P3016" s="1">
        <f>IF(AND(B3016="Med B", COUNTIFS(A$2:A3016, A3016, B$2:B3016, "Med B")=2), E3016, 0)</f>
        <v>0</v>
      </c>
    </row>
    <row r="3017" spans="9:16" ht="12.75" customHeight="1" x14ac:dyDescent="0.25">
      <c r="I3017" s="23">
        <f>IF(F3017=1, SUMIFS(E$2:E3017, A$2:A3017, A3017, B$2:B3017, "Med A"), 0)</f>
        <v>0</v>
      </c>
      <c r="J3017" s="23">
        <f t="shared" si="333"/>
        <v>0</v>
      </c>
      <c r="K3017" s="23">
        <f t="shared" si="334"/>
        <v>0</v>
      </c>
      <c r="L3017" s="23">
        <f t="shared" si="335"/>
        <v>0</v>
      </c>
      <c r="M3017" s="1">
        <f>IF(AND(B3017="Med B", COUNTIFS(A$2:A3017, A3017, B$2:B3017, "Med B")=1), 1, 0)</f>
        <v>0</v>
      </c>
      <c r="N3017" s="1">
        <f t="shared" si="336"/>
        <v>0</v>
      </c>
      <c r="O3017" s="1">
        <f>IF(B3017="Med B", COUNTIFS(A$2:A3017, A3017, B$2:B3017, "Med B"), 0)</f>
        <v>0</v>
      </c>
      <c r="P3017" s="1">
        <f>IF(AND(B3017="Med B", COUNTIFS(A$2:A3017, A3017, B$2:B3017, "Med B")=2), E3017, 0)</f>
        <v>0</v>
      </c>
    </row>
    <row r="3018" spans="9:16" ht="12.75" customHeight="1" x14ac:dyDescent="0.25">
      <c r="I3018" s="23">
        <f>IF(F3018=1, SUMIFS(E$2:E3018, A$2:A3018, A3018, B$2:B3018, "Med A"), 0)</f>
        <v>0</v>
      </c>
      <c r="J3018" s="23">
        <f t="shared" si="333"/>
        <v>0</v>
      </c>
      <c r="K3018" s="23">
        <f t="shared" si="334"/>
        <v>0</v>
      </c>
      <c r="L3018" s="23">
        <f t="shared" si="335"/>
        <v>0</v>
      </c>
      <c r="M3018" s="1">
        <f>IF(AND(B3018="Med B", COUNTIFS(A$2:A3018, A3018, B$2:B3018, "Med B")=1), 1, 0)</f>
        <v>0</v>
      </c>
      <c r="N3018" s="1">
        <f t="shared" si="336"/>
        <v>0</v>
      </c>
      <c r="O3018" s="1">
        <f>IF(B3018="Med B", COUNTIFS(A$2:A3018, A3018, B$2:B3018, "Med B"), 0)</f>
        <v>0</v>
      </c>
      <c r="P3018" s="1">
        <f>IF(AND(B3018="Med B", COUNTIFS(A$2:A3018, A3018, B$2:B3018, "Med B")=2), E3018, 0)</f>
        <v>0</v>
      </c>
    </row>
    <row r="3019" spans="9:16" ht="12.75" customHeight="1" x14ac:dyDescent="0.25">
      <c r="I3019" s="23">
        <f>IF(F3019=1, SUMIFS(E$2:E3019, A$2:A3019, A3019, B$2:B3019, "Med A"), 0)</f>
        <v>0</v>
      </c>
      <c r="J3019" s="23">
        <f t="shared" si="333"/>
        <v>0</v>
      </c>
      <c r="K3019" s="23">
        <f t="shared" si="334"/>
        <v>0</v>
      </c>
      <c r="L3019" s="23">
        <f t="shared" si="335"/>
        <v>0</v>
      </c>
      <c r="M3019" s="1">
        <f>IF(AND(B3019="Med B", COUNTIFS(A$2:A3019, A3019, B$2:B3019, "Med B")=1), 1, 0)</f>
        <v>0</v>
      </c>
      <c r="N3019" s="1">
        <f t="shared" si="336"/>
        <v>0</v>
      </c>
      <c r="O3019" s="1">
        <f>IF(B3019="Med B", COUNTIFS(A$2:A3019, A3019, B$2:B3019, "Med B"), 0)</f>
        <v>0</v>
      </c>
      <c r="P3019" s="1">
        <f>IF(AND(B3019="Med B", COUNTIFS(A$2:A3019, A3019, B$2:B3019, "Med B")=2), E3019, 0)</f>
        <v>0</v>
      </c>
    </row>
    <row r="3020" spans="9:16" ht="12.75" customHeight="1" x14ac:dyDescent="0.25">
      <c r="I3020" s="23">
        <f>IF(F3020=1, SUMIFS(E$2:E3020, A$2:A3020, A3020, B$2:B3020, "Med A"), 0)</f>
        <v>0</v>
      </c>
      <c r="J3020" s="23">
        <f t="shared" si="333"/>
        <v>0</v>
      </c>
      <c r="K3020" s="23">
        <f t="shared" si="334"/>
        <v>0</v>
      </c>
      <c r="L3020" s="23">
        <f t="shared" si="335"/>
        <v>0</v>
      </c>
      <c r="M3020" s="1">
        <f>IF(AND(B3020="Med B", COUNTIFS(A$2:A3020, A3020, B$2:B3020, "Med B")=1), 1, 0)</f>
        <v>0</v>
      </c>
      <c r="N3020" s="1">
        <f t="shared" si="336"/>
        <v>0</v>
      </c>
      <c r="O3020" s="1">
        <f>IF(B3020="Med B", COUNTIFS(A$2:A3020, A3020, B$2:B3020, "Med B"), 0)</f>
        <v>0</v>
      </c>
      <c r="P3020" s="1">
        <f>IF(AND(B3020="Med B", COUNTIFS(A$2:A3020, A3020, B$2:B3020, "Med B")=2), E3020, 0)</f>
        <v>0</v>
      </c>
    </row>
    <row r="3021" spans="9:16" ht="12.75" customHeight="1" x14ac:dyDescent="0.25">
      <c r="I3021" s="23">
        <f>IF(F3021=1, SUMIFS(E$2:E3021, A$2:A3021, A3021, B$2:B3021, "Med A"), 0)</f>
        <v>0</v>
      </c>
      <c r="J3021" s="23">
        <f t="shared" si="333"/>
        <v>0</v>
      </c>
      <c r="K3021" s="23">
        <f t="shared" si="334"/>
        <v>0</v>
      </c>
      <c r="L3021" s="23">
        <f t="shared" si="335"/>
        <v>0</v>
      </c>
      <c r="M3021" s="1">
        <f>IF(AND(B3021="Med B", COUNTIFS(A$2:A3021, A3021, B$2:B3021, "Med B")=1), 1, 0)</f>
        <v>0</v>
      </c>
      <c r="N3021" s="1">
        <f t="shared" si="336"/>
        <v>0</v>
      </c>
      <c r="O3021" s="1">
        <f>IF(B3021="Med B", COUNTIFS(A$2:A3021, A3021, B$2:B3021, "Med B"), 0)</f>
        <v>0</v>
      </c>
      <c r="P3021" s="1">
        <f>IF(AND(B3021="Med B", COUNTIFS(A$2:A3021, A3021, B$2:B3021, "Med B")=2), E3021, 0)</f>
        <v>0</v>
      </c>
    </row>
    <row r="3022" spans="9:16" ht="12.75" customHeight="1" x14ac:dyDescent="0.25">
      <c r="I3022" s="23">
        <f>IF(F3022=1, SUMIFS(E$2:E3022, A$2:A3022, A3022, B$2:B3022, "Med A"), 0)</f>
        <v>0</v>
      </c>
      <c r="J3022" s="23">
        <f t="shared" si="333"/>
        <v>0</v>
      </c>
      <c r="K3022" s="23">
        <f t="shared" si="334"/>
        <v>0</v>
      </c>
      <c r="L3022" s="23">
        <f t="shared" si="335"/>
        <v>0</v>
      </c>
      <c r="M3022" s="1">
        <f>IF(AND(B3022="Med B", COUNTIFS(A$2:A3022, A3022, B$2:B3022, "Med B")=1), 1, 0)</f>
        <v>0</v>
      </c>
      <c r="N3022" s="1">
        <f t="shared" si="336"/>
        <v>0</v>
      </c>
      <c r="O3022" s="1">
        <f>IF(B3022="Med B", COUNTIFS(A$2:A3022, A3022, B$2:B3022, "Med B"), 0)</f>
        <v>0</v>
      </c>
      <c r="P3022" s="1">
        <f>IF(AND(B3022="Med B", COUNTIFS(A$2:A3022, A3022, B$2:B3022, "Med B")=2), E3022, 0)</f>
        <v>0</v>
      </c>
    </row>
    <row r="3023" spans="9:16" ht="12.75" customHeight="1" x14ac:dyDescent="0.25">
      <c r="I3023" s="23">
        <f>IF(F3023=1, SUMIFS(E$2:E3023, A$2:A3023, A3023, B$2:B3023, "Med A"), 0)</f>
        <v>0</v>
      </c>
      <c r="J3023" s="23">
        <f t="shared" si="333"/>
        <v>0</v>
      </c>
      <c r="K3023" s="23">
        <f t="shared" si="334"/>
        <v>0</v>
      </c>
      <c r="L3023" s="23">
        <f t="shared" si="335"/>
        <v>0</v>
      </c>
      <c r="M3023" s="1">
        <f>IF(AND(B3023="Med B", COUNTIFS(A$2:A3023, A3023, B$2:B3023, "Med B")=1), 1, 0)</f>
        <v>0</v>
      </c>
      <c r="N3023" s="1">
        <f t="shared" si="336"/>
        <v>0</v>
      </c>
      <c r="O3023" s="1">
        <f>IF(B3023="Med B", COUNTIFS(A$2:A3023, A3023, B$2:B3023, "Med B"), 0)</f>
        <v>0</v>
      </c>
      <c r="P3023" s="1">
        <f>IF(AND(B3023="Med B", COUNTIFS(A$2:A3023, A3023, B$2:B3023, "Med B")=2), E3023, 0)</f>
        <v>0</v>
      </c>
    </row>
    <row r="3024" spans="9:16" ht="12.75" customHeight="1" x14ac:dyDescent="0.25">
      <c r="I3024" s="23">
        <f>IF(F3024=1, SUMIFS(E$2:E3024, A$2:A3024, A3024, B$2:B3024, "Med A"), 0)</f>
        <v>0</v>
      </c>
      <c r="J3024" s="23">
        <f t="shared" si="333"/>
        <v>0</v>
      </c>
      <c r="K3024" s="23">
        <f t="shared" si="334"/>
        <v>0</v>
      </c>
      <c r="L3024" s="23">
        <f t="shared" si="335"/>
        <v>0</v>
      </c>
      <c r="M3024" s="1">
        <f>IF(AND(B3024="Med B", COUNTIFS(A$2:A3024, A3024, B$2:B3024, "Med B")=1), 1, 0)</f>
        <v>0</v>
      </c>
      <c r="N3024" s="1">
        <f t="shared" si="336"/>
        <v>0</v>
      </c>
      <c r="O3024" s="1">
        <f>IF(B3024="Med B", COUNTIFS(A$2:A3024, A3024, B$2:B3024, "Med B"), 0)</f>
        <v>0</v>
      </c>
      <c r="P3024" s="1">
        <f>IF(AND(B3024="Med B", COUNTIFS(A$2:A3024, A3024, B$2:B3024, "Med B")=2), E3024, 0)</f>
        <v>0</v>
      </c>
    </row>
    <row r="3025" spans="9:16" ht="12.75" customHeight="1" x14ac:dyDescent="0.25">
      <c r="I3025" s="23">
        <f>IF(F3025=1, SUMIFS(E$2:E3025, A$2:A3025, A3025, B$2:B3025, "Med A"), 0)</f>
        <v>0</v>
      </c>
      <c r="J3025" s="23">
        <f t="shared" si="333"/>
        <v>0</v>
      </c>
      <c r="K3025" s="23">
        <f t="shared" si="334"/>
        <v>0</v>
      </c>
      <c r="L3025" s="23">
        <f t="shared" si="335"/>
        <v>0</v>
      </c>
      <c r="M3025" s="1">
        <f>IF(AND(B3025="Med B", COUNTIFS(A$2:A3025, A3025, B$2:B3025, "Med B")=1), 1, 0)</f>
        <v>0</v>
      </c>
      <c r="N3025" s="1">
        <f t="shared" si="336"/>
        <v>0</v>
      </c>
      <c r="O3025" s="1">
        <f>IF(B3025="Med B", COUNTIFS(A$2:A3025, A3025, B$2:B3025, "Med B"), 0)</f>
        <v>0</v>
      </c>
      <c r="P3025" s="1">
        <f>IF(AND(B3025="Med B", COUNTIFS(A$2:A3025, A3025, B$2:B3025, "Med B")=2), E3025, 0)</f>
        <v>0</v>
      </c>
    </row>
    <row r="3026" spans="9:16" ht="12.75" customHeight="1" x14ac:dyDescent="0.25">
      <c r="I3026" s="23">
        <f>IF(F3026=1, SUMIFS(E$2:E3026, A$2:A3026, A3026, B$2:B3026, "Med A"), 0)</f>
        <v>0</v>
      </c>
      <c r="J3026" s="23">
        <f t="shared" si="333"/>
        <v>0</v>
      </c>
      <c r="K3026" s="23">
        <f t="shared" si="334"/>
        <v>0</v>
      </c>
      <c r="L3026" s="23">
        <f t="shared" si="335"/>
        <v>0</v>
      </c>
      <c r="M3026" s="1">
        <f>IF(AND(B3026="Med B", COUNTIFS(A$2:A3026, A3026, B$2:B3026, "Med B")=1), 1, 0)</f>
        <v>0</v>
      </c>
      <c r="N3026" s="1">
        <f t="shared" si="336"/>
        <v>0</v>
      </c>
      <c r="O3026" s="1">
        <f>IF(B3026="Med B", COUNTIFS(A$2:A3026, A3026, B$2:B3026, "Med B"), 0)</f>
        <v>0</v>
      </c>
      <c r="P3026" s="1">
        <f>IF(AND(B3026="Med B", COUNTIFS(A$2:A3026, A3026, B$2:B3026, "Med B")=2), E3026, 0)</f>
        <v>0</v>
      </c>
    </row>
    <row r="3027" spans="9:16" ht="12.75" customHeight="1" x14ac:dyDescent="0.25">
      <c r="I3027" s="23">
        <f>IF(F3027=1, SUMIFS(E$2:E3027, A$2:A3027, A3027, B$2:B3027, "Med A"), 0)</f>
        <v>0</v>
      </c>
      <c r="J3027" s="23">
        <f t="shared" si="333"/>
        <v>0</v>
      </c>
      <c r="K3027" s="23">
        <f t="shared" si="334"/>
        <v>0</v>
      </c>
      <c r="L3027" s="23">
        <f t="shared" si="335"/>
        <v>0</v>
      </c>
      <c r="M3027" s="1">
        <f>IF(AND(B3027="Med B", COUNTIFS(A$2:A3027, A3027, B$2:B3027, "Med B")=1), 1, 0)</f>
        <v>0</v>
      </c>
      <c r="N3027" s="1">
        <f t="shared" si="336"/>
        <v>0</v>
      </c>
      <c r="O3027" s="1">
        <f>IF(B3027="Med B", COUNTIFS(A$2:A3027, A3027, B$2:B3027, "Med B"), 0)</f>
        <v>0</v>
      </c>
      <c r="P3027" s="1">
        <f>IF(AND(B3027="Med B", COUNTIFS(A$2:A3027, A3027, B$2:B3027, "Med B")=2), E3027, 0)</f>
        <v>0</v>
      </c>
    </row>
    <row r="3028" spans="9:16" ht="12.75" customHeight="1" x14ac:dyDescent="0.25">
      <c r="I3028" s="23">
        <f>IF(F3028=1, SUMIFS(E$2:E3028, A$2:A3028, A3028, B$2:B3028, "Med A"), 0)</f>
        <v>0</v>
      </c>
      <c r="J3028" s="23">
        <f t="shared" si="333"/>
        <v>0</v>
      </c>
      <c r="K3028" s="23">
        <f t="shared" si="334"/>
        <v>0</v>
      </c>
      <c r="L3028" s="23">
        <f t="shared" si="335"/>
        <v>0</v>
      </c>
      <c r="M3028" s="1">
        <f>IF(AND(B3028="Med B", COUNTIFS(A$2:A3028, A3028, B$2:B3028, "Med B")=1), 1, 0)</f>
        <v>0</v>
      </c>
      <c r="N3028" s="1">
        <f t="shared" si="336"/>
        <v>0</v>
      </c>
      <c r="O3028" s="1">
        <f>IF(B3028="Med B", COUNTIFS(A$2:A3028, A3028, B$2:B3028, "Med B"), 0)</f>
        <v>0</v>
      </c>
      <c r="P3028" s="1">
        <f>IF(AND(B3028="Med B", COUNTIFS(A$2:A3028, A3028, B$2:B3028, "Med B")=2), E3028, 0)</f>
        <v>0</v>
      </c>
    </row>
    <row r="3029" spans="9:16" ht="12.75" customHeight="1" x14ac:dyDescent="0.25">
      <c r="I3029" s="23">
        <f>IF(F3029=1, SUMIFS(E$2:E3029, A$2:A3029, A3029, B$2:B3029, "Med A"), 0)</f>
        <v>0</v>
      </c>
      <c r="J3029" s="23">
        <f t="shared" si="333"/>
        <v>0</v>
      </c>
      <c r="K3029" s="23">
        <f t="shared" si="334"/>
        <v>0</v>
      </c>
      <c r="L3029" s="23">
        <f t="shared" si="335"/>
        <v>0</v>
      </c>
      <c r="M3029" s="1">
        <f>IF(AND(B3029="Med B", COUNTIFS(A$2:A3029, A3029, B$2:B3029, "Med B")=1), 1, 0)</f>
        <v>0</v>
      </c>
      <c r="N3029" s="1">
        <f t="shared" si="336"/>
        <v>0</v>
      </c>
      <c r="O3029" s="1">
        <f>IF(B3029="Med B", COUNTIFS(A$2:A3029, A3029, B$2:B3029, "Med B"), 0)</f>
        <v>0</v>
      </c>
      <c r="P3029" s="1">
        <f>IF(AND(B3029="Med B", COUNTIFS(A$2:A3029, A3029, B$2:B3029, "Med B")=2), E3029, 0)</f>
        <v>0</v>
      </c>
    </row>
    <row r="3030" spans="9:16" ht="12.75" customHeight="1" x14ac:dyDescent="0.25">
      <c r="I3030" s="23">
        <f>IF(F3030=1, SUMIFS(E$2:E3030, A$2:A3030, A3030, B$2:B3030, "Med A"), 0)</f>
        <v>0</v>
      </c>
      <c r="J3030" s="23">
        <f t="shared" si="333"/>
        <v>0</v>
      </c>
      <c r="K3030" s="23">
        <f t="shared" si="334"/>
        <v>0</v>
      </c>
      <c r="L3030" s="23">
        <f t="shared" si="335"/>
        <v>0</v>
      </c>
      <c r="M3030" s="1">
        <f>IF(AND(B3030="Med B", COUNTIFS(A$2:A3030, A3030, B$2:B3030, "Med B")=1), 1, 0)</f>
        <v>0</v>
      </c>
      <c r="N3030" s="1">
        <f t="shared" si="336"/>
        <v>0</v>
      </c>
      <c r="O3030" s="1">
        <f>IF(B3030="Med B", COUNTIFS(A$2:A3030, A3030, B$2:B3030, "Med B"), 0)</f>
        <v>0</v>
      </c>
      <c r="P3030" s="1">
        <f>IF(AND(B3030="Med B", COUNTIFS(A$2:A3030, A3030, B$2:B3030, "Med B")=2), E3030, 0)</f>
        <v>0</v>
      </c>
    </row>
    <row r="3031" spans="9:16" ht="12.75" customHeight="1" x14ac:dyDescent="0.25">
      <c r="I3031" s="23">
        <f>IF(F3031=1, SUMIFS(E$2:E3031, A$2:A3031, A3031, B$2:B3031, "Med A"), 0)</f>
        <v>0</v>
      </c>
      <c r="J3031" s="23">
        <f t="shared" si="333"/>
        <v>0</v>
      </c>
      <c r="K3031" s="23">
        <f t="shared" si="334"/>
        <v>0</v>
      </c>
      <c r="L3031" s="23">
        <f t="shared" si="335"/>
        <v>0</v>
      </c>
      <c r="M3031" s="1">
        <f>IF(AND(B3031="Med B", COUNTIFS(A$2:A3031, A3031, B$2:B3031, "Med B")=1), 1, 0)</f>
        <v>0</v>
      </c>
      <c r="N3031" s="1">
        <f t="shared" si="336"/>
        <v>0</v>
      </c>
      <c r="O3031" s="1">
        <f>IF(B3031="Med B", COUNTIFS(A$2:A3031, A3031, B$2:B3031, "Med B"), 0)</f>
        <v>0</v>
      </c>
      <c r="P3031" s="1">
        <f>IF(AND(B3031="Med B", COUNTIFS(A$2:A3031, A3031, B$2:B3031, "Med B")=2), E3031, 0)</f>
        <v>0</v>
      </c>
    </row>
    <row r="3032" spans="9:16" ht="12.75" customHeight="1" x14ac:dyDescent="0.25">
      <c r="I3032" s="23">
        <f>IF(F3032=1, SUMIFS(E$2:E3032, A$2:A3032, A3032, B$2:B3032, "Med A"), 0)</f>
        <v>0</v>
      </c>
      <c r="J3032" s="23">
        <f t="shared" si="333"/>
        <v>0</v>
      </c>
      <c r="K3032" s="23">
        <f t="shared" si="334"/>
        <v>0</v>
      </c>
      <c r="L3032" s="23">
        <f t="shared" si="335"/>
        <v>0</v>
      </c>
      <c r="M3032" s="1">
        <f>IF(AND(B3032="Med B", COUNTIFS(A$2:A3032, A3032, B$2:B3032, "Med B")=1), 1, 0)</f>
        <v>0</v>
      </c>
      <c r="N3032" s="1">
        <f t="shared" si="336"/>
        <v>0</v>
      </c>
      <c r="O3032" s="1">
        <f>IF(B3032="Med B", COUNTIFS(A$2:A3032, A3032, B$2:B3032, "Med B"), 0)</f>
        <v>0</v>
      </c>
      <c r="P3032" s="1">
        <f>IF(AND(B3032="Med B", COUNTIFS(A$2:A3032, A3032, B$2:B3032, "Med B")=2), E3032, 0)</f>
        <v>0</v>
      </c>
    </row>
    <row r="3033" spans="9:16" ht="12.75" customHeight="1" x14ac:dyDescent="0.25">
      <c r="I3033" s="23">
        <f>IF(F3033=1, SUMIFS(E$2:E3033, A$2:A3033, A3033, B$2:B3033, "Med A"), 0)</f>
        <v>0</v>
      </c>
      <c r="J3033" s="23">
        <f t="shared" si="333"/>
        <v>0</v>
      </c>
      <c r="K3033" s="23">
        <f t="shared" si="334"/>
        <v>0</v>
      </c>
      <c r="L3033" s="23">
        <f t="shared" si="335"/>
        <v>0</v>
      </c>
      <c r="M3033" s="1">
        <f>IF(AND(B3033="Med B", COUNTIFS(A$2:A3033, A3033, B$2:B3033, "Med B")=1), 1, 0)</f>
        <v>0</v>
      </c>
      <c r="N3033" s="1">
        <f t="shared" si="336"/>
        <v>0</v>
      </c>
      <c r="O3033" s="1">
        <f>IF(B3033="Med B", COUNTIFS(A$2:A3033, A3033, B$2:B3033, "Med B"), 0)</f>
        <v>0</v>
      </c>
      <c r="P3033" s="1">
        <f>IF(AND(B3033="Med B", COUNTIFS(A$2:A3033, A3033, B$2:B3033, "Med B")=2), E3033, 0)</f>
        <v>0</v>
      </c>
    </row>
    <row r="3034" spans="9:16" ht="12.75" customHeight="1" x14ac:dyDescent="0.25">
      <c r="I3034" s="23">
        <f>IF(F3034=1, SUMIFS(E$2:E3034, A$2:A3034, A3034, B$2:B3034, "Med A"), 0)</f>
        <v>0</v>
      </c>
      <c r="J3034" s="23">
        <f t="shared" si="333"/>
        <v>0</v>
      </c>
      <c r="K3034" s="23">
        <f t="shared" si="334"/>
        <v>0</v>
      </c>
      <c r="L3034" s="23">
        <f t="shared" si="335"/>
        <v>0</v>
      </c>
      <c r="M3034" s="1">
        <f>IF(AND(B3034="Med B", COUNTIFS(A$2:A3034, A3034, B$2:B3034, "Med B")=1), 1, 0)</f>
        <v>0</v>
      </c>
      <c r="N3034" s="1">
        <f t="shared" si="336"/>
        <v>0</v>
      </c>
      <c r="O3034" s="1">
        <f>IF(B3034="Med B", COUNTIFS(A$2:A3034, A3034, B$2:B3034, "Med B"), 0)</f>
        <v>0</v>
      </c>
      <c r="P3034" s="1">
        <f>IF(AND(B3034="Med B", COUNTIFS(A$2:A3034, A3034, B$2:B3034, "Med B")=2), E3034, 0)</f>
        <v>0</v>
      </c>
    </row>
    <row r="3035" spans="9:16" ht="12.75" customHeight="1" x14ac:dyDescent="0.25">
      <c r="I3035" s="23">
        <f>IF(F3035=1, SUMIFS(E$2:E3035, A$2:A3035, A3035, B$2:B3035, "Med A"), 0)</f>
        <v>0</v>
      </c>
      <c r="J3035" s="23">
        <f t="shared" si="333"/>
        <v>0</v>
      </c>
      <c r="K3035" s="23">
        <f t="shared" si="334"/>
        <v>0</v>
      </c>
      <c r="L3035" s="23">
        <f t="shared" si="335"/>
        <v>0</v>
      </c>
      <c r="M3035" s="1">
        <f>IF(AND(B3035="Med B", COUNTIFS(A$2:A3035, A3035, B$2:B3035, "Med B")=1), 1, 0)</f>
        <v>0</v>
      </c>
      <c r="N3035" s="1">
        <f t="shared" si="336"/>
        <v>0</v>
      </c>
      <c r="O3035" s="1">
        <f>IF(B3035="Med B", COUNTIFS(A$2:A3035, A3035, B$2:B3035, "Med B"), 0)</f>
        <v>0</v>
      </c>
      <c r="P3035" s="1">
        <f>IF(AND(B3035="Med B", COUNTIFS(A$2:A3035, A3035, B$2:B3035, "Med B")=2), E3035, 0)</f>
        <v>0</v>
      </c>
    </row>
    <row r="3036" spans="9:16" ht="12.75" customHeight="1" x14ac:dyDescent="0.25">
      <c r="I3036" s="23">
        <f>IF(F3036=1, SUMIFS(E$2:E3036, A$2:A3036, A3036, B$2:B3036, "Med A"), 0)</f>
        <v>0</v>
      </c>
      <c r="J3036" s="23">
        <f t="shared" si="333"/>
        <v>0</v>
      </c>
      <c r="K3036" s="23">
        <f t="shared" si="334"/>
        <v>0</v>
      </c>
      <c r="L3036" s="23">
        <f t="shared" si="335"/>
        <v>0</v>
      </c>
      <c r="M3036" s="1">
        <f>IF(AND(B3036="Med B", COUNTIFS(A$2:A3036, A3036, B$2:B3036, "Med B")=1), 1, 0)</f>
        <v>0</v>
      </c>
      <c r="N3036" s="1">
        <f t="shared" si="336"/>
        <v>0</v>
      </c>
      <c r="O3036" s="1">
        <f>IF(B3036="Med B", COUNTIFS(A$2:A3036, A3036, B$2:B3036, "Med B"), 0)</f>
        <v>0</v>
      </c>
      <c r="P3036" s="1">
        <f>IF(AND(B3036="Med B", COUNTIFS(A$2:A3036, A3036, B$2:B3036, "Med B")=2), E3036, 0)</f>
        <v>0</v>
      </c>
    </row>
    <row r="3037" spans="9:16" ht="12.75" customHeight="1" x14ac:dyDescent="0.25">
      <c r="I3037" s="23">
        <f>IF(F3037=1, SUMIFS(E$2:E3037, A$2:A3037, A3037, B$2:B3037, "Med A"), 0)</f>
        <v>0</v>
      </c>
      <c r="J3037" s="23">
        <f t="shared" si="333"/>
        <v>0</v>
      </c>
      <c r="K3037" s="23">
        <f t="shared" si="334"/>
        <v>0</v>
      </c>
      <c r="L3037" s="23">
        <f t="shared" si="335"/>
        <v>0</v>
      </c>
      <c r="M3037" s="1">
        <f>IF(AND(B3037="Med B", COUNTIFS(A$2:A3037, A3037, B$2:B3037, "Med B")=1), 1, 0)</f>
        <v>0</v>
      </c>
      <c r="N3037" s="1">
        <f t="shared" si="336"/>
        <v>0</v>
      </c>
      <c r="O3037" s="1">
        <f>IF(B3037="Med B", COUNTIFS(A$2:A3037, A3037, B$2:B3037, "Med B"), 0)</f>
        <v>0</v>
      </c>
      <c r="P3037" s="1">
        <f>IF(AND(B3037="Med B", COUNTIFS(A$2:A3037, A3037, B$2:B3037, "Med B")=2), E3037, 0)</f>
        <v>0</v>
      </c>
    </row>
    <row r="3038" spans="9:16" ht="12.75" customHeight="1" x14ac:dyDescent="0.25">
      <c r="I3038" s="23">
        <f>IF(F3038=1, SUMIFS(E$2:E3038, A$2:A3038, A3038, B$2:B3038, "Med A"), 0)</f>
        <v>0</v>
      </c>
      <c r="J3038" s="23">
        <f t="shared" si="333"/>
        <v>0</v>
      </c>
      <c r="K3038" s="23">
        <f t="shared" si="334"/>
        <v>0</v>
      </c>
      <c r="L3038" s="23">
        <f t="shared" si="335"/>
        <v>0</v>
      </c>
      <c r="M3038" s="1">
        <f>IF(AND(B3038="Med B", COUNTIFS(A$2:A3038, A3038, B$2:B3038, "Med B")=1), 1, 0)</f>
        <v>0</v>
      </c>
      <c r="N3038" s="1">
        <f t="shared" si="336"/>
        <v>0</v>
      </c>
      <c r="O3038" s="1">
        <f>IF(B3038="Med B", COUNTIFS(A$2:A3038, A3038, B$2:B3038, "Med B"), 0)</f>
        <v>0</v>
      </c>
      <c r="P3038" s="1">
        <f>IF(AND(B3038="Med B", COUNTIFS(A$2:A3038, A3038, B$2:B3038, "Med B")=2), E3038, 0)</f>
        <v>0</v>
      </c>
    </row>
    <row r="3039" spans="9:16" ht="12.75" customHeight="1" x14ac:dyDescent="0.25">
      <c r="I3039" s="23">
        <f>IF(F3039=1, SUMIFS(E$2:E3039, A$2:A3039, A3039, B$2:B3039, "Med A"), 0)</f>
        <v>0</v>
      </c>
      <c r="J3039" s="23">
        <f t="shared" si="333"/>
        <v>0</v>
      </c>
      <c r="K3039" s="23">
        <f t="shared" si="334"/>
        <v>0</v>
      </c>
      <c r="L3039" s="23">
        <f t="shared" si="335"/>
        <v>0</v>
      </c>
      <c r="M3039" s="1">
        <f>IF(AND(B3039="Med B", COUNTIFS(A$2:A3039, A3039, B$2:B3039, "Med B")=1), 1, 0)</f>
        <v>0</v>
      </c>
      <c r="N3039" s="1">
        <f t="shared" si="336"/>
        <v>0</v>
      </c>
      <c r="O3039" s="1">
        <f>IF(B3039="Med B", COUNTIFS(A$2:A3039, A3039, B$2:B3039, "Med B"), 0)</f>
        <v>0</v>
      </c>
      <c r="P3039" s="1">
        <f>IF(AND(B3039="Med B", COUNTIFS(A$2:A3039, A3039, B$2:B3039, "Med B")=2), E3039, 0)</f>
        <v>0</v>
      </c>
    </row>
    <row r="3040" spans="9:16" ht="12.75" customHeight="1" x14ac:dyDescent="0.25">
      <c r="I3040" s="23">
        <f>IF(F3040=1, SUMIFS(E$2:E3040, A$2:A3040, A3040, B$2:B3040, "Med A"), 0)</f>
        <v>0</v>
      </c>
      <c r="J3040" s="23">
        <f t="shared" si="333"/>
        <v>0</v>
      </c>
      <c r="K3040" s="23">
        <f t="shared" si="334"/>
        <v>0</v>
      </c>
      <c r="L3040" s="23">
        <f t="shared" si="335"/>
        <v>0</v>
      </c>
      <c r="M3040" s="1">
        <f>IF(AND(B3040="Med B", COUNTIFS(A$2:A3040, A3040, B$2:B3040, "Med B")=1), 1, 0)</f>
        <v>0</v>
      </c>
      <c r="N3040" s="1">
        <f t="shared" si="336"/>
        <v>0</v>
      </c>
      <c r="O3040" s="1">
        <f>IF(B3040="Med B", COUNTIFS(A$2:A3040, A3040, B$2:B3040, "Med B"), 0)</f>
        <v>0</v>
      </c>
      <c r="P3040" s="1">
        <f>IF(AND(B3040="Med B", COUNTIFS(A$2:A3040, A3040, B$2:B3040, "Med B")=2), E3040, 0)</f>
        <v>0</v>
      </c>
    </row>
    <row r="3041" spans="9:16" ht="12.75" customHeight="1" x14ac:dyDescent="0.25">
      <c r="I3041" s="23">
        <f>IF(F3041=1, SUMIFS(E$2:E3041, A$2:A3041, A3041, B$2:B3041, "Med A"), 0)</f>
        <v>0</v>
      </c>
      <c r="J3041" s="23">
        <f t="shared" si="333"/>
        <v>0</v>
      </c>
      <c r="K3041" s="23">
        <f t="shared" si="334"/>
        <v>0</v>
      </c>
      <c r="L3041" s="23">
        <f t="shared" si="335"/>
        <v>0</v>
      </c>
      <c r="M3041" s="1">
        <f>IF(AND(B3041="Med B", COUNTIFS(A$2:A3041, A3041, B$2:B3041, "Med B")=1), 1, 0)</f>
        <v>0</v>
      </c>
      <c r="N3041" s="1">
        <f t="shared" si="336"/>
        <v>0</v>
      </c>
      <c r="O3041" s="1">
        <f>IF(B3041="Med B", COUNTIFS(A$2:A3041, A3041, B$2:B3041, "Med B"), 0)</f>
        <v>0</v>
      </c>
      <c r="P3041" s="1">
        <f>IF(AND(B3041="Med B", COUNTIFS(A$2:A3041, A3041, B$2:B3041, "Med B")=2), E3041, 0)</f>
        <v>0</v>
      </c>
    </row>
    <row r="3042" spans="9:16" ht="12.75" customHeight="1" x14ac:dyDescent="0.25">
      <c r="I3042" s="23">
        <f>IF(F3042=1, SUMIFS(E$2:E3042, A$2:A3042, A3042, B$2:B3042, "Med A"), 0)</f>
        <v>0</v>
      </c>
      <c r="J3042" s="23">
        <f t="shared" si="333"/>
        <v>0</v>
      </c>
      <c r="K3042" s="23">
        <f t="shared" si="334"/>
        <v>0</v>
      </c>
      <c r="L3042" s="23">
        <f t="shared" si="335"/>
        <v>0</v>
      </c>
      <c r="M3042" s="1">
        <f>IF(AND(B3042="Med B", COUNTIFS(A$2:A3042, A3042, B$2:B3042, "Med B")=1), 1, 0)</f>
        <v>0</v>
      </c>
      <c r="N3042" s="1">
        <f t="shared" si="336"/>
        <v>0</v>
      </c>
      <c r="O3042" s="1">
        <f>IF(B3042="Med B", COUNTIFS(A$2:A3042, A3042, B$2:B3042, "Med B"), 0)</f>
        <v>0</v>
      </c>
      <c r="P3042" s="1">
        <f>IF(AND(B3042="Med B", COUNTIFS(A$2:A3042, A3042, B$2:B3042, "Med B")=2), E3042, 0)</f>
        <v>0</v>
      </c>
    </row>
    <row r="3043" spans="9:16" ht="12.75" customHeight="1" x14ac:dyDescent="0.25">
      <c r="I3043" s="23">
        <f>IF(F3043=1, SUMIFS(E$2:E3043, A$2:A3043, A3043, B$2:B3043, "Med A"), 0)</f>
        <v>0</v>
      </c>
      <c r="J3043" s="23">
        <f t="shared" si="333"/>
        <v>0</v>
      </c>
      <c r="K3043" s="23">
        <f t="shared" si="334"/>
        <v>0</v>
      </c>
      <c r="L3043" s="23">
        <f t="shared" si="335"/>
        <v>0</v>
      </c>
      <c r="M3043" s="1">
        <f>IF(AND(B3043="Med B", COUNTIFS(A$2:A3043, A3043, B$2:B3043, "Med B")=1), 1, 0)</f>
        <v>0</v>
      </c>
      <c r="N3043" s="1">
        <f t="shared" si="336"/>
        <v>0</v>
      </c>
      <c r="O3043" s="1">
        <f>IF(B3043="Med B", COUNTIFS(A$2:A3043, A3043, B$2:B3043, "Med B"), 0)</f>
        <v>0</v>
      </c>
      <c r="P3043" s="1">
        <f>IF(AND(B3043="Med B", COUNTIFS(A$2:A3043, A3043, B$2:B3043, "Med B")=2), E3043, 0)</f>
        <v>0</v>
      </c>
    </row>
    <row r="3044" spans="9:16" ht="12.75" customHeight="1" x14ac:dyDescent="0.25">
      <c r="I3044" s="23">
        <f>IF(F3044=1, SUMIFS(E$2:E3044, A$2:A3044, A3044, B$2:B3044, "Med A"), 0)</f>
        <v>0</v>
      </c>
      <c r="J3044" s="23">
        <f t="shared" si="333"/>
        <v>0</v>
      </c>
      <c r="K3044" s="23">
        <f t="shared" si="334"/>
        <v>0</v>
      </c>
      <c r="L3044" s="23">
        <f t="shared" si="335"/>
        <v>0</v>
      </c>
      <c r="M3044" s="1">
        <f>IF(AND(B3044="Med B", COUNTIFS(A$2:A3044, A3044, B$2:B3044, "Med B")=1), 1, 0)</f>
        <v>0</v>
      </c>
      <c r="N3044" s="1">
        <f t="shared" si="336"/>
        <v>0</v>
      </c>
      <c r="O3044" s="1">
        <f>IF(B3044="Med B", COUNTIFS(A$2:A3044, A3044, B$2:B3044, "Med B"), 0)</f>
        <v>0</v>
      </c>
      <c r="P3044" s="1">
        <f>IF(AND(B3044="Med B", COUNTIFS(A$2:A3044, A3044, B$2:B3044, "Med B")=2), E3044, 0)</f>
        <v>0</v>
      </c>
    </row>
    <row r="3045" spans="9:16" ht="12.75" customHeight="1" x14ac:dyDescent="0.25">
      <c r="I3045" s="23">
        <f>IF(F3045=1, SUMIFS(E$2:E3045, A$2:A3045, A3045, B$2:B3045, "Med A"), 0)</f>
        <v>0</v>
      </c>
      <c r="J3045" s="23">
        <f t="shared" si="333"/>
        <v>0</v>
      </c>
      <c r="K3045" s="23">
        <f t="shared" si="334"/>
        <v>0</v>
      </c>
      <c r="L3045" s="23">
        <f t="shared" si="335"/>
        <v>0</v>
      </c>
      <c r="M3045" s="1">
        <f>IF(AND(B3045="Med B", COUNTIFS(A$2:A3045, A3045, B$2:B3045, "Med B")=1), 1, 0)</f>
        <v>0</v>
      </c>
      <c r="N3045" s="1">
        <f t="shared" si="336"/>
        <v>0</v>
      </c>
      <c r="O3045" s="1">
        <f>IF(B3045="Med B", COUNTIFS(A$2:A3045, A3045, B$2:B3045, "Med B"), 0)</f>
        <v>0</v>
      </c>
      <c r="P3045" s="1">
        <f>IF(AND(B3045="Med B", COUNTIFS(A$2:A3045, A3045, B$2:B3045, "Med B")=2), E3045, 0)</f>
        <v>0</v>
      </c>
    </row>
    <row r="3046" spans="9:16" ht="12.75" customHeight="1" x14ac:dyDescent="0.25">
      <c r="I3046" s="23">
        <f>IF(F3046=1, SUMIFS(E$2:E3046, A$2:A3046, A3046, B$2:B3046, "Med A"), 0)</f>
        <v>0</v>
      </c>
      <c r="J3046" s="23">
        <f t="shared" si="333"/>
        <v>0</v>
      </c>
      <c r="K3046" s="23">
        <f t="shared" si="334"/>
        <v>0</v>
      </c>
      <c r="L3046" s="23">
        <f t="shared" si="335"/>
        <v>0</v>
      </c>
      <c r="M3046" s="1">
        <f>IF(AND(B3046="Med B", COUNTIFS(A$2:A3046, A3046, B$2:B3046, "Med B")=1), 1, 0)</f>
        <v>0</v>
      </c>
      <c r="N3046" s="1">
        <f t="shared" si="336"/>
        <v>0</v>
      </c>
      <c r="O3046" s="1">
        <f>IF(B3046="Med B", COUNTIFS(A$2:A3046, A3046, B$2:B3046, "Med B"), 0)</f>
        <v>0</v>
      </c>
      <c r="P3046" s="1">
        <f>IF(AND(B3046="Med B", COUNTIFS(A$2:A3046, A3046, B$2:B3046, "Med B")=2), E3046, 0)</f>
        <v>0</v>
      </c>
    </row>
    <row r="3047" spans="9:16" ht="12.75" customHeight="1" x14ac:dyDescent="0.25">
      <c r="I3047" s="23">
        <f>IF(F3047=1, SUMIFS(E$2:E3047, A$2:A3047, A3047, B$2:B3047, "Med A"), 0)</f>
        <v>0</v>
      </c>
      <c r="J3047" s="23">
        <f t="shared" si="333"/>
        <v>0</v>
      </c>
      <c r="K3047" s="23">
        <f t="shared" si="334"/>
        <v>0</v>
      </c>
      <c r="L3047" s="23">
        <f t="shared" si="335"/>
        <v>0</v>
      </c>
      <c r="M3047" s="1">
        <f>IF(AND(B3047="Med B", COUNTIFS(A$2:A3047, A3047, B$2:B3047, "Med B")=1), 1, 0)</f>
        <v>0</v>
      </c>
      <c r="N3047" s="1">
        <f t="shared" si="336"/>
        <v>0</v>
      </c>
      <c r="O3047" s="1">
        <f>IF(B3047="Med B", COUNTIFS(A$2:A3047, A3047, B$2:B3047, "Med B"), 0)</f>
        <v>0</v>
      </c>
      <c r="P3047" s="1">
        <f>IF(AND(B3047="Med B", COUNTIFS(A$2:A3047, A3047, B$2:B3047, "Med B")=2), E3047, 0)</f>
        <v>0</v>
      </c>
    </row>
    <row r="3048" spans="9:16" ht="12.75" customHeight="1" x14ac:dyDescent="0.25">
      <c r="I3048" s="23">
        <f>IF(F3048=1, SUMIFS(E$2:E3048, A$2:A3048, A3048, B$2:B3048, "Med A"), 0)</f>
        <v>0</v>
      </c>
      <c r="J3048" s="23">
        <f t="shared" si="333"/>
        <v>0</v>
      </c>
      <c r="K3048" s="23">
        <f t="shared" si="334"/>
        <v>0</v>
      </c>
      <c r="L3048" s="23">
        <f t="shared" si="335"/>
        <v>0</v>
      </c>
      <c r="M3048" s="1">
        <f>IF(AND(B3048="Med B", COUNTIFS(A$2:A3048, A3048, B$2:B3048, "Med B")=1), 1, 0)</f>
        <v>0</v>
      </c>
      <c r="N3048" s="1">
        <f t="shared" si="336"/>
        <v>0</v>
      </c>
      <c r="O3048" s="1">
        <f>IF(B3048="Med B", COUNTIFS(A$2:A3048, A3048, B$2:B3048, "Med B"), 0)</f>
        <v>0</v>
      </c>
      <c r="P3048" s="1">
        <f>IF(AND(B3048="Med B", COUNTIFS(A$2:A3048, A3048, B$2:B3048, "Med B")=2), E3048, 0)</f>
        <v>0</v>
      </c>
    </row>
    <row r="3049" spans="9:16" ht="12.75" customHeight="1" x14ac:dyDescent="0.25">
      <c r="I3049" s="23">
        <f>IF(F3049=1, SUMIFS(E$2:E3049, A$2:A3049, A3049, B$2:B3049, "Med A"), 0)</f>
        <v>0</v>
      </c>
      <c r="J3049" s="23">
        <f t="shared" si="333"/>
        <v>0</v>
      </c>
      <c r="K3049" s="23">
        <f t="shared" si="334"/>
        <v>0</v>
      </c>
      <c r="L3049" s="23">
        <f t="shared" si="335"/>
        <v>0</v>
      </c>
      <c r="M3049" s="1">
        <f>IF(AND(B3049="Med B", COUNTIFS(A$2:A3049, A3049, B$2:B3049, "Med B")=1), 1, 0)</f>
        <v>0</v>
      </c>
      <c r="N3049" s="1">
        <f t="shared" si="336"/>
        <v>0</v>
      </c>
      <c r="O3049" s="1">
        <f>IF(B3049="Med B", COUNTIFS(A$2:A3049, A3049, B$2:B3049, "Med B"), 0)</f>
        <v>0</v>
      </c>
      <c r="P3049" s="1">
        <f>IF(AND(B3049="Med B", COUNTIFS(A$2:A3049, A3049, B$2:B3049, "Med B")=2), E3049, 0)</f>
        <v>0</v>
      </c>
    </row>
    <row r="3050" spans="9:16" ht="12.75" customHeight="1" x14ac:dyDescent="0.25">
      <c r="I3050" s="23">
        <f>IF(F3050=1, SUMIFS(E$2:E3050, A$2:A3050, A3050, B$2:B3050, "Med A"), 0)</f>
        <v>0</v>
      </c>
      <c r="J3050" s="23">
        <f t="shared" si="333"/>
        <v>0</v>
      </c>
      <c r="K3050" s="23">
        <f t="shared" si="334"/>
        <v>0</v>
      </c>
      <c r="L3050" s="23">
        <f t="shared" si="335"/>
        <v>0</v>
      </c>
      <c r="M3050" s="1">
        <f>IF(AND(B3050="Med B", COUNTIFS(A$2:A3050, A3050, B$2:B3050, "Med B")=1), 1, 0)</f>
        <v>0</v>
      </c>
      <c r="N3050" s="1">
        <f t="shared" si="336"/>
        <v>0</v>
      </c>
      <c r="O3050" s="1">
        <f>IF(B3050="Med B", COUNTIFS(A$2:A3050, A3050, B$2:B3050, "Med B"), 0)</f>
        <v>0</v>
      </c>
      <c r="P3050" s="1">
        <f>IF(AND(B3050="Med B", COUNTIFS(A$2:A3050, A3050, B$2:B3050, "Med B")=2), E3050, 0)</f>
        <v>0</v>
      </c>
    </row>
    <row r="3051" spans="9:16" ht="12.75" customHeight="1" x14ac:dyDescent="0.25">
      <c r="I3051" s="23">
        <f>IF(F3051=1, SUMIFS(E$2:E3051, A$2:A3051, A3051, B$2:B3051, "Med A"), 0)</f>
        <v>0</v>
      </c>
      <c r="J3051" s="23">
        <f t="shared" si="333"/>
        <v>0</v>
      </c>
      <c r="K3051" s="23">
        <f t="shared" si="334"/>
        <v>0</v>
      </c>
      <c r="L3051" s="23">
        <f t="shared" si="335"/>
        <v>0</v>
      </c>
      <c r="M3051" s="1">
        <f>IF(AND(B3051="Med B", COUNTIFS(A$2:A3051, A3051, B$2:B3051, "Med B")=1), 1, 0)</f>
        <v>0</v>
      </c>
      <c r="N3051" s="1">
        <f t="shared" si="336"/>
        <v>0</v>
      </c>
      <c r="O3051" s="1">
        <f>IF(B3051="Med B", COUNTIFS(A$2:A3051, A3051, B$2:B3051, "Med B"), 0)</f>
        <v>0</v>
      </c>
      <c r="P3051" s="1">
        <f>IF(AND(B3051="Med B", COUNTIFS(A$2:A3051, A3051, B$2:B3051, "Med B")=2), E3051, 0)</f>
        <v>0</v>
      </c>
    </row>
    <row r="3052" spans="9:16" ht="12.75" customHeight="1" x14ac:dyDescent="0.25">
      <c r="I3052" s="23">
        <f>IF(F3052=1, SUMIFS(E$2:E3052, A$2:A3052, A3052, B$2:B3052, "Med A"), 0)</f>
        <v>0</v>
      </c>
      <c r="J3052" s="23">
        <f t="shared" si="333"/>
        <v>0</v>
      </c>
      <c r="K3052" s="23">
        <f t="shared" si="334"/>
        <v>0</v>
      </c>
      <c r="L3052" s="23">
        <f t="shared" si="335"/>
        <v>0</v>
      </c>
      <c r="M3052" s="1">
        <f>IF(AND(B3052="Med B", COUNTIFS(A$2:A3052, A3052, B$2:B3052, "Med B")=1), 1, 0)</f>
        <v>0</v>
      </c>
      <c r="N3052" s="1">
        <f t="shared" si="336"/>
        <v>0</v>
      </c>
      <c r="O3052" s="1">
        <f>IF(B3052="Med B", COUNTIFS(A$2:A3052, A3052, B$2:B3052, "Med B"), 0)</f>
        <v>0</v>
      </c>
      <c r="P3052" s="1">
        <f>IF(AND(B3052="Med B", COUNTIFS(A$2:A3052, A3052, B$2:B3052, "Med B")=2), E3052, 0)</f>
        <v>0</v>
      </c>
    </row>
    <row r="3053" spans="9:16" ht="12.75" customHeight="1" x14ac:dyDescent="0.25">
      <c r="I3053" s="23">
        <f>IF(F3053=1, SUMIFS(E$2:E3053, A$2:A3053, A3053, B$2:B3053, "Med A"), 0)</f>
        <v>0</v>
      </c>
      <c r="J3053" s="23">
        <f t="shared" si="333"/>
        <v>0</v>
      </c>
      <c r="K3053" s="23">
        <f t="shared" si="334"/>
        <v>0</v>
      </c>
      <c r="L3053" s="23">
        <f t="shared" si="335"/>
        <v>0</v>
      </c>
      <c r="M3053" s="1">
        <f>IF(AND(B3053="Med B", COUNTIFS(A$2:A3053, A3053, B$2:B3053, "Med B")=1), 1, 0)</f>
        <v>0</v>
      </c>
      <c r="N3053" s="1">
        <f t="shared" si="336"/>
        <v>0</v>
      </c>
      <c r="O3053" s="1">
        <f>IF(B3053="Med B", COUNTIFS(A$2:A3053, A3053, B$2:B3053, "Med B"), 0)</f>
        <v>0</v>
      </c>
      <c r="P3053" s="1">
        <f>IF(AND(B3053="Med B", COUNTIFS(A$2:A3053, A3053, B$2:B3053, "Med B")=2), E3053, 0)</f>
        <v>0</v>
      </c>
    </row>
    <row r="3054" spans="9:16" ht="12.75" customHeight="1" x14ac:dyDescent="0.25">
      <c r="I3054" s="23">
        <f>IF(F3054=1, SUMIFS(E$2:E3054, A$2:A3054, A3054, B$2:B3054, "Med A"), 0)</f>
        <v>0</v>
      </c>
      <c r="J3054" s="23">
        <f t="shared" si="333"/>
        <v>0</v>
      </c>
      <c r="K3054" s="23">
        <f t="shared" si="334"/>
        <v>0</v>
      </c>
      <c r="L3054" s="23">
        <f t="shared" si="335"/>
        <v>0</v>
      </c>
      <c r="M3054" s="1">
        <f>IF(AND(B3054="Med B", COUNTIFS(A$2:A3054, A3054, B$2:B3054, "Med B")=1), 1, 0)</f>
        <v>0</v>
      </c>
      <c r="N3054" s="1">
        <f t="shared" si="336"/>
        <v>0</v>
      </c>
      <c r="O3054" s="1">
        <f>IF(B3054="Med B", COUNTIFS(A$2:A3054, A3054, B$2:B3054, "Med B"), 0)</f>
        <v>0</v>
      </c>
      <c r="P3054" s="1">
        <f>IF(AND(B3054="Med B", COUNTIFS(A$2:A3054, A3054, B$2:B3054, "Med B")=2), E3054, 0)</f>
        <v>0</v>
      </c>
    </row>
    <row r="3055" spans="9:16" ht="12.75" customHeight="1" x14ac:dyDescent="0.25">
      <c r="I3055" s="23">
        <f>IF(F3055=1, SUMIFS(E$2:E3055, A$2:A3055, A3055, B$2:B3055, "Med A"), 0)</f>
        <v>0</v>
      </c>
      <c r="J3055" s="23">
        <f t="shared" si="333"/>
        <v>0</v>
      </c>
      <c r="K3055" s="23">
        <f t="shared" si="334"/>
        <v>0</v>
      </c>
      <c r="L3055" s="23">
        <f t="shared" si="335"/>
        <v>0</v>
      </c>
      <c r="M3055" s="1">
        <f>IF(AND(B3055="Med B", COUNTIFS(A$2:A3055, A3055, B$2:B3055, "Med B")=1), 1, 0)</f>
        <v>0</v>
      </c>
      <c r="N3055" s="1">
        <f t="shared" si="336"/>
        <v>0</v>
      </c>
      <c r="O3055" s="1">
        <f>IF(B3055="Med B", COUNTIFS(A$2:A3055, A3055, B$2:B3055, "Med B"), 0)</f>
        <v>0</v>
      </c>
      <c r="P3055" s="1">
        <f>IF(AND(B3055="Med B", COUNTIFS(A$2:A3055, A3055, B$2:B3055, "Med B")=2), E3055, 0)</f>
        <v>0</v>
      </c>
    </row>
    <row r="3056" spans="9:16" ht="12.75" customHeight="1" x14ac:dyDescent="0.25">
      <c r="I3056" s="23">
        <f>IF(F3056=1, SUMIFS(E$2:E3056, A$2:A3056, A3056, B$2:B3056, "Med A"), 0)</f>
        <v>0</v>
      </c>
      <c r="J3056" s="23">
        <f t="shared" si="333"/>
        <v>0</v>
      </c>
      <c r="K3056" s="23">
        <f t="shared" si="334"/>
        <v>0</v>
      </c>
      <c r="L3056" s="23">
        <f t="shared" si="335"/>
        <v>0</v>
      </c>
      <c r="M3056" s="1">
        <f>IF(AND(B3056="Med B", COUNTIFS(A$2:A3056, A3056, B$2:B3056, "Med B")=1), 1, 0)</f>
        <v>0</v>
      </c>
      <c r="N3056" s="1">
        <f t="shared" si="336"/>
        <v>0</v>
      </c>
      <c r="O3056" s="1">
        <f>IF(B3056="Med B", COUNTIFS(A$2:A3056, A3056, B$2:B3056, "Med B"), 0)</f>
        <v>0</v>
      </c>
      <c r="P3056" s="1">
        <f>IF(AND(B3056="Med B", COUNTIFS(A$2:A3056, A3056, B$2:B3056, "Med B")=2), E3056, 0)</f>
        <v>0</v>
      </c>
    </row>
    <row r="3057" spans="9:16" ht="12.75" customHeight="1" x14ac:dyDescent="0.25">
      <c r="I3057" s="23">
        <f>IF(F3057=1, SUMIFS(E$2:E3057, A$2:A3057, A3057, B$2:B3057, "Med A"), 0)</f>
        <v>0</v>
      </c>
      <c r="J3057" s="23">
        <f t="shared" si="333"/>
        <v>0</v>
      </c>
      <c r="K3057" s="23">
        <f t="shared" si="334"/>
        <v>0</v>
      </c>
      <c r="L3057" s="23">
        <f t="shared" si="335"/>
        <v>0</v>
      </c>
      <c r="M3057" s="1">
        <f>IF(AND(B3057="Med B", COUNTIFS(A$2:A3057, A3057, B$2:B3057, "Med B")=1), 1, 0)</f>
        <v>0</v>
      </c>
      <c r="N3057" s="1">
        <f t="shared" si="336"/>
        <v>0</v>
      </c>
      <c r="O3057" s="1">
        <f>IF(B3057="Med B", COUNTIFS(A$2:A3057, A3057, B$2:B3057, "Med B"), 0)</f>
        <v>0</v>
      </c>
      <c r="P3057" s="1">
        <f>IF(AND(B3057="Med B", COUNTIFS(A$2:A3057, A3057, B$2:B3057, "Med B")=2), E3057, 0)</f>
        <v>0</v>
      </c>
    </row>
    <row r="3058" spans="9:16" ht="12.75" customHeight="1" x14ac:dyDescent="0.25">
      <c r="I3058" s="23">
        <f>IF(F3058=1, SUMIFS(E$2:E3058, A$2:A3058, A3058, B$2:B3058, "Med A"), 0)</f>
        <v>0</v>
      </c>
      <c r="J3058" s="23">
        <f t="shared" si="333"/>
        <v>0</v>
      </c>
      <c r="K3058" s="23">
        <f t="shared" si="334"/>
        <v>0</v>
      </c>
      <c r="L3058" s="23">
        <f t="shared" si="335"/>
        <v>0</v>
      </c>
      <c r="M3058" s="1">
        <f>IF(AND(B3058="Med B", COUNTIFS(A$2:A3058, A3058, B$2:B3058, "Med B")=1), 1, 0)</f>
        <v>0</v>
      </c>
      <c r="N3058" s="1">
        <f t="shared" si="336"/>
        <v>0</v>
      </c>
      <c r="O3058" s="1">
        <f>IF(B3058="Med B", COUNTIFS(A$2:A3058, A3058, B$2:B3058, "Med B"), 0)</f>
        <v>0</v>
      </c>
      <c r="P3058" s="1">
        <f>IF(AND(B3058="Med B", COUNTIFS(A$2:A3058, A3058, B$2:B3058, "Med B")=2), E3058, 0)</f>
        <v>0</v>
      </c>
    </row>
    <row r="3059" spans="9:16" ht="12.75" customHeight="1" x14ac:dyDescent="0.25">
      <c r="I3059" s="23">
        <f>IF(F3059=1, SUMIFS(E$2:E3059, A$2:A3059, A3059, B$2:B3059, "Med A"), 0)</f>
        <v>0</v>
      </c>
      <c r="J3059" s="23">
        <f t="shared" si="333"/>
        <v>0</v>
      </c>
      <c r="K3059" s="23">
        <f t="shared" si="334"/>
        <v>0</v>
      </c>
      <c r="L3059" s="23">
        <f t="shared" si="335"/>
        <v>0</v>
      </c>
      <c r="M3059" s="1">
        <f>IF(AND(B3059="Med B", COUNTIFS(A$2:A3059, A3059, B$2:B3059, "Med B")=1), 1, 0)</f>
        <v>0</v>
      </c>
      <c r="N3059" s="1">
        <f t="shared" si="336"/>
        <v>0</v>
      </c>
      <c r="O3059" s="1">
        <f>IF(B3059="Med B", COUNTIFS(A$2:A3059, A3059, B$2:B3059, "Med B"), 0)</f>
        <v>0</v>
      </c>
      <c r="P3059" s="1">
        <f>IF(AND(B3059="Med B", COUNTIFS(A$2:A3059, A3059, B$2:B3059, "Med B")=2), E3059, 0)</f>
        <v>0</v>
      </c>
    </row>
    <row r="3060" spans="9:16" ht="12.75" customHeight="1" x14ac:dyDescent="0.25">
      <c r="I3060" s="23">
        <f>IF(F3060=1, SUMIFS(E$2:E3060, A$2:A3060, A3060, B$2:B3060, "Med A"), 0)</f>
        <v>0</v>
      </c>
      <c r="J3060" s="23">
        <f t="shared" si="333"/>
        <v>0</v>
      </c>
      <c r="K3060" s="23">
        <f t="shared" si="334"/>
        <v>0</v>
      </c>
      <c r="L3060" s="23">
        <f t="shared" si="335"/>
        <v>0</v>
      </c>
      <c r="M3060" s="1">
        <f>IF(AND(B3060="Med B", COUNTIFS(A$2:A3060, A3060, B$2:B3060, "Med B")=1), 1, 0)</f>
        <v>0</v>
      </c>
      <c r="N3060" s="1">
        <f t="shared" si="336"/>
        <v>0</v>
      </c>
      <c r="O3060" s="1">
        <f>IF(B3060="Med B", COUNTIFS(A$2:A3060, A3060, B$2:B3060, "Med B"), 0)</f>
        <v>0</v>
      </c>
      <c r="P3060" s="1">
        <f>IF(AND(B3060="Med B", COUNTIFS(A$2:A3060, A3060, B$2:B3060, "Med B")=2), E3060, 0)</f>
        <v>0</v>
      </c>
    </row>
    <row r="3061" spans="9:16" ht="12.75" customHeight="1" x14ac:dyDescent="0.25">
      <c r="I3061" s="23">
        <f>IF(F3061=1, SUMIFS(E$2:E3061, A$2:A3061, A3061, B$2:B3061, "Med A"), 0)</f>
        <v>0</v>
      </c>
      <c r="J3061" s="23">
        <f t="shared" si="333"/>
        <v>0</v>
      </c>
      <c r="K3061" s="23">
        <f t="shared" si="334"/>
        <v>0</v>
      </c>
      <c r="L3061" s="23">
        <f t="shared" si="335"/>
        <v>0</v>
      </c>
      <c r="M3061" s="1">
        <f>IF(AND(B3061="Med B", COUNTIFS(A$2:A3061, A3061, B$2:B3061, "Med B")=1), 1, 0)</f>
        <v>0</v>
      </c>
      <c r="N3061" s="1">
        <f t="shared" si="336"/>
        <v>0</v>
      </c>
      <c r="O3061" s="1">
        <f>IF(B3061="Med B", COUNTIFS(A$2:A3061, A3061, B$2:B3061, "Med B"), 0)</f>
        <v>0</v>
      </c>
      <c r="P3061" s="1">
        <f>IF(AND(B3061="Med B", COUNTIFS(A$2:A3061, A3061, B$2:B3061, "Med B")=2), E3061, 0)</f>
        <v>0</v>
      </c>
    </row>
    <row r="3062" spans="9:16" ht="12.75" customHeight="1" x14ac:dyDescent="0.25">
      <c r="I3062" s="23">
        <f>IF(F3062=1, SUMIFS(E$2:E3062, A$2:A3062, A3062, B$2:B3062, "Med A"), 0)</f>
        <v>0</v>
      </c>
      <c r="J3062" s="23">
        <f t="shared" si="333"/>
        <v>0</v>
      </c>
      <c r="K3062" s="23">
        <f t="shared" si="334"/>
        <v>0</v>
      </c>
      <c r="L3062" s="23">
        <f t="shared" si="335"/>
        <v>0</v>
      </c>
      <c r="M3062" s="1">
        <f>IF(AND(B3062="Med B", COUNTIFS(A$2:A3062, A3062, B$2:B3062, "Med B")=1), 1, 0)</f>
        <v>0</v>
      </c>
      <c r="N3062" s="1">
        <f t="shared" si="336"/>
        <v>0</v>
      </c>
      <c r="O3062" s="1">
        <f>IF(B3062="Med B", COUNTIFS(A$2:A3062, A3062, B$2:B3062, "Med B"), 0)</f>
        <v>0</v>
      </c>
      <c r="P3062" s="1">
        <f>IF(AND(B3062="Med B", COUNTIFS(A$2:A3062, A3062, B$2:B3062, "Med B")=2), E3062, 0)</f>
        <v>0</v>
      </c>
    </row>
    <row r="3063" spans="9:16" ht="12.75" customHeight="1" x14ac:dyDescent="0.25">
      <c r="I3063" s="23">
        <f>IF(F3063=1, SUMIFS(E$2:E3063, A$2:A3063, A3063, B$2:B3063, "Med A"), 0)</f>
        <v>0</v>
      </c>
      <c r="J3063" s="23">
        <f t="shared" si="333"/>
        <v>0</v>
      </c>
      <c r="K3063" s="23">
        <f t="shared" si="334"/>
        <v>0</v>
      </c>
      <c r="L3063" s="23">
        <f t="shared" si="335"/>
        <v>0</v>
      </c>
      <c r="M3063" s="1">
        <f>IF(AND(B3063="Med B", COUNTIFS(A$2:A3063, A3063, B$2:B3063, "Med B")=1), 1, 0)</f>
        <v>0</v>
      </c>
      <c r="N3063" s="1">
        <f t="shared" si="336"/>
        <v>0</v>
      </c>
      <c r="O3063" s="1">
        <f>IF(B3063="Med B", COUNTIFS(A$2:A3063, A3063, B$2:B3063, "Med B"), 0)</f>
        <v>0</v>
      </c>
      <c r="P3063" s="1">
        <f>IF(AND(B3063="Med B", COUNTIFS(A$2:A3063, A3063, B$2:B3063, "Med B")=2), E3063, 0)</f>
        <v>0</v>
      </c>
    </row>
    <row r="3064" spans="9:16" ht="12.75" customHeight="1" x14ac:dyDescent="0.25">
      <c r="I3064" s="23">
        <f>IF(F3064=1, SUMIFS(E$2:E3064, A$2:A3064, A3064, B$2:B3064, "Med A"), 0)</f>
        <v>0</v>
      </c>
      <c r="J3064" s="23">
        <f t="shared" si="333"/>
        <v>0</v>
      </c>
      <c r="K3064" s="23">
        <f t="shared" si="334"/>
        <v>0</v>
      </c>
      <c r="L3064" s="23">
        <f t="shared" si="335"/>
        <v>0</v>
      </c>
      <c r="M3064" s="1">
        <f>IF(AND(B3064="Med B", COUNTIFS(A$2:A3064, A3064, B$2:B3064, "Med B")=1), 1, 0)</f>
        <v>0</v>
      </c>
      <c r="N3064" s="1">
        <f t="shared" si="336"/>
        <v>0</v>
      </c>
      <c r="O3064" s="1">
        <f>IF(B3064="Med B", COUNTIFS(A$2:A3064, A3064, B$2:B3064, "Med B"), 0)</f>
        <v>0</v>
      </c>
      <c r="P3064" s="1">
        <f>IF(AND(B3064="Med B", COUNTIFS(A$2:A3064, A3064, B$2:B3064, "Med B")=2), E3064, 0)</f>
        <v>0</v>
      </c>
    </row>
    <row r="3065" spans="9:16" ht="12.75" customHeight="1" x14ac:dyDescent="0.25">
      <c r="I3065" s="23">
        <f>IF(F3065=1, SUMIFS(E$2:E3065, A$2:A3065, A3065, B$2:B3065, "Med A"), 0)</f>
        <v>0</v>
      </c>
      <c r="J3065" s="23">
        <f t="shared" si="333"/>
        <v>0</v>
      </c>
      <c r="K3065" s="23">
        <f t="shared" si="334"/>
        <v>0</v>
      </c>
      <c r="L3065" s="23">
        <f t="shared" si="335"/>
        <v>0</v>
      </c>
      <c r="M3065" s="1">
        <f>IF(AND(B3065="Med B", COUNTIFS(A$2:A3065, A3065, B$2:B3065, "Med B")=1), 1, 0)</f>
        <v>0</v>
      </c>
      <c r="N3065" s="1">
        <f t="shared" si="336"/>
        <v>0</v>
      </c>
      <c r="O3065" s="1">
        <f>IF(B3065="Med B", COUNTIFS(A$2:A3065, A3065, B$2:B3065, "Med B"), 0)</f>
        <v>0</v>
      </c>
      <c r="P3065" s="1">
        <f>IF(AND(B3065="Med B", COUNTIFS(A$2:A3065, A3065, B$2:B3065, "Med B")=2), E3065, 0)</f>
        <v>0</v>
      </c>
    </row>
    <row r="3066" spans="9:16" ht="12.75" customHeight="1" x14ac:dyDescent="0.25">
      <c r="I3066" s="23">
        <f>IF(F3066=1, SUMIFS(E$2:E3066, A$2:A3066, A3066, B$2:B3066, "Med A"), 0)</f>
        <v>0</v>
      </c>
      <c r="J3066" s="23">
        <f t="shared" si="333"/>
        <v>0</v>
      </c>
      <c r="K3066" s="23">
        <f t="shared" si="334"/>
        <v>0</v>
      </c>
      <c r="L3066" s="23">
        <f t="shared" si="335"/>
        <v>0</v>
      </c>
      <c r="M3066" s="1">
        <f>IF(AND(B3066="Med B", COUNTIFS(A$2:A3066, A3066, B$2:B3066, "Med B")=1), 1, 0)</f>
        <v>0</v>
      </c>
      <c r="N3066" s="1">
        <f t="shared" si="336"/>
        <v>0</v>
      </c>
      <c r="O3066" s="1">
        <f>IF(B3066="Med B", COUNTIFS(A$2:A3066, A3066, B$2:B3066, "Med B"), 0)</f>
        <v>0</v>
      </c>
      <c r="P3066" s="1">
        <f>IF(AND(B3066="Med B", COUNTIFS(A$2:A3066, A3066, B$2:B3066, "Med B")=2), E3066, 0)</f>
        <v>0</v>
      </c>
    </row>
    <row r="3067" spans="9:16" ht="12.75" customHeight="1" x14ac:dyDescent="0.25">
      <c r="I3067" s="23">
        <f>IF(F3067=1, SUMIFS(E$2:E3067, A$2:A3067, A3067, B$2:B3067, "Med A"), 0)</f>
        <v>0</v>
      </c>
      <c r="J3067" s="23">
        <f t="shared" si="333"/>
        <v>0</v>
      </c>
      <c r="K3067" s="23">
        <f t="shared" si="334"/>
        <v>0</v>
      </c>
      <c r="L3067" s="23">
        <f t="shared" si="335"/>
        <v>0</v>
      </c>
      <c r="M3067" s="1">
        <f>IF(AND(B3067="Med B", COUNTIFS(A$2:A3067, A3067, B$2:B3067, "Med B")=1), 1, 0)</f>
        <v>0</v>
      </c>
      <c r="N3067" s="1">
        <f t="shared" si="336"/>
        <v>0</v>
      </c>
      <c r="O3067" s="1">
        <f>IF(B3067="Med B", COUNTIFS(A$2:A3067, A3067, B$2:B3067, "Med B"), 0)</f>
        <v>0</v>
      </c>
      <c r="P3067" s="1">
        <f>IF(AND(B3067="Med B", COUNTIFS(A$2:A3067, A3067, B$2:B3067, "Med B")=2), E3067, 0)</f>
        <v>0</v>
      </c>
    </row>
    <row r="3068" spans="9:16" ht="12.75" customHeight="1" x14ac:dyDescent="0.25">
      <c r="I3068" s="23">
        <f>IF(F3068=1, SUMIFS(E$2:E3068, A$2:A3068, A3068, B$2:B3068, "Med A"), 0)</f>
        <v>0</v>
      </c>
      <c r="J3068" s="23">
        <f t="shared" si="333"/>
        <v>0</v>
      </c>
      <c r="K3068" s="23">
        <f t="shared" si="334"/>
        <v>0</v>
      </c>
      <c r="L3068" s="23">
        <f t="shared" si="335"/>
        <v>0</v>
      </c>
      <c r="M3068" s="1">
        <f>IF(AND(B3068="Med B", COUNTIFS(A$2:A3068, A3068, B$2:B3068, "Med B")=1), 1, 0)</f>
        <v>0</v>
      </c>
      <c r="N3068" s="1">
        <f t="shared" si="336"/>
        <v>0</v>
      </c>
      <c r="O3068" s="1">
        <f>IF(B3068="Med B", COUNTIFS(A$2:A3068, A3068, B$2:B3068, "Med B"), 0)</f>
        <v>0</v>
      </c>
      <c r="P3068" s="1">
        <f>IF(AND(B3068="Med B", COUNTIFS(A$2:A3068, A3068, B$2:B3068, "Med B")=2), E3068, 0)</f>
        <v>0</v>
      </c>
    </row>
    <row r="3069" spans="9:16" ht="12.75" customHeight="1" x14ac:dyDescent="0.25">
      <c r="I3069" s="23">
        <f>IF(F3069=1, SUMIFS(E$2:E3069, A$2:A3069, A3069, B$2:B3069, "Med A"), 0)</f>
        <v>0</v>
      </c>
      <c r="J3069" s="23">
        <f t="shared" si="333"/>
        <v>0</v>
      </c>
      <c r="K3069" s="23">
        <f t="shared" si="334"/>
        <v>0</v>
      </c>
      <c r="L3069" s="23">
        <f t="shared" si="335"/>
        <v>0</v>
      </c>
      <c r="M3069" s="1">
        <f>IF(AND(B3069="Med B", COUNTIFS(A$2:A3069, A3069, B$2:B3069, "Med B")=1), 1, 0)</f>
        <v>0</v>
      </c>
      <c r="N3069" s="1">
        <f t="shared" si="336"/>
        <v>0</v>
      </c>
      <c r="O3069" s="1">
        <f>IF(B3069="Med B", COUNTIFS(A$2:A3069, A3069, B$2:B3069, "Med B"), 0)</f>
        <v>0</v>
      </c>
      <c r="P3069" s="1">
        <f>IF(AND(B3069="Med B", COUNTIFS(A$2:A3069, A3069, B$2:B3069, "Med B")=2), E3069, 0)</f>
        <v>0</v>
      </c>
    </row>
    <row r="3070" spans="9:16" ht="12.75" customHeight="1" x14ac:dyDescent="0.25">
      <c r="I3070" s="23">
        <f>IF(F3070=1, SUMIFS(E$2:E3070, A$2:A3070, A3070, B$2:B3070, "Med A"), 0)</f>
        <v>0</v>
      </c>
      <c r="J3070" s="23">
        <f t="shared" si="333"/>
        <v>0</v>
      </c>
      <c r="K3070" s="23">
        <f t="shared" si="334"/>
        <v>0</v>
      </c>
      <c r="L3070" s="23">
        <f t="shared" si="335"/>
        <v>0</v>
      </c>
      <c r="M3070" s="1">
        <f>IF(AND(B3070="Med B", COUNTIFS(A$2:A3070, A3070, B$2:B3070, "Med B")=1), 1, 0)</f>
        <v>0</v>
      </c>
      <c r="N3070" s="1">
        <f t="shared" si="336"/>
        <v>0</v>
      </c>
      <c r="O3070" s="1">
        <f>IF(B3070="Med B", COUNTIFS(A$2:A3070, A3070, B$2:B3070, "Med B"), 0)</f>
        <v>0</v>
      </c>
      <c r="P3070" s="1">
        <f>IF(AND(B3070="Med B", COUNTIFS(A$2:A3070, A3070, B$2:B3070, "Med B")=2), E3070, 0)</f>
        <v>0</v>
      </c>
    </row>
    <row r="3071" spans="9:16" ht="12.75" customHeight="1" x14ac:dyDescent="0.25">
      <c r="I3071" s="23">
        <f>IF(F3071=1, SUMIFS(E$2:E3071, A$2:A3071, A3071, B$2:B3071, "Med A"), 0)</f>
        <v>0</v>
      </c>
      <c r="J3071" s="23">
        <f t="shared" si="333"/>
        <v>0</v>
      </c>
      <c r="K3071" s="23">
        <f t="shared" si="334"/>
        <v>0</v>
      </c>
      <c r="L3071" s="23">
        <f t="shared" si="335"/>
        <v>0</v>
      </c>
      <c r="M3071" s="1">
        <f>IF(AND(B3071="Med B", COUNTIFS(A$2:A3071, A3071, B$2:B3071, "Med B")=1), 1, 0)</f>
        <v>0</v>
      </c>
      <c r="N3071" s="1">
        <f t="shared" si="336"/>
        <v>0</v>
      </c>
      <c r="O3071" s="1">
        <f>IF(B3071="Med B", COUNTIFS(A$2:A3071, A3071, B$2:B3071, "Med B"), 0)</f>
        <v>0</v>
      </c>
      <c r="P3071" s="1">
        <f>IF(AND(B3071="Med B", COUNTIFS(A$2:A3071, A3071, B$2:B3071, "Med B")=2), E3071, 0)</f>
        <v>0</v>
      </c>
    </row>
    <row r="3072" spans="9:16" ht="12.75" customHeight="1" x14ac:dyDescent="0.25">
      <c r="I3072" s="23">
        <f>IF(F3072=1, SUMIFS(E$2:E3072, A$2:A3072, A3072, B$2:B3072, "Med A"), 0)</f>
        <v>0</v>
      </c>
      <c r="J3072" s="23">
        <f t="shared" si="333"/>
        <v>0</v>
      </c>
      <c r="K3072" s="23">
        <f t="shared" si="334"/>
        <v>0</v>
      </c>
      <c r="L3072" s="23">
        <f t="shared" si="335"/>
        <v>0</v>
      </c>
      <c r="M3072" s="1">
        <f>IF(AND(B3072="Med B", COUNTIFS(A$2:A3072, A3072, B$2:B3072, "Med B")=1), 1, 0)</f>
        <v>0</v>
      </c>
      <c r="N3072" s="1">
        <f t="shared" si="336"/>
        <v>0</v>
      </c>
      <c r="O3072" s="1">
        <f>IF(B3072="Med B", COUNTIFS(A$2:A3072, A3072, B$2:B3072, "Med B"), 0)</f>
        <v>0</v>
      </c>
      <c r="P3072" s="1">
        <f>IF(AND(B3072="Med B", COUNTIFS(A$2:A3072, A3072, B$2:B3072, "Med B")=2), E3072, 0)</f>
        <v>0</v>
      </c>
    </row>
    <row r="3073" spans="9:16" ht="12.75" customHeight="1" x14ac:dyDescent="0.25">
      <c r="I3073" s="23">
        <f>IF(F3073=1, SUMIFS(E$2:E3073, A$2:A3073, A3073, B$2:B3073, "Med A"), 0)</f>
        <v>0</v>
      </c>
      <c r="J3073" s="23">
        <f t="shared" si="333"/>
        <v>0</v>
      </c>
      <c r="K3073" s="23">
        <f t="shared" si="334"/>
        <v>0</v>
      </c>
      <c r="L3073" s="23">
        <f t="shared" si="335"/>
        <v>0</v>
      </c>
      <c r="M3073" s="1">
        <f>IF(AND(B3073="Med B", COUNTIFS(A$2:A3073, A3073, B$2:B3073, "Med B")=1), 1, 0)</f>
        <v>0</v>
      </c>
      <c r="N3073" s="1">
        <f t="shared" si="336"/>
        <v>0</v>
      </c>
      <c r="O3073" s="1">
        <f>IF(B3073="Med B", COUNTIFS(A$2:A3073, A3073, B$2:B3073, "Med B"), 0)</f>
        <v>0</v>
      </c>
      <c r="P3073" s="1">
        <f>IF(AND(B3073="Med B", COUNTIFS(A$2:A3073, A3073, B$2:B3073, "Med B")=2), E3073, 0)</f>
        <v>0</v>
      </c>
    </row>
    <row r="3074" spans="9:16" ht="12.75" customHeight="1" x14ac:dyDescent="0.25">
      <c r="I3074" s="23">
        <f>IF(F3074=1, SUMIFS(E$2:E3074, A$2:A3074, A3074, B$2:B3074, "Med A"), 0)</f>
        <v>0</v>
      </c>
      <c r="J3074" s="23">
        <f t="shared" si="333"/>
        <v>0</v>
      </c>
      <c r="K3074" s="23">
        <f t="shared" si="334"/>
        <v>0</v>
      </c>
      <c r="L3074" s="23">
        <f t="shared" si="335"/>
        <v>0</v>
      </c>
      <c r="M3074" s="1">
        <f>IF(AND(B3074="Med B", COUNTIFS(A$2:A3074, A3074, B$2:B3074, "Med B")=1), 1, 0)</f>
        <v>0</v>
      </c>
      <c r="N3074" s="1">
        <f t="shared" si="336"/>
        <v>0</v>
      </c>
      <c r="O3074" s="1">
        <f>IF(B3074="Med B", COUNTIFS(A$2:A3074, A3074, B$2:B3074, "Med B"), 0)</f>
        <v>0</v>
      </c>
      <c r="P3074" s="1">
        <f>IF(AND(B3074="Med B", COUNTIFS(A$2:A3074, A3074, B$2:B3074, "Med B")=2), E3074, 0)</f>
        <v>0</v>
      </c>
    </row>
    <row r="3075" spans="9:16" ht="12.75" customHeight="1" x14ac:dyDescent="0.25">
      <c r="I3075" s="23">
        <f>IF(F3075=1, SUMIFS(E$2:E3075, A$2:A3075, A3075, B$2:B3075, "Med A"), 0)</f>
        <v>0</v>
      </c>
      <c r="J3075" s="23">
        <f t="shared" ref="J3075:J3138" si="337">IF(AND(B3075="Med B", OR(A3076&lt;&gt;A3075, ISBLANK(A3076))), SUMIFS(E:E, A:A, A3075, B:B, "Med B"), 0)</f>
        <v>0</v>
      </c>
      <c r="K3075" s="23">
        <f t="shared" ref="K3075:K3138" si="338">IF(B3075="Med A", E3075, 0)</f>
        <v>0</v>
      </c>
      <c r="L3075" s="23">
        <f t="shared" ref="L3075:L3138" si="339">IF(B3075="Med B", E3075, 0)</f>
        <v>0</v>
      </c>
      <c r="M3075" s="1">
        <f>IF(AND(B3075="Med B", COUNTIFS(A$2:A3075, A3075, B$2:B3075, "Med B")=1), 1, 0)</f>
        <v>0</v>
      </c>
      <c r="N3075" s="1">
        <f t="shared" ref="N3075:N3138" si="340">IF(M3075=1, E3075, 0)</f>
        <v>0</v>
      </c>
      <c r="O3075" s="1">
        <f>IF(B3075="Med B", COUNTIFS(A$2:A3075, A3075, B$2:B3075, "Med B"), 0)</f>
        <v>0</v>
      </c>
      <c r="P3075" s="1">
        <f>IF(AND(B3075="Med B", COUNTIFS(A$2:A3075, A3075, B$2:B3075, "Med B")=2), E3075, 0)</f>
        <v>0</v>
      </c>
    </row>
    <row r="3076" spans="9:16" ht="12.75" customHeight="1" x14ac:dyDescent="0.25">
      <c r="I3076" s="23">
        <f>IF(F3076=1, SUMIFS(E$2:E3076, A$2:A3076, A3076, B$2:B3076, "Med A"), 0)</f>
        <v>0</v>
      </c>
      <c r="J3076" s="23">
        <f t="shared" si="337"/>
        <v>0</v>
      </c>
      <c r="K3076" s="23">
        <f t="shared" si="338"/>
        <v>0</v>
      </c>
      <c r="L3076" s="23">
        <f t="shared" si="339"/>
        <v>0</v>
      </c>
      <c r="M3076" s="1">
        <f>IF(AND(B3076="Med B", COUNTIFS(A$2:A3076, A3076, B$2:B3076, "Med B")=1), 1, 0)</f>
        <v>0</v>
      </c>
      <c r="N3076" s="1">
        <f t="shared" si="340"/>
        <v>0</v>
      </c>
      <c r="O3076" s="1">
        <f>IF(B3076="Med B", COUNTIFS(A$2:A3076, A3076, B$2:B3076, "Med B"), 0)</f>
        <v>0</v>
      </c>
      <c r="P3076" s="1">
        <f>IF(AND(B3076="Med B", COUNTIFS(A$2:A3076, A3076, B$2:B3076, "Med B")=2), E3076, 0)</f>
        <v>0</v>
      </c>
    </row>
    <row r="3077" spans="9:16" ht="12.75" customHeight="1" x14ac:dyDescent="0.25">
      <c r="I3077" s="23">
        <f>IF(F3077=1, SUMIFS(E$2:E3077, A$2:A3077, A3077, B$2:B3077, "Med A"), 0)</f>
        <v>0</v>
      </c>
      <c r="J3077" s="23">
        <f t="shared" si="337"/>
        <v>0</v>
      </c>
      <c r="K3077" s="23">
        <f t="shared" si="338"/>
        <v>0</v>
      </c>
      <c r="L3077" s="23">
        <f t="shared" si="339"/>
        <v>0</v>
      </c>
      <c r="M3077" s="1">
        <f>IF(AND(B3077="Med B", COUNTIFS(A$2:A3077, A3077, B$2:B3077, "Med B")=1), 1, 0)</f>
        <v>0</v>
      </c>
      <c r="N3077" s="1">
        <f t="shared" si="340"/>
        <v>0</v>
      </c>
      <c r="O3077" s="1">
        <f>IF(B3077="Med B", COUNTIFS(A$2:A3077, A3077, B$2:B3077, "Med B"), 0)</f>
        <v>0</v>
      </c>
      <c r="P3077" s="1">
        <f>IF(AND(B3077="Med B", COUNTIFS(A$2:A3077, A3077, B$2:B3077, "Med B")=2), E3077, 0)</f>
        <v>0</v>
      </c>
    </row>
    <row r="3078" spans="9:16" ht="12.75" customHeight="1" x14ac:dyDescent="0.25">
      <c r="I3078" s="23">
        <f>IF(F3078=1, SUMIFS(E$2:E3078, A$2:A3078, A3078, B$2:B3078, "Med A"), 0)</f>
        <v>0</v>
      </c>
      <c r="J3078" s="23">
        <f t="shared" si="337"/>
        <v>0</v>
      </c>
      <c r="K3078" s="23">
        <f t="shared" si="338"/>
        <v>0</v>
      </c>
      <c r="L3078" s="23">
        <f t="shared" si="339"/>
        <v>0</v>
      </c>
      <c r="M3078" s="1">
        <f>IF(AND(B3078="Med B", COUNTIFS(A$2:A3078, A3078, B$2:B3078, "Med B")=1), 1, 0)</f>
        <v>0</v>
      </c>
      <c r="N3078" s="1">
        <f t="shared" si="340"/>
        <v>0</v>
      </c>
      <c r="O3078" s="1">
        <f>IF(B3078="Med B", COUNTIFS(A$2:A3078, A3078, B$2:B3078, "Med B"), 0)</f>
        <v>0</v>
      </c>
      <c r="P3078" s="1">
        <f>IF(AND(B3078="Med B", COUNTIFS(A$2:A3078, A3078, B$2:B3078, "Med B")=2), E3078, 0)</f>
        <v>0</v>
      </c>
    </row>
    <row r="3079" spans="9:16" ht="12.75" customHeight="1" x14ac:dyDescent="0.25">
      <c r="I3079" s="23">
        <f>IF(F3079=1, SUMIFS(E$2:E3079, A$2:A3079, A3079, B$2:B3079, "Med A"), 0)</f>
        <v>0</v>
      </c>
      <c r="J3079" s="23">
        <f t="shared" si="337"/>
        <v>0</v>
      </c>
      <c r="K3079" s="23">
        <f t="shared" si="338"/>
        <v>0</v>
      </c>
      <c r="L3079" s="23">
        <f t="shared" si="339"/>
        <v>0</v>
      </c>
      <c r="M3079" s="1">
        <f>IF(AND(B3079="Med B", COUNTIFS(A$2:A3079, A3079, B$2:B3079, "Med B")=1), 1, 0)</f>
        <v>0</v>
      </c>
      <c r="N3079" s="1">
        <f t="shared" si="340"/>
        <v>0</v>
      </c>
      <c r="O3079" s="1">
        <f>IF(B3079="Med B", COUNTIFS(A$2:A3079, A3079, B$2:B3079, "Med B"), 0)</f>
        <v>0</v>
      </c>
      <c r="P3079" s="1">
        <f>IF(AND(B3079="Med B", COUNTIFS(A$2:A3079, A3079, B$2:B3079, "Med B")=2), E3079, 0)</f>
        <v>0</v>
      </c>
    </row>
    <row r="3080" spans="9:16" ht="12.75" customHeight="1" x14ac:dyDescent="0.25">
      <c r="I3080" s="23">
        <f>IF(F3080=1, SUMIFS(E$2:E3080, A$2:A3080, A3080, B$2:B3080, "Med A"), 0)</f>
        <v>0</v>
      </c>
      <c r="J3080" s="23">
        <f t="shared" si="337"/>
        <v>0</v>
      </c>
      <c r="K3080" s="23">
        <f t="shared" si="338"/>
        <v>0</v>
      </c>
      <c r="L3080" s="23">
        <f t="shared" si="339"/>
        <v>0</v>
      </c>
      <c r="M3080" s="1">
        <f>IF(AND(B3080="Med B", COUNTIFS(A$2:A3080, A3080, B$2:B3080, "Med B")=1), 1, 0)</f>
        <v>0</v>
      </c>
      <c r="N3080" s="1">
        <f t="shared" si="340"/>
        <v>0</v>
      </c>
      <c r="O3080" s="1">
        <f>IF(B3080="Med B", COUNTIFS(A$2:A3080, A3080, B$2:B3080, "Med B"), 0)</f>
        <v>0</v>
      </c>
      <c r="P3080" s="1">
        <f>IF(AND(B3080="Med B", COUNTIFS(A$2:A3080, A3080, B$2:B3080, "Med B")=2), E3080, 0)</f>
        <v>0</v>
      </c>
    </row>
    <row r="3081" spans="9:16" ht="12.75" customHeight="1" x14ac:dyDescent="0.25">
      <c r="I3081" s="23">
        <f>IF(F3081=1, SUMIFS(E$2:E3081, A$2:A3081, A3081, B$2:B3081, "Med A"), 0)</f>
        <v>0</v>
      </c>
      <c r="J3081" s="23">
        <f t="shared" si="337"/>
        <v>0</v>
      </c>
      <c r="K3081" s="23">
        <f t="shared" si="338"/>
        <v>0</v>
      </c>
      <c r="L3081" s="23">
        <f t="shared" si="339"/>
        <v>0</v>
      </c>
      <c r="M3081" s="1">
        <f>IF(AND(B3081="Med B", COUNTIFS(A$2:A3081, A3081, B$2:B3081, "Med B")=1), 1, 0)</f>
        <v>0</v>
      </c>
      <c r="N3081" s="1">
        <f t="shared" si="340"/>
        <v>0</v>
      </c>
      <c r="O3081" s="1">
        <f>IF(B3081="Med B", COUNTIFS(A$2:A3081, A3081, B$2:B3081, "Med B"), 0)</f>
        <v>0</v>
      </c>
      <c r="P3081" s="1">
        <f>IF(AND(B3081="Med B", COUNTIFS(A$2:A3081, A3081, B$2:B3081, "Med B")=2), E3081, 0)</f>
        <v>0</v>
      </c>
    </row>
    <row r="3082" spans="9:16" ht="12.75" customHeight="1" x14ac:dyDescent="0.25">
      <c r="I3082" s="23">
        <f>IF(F3082=1, SUMIFS(E$2:E3082, A$2:A3082, A3082, B$2:B3082, "Med A"), 0)</f>
        <v>0</v>
      </c>
      <c r="J3082" s="23">
        <f t="shared" si="337"/>
        <v>0</v>
      </c>
      <c r="K3082" s="23">
        <f t="shared" si="338"/>
        <v>0</v>
      </c>
      <c r="L3082" s="23">
        <f t="shared" si="339"/>
        <v>0</v>
      </c>
      <c r="M3082" s="1">
        <f>IF(AND(B3082="Med B", COUNTIFS(A$2:A3082, A3082, B$2:B3082, "Med B")=1), 1, 0)</f>
        <v>0</v>
      </c>
      <c r="N3082" s="1">
        <f t="shared" si="340"/>
        <v>0</v>
      </c>
      <c r="O3082" s="1">
        <f>IF(B3082="Med B", COUNTIFS(A$2:A3082, A3082, B$2:B3082, "Med B"), 0)</f>
        <v>0</v>
      </c>
      <c r="P3082" s="1">
        <f>IF(AND(B3082="Med B", COUNTIFS(A$2:A3082, A3082, B$2:B3082, "Med B")=2), E3082, 0)</f>
        <v>0</v>
      </c>
    </row>
    <row r="3083" spans="9:16" ht="12.75" customHeight="1" x14ac:dyDescent="0.25">
      <c r="I3083" s="23">
        <f>IF(F3083=1, SUMIFS(E$2:E3083, A$2:A3083, A3083, B$2:B3083, "Med A"), 0)</f>
        <v>0</v>
      </c>
      <c r="J3083" s="23">
        <f t="shared" si="337"/>
        <v>0</v>
      </c>
      <c r="K3083" s="23">
        <f t="shared" si="338"/>
        <v>0</v>
      </c>
      <c r="L3083" s="23">
        <f t="shared" si="339"/>
        <v>0</v>
      </c>
      <c r="M3083" s="1">
        <f>IF(AND(B3083="Med B", COUNTIFS(A$2:A3083, A3083, B$2:B3083, "Med B")=1), 1, 0)</f>
        <v>0</v>
      </c>
      <c r="N3083" s="1">
        <f t="shared" si="340"/>
        <v>0</v>
      </c>
      <c r="O3083" s="1">
        <f>IF(B3083="Med B", COUNTIFS(A$2:A3083, A3083, B$2:B3083, "Med B"), 0)</f>
        <v>0</v>
      </c>
      <c r="P3083" s="1">
        <f>IF(AND(B3083="Med B", COUNTIFS(A$2:A3083, A3083, B$2:B3083, "Med B")=2), E3083, 0)</f>
        <v>0</v>
      </c>
    </row>
    <row r="3084" spans="9:16" ht="12.75" customHeight="1" x14ac:dyDescent="0.25">
      <c r="I3084" s="23">
        <f>IF(F3084=1, SUMIFS(E$2:E3084, A$2:A3084, A3084, B$2:B3084, "Med A"), 0)</f>
        <v>0</v>
      </c>
      <c r="J3084" s="23">
        <f t="shared" si="337"/>
        <v>0</v>
      </c>
      <c r="K3084" s="23">
        <f t="shared" si="338"/>
        <v>0</v>
      </c>
      <c r="L3084" s="23">
        <f t="shared" si="339"/>
        <v>0</v>
      </c>
      <c r="M3084" s="1">
        <f>IF(AND(B3084="Med B", COUNTIFS(A$2:A3084, A3084, B$2:B3084, "Med B")=1), 1, 0)</f>
        <v>0</v>
      </c>
      <c r="N3084" s="1">
        <f t="shared" si="340"/>
        <v>0</v>
      </c>
      <c r="O3084" s="1">
        <f>IF(B3084="Med B", COUNTIFS(A$2:A3084, A3084, B$2:B3084, "Med B"), 0)</f>
        <v>0</v>
      </c>
      <c r="P3084" s="1">
        <f>IF(AND(B3084="Med B", COUNTIFS(A$2:A3084, A3084, B$2:B3084, "Med B")=2), E3084, 0)</f>
        <v>0</v>
      </c>
    </row>
    <row r="3085" spans="9:16" ht="12.75" customHeight="1" x14ac:dyDescent="0.25">
      <c r="I3085" s="23">
        <f>IF(F3085=1, SUMIFS(E$2:E3085, A$2:A3085, A3085, B$2:B3085, "Med A"), 0)</f>
        <v>0</v>
      </c>
      <c r="J3085" s="23">
        <f t="shared" si="337"/>
        <v>0</v>
      </c>
      <c r="K3085" s="23">
        <f t="shared" si="338"/>
        <v>0</v>
      </c>
      <c r="L3085" s="23">
        <f t="shared" si="339"/>
        <v>0</v>
      </c>
      <c r="M3085" s="1">
        <f>IF(AND(B3085="Med B", COUNTIFS(A$2:A3085, A3085, B$2:B3085, "Med B")=1), 1, 0)</f>
        <v>0</v>
      </c>
      <c r="N3085" s="1">
        <f t="shared" si="340"/>
        <v>0</v>
      </c>
      <c r="O3085" s="1">
        <f>IF(B3085="Med B", COUNTIFS(A$2:A3085, A3085, B$2:B3085, "Med B"), 0)</f>
        <v>0</v>
      </c>
      <c r="P3085" s="1">
        <f>IF(AND(B3085="Med B", COUNTIFS(A$2:A3085, A3085, B$2:B3085, "Med B")=2), E3085, 0)</f>
        <v>0</v>
      </c>
    </row>
    <row r="3086" spans="9:16" ht="12.75" customHeight="1" x14ac:dyDescent="0.25">
      <c r="I3086" s="23">
        <f>IF(F3086=1, SUMIFS(E$2:E3086, A$2:A3086, A3086, B$2:B3086, "Med A"), 0)</f>
        <v>0</v>
      </c>
      <c r="J3086" s="23">
        <f t="shared" si="337"/>
        <v>0</v>
      </c>
      <c r="K3086" s="23">
        <f t="shared" si="338"/>
        <v>0</v>
      </c>
      <c r="L3086" s="23">
        <f t="shared" si="339"/>
        <v>0</v>
      </c>
      <c r="M3086" s="1">
        <f>IF(AND(B3086="Med B", COUNTIFS(A$2:A3086, A3086, B$2:B3086, "Med B")=1), 1, 0)</f>
        <v>0</v>
      </c>
      <c r="N3086" s="1">
        <f t="shared" si="340"/>
        <v>0</v>
      </c>
      <c r="O3086" s="1">
        <f>IF(B3086="Med B", COUNTIFS(A$2:A3086, A3086, B$2:B3086, "Med B"), 0)</f>
        <v>0</v>
      </c>
      <c r="P3086" s="1">
        <f>IF(AND(B3086="Med B", COUNTIFS(A$2:A3086, A3086, B$2:B3086, "Med B")=2), E3086, 0)</f>
        <v>0</v>
      </c>
    </row>
    <row r="3087" spans="9:16" ht="12.75" customHeight="1" x14ac:dyDescent="0.25">
      <c r="I3087" s="23">
        <f>IF(F3087=1, SUMIFS(E$2:E3087, A$2:A3087, A3087, B$2:B3087, "Med A"), 0)</f>
        <v>0</v>
      </c>
      <c r="J3087" s="23">
        <f t="shared" si="337"/>
        <v>0</v>
      </c>
      <c r="K3087" s="23">
        <f t="shared" si="338"/>
        <v>0</v>
      </c>
      <c r="L3087" s="23">
        <f t="shared" si="339"/>
        <v>0</v>
      </c>
      <c r="M3087" s="1">
        <f>IF(AND(B3087="Med B", COUNTIFS(A$2:A3087, A3087, B$2:B3087, "Med B")=1), 1, 0)</f>
        <v>0</v>
      </c>
      <c r="N3087" s="1">
        <f t="shared" si="340"/>
        <v>0</v>
      </c>
      <c r="O3087" s="1">
        <f>IF(B3087="Med B", COUNTIFS(A$2:A3087, A3087, B$2:B3087, "Med B"), 0)</f>
        <v>0</v>
      </c>
      <c r="P3087" s="1">
        <f>IF(AND(B3087="Med B", COUNTIFS(A$2:A3087, A3087, B$2:B3087, "Med B")=2), E3087, 0)</f>
        <v>0</v>
      </c>
    </row>
    <row r="3088" spans="9:16" ht="12.75" customHeight="1" x14ac:dyDescent="0.25">
      <c r="I3088" s="23">
        <f>IF(F3088=1, SUMIFS(E$2:E3088, A$2:A3088, A3088, B$2:B3088, "Med A"), 0)</f>
        <v>0</v>
      </c>
      <c r="J3088" s="23">
        <f t="shared" si="337"/>
        <v>0</v>
      </c>
      <c r="K3088" s="23">
        <f t="shared" si="338"/>
        <v>0</v>
      </c>
      <c r="L3088" s="23">
        <f t="shared" si="339"/>
        <v>0</v>
      </c>
      <c r="M3088" s="1">
        <f>IF(AND(B3088="Med B", COUNTIFS(A$2:A3088, A3088, B$2:B3088, "Med B")=1), 1, 0)</f>
        <v>0</v>
      </c>
      <c r="N3088" s="1">
        <f t="shared" si="340"/>
        <v>0</v>
      </c>
      <c r="O3088" s="1">
        <f>IF(B3088="Med B", COUNTIFS(A$2:A3088, A3088, B$2:B3088, "Med B"), 0)</f>
        <v>0</v>
      </c>
      <c r="P3088" s="1">
        <f>IF(AND(B3088="Med B", COUNTIFS(A$2:A3088, A3088, B$2:B3088, "Med B")=2), E3088, 0)</f>
        <v>0</v>
      </c>
    </row>
    <row r="3089" spans="9:16" ht="12.75" customHeight="1" x14ac:dyDescent="0.25">
      <c r="I3089" s="23">
        <f>IF(F3089=1, SUMIFS(E$2:E3089, A$2:A3089, A3089, B$2:B3089, "Med A"), 0)</f>
        <v>0</v>
      </c>
      <c r="J3089" s="23">
        <f t="shared" si="337"/>
        <v>0</v>
      </c>
      <c r="K3089" s="23">
        <f t="shared" si="338"/>
        <v>0</v>
      </c>
      <c r="L3089" s="23">
        <f t="shared" si="339"/>
        <v>0</v>
      </c>
      <c r="M3089" s="1">
        <f>IF(AND(B3089="Med B", COUNTIFS(A$2:A3089, A3089, B$2:B3089, "Med B")=1), 1, 0)</f>
        <v>0</v>
      </c>
      <c r="N3089" s="1">
        <f t="shared" si="340"/>
        <v>0</v>
      </c>
      <c r="O3089" s="1">
        <f>IF(B3089="Med B", COUNTIFS(A$2:A3089, A3089, B$2:B3089, "Med B"), 0)</f>
        <v>0</v>
      </c>
      <c r="P3089" s="1">
        <f>IF(AND(B3089="Med B", COUNTIFS(A$2:A3089, A3089, B$2:B3089, "Med B")=2), E3089, 0)</f>
        <v>0</v>
      </c>
    </row>
    <row r="3090" spans="9:16" ht="12.75" customHeight="1" x14ac:dyDescent="0.25">
      <c r="I3090" s="23">
        <f>IF(F3090=1, SUMIFS(E$2:E3090, A$2:A3090, A3090, B$2:B3090, "Med A"), 0)</f>
        <v>0</v>
      </c>
      <c r="J3090" s="23">
        <f t="shared" si="337"/>
        <v>0</v>
      </c>
      <c r="K3090" s="23">
        <f t="shared" si="338"/>
        <v>0</v>
      </c>
      <c r="L3090" s="23">
        <f t="shared" si="339"/>
        <v>0</v>
      </c>
      <c r="M3090" s="1">
        <f>IF(AND(B3090="Med B", COUNTIFS(A$2:A3090, A3090, B$2:B3090, "Med B")=1), 1, 0)</f>
        <v>0</v>
      </c>
      <c r="N3090" s="1">
        <f t="shared" si="340"/>
        <v>0</v>
      </c>
      <c r="O3090" s="1">
        <f>IF(B3090="Med B", COUNTIFS(A$2:A3090, A3090, B$2:B3090, "Med B"), 0)</f>
        <v>0</v>
      </c>
      <c r="P3090" s="1">
        <f>IF(AND(B3090="Med B", COUNTIFS(A$2:A3090, A3090, B$2:B3090, "Med B")=2), E3090, 0)</f>
        <v>0</v>
      </c>
    </row>
    <row r="3091" spans="9:16" ht="12.75" customHeight="1" x14ac:dyDescent="0.25">
      <c r="I3091" s="23">
        <f>IF(F3091=1, SUMIFS(E$2:E3091, A$2:A3091, A3091, B$2:B3091, "Med A"), 0)</f>
        <v>0</v>
      </c>
      <c r="J3091" s="23">
        <f t="shared" si="337"/>
        <v>0</v>
      </c>
      <c r="K3091" s="23">
        <f t="shared" si="338"/>
        <v>0</v>
      </c>
      <c r="L3091" s="23">
        <f t="shared" si="339"/>
        <v>0</v>
      </c>
      <c r="M3091" s="1">
        <f>IF(AND(B3091="Med B", COUNTIFS(A$2:A3091, A3091, B$2:B3091, "Med B")=1), 1, 0)</f>
        <v>0</v>
      </c>
      <c r="N3091" s="1">
        <f t="shared" si="340"/>
        <v>0</v>
      </c>
      <c r="O3091" s="1">
        <f>IF(B3091="Med B", COUNTIFS(A$2:A3091, A3091, B$2:B3091, "Med B"), 0)</f>
        <v>0</v>
      </c>
      <c r="P3091" s="1">
        <f>IF(AND(B3091="Med B", COUNTIFS(A$2:A3091, A3091, B$2:B3091, "Med B")=2), E3091, 0)</f>
        <v>0</v>
      </c>
    </row>
    <row r="3092" spans="9:16" ht="12.75" customHeight="1" x14ac:dyDescent="0.25">
      <c r="I3092" s="23">
        <f>IF(F3092=1, SUMIFS(E$2:E3092, A$2:A3092, A3092, B$2:B3092, "Med A"), 0)</f>
        <v>0</v>
      </c>
      <c r="J3092" s="23">
        <f t="shared" si="337"/>
        <v>0</v>
      </c>
      <c r="K3092" s="23">
        <f t="shared" si="338"/>
        <v>0</v>
      </c>
      <c r="L3092" s="23">
        <f t="shared" si="339"/>
        <v>0</v>
      </c>
      <c r="M3092" s="1">
        <f>IF(AND(B3092="Med B", COUNTIFS(A$2:A3092, A3092, B$2:B3092, "Med B")=1), 1, 0)</f>
        <v>0</v>
      </c>
      <c r="N3092" s="1">
        <f t="shared" si="340"/>
        <v>0</v>
      </c>
      <c r="O3092" s="1">
        <f>IF(B3092="Med B", COUNTIFS(A$2:A3092, A3092, B$2:B3092, "Med B"), 0)</f>
        <v>0</v>
      </c>
      <c r="P3092" s="1">
        <f>IF(AND(B3092="Med B", COUNTIFS(A$2:A3092, A3092, B$2:B3092, "Med B")=2), E3092, 0)</f>
        <v>0</v>
      </c>
    </row>
    <row r="3093" spans="9:16" ht="12.75" customHeight="1" x14ac:dyDescent="0.25">
      <c r="I3093" s="23">
        <f>IF(F3093=1, SUMIFS(E$2:E3093, A$2:A3093, A3093, B$2:B3093, "Med A"), 0)</f>
        <v>0</v>
      </c>
      <c r="J3093" s="23">
        <f t="shared" si="337"/>
        <v>0</v>
      </c>
      <c r="K3093" s="23">
        <f t="shared" si="338"/>
        <v>0</v>
      </c>
      <c r="L3093" s="23">
        <f t="shared" si="339"/>
        <v>0</v>
      </c>
      <c r="M3093" s="1">
        <f>IF(AND(B3093="Med B", COUNTIFS(A$2:A3093, A3093, B$2:B3093, "Med B")=1), 1, 0)</f>
        <v>0</v>
      </c>
      <c r="N3093" s="1">
        <f t="shared" si="340"/>
        <v>0</v>
      </c>
      <c r="O3093" s="1">
        <f>IF(B3093="Med B", COUNTIFS(A$2:A3093, A3093, B$2:B3093, "Med B"), 0)</f>
        <v>0</v>
      </c>
      <c r="P3093" s="1">
        <f>IF(AND(B3093="Med B", COUNTIFS(A$2:A3093, A3093, B$2:B3093, "Med B")=2), E3093, 0)</f>
        <v>0</v>
      </c>
    </row>
    <row r="3094" spans="9:16" ht="12.75" customHeight="1" x14ac:dyDescent="0.25">
      <c r="I3094" s="23">
        <f>IF(F3094=1, SUMIFS(E$2:E3094, A$2:A3094, A3094, B$2:B3094, "Med A"), 0)</f>
        <v>0</v>
      </c>
      <c r="J3094" s="23">
        <f t="shared" si="337"/>
        <v>0</v>
      </c>
      <c r="K3094" s="23">
        <f t="shared" si="338"/>
        <v>0</v>
      </c>
      <c r="L3094" s="23">
        <f t="shared" si="339"/>
        <v>0</v>
      </c>
      <c r="M3094" s="1">
        <f>IF(AND(B3094="Med B", COUNTIFS(A$2:A3094, A3094, B$2:B3094, "Med B")=1), 1, 0)</f>
        <v>0</v>
      </c>
      <c r="N3094" s="1">
        <f t="shared" si="340"/>
        <v>0</v>
      </c>
      <c r="O3094" s="1">
        <f>IF(B3094="Med B", COUNTIFS(A$2:A3094, A3094, B$2:B3094, "Med B"), 0)</f>
        <v>0</v>
      </c>
      <c r="P3094" s="1">
        <f>IF(AND(B3094="Med B", COUNTIFS(A$2:A3094, A3094, B$2:B3094, "Med B")=2), E3094, 0)</f>
        <v>0</v>
      </c>
    </row>
    <row r="3095" spans="9:16" ht="12.75" customHeight="1" x14ac:dyDescent="0.25">
      <c r="I3095" s="23">
        <f>IF(F3095=1, SUMIFS(E$2:E3095, A$2:A3095, A3095, B$2:B3095, "Med A"), 0)</f>
        <v>0</v>
      </c>
      <c r="J3095" s="23">
        <f t="shared" si="337"/>
        <v>0</v>
      </c>
      <c r="K3095" s="23">
        <f t="shared" si="338"/>
        <v>0</v>
      </c>
      <c r="L3095" s="23">
        <f t="shared" si="339"/>
        <v>0</v>
      </c>
      <c r="M3095" s="1">
        <f>IF(AND(B3095="Med B", COUNTIFS(A$2:A3095, A3095, B$2:B3095, "Med B")=1), 1, 0)</f>
        <v>0</v>
      </c>
      <c r="N3095" s="1">
        <f t="shared" si="340"/>
        <v>0</v>
      </c>
      <c r="O3095" s="1">
        <f>IF(B3095="Med B", COUNTIFS(A$2:A3095, A3095, B$2:B3095, "Med B"), 0)</f>
        <v>0</v>
      </c>
      <c r="P3095" s="1">
        <f>IF(AND(B3095="Med B", COUNTIFS(A$2:A3095, A3095, B$2:B3095, "Med B")=2), E3095, 0)</f>
        <v>0</v>
      </c>
    </row>
    <row r="3096" spans="9:16" ht="12.75" customHeight="1" x14ac:dyDescent="0.25">
      <c r="I3096" s="23">
        <f>IF(F3096=1, SUMIFS(E$2:E3096, A$2:A3096, A3096, B$2:B3096, "Med A"), 0)</f>
        <v>0</v>
      </c>
      <c r="J3096" s="23">
        <f t="shared" si="337"/>
        <v>0</v>
      </c>
      <c r="K3096" s="23">
        <f t="shared" si="338"/>
        <v>0</v>
      </c>
      <c r="L3096" s="23">
        <f t="shared" si="339"/>
        <v>0</v>
      </c>
      <c r="M3096" s="1">
        <f>IF(AND(B3096="Med B", COUNTIFS(A$2:A3096, A3096, B$2:B3096, "Med B")=1), 1, 0)</f>
        <v>0</v>
      </c>
      <c r="N3096" s="1">
        <f t="shared" si="340"/>
        <v>0</v>
      </c>
      <c r="O3096" s="1">
        <f>IF(B3096="Med B", COUNTIFS(A$2:A3096, A3096, B$2:B3096, "Med B"), 0)</f>
        <v>0</v>
      </c>
      <c r="P3096" s="1">
        <f>IF(AND(B3096="Med B", COUNTIFS(A$2:A3096, A3096, B$2:B3096, "Med B")=2), E3096, 0)</f>
        <v>0</v>
      </c>
    </row>
    <row r="3097" spans="9:16" ht="12.75" customHeight="1" x14ac:dyDescent="0.25">
      <c r="I3097" s="23">
        <f>IF(F3097=1, SUMIFS(E$2:E3097, A$2:A3097, A3097, B$2:B3097, "Med A"), 0)</f>
        <v>0</v>
      </c>
      <c r="J3097" s="23">
        <f t="shared" si="337"/>
        <v>0</v>
      </c>
      <c r="K3097" s="23">
        <f t="shared" si="338"/>
        <v>0</v>
      </c>
      <c r="L3097" s="23">
        <f t="shared" si="339"/>
        <v>0</v>
      </c>
      <c r="M3097" s="1">
        <f>IF(AND(B3097="Med B", COUNTIFS(A$2:A3097, A3097, B$2:B3097, "Med B")=1), 1, 0)</f>
        <v>0</v>
      </c>
      <c r="N3097" s="1">
        <f t="shared" si="340"/>
        <v>0</v>
      </c>
      <c r="O3097" s="1">
        <f>IF(B3097="Med B", COUNTIFS(A$2:A3097, A3097, B$2:B3097, "Med B"), 0)</f>
        <v>0</v>
      </c>
      <c r="P3097" s="1">
        <f>IF(AND(B3097="Med B", COUNTIFS(A$2:A3097, A3097, B$2:B3097, "Med B")=2), E3097, 0)</f>
        <v>0</v>
      </c>
    </row>
    <row r="3098" spans="9:16" ht="12.75" customHeight="1" x14ac:dyDescent="0.25">
      <c r="I3098" s="23">
        <f>IF(F3098=1, SUMIFS(E$2:E3098, A$2:A3098, A3098, B$2:B3098, "Med A"), 0)</f>
        <v>0</v>
      </c>
      <c r="J3098" s="23">
        <f t="shared" si="337"/>
        <v>0</v>
      </c>
      <c r="K3098" s="23">
        <f t="shared" si="338"/>
        <v>0</v>
      </c>
      <c r="L3098" s="23">
        <f t="shared" si="339"/>
        <v>0</v>
      </c>
      <c r="M3098" s="1">
        <f>IF(AND(B3098="Med B", COUNTIFS(A$2:A3098, A3098, B$2:B3098, "Med B")=1), 1, 0)</f>
        <v>0</v>
      </c>
      <c r="N3098" s="1">
        <f t="shared" si="340"/>
        <v>0</v>
      </c>
      <c r="O3098" s="1">
        <f>IF(B3098="Med B", COUNTIFS(A$2:A3098, A3098, B$2:B3098, "Med B"), 0)</f>
        <v>0</v>
      </c>
      <c r="P3098" s="1">
        <f>IF(AND(B3098="Med B", COUNTIFS(A$2:A3098, A3098, B$2:B3098, "Med B")=2), E3098, 0)</f>
        <v>0</v>
      </c>
    </row>
    <row r="3099" spans="9:16" ht="12.75" customHeight="1" x14ac:dyDescent="0.25">
      <c r="I3099" s="23">
        <f>IF(F3099=1, SUMIFS(E$2:E3099, A$2:A3099, A3099, B$2:B3099, "Med A"), 0)</f>
        <v>0</v>
      </c>
      <c r="J3099" s="23">
        <f t="shared" si="337"/>
        <v>0</v>
      </c>
      <c r="K3099" s="23">
        <f t="shared" si="338"/>
        <v>0</v>
      </c>
      <c r="L3099" s="23">
        <f t="shared" si="339"/>
        <v>0</v>
      </c>
      <c r="M3099" s="1">
        <f>IF(AND(B3099="Med B", COUNTIFS(A$2:A3099, A3099, B$2:B3099, "Med B")=1), 1, 0)</f>
        <v>0</v>
      </c>
      <c r="N3099" s="1">
        <f t="shared" si="340"/>
        <v>0</v>
      </c>
      <c r="O3099" s="1">
        <f>IF(B3099="Med B", COUNTIFS(A$2:A3099, A3099, B$2:B3099, "Med B"), 0)</f>
        <v>0</v>
      </c>
      <c r="P3099" s="1">
        <f>IF(AND(B3099="Med B", COUNTIFS(A$2:A3099, A3099, B$2:B3099, "Med B")=2), E3099, 0)</f>
        <v>0</v>
      </c>
    </row>
    <row r="3100" spans="9:16" ht="12.75" customHeight="1" x14ac:dyDescent="0.25">
      <c r="I3100" s="23">
        <f>IF(F3100=1, SUMIFS(E$2:E3100, A$2:A3100, A3100, B$2:B3100, "Med A"), 0)</f>
        <v>0</v>
      </c>
      <c r="J3100" s="23">
        <f t="shared" si="337"/>
        <v>0</v>
      </c>
      <c r="K3100" s="23">
        <f t="shared" si="338"/>
        <v>0</v>
      </c>
      <c r="L3100" s="23">
        <f t="shared" si="339"/>
        <v>0</v>
      </c>
      <c r="M3100" s="1">
        <f>IF(AND(B3100="Med B", COUNTIFS(A$2:A3100, A3100, B$2:B3100, "Med B")=1), 1, 0)</f>
        <v>0</v>
      </c>
      <c r="N3100" s="1">
        <f t="shared" si="340"/>
        <v>0</v>
      </c>
      <c r="O3100" s="1">
        <f>IF(B3100="Med B", COUNTIFS(A$2:A3100, A3100, B$2:B3100, "Med B"), 0)</f>
        <v>0</v>
      </c>
      <c r="P3100" s="1">
        <f>IF(AND(B3100="Med B", COUNTIFS(A$2:A3100, A3100, B$2:B3100, "Med B")=2), E3100, 0)</f>
        <v>0</v>
      </c>
    </row>
    <row r="3101" spans="9:16" ht="12.75" customHeight="1" x14ac:dyDescent="0.25">
      <c r="I3101" s="23">
        <f>IF(F3101=1, SUMIFS(E$2:E3101, A$2:A3101, A3101, B$2:B3101, "Med A"), 0)</f>
        <v>0</v>
      </c>
      <c r="J3101" s="23">
        <f t="shared" si="337"/>
        <v>0</v>
      </c>
      <c r="K3101" s="23">
        <f t="shared" si="338"/>
        <v>0</v>
      </c>
      <c r="L3101" s="23">
        <f t="shared" si="339"/>
        <v>0</v>
      </c>
      <c r="M3101" s="1">
        <f>IF(AND(B3101="Med B", COUNTIFS(A$2:A3101, A3101, B$2:B3101, "Med B")=1), 1, 0)</f>
        <v>0</v>
      </c>
      <c r="N3101" s="1">
        <f t="shared" si="340"/>
        <v>0</v>
      </c>
      <c r="O3101" s="1">
        <f>IF(B3101="Med B", COUNTIFS(A$2:A3101, A3101, B$2:B3101, "Med B"), 0)</f>
        <v>0</v>
      </c>
      <c r="P3101" s="1">
        <f>IF(AND(B3101="Med B", COUNTIFS(A$2:A3101, A3101, B$2:B3101, "Med B")=2), E3101, 0)</f>
        <v>0</v>
      </c>
    </row>
    <row r="3102" spans="9:16" ht="12.75" customHeight="1" x14ac:dyDescent="0.25">
      <c r="I3102" s="23">
        <f>IF(F3102=1, SUMIFS(E$2:E3102, A$2:A3102, A3102, B$2:B3102, "Med A"), 0)</f>
        <v>0</v>
      </c>
      <c r="J3102" s="23">
        <f t="shared" si="337"/>
        <v>0</v>
      </c>
      <c r="K3102" s="23">
        <f t="shared" si="338"/>
        <v>0</v>
      </c>
      <c r="L3102" s="23">
        <f t="shared" si="339"/>
        <v>0</v>
      </c>
      <c r="M3102" s="1">
        <f>IF(AND(B3102="Med B", COUNTIFS(A$2:A3102, A3102, B$2:B3102, "Med B")=1), 1, 0)</f>
        <v>0</v>
      </c>
      <c r="N3102" s="1">
        <f t="shared" si="340"/>
        <v>0</v>
      </c>
      <c r="O3102" s="1">
        <f>IF(B3102="Med B", COUNTIFS(A$2:A3102, A3102, B$2:B3102, "Med B"), 0)</f>
        <v>0</v>
      </c>
      <c r="P3102" s="1">
        <f>IF(AND(B3102="Med B", COUNTIFS(A$2:A3102, A3102, B$2:B3102, "Med B")=2), E3102, 0)</f>
        <v>0</v>
      </c>
    </row>
    <row r="3103" spans="9:16" ht="12.75" customHeight="1" x14ac:dyDescent="0.25">
      <c r="I3103" s="23">
        <f>IF(F3103=1, SUMIFS(E$2:E3103, A$2:A3103, A3103, B$2:B3103, "Med A"), 0)</f>
        <v>0</v>
      </c>
      <c r="J3103" s="23">
        <f t="shared" si="337"/>
        <v>0</v>
      </c>
      <c r="K3103" s="23">
        <f t="shared" si="338"/>
        <v>0</v>
      </c>
      <c r="L3103" s="23">
        <f t="shared" si="339"/>
        <v>0</v>
      </c>
      <c r="M3103" s="1">
        <f>IF(AND(B3103="Med B", COUNTIFS(A$2:A3103, A3103, B$2:B3103, "Med B")=1), 1, 0)</f>
        <v>0</v>
      </c>
      <c r="N3103" s="1">
        <f t="shared" si="340"/>
        <v>0</v>
      </c>
      <c r="O3103" s="1">
        <f>IF(B3103="Med B", COUNTIFS(A$2:A3103, A3103, B$2:B3103, "Med B"), 0)</f>
        <v>0</v>
      </c>
      <c r="P3103" s="1">
        <f>IF(AND(B3103="Med B", COUNTIFS(A$2:A3103, A3103, B$2:B3103, "Med B")=2), E3103, 0)</f>
        <v>0</v>
      </c>
    </row>
    <row r="3104" spans="9:16" ht="12.75" customHeight="1" x14ac:dyDescent="0.25">
      <c r="I3104" s="23">
        <f>IF(F3104=1, SUMIFS(E$2:E3104, A$2:A3104, A3104, B$2:B3104, "Med A"), 0)</f>
        <v>0</v>
      </c>
      <c r="J3104" s="23">
        <f t="shared" si="337"/>
        <v>0</v>
      </c>
      <c r="K3104" s="23">
        <f t="shared" si="338"/>
        <v>0</v>
      </c>
      <c r="L3104" s="23">
        <f t="shared" si="339"/>
        <v>0</v>
      </c>
      <c r="M3104" s="1">
        <f>IF(AND(B3104="Med B", COUNTIFS(A$2:A3104, A3104, B$2:B3104, "Med B")=1), 1, 0)</f>
        <v>0</v>
      </c>
      <c r="N3104" s="1">
        <f t="shared" si="340"/>
        <v>0</v>
      </c>
      <c r="O3104" s="1">
        <f>IF(B3104="Med B", COUNTIFS(A$2:A3104, A3104, B$2:B3104, "Med B"), 0)</f>
        <v>0</v>
      </c>
      <c r="P3104" s="1">
        <f>IF(AND(B3104="Med B", COUNTIFS(A$2:A3104, A3104, B$2:B3104, "Med B")=2), E3104, 0)</f>
        <v>0</v>
      </c>
    </row>
    <row r="3105" spans="9:16" ht="12.75" customHeight="1" x14ac:dyDescent="0.25">
      <c r="I3105" s="23">
        <f>IF(F3105=1, SUMIFS(E$2:E3105, A$2:A3105, A3105, B$2:B3105, "Med A"), 0)</f>
        <v>0</v>
      </c>
      <c r="J3105" s="23">
        <f t="shared" si="337"/>
        <v>0</v>
      </c>
      <c r="K3105" s="23">
        <f t="shared" si="338"/>
        <v>0</v>
      </c>
      <c r="L3105" s="23">
        <f t="shared" si="339"/>
        <v>0</v>
      </c>
      <c r="M3105" s="1">
        <f>IF(AND(B3105="Med B", COUNTIFS(A$2:A3105, A3105, B$2:B3105, "Med B")=1), 1, 0)</f>
        <v>0</v>
      </c>
      <c r="N3105" s="1">
        <f t="shared" si="340"/>
        <v>0</v>
      </c>
      <c r="O3105" s="1">
        <f>IF(B3105="Med B", COUNTIFS(A$2:A3105, A3105, B$2:B3105, "Med B"), 0)</f>
        <v>0</v>
      </c>
      <c r="P3105" s="1">
        <f>IF(AND(B3105="Med B", COUNTIFS(A$2:A3105, A3105, B$2:B3105, "Med B")=2), E3105, 0)</f>
        <v>0</v>
      </c>
    </row>
    <row r="3106" spans="9:16" ht="12.75" customHeight="1" x14ac:dyDescent="0.25">
      <c r="I3106" s="23">
        <f>IF(F3106=1, SUMIFS(E$2:E3106, A$2:A3106, A3106, B$2:B3106, "Med A"), 0)</f>
        <v>0</v>
      </c>
      <c r="J3106" s="23">
        <f t="shared" si="337"/>
        <v>0</v>
      </c>
      <c r="K3106" s="23">
        <f t="shared" si="338"/>
        <v>0</v>
      </c>
      <c r="L3106" s="23">
        <f t="shared" si="339"/>
        <v>0</v>
      </c>
      <c r="M3106" s="1">
        <f>IF(AND(B3106="Med B", COUNTIFS(A$2:A3106, A3106, B$2:B3106, "Med B")=1), 1, 0)</f>
        <v>0</v>
      </c>
      <c r="N3106" s="1">
        <f t="shared" si="340"/>
        <v>0</v>
      </c>
      <c r="O3106" s="1">
        <f>IF(B3106="Med B", COUNTIFS(A$2:A3106, A3106, B$2:B3106, "Med B"), 0)</f>
        <v>0</v>
      </c>
      <c r="P3106" s="1">
        <f>IF(AND(B3106="Med B", COUNTIFS(A$2:A3106, A3106, B$2:B3106, "Med B")=2), E3106, 0)</f>
        <v>0</v>
      </c>
    </row>
    <row r="3107" spans="9:16" ht="12.75" customHeight="1" x14ac:dyDescent="0.25">
      <c r="I3107" s="23">
        <f>IF(F3107=1, SUMIFS(E$2:E3107, A$2:A3107, A3107, B$2:B3107, "Med A"), 0)</f>
        <v>0</v>
      </c>
      <c r="J3107" s="23">
        <f t="shared" si="337"/>
        <v>0</v>
      </c>
      <c r="K3107" s="23">
        <f t="shared" si="338"/>
        <v>0</v>
      </c>
      <c r="L3107" s="23">
        <f t="shared" si="339"/>
        <v>0</v>
      </c>
      <c r="M3107" s="1">
        <f>IF(AND(B3107="Med B", COUNTIFS(A$2:A3107, A3107, B$2:B3107, "Med B")=1), 1, 0)</f>
        <v>0</v>
      </c>
      <c r="N3107" s="1">
        <f t="shared" si="340"/>
        <v>0</v>
      </c>
      <c r="O3107" s="1">
        <f>IF(B3107="Med B", COUNTIFS(A$2:A3107, A3107, B$2:B3107, "Med B"), 0)</f>
        <v>0</v>
      </c>
      <c r="P3107" s="1">
        <f>IF(AND(B3107="Med B", COUNTIFS(A$2:A3107, A3107, B$2:B3107, "Med B")=2), E3107, 0)</f>
        <v>0</v>
      </c>
    </row>
    <row r="3108" spans="9:16" ht="12.75" customHeight="1" x14ac:dyDescent="0.25">
      <c r="I3108" s="23">
        <f>IF(F3108=1, SUMIFS(E$2:E3108, A$2:A3108, A3108, B$2:B3108, "Med A"), 0)</f>
        <v>0</v>
      </c>
      <c r="J3108" s="23">
        <f t="shared" si="337"/>
        <v>0</v>
      </c>
      <c r="K3108" s="23">
        <f t="shared" si="338"/>
        <v>0</v>
      </c>
      <c r="L3108" s="23">
        <f t="shared" si="339"/>
        <v>0</v>
      </c>
      <c r="M3108" s="1">
        <f>IF(AND(B3108="Med B", COUNTIFS(A$2:A3108, A3108, B$2:B3108, "Med B")=1), 1, 0)</f>
        <v>0</v>
      </c>
      <c r="N3108" s="1">
        <f t="shared" si="340"/>
        <v>0</v>
      </c>
      <c r="O3108" s="1">
        <f>IF(B3108="Med B", COUNTIFS(A$2:A3108, A3108, B$2:B3108, "Med B"), 0)</f>
        <v>0</v>
      </c>
      <c r="P3108" s="1">
        <f>IF(AND(B3108="Med B", COUNTIFS(A$2:A3108, A3108, B$2:B3108, "Med B")=2), E3108, 0)</f>
        <v>0</v>
      </c>
    </row>
    <row r="3109" spans="9:16" ht="12.75" customHeight="1" x14ac:dyDescent="0.25">
      <c r="I3109" s="23">
        <f>IF(F3109=1, SUMIFS(E$2:E3109, A$2:A3109, A3109, B$2:B3109, "Med A"), 0)</f>
        <v>0</v>
      </c>
      <c r="J3109" s="23">
        <f t="shared" si="337"/>
        <v>0</v>
      </c>
      <c r="K3109" s="23">
        <f t="shared" si="338"/>
        <v>0</v>
      </c>
      <c r="L3109" s="23">
        <f t="shared" si="339"/>
        <v>0</v>
      </c>
      <c r="M3109" s="1">
        <f>IF(AND(B3109="Med B", COUNTIFS(A$2:A3109, A3109, B$2:B3109, "Med B")=1), 1, 0)</f>
        <v>0</v>
      </c>
      <c r="N3109" s="1">
        <f t="shared" si="340"/>
        <v>0</v>
      </c>
      <c r="O3109" s="1">
        <f>IF(B3109="Med B", COUNTIFS(A$2:A3109, A3109, B$2:B3109, "Med B"), 0)</f>
        <v>0</v>
      </c>
      <c r="P3109" s="1">
        <f>IF(AND(B3109="Med B", COUNTIFS(A$2:A3109, A3109, B$2:B3109, "Med B")=2), E3109, 0)</f>
        <v>0</v>
      </c>
    </row>
    <row r="3110" spans="9:16" ht="12.75" customHeight="1" x14ac:dyDescent="0.25">
      <c r="I3110" s="23">
        <f>IF(F3110=1, SUMIFS(E$2:E3110, A$2:A3110, A3110, B$2:B3110, "Med A"), 0)</f>
        <v>0</v>
      </c>
      <c r="J3110" s="23">
        <f t="shared" si="337"/>
        <v>0</v>
      </c>
      <c r="K3110" s="23">
        <f t="shared" si="338"/>
        <v>0</v>
      </c>
      <c r="L3110" s="23">
        <f t="shared" si="339"/>
        <v>0</v>
      </c>
      <c r="M3110" s="1">
        <f>IF(AND(B3110="Med B", COUNTIFS(A$2:A3110, A3110, B$2:B3110, "Med B")=1), 1, 0)</f>
        <v>0</v>
      </c>
      <c r="N3110" s="1">
        <f t="shared" si="340"/>
        <v>0</v>
      </c>
      <c r="O3110" s="1">
        <f>IF(B3110="Med B", COUNTIFS(A$2:A3110, A3110, B$2:B3110, "Med B"), 0)</f>
        <v>0</v>
      </c>
      <c r="P3110" s="1">
        <f>IF(AND(B3110="Med B", COUNTIFS(A$2:A3110, A3110, B$2:B3110, "Med B")=2), E3110, 0)</f>
        <v>0</v>
      </c>
    </row>
    <row r="3111" spans="9:16" ht="12.75" customHeight="1" x14ac:dyDescent="0.25">
      <c r="I3111" s="23">
        <f>IF(F3111=1, SUMIFS(E$2:E3111, A$2:A3111, A3111, B$2:B3111, "Med A"), 0)</f>
        <v>0</v>
      </c>
      <c r="J3111" s="23">
        <f t="shared" si="337"/>
        <v>0</v>
      </c>
      <c r="K3111" s="23">
        <f t="shared" si="338"/>
        <v>0</v>
      </c>
      <c r="L3111" s="23">
        <f t="shared" si="339"/>
        <v>0</v>
      </c>
      <c r="M3111" s="1">
        <f>IF(AND(B3111="Med B", COUNTIFS(A$2:A3111, A3111, B$2:B3111, "Med B")=1), 1, 0)</f>
        <v>0</v>
      </c>
      <c r="N3111" s="1">
        <f t="shared" si="340"/>
        <v>0</v>
      </c>
      <c r="O3111" s="1">
        <f>IF(B3111="Med B", COUNTIFS(A$2:A3111, A3111, B$2:B3111, "Med B"), 0)</f>
        <v>0</v>
      </c>
      <c r="P3111" s="1">
        <f>IF(AND(B3111="Med B", COUNTIFS(A$2:A3111, A3111, B$2:B3111, "Med B")=2), E3111, 0)</f>
        <v>0</v>
      </c>
    </row>
    <row r="3112" spans="9:16" ht="12.75" customHeight="1" x14ac:dyDescent="0.25">
      <c r="I3112" s="23">
        <f>IF(F3112=1, SUMIFS(E$2:E3112, A$2:A3112, A3112, B$2:B3112, "Med A"), 0)</f>
        <v>0</v>
      </c>
      <c r="J3112" s="23">
        <f t="shared" si="337"/>
        <v>0</v>
      </c>
      <c r="K3112" s="23">
        <f t="shared" si="338"/>
        <v>0</v>
      </c>
      <c r="L3112" s="23">
        <f t="shared" si="339"/>
        <v>0</v>
      </c>
      <c r="M3112" s="1">
        <f>IF(AND(B3112="Med B", COUNTIFS(A$2:A3112, A3112, B$2:B3112, "Med B")=1), 1, 0)</f>
        <v>0</v>
      </c>
      <c r="N3112" s="1">
        <f t="shared" si="340"/>
        <v>0</v>
      </c>
      <c r="O3112" s="1">
        <f>IF(B3112="Med B", COUNTIFS(A$2:A3112, A3112, B$2:B3112, "Med B"), 0)</f>
        <v>0</v>
      </c>
      <c r="P3112" s="1">
        <f>IF(AND(B3112="Med B", COUNTIFS(A$2:A3112, A3112, B$2:B3112, "Med B")=2), E3112, 0)</f>
        <v>0</v>
      </c>
    </row>
    <row r="3113" spans="9:16" ht="12.75" customHeight="1" x14ac:dyDescent="0.25">
      <c r="I3113" s="23">
        <f>IF(F3113=1, SUMIFS(E$2:E3113, A$2:A3113, A3113, B$2:B3113, "Med A"), 0)</f>
        <v>0</v>
      </c>
      <c r="J3113" s="23">
        <f t="shared" si="337"/>
        <v>0</v>
      </c>
      <c r="K3113" s="23">
        <f t="shared" si="338"/>
        <v>0</v>
      </c>
      <c r="L3113" s="23">
        <f t="shared" si="339"/>
        <v>0</v>
      </c>
      <c r="M3113" s="1">
        <f>IF(AND(B3113="Med B", COUNTIFS(A$2:A3113, A3113, B$2:B3113, "Med B")=1), 1, 0)</f>
        <v>0</v>
      </c>
      <c r="N3113" s="1">
        <f t="shared" si="340"/>
        <v>0</v>
      </c>
      <c r="O3113" s="1">
        <f>IF(B3113="Med B", COUNTIFS(A$2:A3113, A3113, B$2:B3113, "Med B"), 0)</f>
        <v>0</v>
      </c>
      <c r="P3113" s="1">
        <f>IF(AND(B3113="Med B", COUNTIFS(A$2:A3113, A3113, B$2:B3113, "Med B")=2), E3113, 0)</f>
        <v>0</v>
      </c>
    </row>
    <row r="3114" spans="9:16" ht="12.75" customHeight="1" x14ac:dyDescent="0.25">
      <c r="I3114" s="23">
        <f>IF(F3114=1, SUMIFS(E$2:E3114, A$2:A3114, A3114, B$2:B3114, "Med A"), 0)</f>
        <v>0</v>
      </c>
      <c r="J3114" s="23">
        <f t="shared" si="337"/>
        <v>0</v>
      </c>
      <c r="K3114" s="23">
        <f t="shared" si="338"/>
        <v>0</v>
      </c>
      <c r="L3114" s="23">
        <f t="shared" si="339"/>
        <v>0</v>
      </c>
      <c r="M3114" s="1">
        <f>IF(AND(B3114="Med B", COUNTIFS(A$2:A3114, A3114, B$2:B3114, "Med B")=1), 1, 0)</f>
        <v>0</v>
      </c>
      <c r="N3114" s="1">
        <f t="shared" si="340"/>
        <v>0</v>
      </c>
      <c r="O3114" s="1">
        <f>IF(B3114="Med B", COUNTIFS(A$2:A3114, A3114, B$2:B3114, "Med B"), 0)</f>
        <v>0</v>
      </c>
      <c r="P3114" s="1">
        <f>IF(AND(B3114="Med B", COUNTIFS(A$2:A3114, A3114, B$2:B3114, "Med B")=2), E3114, 0)</f>
        <v>0</v>
      </c>
    </row>
    <row r="3115" spans="9:16" ht="12.75" customHeight="1" x14ac:dyDescent="0.25">
      <c r="I3115" s="23">
        <f>IF(F3115=1, SUMIFS(E$2:E3115, A$2:A3115, A3115, B$2:B3115, "Med A"), 0)</f>
        <v>0</v>
      </c>
      <c r="J3115" s="23">
        <f t="shared" si="337"/>
        <v>0</v>
      </c>
      <c r="K3115" s="23">
        <f t="shared" si="338"/>
        <v>0</v>
      </c>
      <c r="L3115" s="23">
        <f t="shared" si="339"/>
        <v>0</v>
      </c>
      <c r="M3115" s="1">
        <f>IF(AND(B3115="Med B", COUNTIFS(A$2:A3115, A3115, B$2:B3115, "Med B")=1), 1, 0)</f>
        <v>0</v>
      </c>
      <c r="N3115" s="1">
        <f t="shared" si="340"/>
        <v>0</v>
      </c>
      <c r="O3115" s="1">
        <f>IF(B3115="Med B", COUNTIFS(A$2:A3115, A3115, B$2:B3115, "Med B"), 0)</f>
        <v>0</v>
      </c>
      <c r="P3115" s="1">
        <f>IF(AND(B3115="Med B", COUNTIFS(A$2:A3115, A3115, B$2:B3115, "Med B")=2), E3115, 0)</f>
        <v>0</v>
      </c>
    </row>
    <row r="3116" spans="9:16" ht="12.75" customHeight="1" x14ac:dyDescent="0.25">
      <c r="I3116" s="23">
        <f>IF(F3116=1, SUMIFS(E$2:E3116, A$2:A3116, A3116, B$2:B3116, "Med A"), 0)</f>
        <v>0</v>
      </c>
      <c r="J3116" s="23">
        <f t="shared" si="337"/>
        <v>0</v>
      </c>
      <c r="K3116" s="23">
        <f t="shared" si="338"/>
        <v>0</v>
      </c>
      <c r="L3116" s="23">
        <f t="shared" si="339"/>
        <v>0</v>
      </c>
      <c r="M3116" s="1">
        <f>IF(AND(B3116="Med B", COUNTIFS(A$2:A3116, A3116, B$2:B3116, "Med B")=1), 1, 0)</f>
        <v>0</v>
      </c>
      <c r="N3116" s="1">
        <f t="shared" si="340"/>
        <v>0</v>
      </c>
      <c r="O3116" s="1">
        <f>IF(B3116="Med B", COUNTIFS(A$2:A3116, A3116, B$2:B3116, "Med B"), 0)</f>
        <v>0</v>
      </c>
      <c r="P3116" s="1">
        <f>IF(AND(B3116="Med B", COUNTIFS(A$2:A3116, A3116, B$2:B3116, "Med B")=2), E3116, 0)</f>
        <v>0</v>
      </c>
    </row>
    <row r="3117" spans="9:16" ht="12.75" customHeight="1" x14ac:dyDescent="0.25">
      <c r="I3117" s="23">
        <f>IF(F3117=1, SUMIFS(E$2:E3117, A$2:A3117, A3117, B$2:B3117, "Med A"), 0)</f>
        <v>0</v>
      </c>
      <c r="J3117" s="23">
        <f t="shared" si="337"/>
        <v>0</v>
      </c>
      <c r="K3117" s="23">
        <f t="shared" si="338"/>
        <v>0</v>
      </c>
      <c r="L3117" s="23">
        <f t="shared" si="339"/>
        <v>0</v>
      </c>
      <c r="M3117" s="1">
        <f>IF(AND(B3117="Med B", COUNTIFS(A$2:A3117, A3117, B$2:B3117, "Med B")=1), 1, 0)</f>
        <v>0</v>
      </c>
      <c r="N3117" s="1">
        <f t="shared" si="340"/>
        <v>0</v>
      </c>
      <c r="O3117" s="1">
        <f>IF(B3117="Med B", COUNTIFS(A$2:A3117, A3117, B$2:B3117, "Med B"), 0)</f>
        <v>0</v>
      </c>
      <c r="P3117" s="1">
        <f>IF(AND(B3117="Med B", COUNTIFS(A$2:A3117, A3117, B$2:B3117, "Med B")=2), E3117, 0)</f>
        <v>0</v>
      </c>
    </row>
    <row r="3118" spans="9:16" ht="12.75" customHeight="1" x14ac:dyDescent="0.25">
      <c r="I3118" s="23">
        <f>IF(F3118=1, SUMIFS(E$2:E3118, A$2:A3118, A3118, B$2:B3118, "Med A"), 0)</f>
        <v>0</v>
      </c>
      <c r="J3118" s="23">
        <f t="shared" si="337"/>
        <v>0</v>
      </c>
      <c r="K3118" s="23">
        <f t="shared" si="338"/>
        <v>0</v>
      </c>
      <c r="L3118" s="23">
        <f t="shared" si="339"/>
        <v>0</v>
      </c>
      <c r="M3118" s="1">
        <f>IF(AND(B3118="Med B", COUNTIFS(A$2:A3118, A3118, B$2:B3118, "Med B")=1), 1, 0)</f>
        <v>0</v>
      </c>
      <c r="N3118" s="1">
        <f t="shared" si="340"/>
        <v>0</v>
      </c>
      <c r="O3118" s="1">
        <f>IF(B3118="Med B", COUNTIFS(A$2:A3118, A3118, B$2:B3118, "Med B"), 0)</f>
        <v>0</v>
      </c>
      <c r="P3118" s="1">
        <f>IF(AND(B3118="Med B", COUNTIFS(A$2:A3118, A3118, B$2:B3118, "Med B")=2), E3118, 0)</f>
        <v>0</v>
      </c>
    </row>
    <row r="3119" spans="9:16" ht="12.75" customHeight="1" x14ac:dyDescent="0.25">
      <c r="I3119" s="23">
        <f>IF(F3119=1, SUMIFS(E$2:E3119, A$2:A3119, A3119, B$2:B3119, "Med A"), 0)</f>
        <v>0</v>
      </c>
      <c r="J3119" s="23">
        <f t="shared" si="337"/>
        <v>0</v>
      </c>
      <c r="K3119" s="23">
        <f t="shared" si="338"/>
        <v>0</v>
      </c>
      <c r="L3119" s="23">
        <f t="shared" si="339"/>
        <v>0</v>
      </c>
      <c r="M3119" s="1">
        <f>IF(AND(B3119="Med B", COUNTIFS(A$2:A3119, A3119, B$2:B3119, "Med B")=1), 1, 0)</f>
        <v>0</v>
      </c>
      <c r="N3119" s="1">
        <f t="shared" si="340"/>
        <v>0</v>
      </c>
      <c r="O3119" s="1">
        <f>IF(B3119="Med B", COUNTIFS(A$2:A3119, A3119, B$2:B3119, "Med B"), 0)</f>
        <v>0</v>
      </c>
      <c r="P3119" s="1">
        <f>IF(AND(B3119="Med B", COUNTIFS(A$2:A3119, A3119, B$2:B3119, "Med B")=2), E3119, 0)</f>
        <v>0</v>
      </c>
    </row>
    <row r="3120" spans="9:16" ht="12.75" customHeight="1" x14ac:dyDescent="0.25">
      <c r="I3120" s="23">
        <f>IF(F3120=1, SUMIFS(E$2:E3120, A$2:A3120, A3120, B$2:B3120, "Med A"), 0)</f>
        <v>0</v>
      </c>
      <c r="J3120" s="23">
        <f t="shared" si="337"/>
        <v>0</v>
      </c>
      <c r="K3120" s="23">
        <f t="shared" si="338"/>
        <v>0</v>
      </c>
      <c r="L3120" s="23">
        <f t="shared" si="339"/>
        <v>0</v>
      </c>
      <c r="M3120" s="1">
        <f>IF(AND(B3120="Med B", COUNTIFS(A$2:A3120, A3120, B$2:B3120, "Med B")=1), 1, 0)</f>
        <v>0</v>
      </c>
      <c r="N3120" s="1">
        <f t="shared" si="340"/>
        <v>0</v>
      </c>
      <c r="O3120" s="1">
        <f>IF(B3120="Med B", COUNTIFS(A$2:A3120, A3120, B$2:B3120, "Med B"), 0)</f>
        <v>0</v>
      </c>
      <c r="P3120" s="1">
        <f>IF(AND(B3120="Med B", COUNTIFS(A$2:A3120, A3120, B$2:B3120, "Med B")=2), E3120, 0)</f>
        <v>0</v>
      </c>
    </row>
    <row r="3121" spans="9:16" ht="12.75" customHeight="1" x14ac:dyDescent="0.25">
      <c r="I3121" s="23">
        <f>IF(F3121=1, SUMIFS(E$2:E3121, A$2:A3121, A3121, B$2:B3121, "Med A"), 0)</f>
        <v>0</v>
      </c>
      <c r="J3121" s="23">
        <f t="shared" si="337"/>
        <v>0</v>
      </c>
      <c r="K3121" s="23">
        <f t="shared" si="338"/>
        <v>0</v>
      </c>
      <c r="L3121" s="23">
        <f t="shared" si="339"/>
        <v>0</v>
      </c>
      <c r="M3121" s="1">
        <f>IF(AND(B3121="Med B", COUNTIFS(A$2:A3121, A3121, B$2:B3121, "Med B")=1), 1, 0)</f>
        <v>0</v>
      </c>
      <c r="N3121" s="1">
        <f t="shared" si="340"/>
        <v>0</v>
      </c>
      <c r="O3121" s="1">
        <f>IF(B3121="Med B", COUNTIFS(A$2:A3121, A3121, B$2:B3121, "Med B"), 0)</f>
        <v>0</v>
      </c>
      <c r="P3121" s="1">
        <f>IF(AND(B3121="Med B", COUNTIFS(A$2:A3121, A3121, B$2:B3121, "Med B")=2), E3121, 0)</f>
        <v>0</v>
      </c>
    </row>
    <row r="3122" spans="9:16" ht="12.75" customHeight="1" x14ac:dyDescent="0.25">
      <c r="I3122" s="23">
        <f>IF(F3122=1, SUMIFS(E$2:E3122, A$2:A3122, A3122, B$2:B3122, "Med A"), 0)</f>
        <v>0</v>
      </c>
      <c r="J3122" s="23">
        <f t="shared" si="337"/>
        <v>0</v>
      </c>
      <c r="K3122" s="23">
        <f t="shared" si="338"/>
        <v>0</v>
      </c>
      <c r="L3122" s="23">
        <f t="shared" si="339"/>
        <v>0</v>
      </c>
      <c r="M3122" s="1">
        <f>IF(AND(B3122="Med B", COUNTIFS(A$2:A3122, A3122, B$2:B3122, "Med B")=1), 1, 0)</f>
        <v>0</v>
      </c>
      <c r="N3122" s="1">
        <f t="shared" si="340"/>
        <v>0</v>
      </c>
      <c r="O3122" s="1">
        <f>IF(B3122="Med B", COUNTIFS(A$2:A3122, A3122, B$2:B3122, "Med B"), 0)</f>
        <v>0</v>
      </c>
      <c r="P3122" s="1">
        <f>IF(AND(B3122="Med B", COUNTIFS(A$2:A3122, A3122, B$2:B3122, "Med B")=2), E3122, 0)</f>
        <v>0</v>
      </c>
    </row>
    <row r="3123" spans="9:16" ht="12.75" customHeight="1" x14ac:dyDescent="0.25">
      <c r="I3123" s="23">
        <f>IF(F3123=1, SUMIFS(E$2:E3123, A$2:A3123, A3123, B$2:B3123, "Med A"), 0)</f>
        <v>0</v>
      </c>
      <c r="J3123" s="23">
        <f t="shared" si="337"/>
        <v>0</v>
      </c>
      <c r="K3123" s="23">
        <f t="shared" si="338"/>
        <v>0</v>
      </c>
      <c r="L3123" s="23">
        <f t="shared" si="339"/>
        <v>0</v>
      </c>
      <c r="M3123" s="1">
        <f>IF(AND(B3123="Med B", COUNTIFS(A$2:A3123, A3123, B$2:B3123, "Med B")=1), 1, 0)</f>
        <v>0</v>
      </c>
      <c r="N3123" s="1">
        <f t="shared" si="340"/>
        <v>0</v>
      </c>
      <c r="O3123" s="1">
        <f>IF(B3123="Med B", COUNTIFS(A$2:A3123, A3123, B$2:B3123, "Med B"), 0)</f>
        <v>0</v>
      </c>
      <c r="P3123" s="1">
        <f>IF(AND(B3123="Med B", COUNTIFS(A$2:A3123, A3123, B$2:B3123, "Med B")=2), E3123, 0)</f>
        <v>0</v>
      </c>
    </row>
    <row r="3124" spans="9:16" ht="12.75" customHeight="1" x14ac:dyDescent="0.25">
      <c r="I3124" s="23">
        <f>IF(F3124=1, SUMIFS(E$2:E3124, A$2:A3124, A3124, B$2:B3124, "Med A"), 0)</f>
        <v>0</v>
      </c>
      <c r="J3124" s="23">
        <f t="shared" si="337"/>
        <v>0</v>
      </c>
      <c r="K3124" s="23">
        <f t="shared" si="338"/>
        <v>0</v>
      </c>
      <c r="L3124" s="23">
        <f t="shared" si="339"/>
        <v>0</v>
      </c>
      <c r="M3124" s="1">
        <f>IF(AND(B3124="Med B", COUNTIFS(A$2:A3124, A3124, B$2:B3124, "Med B")=1), 1, 0)</f>
        <v>0</v>
      </c>
      <c r="N3124" s="1">
        <f t="shared" si="340"/>
        <v>0</v>
      </c>
      <c r="O3124" s="1">
        <f>IF(B3124="Med B", COUNTIFS(A$2:A3124, A3124, B$2:B3124, "Med B"), 0)</f>
        <v>0</v>
      </c>
      <c r="P3124" s="1">
        <f>IF(AND(B3124="Med B", COUNTIFS(A$2:A3124, A3124, B$2:B3124, "Med B")=2), E3124, 0)</f>
        <v>0</v>
      </c>
    </row>
    <row r="3125" spans="9:16" ht="12.75" customHeight="1" x14ac:dyDescent="0.25">
      <c r="I3125" s="23">
        <f>IF(F3125=1, SUMIFS(E$2:E3125, A$2:A3125, A3125, B$2:B3125, "Med A"), 0)</f>
        <v>0</v>
      </c>
      <c r="J3125" s="23">
        <f t="shared" si="337"/>
        <v>0</v>
      </c>
      <c r="K3125" s="23">
        <f t="shared" si="338"/>
        <v>0</v>
      </c>
      <c r="L3125" s="23">
        <f t="shared" si="339"/>
        <v>0</v>
      </c>
      <c r="M3125" s="1">
        <f>IF(AND(B3125="Med B", COUNTIFS(A$2:A3125, A3125, B$2:B3125, "Med B")=1), 1, 0)</f>
        <v>0</v>
      </c>
      <c r="N3125" s="1">
        <f t="shared" si="340"/>
        <v>0</v>
      </c>
      <c r="O3125" s="1">
        <f>IF(B3125="Med B", COUNTIFS(A$2:A3125, A3125, B$2:B3125, "Med B"), 0)</f>
        <v>0</v>
      </c>
      <c r="P3125" s="1">
        <f>IF(AND(B3125="Med B", COUNTIFS(A$2:A3125, A3125, B$2:B3125, "Med B")=2), E3125, 0)</f>
        <v>0</v>
      </c>
    </row>
    <row r="3126" spans="9:16" ht="12.75" customHeight="1" x14ac:dyDescent="0.25">
      <c r="I3126" s="23">
        <f>IF(F3126=1, SUMIFS(E$2:E3126, A$2:A3126, A3126, B$2:B3126, "Med A"), 0)</f>
        <v>0</v>
      </c>
      <c r="J3126" s="23">
        <f t="shared" si="337"/>
        <v>0</v>
      </c>
      <c r="K3126" s="23">
        <f t="shared" si="338"/>
        <v>0</v>
      </c>
      <c r="L3126" s="23">
        <f t="shared" si="339"/>
        <v>0</v>
      </c>
      <c r="M3126" s="1">
        <f>IF(AND(B3126="Med B", COUNTIFS(A$2:A3126, A3126, B$2:B3126, "Med B")=1), 1, 0)</f>
        <v>0</v>
      </c>
      <c r="N3126" s="1">
        <f t="shared" si="340"/>
        <v>0</v>
      </c>
      <c r="O3126" s="1">
        <f>IF(B3126="Med B", COUNTIFS(A$2:A3126, A3126, B$2:B3126, "Med B"), 0)</f>
        <v>0</v>
      </c>
      <c r="P3126" s="1">
        <f>IF(AND(B3126="Med B", COUNTIFS(A$2:A3126, A3126, B$2:B3126, "Med B")=2), E3126, 0)</f>
        <v>0</v>
      </c>
    </row>
    <row r="3127" spans="9:16" ht="12.75" customHeight="1" x14ac:dyDescent="0.25">
      <c r="I3127" s="23">
        <f>IF(F3127=1, SUMIFS(E$2:E3127, A$2:A3127, A3127, B$2:B3127, "Med A"), 0)</f>
        <v>0</v>
      </c>
      <c r="J3127" s="23">
        <f t="shared" si="337"/>
        <v>0</v>
      </c>
      <c r="K3127" s="23">
        <f t="shared" si="338"/>
        <v>0</v>
      </c>
      <c r="L3127" s="23">
        <f t="shared" si="339"/>
        <v>0</v>
      </c>
      <c r="M3127" s="1">
        <f>IF(AND(B3127="Med B", COUNTIFS(A$2:A3127, A3127, B$2:B3127, "Med B")=1), 1, 0)</f>
        <v>0</v>
      </c>
      <c r="N3127" s="1">
        <f t="shared" si="340"/>
        <v>0</v>
      </c>
      <c r="O3127" s="1">
        <f>IF(B3127="Med B", COUNTIFS(A$2:A3127, A3127, B$2:B3127, "Med B"), 0)</f>
        <v>0</v>
      </c>
      <c r="P3127" s="1">
        <f>IF(AND(B3127="Med B", COUNTIFS(A$2:A3127, A3127, B$2:B3127, "Med B")=2), E3127, 0)</f>
        <v>0</v>
      </c>
    </row>
    <row r="3128" spans="9:16" ht="12.75" customHeight="1" x14ac:dyDescent="0.25">
      <c r="I3128" s="23">
        <f>IF(F3128=1, SUMIFS(E$2:E3128, A$2:A3128, A3128, B$2:B3128, "Med A"), 0)</f>
        <v>0</v>
      </c>
      <c r="J3128" s="23">
        <f t="shared" si="337"/>
        <v>0</v>
      </c>
      <c r="K3128" s="23">
        <f t="shared" si="338"/>
        <v>0</v>
      </c>
      <c r="L3128" s="23">
        <f t="shared" si="339"/>
        <v>0</v>
      </c>
      <c r="M3128" s="1">
        <f>IF(AND(B3128="Med B", COUNTIFS(A$2:A3128, A3128, B$2:B3128, "Med B")=1), 1, 0)</f>
        <v>0</v>
      </c>
      <c r="N3128" s="1">
        <f t="shared" si="340"/>
        <v>0</v>
      </c>
      <c r="O3128" s="1">
        <f>IF(B3128="Med B", COUNTIFS(A$2:A3128, A3128, B$2:B3128, "Med B"), 0)</f>
        <v>0</v>
      </c>
      <c r="P3128" s="1">
        <f>IF(AND(B3128="Med B", COUNTIFS(A$2:A3128, A3128, B$2:B3128, "Med B")=2), E3128, 0)</f>
        <v>0</v>
      </c>
    </row>
    <row r="3129" spans="9:16" ht="12.75" customHeight="1" x14ac:dyDescent="0.25">
      <c r="I3129" s="23">
        <f>IF(F3129=1, SUMIFS(E$2:E3129, A$2:A3129, A3129, B$2:B3129, "Med A"), 0)</f>
        <v>0</v>
      </c>
      <c r="J3129" s="23">
        <f t="shared" si="337"/>
        <v>0</v>
      </c>
      <c r="K3129" s="23">
        <f t="shared" si="338"/>
        <v>0</v>
      </c>
      <c r="L3129" s="23">
        <f t="shared" si="339"/>
        <v>0</v>
      </c>
      <c r="M3129" s="1">
        <f>IF(AND(B3129="Med B", COUNTIFS(A$2:A3129, A3129, B$2:B3129, "Med B")=1), 1, 0)</f>
        <v>0</v>
      </c>
      <c r="N3129" s="1">
        <f t="shared" si="340"/>
        <v>0</v>
      </c>
      <c r="O3129" s="1">
        <f>IF(B3129="Med B", COUNTIFS(A$2:A3129, A3129, B$2:B3129, "Med B"), 0)</f>
        <v>0</v>
      </c>
      <c r="P3129" s="1">
        <f>IF(AND(B3129="Med B", COUNTIFS(A$2:A3129, A3129, B$2:B3129, "Med B")=2), E3129, 0)</f>
        <v>0</v>
      </c>
    </row>
    <row r="3130" spans="9:16" ht="12.75" customHeight="1" x14ac:dyDescent="0.25">
      <c r="I3130" s="23">
        <f>IF(F3130=1, SUMIFS(E$2:E3130, A$2:A3130, A3130, B$2:B3130, "Med A"), 0)</f>
        <v>0</v>
      </c>
      <c r="J3130" s="23">
        <f t="shared" si="337"/>
        <v>0</v>
      </c>
      <c r="K3130" s="23">
        <f t="shared" si="338"/>
        <v>0</v>
      </c>
      <c r="L3130" s="23">
        <f t="shared" si="339"/>
        <v>0</v>
      </c>
      <c r="M3130" s="1">
        <f>IF(AND(B3130="Med B", COUNTIFS(A$2:A3130, A3130, B$2:B3130, "Med B")=1), 1, 0)</f>
        <v>0</v>
      </c>
      <c r="N3130" s="1">
        <f t="shared" si="340"/>
        <v>0</v>
      </c>
      <c r="O3130" s="1">
        <f>IF(B3130="Med B", COUNTIFS(A$2:A3130, A3130, B$2:B3130, "Med B"), 0)</f>
        <v>0</v>
      </c>
      <c r="P3130" s="1">
        <f>IF(AND(B3130="Med B", COUNTIFS(A$2:A3130, A3130, B$2:B3130, "Med B")=2), E3130, 0)</f>
        <v>0</v>
      </c>
    </row>
    <row r="3131" spans="9:16" ht="12.75" customHeight="1" x14ac:dyDescent="0.25">
      <c r="I3131" s="23">
        <f>IF(F3131=1, SUMIFS(E$2:E3131, A$2:A3131, A3131, B$2:B3131, "Med A"), 0)</f>
        <v>0</v>
      </c>
      <c r="J3131" s="23">
        <f t="shared" si="337"/>
        <v>0</v>
      </c>
      <c r="K3131" s="23">
        <f t="shared" si="338"/>
        <v>0</v>
      </c>
      <c r="L3131" s="23">
        <f t="shared" si="339"/>
        <v>0</v>
      </c>
      <c r="M3131" s="1">
        <f>IF(AND(B3131="Med B", COUNTIFS(A$2:A3131, A3131, B$2:B3131, "Med B")=1), 1, 0)</f>
        <v>0</v>
      </c>
      <c r="N3131" s="1">
        <f t="shared" si="340"/>
        <v>0</v>
      </c>
      <c r="O3131" s="1">
        <f>IF(B3131="Med B", COUNTIFS(A$2:A3131, A3131, B$2:B3131, "Med B"), 0)</f>
        <v>0</v>
      </c>
      <c r="P3131" s="1">
        <f>IF(AND(B3131="Med B", COUNTIFS(A$2:A3131, A3131, B$2:B3131, "Med B")=2), E3131, 0)</f>
        <v>0</v>
      </c>
    </row>
    <row r="3132" spans="9:16" ht="12.75" customHeight="1" x14ac:dyDescent="0.25">
      <c r="I3132" s="23">
        <f>IF(F3132=1, SUMIFS(E$2:E3132, A$2:A3132, A3132, B$2:B3132, "Med A"), 0)</f>
        <v>0</v>
      </c>
      <c r="J3132" s="23">
        <f t="shared" si="337"/>
        <v>0</v>
      </c>
      <c r="K3132" s="23">
        <f t="shared" si="338"/>
        <v>0</v>
      </c>
      <c r="L3132" s="23">
        <f t="shared" si="339"/>
        <v>0</v>
      </c>
      <c r="M3132" s="1">
        <f>IF(AND(B3132="Med B", COUNTIFS(A$2:A3132, A3132, B$2:B3132, "Med B")=1), 1, 0)</f>
        <v>0</v>
      </c>
      <c r="N3132" s="1">
        <f t="shared" si="340"/>
        <v>0</v>
      </c>
      <c r="O3132" s="1">
        <f>IF(B3132="Med B", COUNTIFS(A$2:A3132, A3132, B$2:B3132, "Med B"), 0)</f>
        <v>0</v>
      </c>
      <c r="P3132" s="1">
        <f>IF(AND(B3132="Med B", COUNTIFS(A$2:A3132, A3132, B$2:B3132, "Med B")=2), E3132, 0)</f>
        <v>0</v>
      </c>
    </row>
    <row r="3133" spans="9:16" ht="12.75" customHeight="1" x14ac:dyDescent="0.25">
      <c r="I3133" s="23">
        <f>IF(F3133=1, SUMIFS(E$2:E3133, A$2:A3133, A3133, B$2:B3133, "Med A"), 0)</f>
        <v>0</v>
      </c>
      <c r="J3133" s="23">
        <f t="shared" si="337"/>
        <v>0</v>
      </c>
      <c r="K3133" s="23">
        <f t="shared" si="338"/>
        <v>0</v>
      </c>
      <c r="L3133" s="23">
        <f t="shared" si="339"/>
        <v>0</v>
      </c>
      <c r="M3133" s="1">
        <f>IF(AND(B3133="Med B", COUNTIFS(A$2:A3133, A3133, B$2:B3133, "Med B")=1), 1, 0)</f>
        <v>0</v>
      </c>
      <c r="N3133" s="1">
        <f t="shared" si="340"/>
        <v>0</v>
      </c>
      <c r="O3133" s="1">
        <f>IF(B3133="Med B", COUNTIFS(A$2:A3133, A3133, B$2:B3133, "Med B"), 0)</f>
        <v>0</v>
      </c>
      <c r="P3133" s="1">
        <f>IF(AND(B3133="Med B", COUNTIFS(A$2:A3133, A3133, B$2:B3133, "Med B")=2), E3133, 0)</f>
        <v>0</v>
      </c>
    </row>
    <row r="3134" spans="9:16" ht="12.75" customHeight="1" x14ac:dyDescent="0.25">
      <c r="I3134" s="23">
        <f>IF(F3134=1, SUMIFS(E$2:E3134, A$2:A3134, A3134, B$2:B3134, "Med A"), 0)</f>
        <v>0</v>
      </c>
      <c r="J3134" s="23">
        <f t="shared" si="337"/>
        <v>0</v>
      </c>
      <c r="K3134" s="23">
        <f t="shared" si="338"/>
        <v>0</v>
      </c>
      <c r="L3134" s="23">
        <f t="shared" si="339"/>
        <v>0</v>
      </c>
      <c r="M3134" s="1">
        <f>IF(AND(B3134="Med B", COUNTIFS(A$2:A3134, A3134, B$2:B3134, "Med B")=1), 1, 0)</f>
        <v>0</v>
      </c>
      <c r="N3134" s="1">
        <f t="shared" si="340"/>
        <v>0</v>
      </c>
      <c r="O3134" s="1">
        <f>IF(B3134="Med B", COUNTIFS(A$2:A3134, A3134, B$2:B3134, "Med B"), 0)</f>
        <v>0</v>
      </c>
      <c r="P3134" s="1">
        <f>IF(AND(B3134="Med B", COUNTIFS(A$2:A3134, A3134, B$2:B3134, "Med B")=2), E3134, 0)</f>
        <v>0</v>
      </c>
    </row>
    <row r="3135" spans="9:16" ht="12.75" customHeight="1" x14ac:dyDescent="0.25">
      <c r="I3135" s="23">
        <f>IF(F3135=1, SUMIFS(E$2:E3135, A$2:A3135, A3135, B$2:B3135, "Med A"), 0)</f>
        <v>0</v>
      </c>
      <c r="J3135" s="23">
        <f t="shared" si="337"/>
        <v>0</v>
      </c>
      <c r="K3135" s="23">
        <f t="shared" si="338"/>
        <v>0</v>
      </c>
      <c r="L3135" s="23">
        <f t="shared" si="339"/>
        <v>0</v>
      </c>
      <c r="M3135" s="1">
        <f>IF(AND(B3135="Med B", COUNTIFS(A$2:A3135, A3135, B$2:B3135, "Med B")=1), 1, 0)</f>
        <v>0</v>
      </c>
      <c r="N3135" s="1">
        <f t="shared" si="340"/>
        <v>0</v>
      </c>
      <c r="O3135" s="1">
        <f>IF(B3135="Med B", COUNTIFS(A$2:A3135, A3135, B$2:B3135, "Med B"), 0)</f>
        <v>0</v>
      </c>
      <c r="P3135" s="1">
        <f>IF(AND(B3135="Med B", COUNTIFS(A$2:A3135, A3135, B$2:B3135, "Med B")=2), E3135, 0)</f>
        <v>0</v>
      </c>
    </row>
    <row r="3136" spans="9:16" ht="12.75" customHeight="1" x14ac:dyDescent="0.25">
      <c r="I3136" s="23">
        <f>IF(F3136=1, SUMIFS(E$2:E3136, A$2:A3136, A3136, B$2:B3136, "Med A"), 0)</f>
        <v>0</v>
      </c>
      <c r="J3136" s="23">
        <f t="shared" si="337"/>
        <v>0</v>
      </c>
      <c r="K3136" s="23">
        <f t="shared" si="338"/>
        <v>0</v>
      </c>
      <c r="L3136" s="23">
        <f t="shared" si="339"/>
        <v>0</v>
      </c>
      <c r="M3136" s="1">
        <f>IF(AND(B3136="Med B", COUNTIFS(A$2:A3136, A3136, B$2:B3136, "Med B")=1), 1, 0)</f>
        <v>0</v>
      </c>
      <c r="N3136" s="1">
        <f t="shared" si="340"/>
        <v>0</v>
      </c>
      <c r="O3136" s="1">
        <f>IF(B3136="Med B", COUNTIFS(A$2:A3136, A3136, B$2:B3136, "Med B"), 0)</f>
        <v>0</v>
      </c>
      <c r="P3136" s="1">
        <f>IF(AND(B3136="Med B", COUNTIFS(A$2:A3136, A3136, B$2:B3136, "Med B")=2), E3136, 0)</f>
        <v>0</v>
      </c>
    </row>
    <row r="3137" spans="9:16" ht="12.75" customHeight="1" x14ac:dyDescent="0.25">
      <c r="I3137" s="23">
        <f>IF(F3137=1, SUMIFS(E$2:E3137, A$2:A3137, A3137, B$2:B3137, "Med A"), 0)</f>
        <v>0</v>
      </c>
      <c r="J3137" s="23">
        <f t="shared" si="337"/>
        <v>0</v>
      </c>
      <c r="K3137" s="23">
        <f t="shared" si="338"/>
        <v>0</v>
      </c>
      <c r="L3137" s="23">
        <f t="shared" si="339"/>
        <v>0</v>
      </c>
      <c r="M3137" s="1">
        <f>IF(AND(B3137="Med B", COUNTIFS(A$2:A3137, A3137, B$2:B3137, "Med B")=1), 1, 0)</f>
        <v>0</v>
      </c>
      <c r="N3137" s="1">
        <f t="shared" si="340"/>
        <v>0</v>
      </c>
      <c r="O3137" s="1">
        <f>IF(B3137="Med B", COUNTIFS(A$2:A3137, A3137, B$2:B3137, "Med B"), 0)</f>
        <v>0</v>
      </c>
      <c r="P3137" s="1">
        <f>IF(AND(B3137="Med B", COUNTIFS(A$2:A3137, A3137, B$2:B3137, "Med B")=2), E3137, 0)</f>
        <v>0</v>
      </c>
    </row>
    <row r="3138" spans="9:16" ht="12.75" customHeight="1" x14ac:dyDescent="0.25">
      <c r="I3138" s="23">
        <f>IF(F3138=1, SUMIFS(E$2:E3138, A$2:A3138, A3138, B$2:B3138, "Med A"), 0)</f>
        <v>0</v>
      </c>
      <c r="J3138" s="23">
        <f t="shared" si="337"/>
        <v>0</v>
      </c>
      <c r="K3138" s="23">
        <f t="shared" si="338"/>
        <v>0</v>
      </c>
      <c r="L3138" s="23">
        <f t="shared" si="339"/>
        <v>0</v>
      </c>
      <c r="M3138" s="1">
        <f>IF(AND(B3138="Med B", COUNTIFS(A$2:A3138, A3138, B$2:B3138, "Med B")=1), 1, 0)</f>
        <v>0</v>
      </c>
      <c r="N3138" s="1">
        <f t="shared" si="340"/>
        <v>0</v>
      </c>
      <c r="O3138" s="1">
        <f>IF(B3138="Med B", COUNTIFS(A$2:A3138, A3138, B$2:B3138, "Med B"), 0)</f>
        <v>0</v>
      </c>
      <c r="P3138" s="1">
        <f>IF(AND(B3138="Med B", COUNTIFS(A$2:A3138, A3138, B$2:B3138, "Med B")=2), E3138, 0)</f>
        <v>0</v>
      </c>
    </row>
    <row r="3139" spans="9:16" ht="12.75" customHeight="1" x14ac:dyDescent="0.25">
      <c r="I3139" s="23">
        <f>IF(F3139=1, SUMIFS(E$2:E3139, A$2:A3139, A3139, B$2:B3139, "Med A"), 0)</f>
        <v>0</v>
      </c>
      <c r="J3139" s="23">
        <f t="shared" ref="J3139:J3202" si="341">IF(AND(B3139="Med B", OR(A3140&lt;&gt;A3139, ISBLANK(A3140))), SUMIFS(E:E, A:A, A3139, B:B, "Med B"), 0)</f>
        <v>0</v>
      </c>
      <c r="K3139" s="23">
        <f t="shared" ref="K3139:K3202" si="342">IF(B3139="Med A", E3139, 0)</f>
        <v>0</v>
      </c>
      <c r="L3139" s="23">
        <f t="shared" ref="L3139:L3202" si="343">IF(B3139="Med B", E3139, 0)</f>
        <v>0</v>
      </c>
      <c r="M3139" s="1">
        <f>IF(AND(B3139="Med B", COUNTIFS(A$2:A3139, A3139, B$2:B3139, "Med B")=1), 1, 0)</f>
        <v>0</v>
      </c>
      <c r="N3139" s="1">
        <f t="shared" ref="N3139:N3202" si="344">IF(M3139=1, E3139, 0)</f>
        <v>0</v>
      </c>
      <c r="O3139" s="1">
        <f>IF(B3139="Med B", COUNTIFS(A$2:A3139, A3139, B$2:B3139, "Med B"), 0)</f>
        <v>0</v>
      </c>
      <c r="P3139" s="1">
        <f>IF(AND(B3139="Med B", COUNTIFS(A$2:A3139, A3139, B$2:B3139, "Med B")=2), E3139, 0)</f>
        <v>0</v>
      </c>
    </row>
    <row r="3140" spans="9:16" ht="12.75" customHeight="1" x14ac:dyDescent="0.25">
      <c r="I3140" s="23">
        <f>IF(F3140=1, SUMIFS(E$2:E3140, A$2:A3140, A3140, B$2:B3140, "Med A"), 0)</f>
        <v>0</v>
      </c>
      <c r="J3140" s="23">
        <f t="shared" si="341"/>
        <v>0</v>
      </c>
      <c r="K3140" s="23">
        <f t="shared" si="342"/>
        <v>0</v>
      </c>
      <c r="L3140" s="23">
        <f t="shared" si="343"/>
        <v>0</v>
      </c>
      <c r="M3140" s="1">
        <f>IF(AND(B3140="Med B", COUNTIFS(A$2:A3140, A3140, B$2:B3140, "Med B")=1), 1, 0)</f>
        <v>0</v>
      </c>
      <c r="N3140" s="1">
        <f t="shared" si="344"/>
        <v>0</v>
      </c>
      <c r="O3140" s="1">
        <f>IF(B3140="Med B", COUNTIFS(A$2:A3140, A3140, B$2:B3140, "Med B"), 0)</f>
        <v>0</v>
      </c>
      <c r="P3140" s="1">
        <f>IF(AND(B3140="Med B", COUNTIFS(A$2:A3140, A3140, B$2:B3140, "Med B")=2), E3140, 0)</f>
        <v>0</v>
      </c>
    </row>
    <row r="3141" spans="9:16" ht="12.75" customHeight="1" x14ac:dyDescent="0.25">
      <c r="I3141" s="23">
        <f>IF(F3141=1, SUMIFS(E$2:E3141, A$2:A3141, A3141, B$2:B3141, "Med A"), 0)</f>
        <v>0</v>
      </c>
      <c r="J3141" s="23">
        <f t="shared" si="341"/>
        <v>0</v>
      </c>
      <c r="K3141" s="23">
        <f t="shared" si="342"/>
        <v>0</v>
      </c>
      <c r="L3141" s="23">
        <f t="shared" si="343"/>
        <v>0</v>
      </c>
      <c r="M3141" s="1">
        <f>IF(AND(B3141="Med B", COUNTIFS(A$2:A3141, A3141, B$2:B3141, "Med B")=1), 1, 0)</f>
        <v>0</v>
      </c>
      <c r="N3141" s="1">
        <f t="shared" si="344"/>
        <v>0</v>
      </c>
      <c r="O3141" s="1">
        <f>IF(B3141="Med B", COUNTIFS(A$2:A3141, A3141, B$2:B3141, "Med B"), 0)</f>
        <v>0</v>
      </c>
      <c r="P3141" s="1">
        <f>IF(AND(B3141="Med B", COUNTIFS(A$2:A3141, A3141, B$2:B3141, "Med B")=2), E3141, 0)</f>
        <v>0</v>
      </c>
    </row>
    <row r="3142" spans="9:16" ht="12.75" customHeight="1" x14ac:dyDescent="0.25">
      <c r="I3142" s="23">
        <f>IF(F3142=1, SUMIFS(E$2:E3142, A$2:A3142, A3142, B$2:B3142, "Med A"), 0)</f>
        <v>0</v>
      </c>
      <c r="J3142" s="23">
        <f t="shared" si="341"/>
        <v>0</v>
      </c>
      <c r="K3142" s="23">
        <f t="shared" si="342"/>
        <v>0</v>
      </c>
      <c r="L3142" s="23">
        <f t="shared" si="343"/>
        <v>0</v>
      </c>
      <c r="M3142" s="1">
        <f>IF(AND(B3142="Med B", COUNTIFS(A$2:A3142, A3142, B$2:B3142, "Med B")=1), 1, 0)</f>
        <v>0</v>
      </c>
      <c r="N3142" s="1">
        <f t="shared" si="344"/>
        <v>0</v>
      </c>
      <c r="O3142" s="1">
        <f>IF(B3142="Med B", COUNTIFS(A$2:A3142, A3142, B$2:B3142, "Med B"), 0)</f>
        <v>0</v>
      </c>
      <c r="P3142" s="1">
        <f>IF(AND(B3142="Med B", COUNTIFS(A$2:A3142, A3142, B$2:B3142, "Med B")=2), E3142, 0)</f>
        <v>0</v>
      </c>
    </row>
    <row r="3143" spans="9:16" ht="12.75" customHeight="1" x14ac:dyDescent="0.25">
      <c r="I3143" s="23">
        <f>IF(F3143=1, SUMIFS(E$2:E3143, A$2:A3143, A3143, B$2:B3143, "Med A"), 0)</f>
        <v>0</v>
      </c>
      <c r="J3143" s="23">
        <f t="shared" si="341"/>
        <v>0</v>
      </c>
      <c r="K3143" s="23">
        <f t="shared" si="342"/>
        <v>0</v>
      </c>
      <c r="L3143" s="23">
        <f t="shared" si="343"/>
        <v>0</v>
      </c>
      <c r="M3143" s="1">
        <f>IF(AND(B3143="Med B", COUNTIFS(A$2:A3143, A3143, B$2:B3143, "Med B")=1), 1, 0)</f>
        <v>0</v>
      </c>
      <c r="N3143" s="1">
        <f t="shared" si="344"/>
        <v>0</v>
      </c>
      <c r="O3143" s="1">
        <f>IF(B3143="Med B", COUNTIFS(A$2:A3143, A3143, B$2:B3143, "Med B"), 0)</f>
        <v>0</v>
      </c>
      <c r="P3143" s="1">
        <f>IF(AND(B3143="Med B", COUNTIFS(A$2:A3143, A3143, B$2:B3143, "Med B")=2), E3143, 0)</f>
        <v>0</v>
      </c>
    </row>
    <row r="3144" spans="9:16" ht="12.75" customHeight="1" x14ac:dyDescent="0.25">
      <c r="I3144" s="23">
        <f>IF(F3144=1, SUMIFS(E$2:E3144, A$2:A3144, A3144, B$2:B3144, "Med A"), 0)</f>
        <v>0</v>
      </c>
      <c r="J3144" s="23">
        <f t="shared" si="341"/>
        <v>0</v>
      </c>
      <c r="K3144" s="23">
        <f t="shared" si="342"/>
        <v>0</v>
      </c>
      <c r="L3144" s="23">
        <f t="shared" si="343"/>
        <v>0</v>
      </c>
      <c r="M3144" s="1">
        <f>IF(AND(B3144="Med B", COUNTIFS(A$2:A3144, A3144, B$2:B3144, "Med B")=1), 1, 0)</f>
        <v>0</v>
      </c>
      <c r="N3144" s="1">
        <f t="shared" si="344"/>
        <v>0</v>
      </c>
      <c r="O3144" s="1">
        <f>IF(B3144="Med B", COUNTIFS(A$2:A3144, A3144, B$2:B3144, "Med B"), 0)</f>
        <v>0</v>
      </c>
      <c r="P3144" s="1">
        <f>IF(AND(B3144="Med B", COUNTIFS(A$2:A3144, A3144, B$2:B3144, "Med B")=2), E3144, 0)</f>
        <v>0</v>
      </c>
    </row>
    <row r="3145" spans="9:16" ht="12.75" customHeight="1" x14ac:dyDescent="0.25">
      <c r="I3145" s="23">
        <f>IF(F3145=1, SUMIFS(E$2:E3145, A$2:A3145, A3145, B$2:B3145, "Med A"), 0)</f>
        <v>0</v>
      </c>
      <c r="J3145" s="23">
        <f t="shared" si="341"/>
        <v>0</v>
      </c>
      <c r="K3145" s="23">
        <f t="shared" si="342"/>
        <v>0</v>
      </c>
      <c r="L3145" s="23">
        <f t="shared" si="343"/>
        <v>0</v>
      </c>
      <c r="M3145" s="1">
        <f>IF(AND(B3145="Med B", COUNTIFS(A$2:A3145, A3145, B$2:B3145, "Med B")=1), 1, 0)</f>
        <v>0</v>
      </c>
      <c r="N3145" s="1">
        <f t="shared" si="344"/>
        <v>0</v>
      </c>
      <c r="O3145" s="1">
        <f>IF(B3145="Med B", COUNTIFS(A$2:A3145, A3145, B$2:B3145, "Med B"), 0)</f>
        <v>0</v>
      </c>
      <c r="P3145" s="1">
        <f>IF(AND(B3145="Med B", COUNTIFS(A$2:A3145, A3145, B$2:B3145, "Med B")=2), E3145, 0)</f>
        <v>0</v>
      </c>
    </row>
    <row r="3146" spans="9:16" ht="12.75" customHeight="1" x14ac:dyDescent="0.25">
      <c r="I3146" s="23">
        <f>IF(F3146=1, SUMIFS(E$2:E3146, A$2:A3146, A3146, B$2:B3146, "Med A"), 0)</f>
        <v>0</v>
      </c>
      <c r="J3146" s="23">
        <f t="shared" si="341"/>
        <v>0</v>
      </c>
      <c r="K3146" s="23">
        <f t="shared" si="342"/>
        <v>0</v>
      </c>
      <c r="L3146" s="23">
        <f t="shared" si="343"/>
        <v>0</v>
      </c>
      <c r="M3146" s="1">
        <f>IF(AND(B3146="Med B", COUNTIFS(A$2:A3146, A3146, B$2:B3146, "Med B")=1), 1, 0)</f>
        <v>0</v>
      </c>
      <c r="N3146" s="1">
        <f t="shared" si="344"/>
        <v>0</v>
      </c>
      <c r="O3146" s="1">
        <f>IF(B3146="Med B", COUNTIFS(A$2:A3146, A3146, B$2:B3146, "Med B"), 0)</f>
        <v>0</v>
      </c>
      <c r="P3146" s="1">
        <f>IF(AND(B3146="Med B", COUNTIFS(A$2:A3146, A3146, B$2:B3146, "Med B")=2), E3146, 0)</f>
        <v>0</v>
      </c>
    </row>
    <row r="3147" spans="9:16" ht="12.75" customHeight="1" x14ac:dyDescent="0.25">
      <c r="I3147" s="23">
        <f>IF(F3147=1, SUMIFS(E$2:E3147, A$2:A3147, A3147, B$2:B3147, "Med A"), 0)</f>
        <v>0</v>
      </c>
      <c r="J3147" s="23">
        <f t="shared" si="341"/>
        <v>0</v>
      </c>
      <c r="K3147" s="23">
        <f t="shared" si="342"/>
        <v>0</v>
      </c>
      <c r="L3147" s="23">
        <f t="shared" si="343"/>
        <v>0</v>
      </c>
      <c r="M3147" s="1">
        <f>IF(AND(B3147="Med B", COUNTIFS(A$2:A3147, A3147, B$2:B3147, "Med B")=1), 1, 0)</f>
        <v>0</v>
      </c>
      <c r="N3147" s="1">
        <f t="shared" si="344"/>
        <v>0</v>
      </c>
      <c r="O3147" s="1">
        <f>IF(B3147="Med B", COUNTIFS(A$2:A3147, A3147, B$2:B3147, "Med B"), 0)</f>
        <v>0</v>
      </c>
      <c r="P3147" s="1">
        <f>IF(AND(B3147="Med B", COUNTIFS(A$2:A3147, A3147, B$2:B3147, "Med B")=2), E3147, 0)</f>
        <v>0</v>
      </c>
    </row>
    <row r="3148" spans="9:16" ht="12.75" customHeight="1" x14ac:dyDescent="0.25">
      <c r="I3148" s="23">
        <f>IF(F3148=1, SUMIFS(E$2:E3148, A$2:A3148, A3148, B$2:B3148, "Med A"), 0)</f>
        <v>0</v>
      </c>
      <c r="J3148" s="23">
        <f t="shared" si="341"/>
        <v>0</v>
      </c>
      <c r="K3148" s="23">
        <f t="shared" si="342"/>
        <v>0</v>
      </c>
      <c r="L3148" s="23">
        <f t="shared" si="343"/>
        <v>0</v>
      </c>
      <c r="M3148" s="1">
        <f>IF(AND(B3148="Med B", COUNTIFS(A$2:A3148, A3148, B$2:B3148, "Med B")=1), 1, 0)</f>
        <v>0</v>
      </c>
      <c r="N3148" s="1">
        <f t="shared" si="344"/>
        <v>0</v>
      </c>
      <c r="O3148" s="1">
        <f>IF(B3148="Med B", COUNTIFS(A$2:A3148, A3148, B$2:B3148, "Med B"), 0)</f>
        <v>0</v>
      </c>
      <c r="P3148" s="1">
        <f>IF(AND(B3148="Med B", COUNTIFS(A$2:A3148, A3148, B$2:B3148, "Med B")=2), E3148, 0)</f>
        <v>0</v>
      </c>
    </row>
    <row r="3149" spans="9:16" ht="12.75" customHeight="1" x14ac:dyDescent="0.25">
      <c r="I3149" s="23">
        <f>IF(F3149=1, SUMIFS(E$2:E3149, A$2:A3149, A3149, B$2:B3149, "Med A"), 0)</f>
        <v>0</v>
      </c>
      <c r="J3149" s="23">
        <f t="shared" si="341"/>
        <v>0</v>
      </c>
      <c r="K3149" s="23">
        <f t="shared" si="342"/>
        <v>0</v>
      </c>
      <c r="L3149" s="23">
        <f t="shared" si="343"/>
        <v>0</v>
      </c>
      <c r="M3149" s="1">
        <f>IF(AND(B3149="Med B", COUNTIFS(A$2:A3149, A3149, B$2:B3149, "Med B")=1), 1, 0)</f>
        <v>0</v>
      </c>
      <c r="N3149" s="1">
        <f t="shared" si="344"/>
        <v>0</v>
      </c>
      <c r="O3149" s="1">
        <f>IF(B3149="Med B", COUNTIFS(A$2:A3149, A3149, B$2:B3149, "Med B"), 0)</f>
        <v>0</v>
      </c>
      <c r="P3149" s="1">
        <f>IF(AND(B3149="Med B", COUNTIFS(A$2:A3149, A3149, B$2:B3149, "Med B")=2), E3149, 0)</f>
        <v>0</v>
      </c>
    </row>
    <row r="3150" spans="9:16" ht="12.75" customHeight="1" x14ac:dyDescent="0.25">
      <c r="I3150" s="23">
        <f>IF(F3150=1, SUMIFS(E$2:E3150, A$2:A3150, A3150, B$2:B3150, "Med A"), 0)</f>
        <v>0</v>
      </c>
      <c r="J3150" s="23">
        <f t="shared" si="341"/>
        <v>0</v>
      </c>
      <c r="K3150" s="23">
        <f t="shared" si="342"/>
        <v>0</v>
      </c>
      <c r="L3150" s="23">
        <f t="shared" si="343"/>
        <v>0</v>
      </c>
      <c r="M3150" s="1">
        <f>IF(AND(B3150="Med B", COUNTIFS(A$2:A3150, A3150, B$2:B3150, "Med B")=1), 1, 0)</f>
        <v>0</v>
      </c>
      <c r="N3150" s="1">
        <f t="shared" si="344"/>
        <v>0</v>
      </c>
      <c r="O3150" s="1">
        <f>IF(B3150="Med B", COUNTIFS(A$2:A3150, A3150, B$2:B3150, "Med B"), 0)</f>
        <v>0</v>
      </c>
      <c r="P3150" s="1">
        <f>IF(AND(B3150="Med B", COUNTIFS(A$2:A3150, A3150, B$2:B3150, "Med B")=2), E3150, 0)</f>
        <v>0</v>
      </c>
    </row>
    <row r="3151" spans="9:16" ht="12.75" customHeight="1" x14ac:dyDescent="0.25">
      <c r="I3151" s="23">
        <f>IF(F3151=1, SUMIFS(E$2:E3151, A$2:A3151, A3151, B$2:B3151, "Med A"), 0)</f>
        <v>0</v>
      </c>
      <c r="J3151" s="23">
        <f t="shared" si="341"/>
        <v>0</v>
      </c>
      <c r="K3151" s="23">
        <f t="shared" si="342"/>
        <v>0</v>
      </c>
      <c r="L3151" s="23">
        <f t="shared" si="343"/>
        <v>0</v>
      </c>
      <c r="M3151" s="1">
        <f>IF(AND(B3151="Med B", COUNTIFS(A$2:A3151, A3151, B$2:B3151, "Med B")=1), 1, 0)</f>
        <v>0</v>
      </c>
      <c r="N3151" s="1">
        <f t="shared" si="344"/>
        <v>0</v>
      </c>
      <c r="O3151" s="1">
        <f>IF(B3151="Med B", COUNTIFS(A$2:A3151, A3151, B$2:B3151, "Med B"), 0)</f>
        <v>0</v>
      </c>
      <c r="P3151" s="1">
        <f>IF(AND(B3151="Med B", COUNTIFS(A$2:A3151, A3151, B$2:B3151, "Med B")=2), E3151, 0)</f>
        <v>0</v>
      </c>
    </row>
    <row r="3152" spans="9:16" ht="12.75" customHeight="1" x14ac:dyDescent="0.25">
      <c r="I3152" s="23">
        <f>IF(F3152=1, SUMIFS(E$2:E3152, A$2:A3152, A3152, B$2:B3152, "Med A"), 0)</f>
        <v>0</v>
      </c>
      <c r="J3152" s="23">
        <f t="shared" si="341"/>
        <v>0</v>
      </c>
      <c r="K3152" s="23">
        <f t="shared" si="342"/>
        <v>0</v>
      </c>
      <c r="L3152" s="23">
        <f t="shared" si="343"/>
        <v>0</v>
      </c>
      <c r="M3152" s="1">
        <f>IF(AND(B3152="Med B", COUNTIFS(A$2:A3152, A3152, B$2:B3152, "Med B")=1), 1, 0)</f>
        <v>0</v>
      </c>
      <c r="N3152" s="1">
        <f t="shared" si="344"/>
        <v>0</v>
      </c>
      <c r="O3152" s="1">
        <f>IF(B3152="Med B", COUNTIFS(A$2:A3152, A3152, B$2:B3152, "Med B"), 0)</f>
        <v>0</v>
      </c>
      <c r="P3152" s="1">
        <f>IF(AND(B3152="Med B", COUNTIFS(A$2:A3152, A3152, B$2:B3152, "Med B")=2), E3152, 0)</f>
        <v>0</v>
      </c>
    </row>
    <row r="3153" spans="9:16" ht="12.75" customHeight="1" x14ac:dyDescent="0.25">
      <c r="I3153" s="23">
        <f>IF(F3153=1, SUMIFS(E$2:E3153, A$2:A3153, A3153, B$2:B3153, "Med A"), 0)</f>
        <v>0</v>
      </c>
      <c r="J3153" s="23">
        <f t="shared" si="341"/>
        <v>0</v>
      </c>
      <c r="K3153" s="23">
        <f t="shared" si="342"/>
        <v>0</v>
      </c>
      <c r="L3153" s="23">
        <f t="shared" si="343"/>
        <v>0</v>
      </c>
      <c r="M3153" s="1">
        <f>IF(AND(B3153="Med B", COUNTIFS(A$2:A3153, A3153, B$2:B3153, "Med B")=1), 1, 0)</f>
        <v>0</v>
      </c>
      <c r="N3153" s="1">
        <f t="shared" si="344"/>
        <v>0</v>
      </c>
      <c r="O3153" s="1">
        <f>IF(B3153="Med B", COUNTIFS(A$2:A3153, A3153, B$2:B3153, "Med B"), 0)</f>
        <v>0</v>
      </c>
      <c r="P3153" s="1">
        <f>IF(AND(B3153="Med B", COUNTIFS(A$2:A3153, A3153, B$2:B3153, "Med B")=2), E3153, 0)</f>
        <v>0</v>
      </c>
    </row>
    <row r="3154" spans="9:16" ht="12.75" customHeight="1" x14ac:dyDescent="0.25">
      <c r="I3154" s="23">
        <f>IF(F3154=1, SUMIFS(E$2:E3154, A$2:A3154, A3154, B$2:B3154, "Med A"), 0)</f>
        <v>0</v>
      </c>
      <c r="J3154" s="23">
        <f t="shared" si="341"/>
        <v>0</v>
      </c>
      <c r="K3154" s="23">
        <f t="shared" si="342"/>
        <v>0</v>
      </c>
      <c r="L3154" s="23">
        <f t="shared" si="343"/>
        <v>0</v>
      </c>
      <c r="M3154" s="1">
        <f>IF(AND(B3154="Med B", COUNTIFS(A$2:A3154, A3154, B$2:B3154, "Med B")=1), 1, 0)</f>
        <v>0</v>
      </c>
      <c r="N3154" s="1">
        <f t="shared" si="344"/>
        <v>0</v>
      </c>
      <c r="O3154" s="1">
        <f>IF(B3154="Med B", COUNTIFS(A$2:A3154, A3154, B$2:B3154, "Med B"), 0)</f>
        <v>0</v>
      </c>
      <c r="P3154" s="1">
        <f>IF(AND(B3154="Med B", COUNTIFS(A$2:A3154, A3154, B$2:B3154, "Med B")=2), E3154, 0)</f>
        <v>0</v>
      </c>
    </row>
    <row r="3155" spans="9:16" ht="12.75" customHeight="1" x14ac:dyDescent="0.25">
      <c r="I3155" s="23">
        <f>IF(F3155=1, SUMIFS(E$2:E3155, A$2:A3155, A3155, B$2:B3155, "Med A"), 0)</f>
        <v>0</v>
      </c>
      <c r="J3155" s="23">
        <f t="shared" si="341"/>
        <v>0</v>
      </c>
      <c r="K3155" s="23">
        <f t="shared" si="342"/>
        <v>0</v>
      </c>
      <c r="L3155" s="23">
        <f t="shared" si="343"/>
        <v>0</v>
      </c>
      <c r="M3155" s="1">
        <f>IF(AND(B3155="Med B", COUNTIFS(A$2:A3155, A3155, B$2:B3155, "Med B")=1), 1, 0)</f>
        <v>0</v>
      </c>
      <c r="N3155" s="1">
        <f t="shared" si="344"/>
        <v>0</v>
      </c>
      <c r="O3155" s="1">
        <f>IF(B3155="Med B", COUNTIFS(A$2:A3155, A3155, B$2:B3155, "Med B"), 0)</f>
        <v>0</v>
      </c>
      <c r="P3155" s="1">
        <f>IF(AND(B3155="Med B", COUNTIFS(A$2:A3155, A3155, B$2:B3155, "Med B")=2), E3155, 0)</f>
        <v>0</v>
      </c>
    </row>
    <row r="3156" spans="9:16" ht="12.75" customHeight="1" x14ac:dyDescent="0.25">
      <c r="I3156" s="23">
        <f>IF(F3156=1, SUMIFS(E$2:E3156, A$2:A3156, A3156, B$2:B3156, "Med A"), 0)</f>
        <v>0</v>
      </c>
      <c r="J3156" s="23">
        <f t="shared" si="341"/>
        <v>0</v>
      </c>
      <c r="K3156" s="23">
        <f t="shared" si="342"/>
        <v>0</v>
      </c>
      <c r="L3156" s="23">
        <f t="shared" si="343"/>
        <v>0</v>
      </c>
      <c r="M3156" s="1">
        <f>IF(AND(B3156="Med B", COUNTIFS(A$2:A3156, A3156, B$2:B3156, "Med B")=1), 1, 0)</f>
        <v>0</v>
      </c>
      <c r="N3156" s="1">
        <f t="shared" si="344"/>
        <v>0</v>
      </c>
      <c r="O3156" s="1">
        <f>IF(B3156="Med B", COUNTIFS(A$2:A3156, A3156, B$2:B3156, "Med B"), 0)</f>
        <v>0</v>
      </c>
      <c r="P3156" s="1">
        <f>IF(AND(B3156="Med B", COUNTIFS(A$2:A3156, A3156, B$2:B3156, "Med B")=2), E3156, 0)</f>
        <v>0</v>
      </c>
    </row>
    <row r="3157" spans="9:16" ht="12.75" customHeight="1" x14ac:dyDescent="0.25">
      <c r="I3157" s="23">
        <f>IF(F3157=1, SUMIFS(E$2:E3157, A$2:A3157, A3157, B$2:B3157, "Med A"), 0)</f>
        <v>0</v>
      </c>
      <c r="J3157" s="23">
        <f t="shared" si="341"/>
        <v>0</v>
      </c>
      <c r="K3157" s="23">
        <f t="shared" si="342"/>
        <v>0</v>
      </c>
      <c r="L3157" s="23">
        <f t="shared" si="343"/>
        <v>0</v>
      </c>
      <c r="M3157" s="1">
        <f>IF(AND(B3157="Med B", COUNTIFS(A$2:A3157, A3157, B$2:B3157, "Med B")=1), 1, 0)</f>
        <v>0</v>
      </c>
      <c r="N3157" s="1">
        <f t="shared" si="344"/>
        <v>0</v>
      </c>
      <c r="O3157" s="1">
        <f>IF(B3157="Med B", COUNTIFS(A$2:A3157, A3157, B$2:B3157, "Med B"), 0)</f>
        <v>0</v>
      </c>
      <c r="P3157" s="1">
        <f>IF(AND(B3157="Med B", COUNTIFS(A$2:A3157, A3157, B$2:B3157, "Med B")=2), E3157, 0)</f>
        <v>0</v>
      </c>
    </row>
    <row r="3158" spans="9:16" ht="12.75" customHeight="1" x14ac:dyDescent="0.25">
      <c r="I3158" s="23">
        <f>IF(F3158=1, SUMIFS(E$2:E3158, A$2:A3158, A3158, B$2:B3158, "Med A"), 0)</f>
        <v>0</v>
      </c>
      <c r="J3158" s="23">
        <f t="shared" si="341"/>
        <v>0</v>
      </c>
      <c r="K3158" s="23">
        <f t="shared" si="342"/>
        <v>0</v>
      </c>
      <c r="L3158" s="23">
        <f t="shared" si="343"/>
        <v>0</v>
      </c>
      <c r="M3158" s="1">
        <f>IF(AND(B3158="Med B", COUNTIFS(A$2:A3158, A3158, B$2:B3158, "Med B")=1), 1, 0)</f>
        <v>0</v>
      </c>
      <c r="N3158" s="1">
        <f t="shared" si="344"/>
        <v>0</v>
      </c>
      <c r="O3158" s="1">
        <f>IF(B3158="Med B", COUNTIFS(A$2:A3158, A3158, B$2:B3158, "Med B"), 0)</f>
        <v>0</v>
      </c>
      <c r="P3158" s="1">
        <f>IF(AND(B3158="Med B", COUNTIFS(A$2:A3158, A3158, B$2:B3158, "Med B")=2), E3158, 0)</f>
        <v>0</v>
      </c>
    </row>
    <row r="3159" spans="9:16" ht="12.75" customHeight="1" x14ac:dyDescent="0.25">
      <c r="I3159" s="23">
        <f>IF(F3159=1, SUMIFS(E$2:E3159, A$2:A3159, A3159, B$2:B3159, "Med A"), 0)</f>
        <v>0</v>
      </c>
      <c r="J3159" s="23">
        <f t="shared" si="341"/>
        <v>0</v>
      </c>
      <c r="K3159" s="23">
        <f t="shared" si="342"/>
        <v>0</v>
      </c>
      <c r="L3159" s="23">
        <f t="shared" si="343"/>
        <v>0</v>
      </c>
      <c r="M3159" s="1">
        <f>IF(AND(B3159="Med B", COUNTIFS(A$2:A3159, A3159, B$2:B3159, "Med B")=1), 1, 0)</f>
        <v>0</v>
      </c>
      <c r="N3159" s="1">
        <f t="shared" si="344"/>
        <v>0</v>
      </c>
      <c r="O3159" s="1">
        <f>IF(B3159="Med B", COUNTIFS(A$2:A3159, A3159, B$2:B3159, "Med B"), 0)</f>
        <v>0</v>
      </c>
      <c r="P3159" s="1">
        <f>IF(AND(B3159="Med B", COUNTIFS(A$2:A3159, A3159, B$2:B3159, "Med B")=2), E3159, 0)</f>
        <v>0</v>
      </c>
    </row>
    <row r="3160" spans="9:16" ht="12.75" customHeight="1" x14ac:dyDescent="0.25">
      <c r="I3160" s="23">
        <f>IF(F3160=1, SUMIFS(E$2:E3160, A$2:A3160, A3160, B$2:B3160, "Med A"), 0)</f>
        <v>0</v>
      </c>
      <c r="J3160" s="23">
        <f t="shared" si="341"/>
        <v>0</v>
      </c>
      <c r="K3160" s="23">
        <f t="shared" si="342"/>
        <v>0</v>
      </c>
      <c r="L3160" s="23">
        <f t="shared" si="343"/>
        <v>0</v>
      </c>
      <c r="M3160" s="1">
        <f>IF(AND(B3160="Med B", COUNTIFS(A$2:A3160, A3160, B$2:B3160, "Med B")=1), 1, 0)</f>
        <v>0</v>
      </c>
      <c r="N3160" s="1">
        <f t="shared" si="344"/>
        <v>0</v>
      </c>
      <c r="O3160" s="1">
        <f>IF(B3160="Med B", COUNTIFS(A$2:A3160, A3160, B$2:B3160, "Med B"), 0)</f>
        <v>0</v>
      </c>
      <c r="P3160" s="1">
        <f>IF(AND(B3160="Med B", COUNTIFS(A$2:A3160, A3160, B$2:B3160, "Med B")=2), E3160, 0)</f>
        <v>0</v>
      </c>
    </row>
    <row r="3161" spans="9:16" ht="12.75" customHeight="1" x14ac:dyDescent="0.25">
      <c r="I3161" s="23">
        <f>IF(F3161=1, SUMIFS(E$2:E3161, A$2:A3161, A3161, B$2:B3161, "Med A"), 0)</f>
        <v>0</v>
      </c>
      <c r="J3161" s="23">
        <f t="shared" si="341"/>
        <v>0</v>
      </c>
      <c r="K3161" s="23">
        <f t="shared" si="342"/>
        <v>0</v>
      </c>
      <c r="L3161" s="23">
        <f t="shared" si="343"/>
        <v>0</v>
      </c>
      <c r="M3161" s="1">
        <f>IF(AND(B3161="Med B", COUNTIFS(A$2:A3161, A3161, B$2:B3161, "Med B")=1), 1, 0)</f>
        <v>0</v>
      </c>
      <c r="N3161" s="1">
        <f t="shared" si="344"/>
        <v>0</v>
      </c>
      <c r="O3161" s="1">
        <f>IF(B3161="Med B", COUNTIFS(A$2:A3161, A3161, B$2:B3161, "Med B"), 0)</f>
        <v>0</v>
      </c>
      <c r="P3161" s="1">
        <f>IF(AND(B3161="Med B", COUNTIFS(A$2:A3161, A3161, B$2:B3161, "Med B")=2), E3161, 0)</f>
        <v>0</v>
      </c>
    </row>
    <row r="3162" spans="9:16" ht="12.75" customHeight="1" x14ac:dyDescent="0.25">
      <c r="I3162" s="23">
        <f>IF(F3162=1, SUMIFS(E$2:E3162, A$2:A3162, A3162, B$2:B3162, "Med A"), 0)</f>
        <v>0</v>
      </c>
      <c r="J3162" s="23">
        <f t="shared" si="341"/>
        <v>0</v>
      </c>
      <c r="K3162" s="23">
        <f t="shared" si="342"/>
        <v>0</v>
      </c>
      <c r="L3162" s="23">
        <f t="shared" si="343"/>
        <v>0</v>
      </c>
      <c r="M3162" s="1">
        <f>IF(AND(B3162="Med B", COUNTIFS(A$2:A3162, A3162, B$2:B3162, "Med B")=1), 1, 0)</f>
        <v>0</v>
      </c>
      <c r="N3162" s="1">
        <f t="shared" si="344"/>
        <v>0</v>
      </c>
      <c r="O3162" s="1">
        <f>IF(B3162="Med B", COUNTIFS(A$2:A3162, A3162, B$2:B3162, "Med B"), 0)</f>
        <v>0</v>
      </c>
      <c r="P3162" s="1">
        <f>IF(AND(B3162="Med B", COUNTIFS(A$2:A3162, A3162, B$2:B3162, "Med B")=2), E3162, 0)</f>
        <v>0</v>
      </c>
    </row>
    <row r="3163" spans="9:16" ht="12.75" customHeight="1" x14ac:dyDescent="0.25">
      <c r="I3163" s="23">
        <f>IF(F3163=1, SUMIFS(E$2:E3163, A$2:A3163, A3163, B$2:B3163, "Med A"), 0)</f>
        <v>0</v>
      </c>
      <c r="J3163" s="23">
        <f t="shared" si="341"/>
        <v>0</v>
      </c>
      <c r="K3163" s="23">
        <f t="shared" si="342"/>
        <v>0</v>
      </c>
      <c r="L3163" s="23">
        <f t="shared" si="343"/>
        <v>0</v>
      </c>
      <c r="M3163" s="1">
        <f>IF(AND(B3163="Med B", COUNTIFS(A$2:A3163, A3163, B$2:B3163, "Med B")=1), 1, 0)</f>
        <v>0</v>
      </c>
      <c r="N3163" s="1">
        <f t="shared" si="344"/>
        <v>0</v>
      </c>
      <c r="O3163" s="1">
        <f>IF(B3163="Med B", COUNTIFS(A$2:A3163, A3163, B$2:B3163, "Med B"), 0)</f>
        <v>0</v>
      </c>
      <c r="P3163" s="1">
        <f>IF(AND(B3163="Med B", COUNTIFS(A$2:A3163, A3163, B$2:B3163, "Med B")=2), E3163, 0)</f>
        <v>0</v>
      </c>
    </row>
    <row r="3164" spans="9:16" ht="12.75" customHeight="1" x14ac:dyDescent="0.25">
      <c r="I3164" s="23">
        <f>IF(F3164=1, SUMIFS(E$2:E3164, A$2:A3164, A3164, B$2:B3164, "Med A"), 0)</f>
        <v>0</v>
      </c>
      <c r="J3164" s="23">
        <f t="shared" si="341"/>
        <v>0</v>
      </c>
      <c r="K3164" s="23">
        <f t="shared" si="342"/>
        <v>0</v>
      </c>
      <c r="L3164" s="23">
        <f t="shared" si="343"/>
        <v>0</v>
      </c>
      <c r="M3164" s="1">
        <f>IF(AND(B3164="Med B", COUNTIFS(A$2:A3164, A3164, B$2:B3164, "Med B")=1), 1, 0)</f>
        <v>0</v>
      </c>
      <c r="N3164" s="1">
        <f t="shared" si="344"/>
        <v>0</v>
      </c>
      <c r="O3164" s="1">
        <f>IF(B3164="Med B", COUNTIFS(A$2:A3164, A3164, B$2:B3164, "Med B"), 0)</f>
        <v>0</v>
      </c>
      <c r="P3164" s="1">
        <f>IF(AND(B3164="Med B", COUNTIFS(A$2:A3164, A3164, B$2:B3164, "Med B")=2), E3164, 0)</f>
        <v>0</v>
      </c>
    </row>
    <row r="3165" spans="9:16" ht="12.75" customHeight="1" x14ac:dyDescent="0.25">
      <c r="I3165" s="23">
        <f>IF(F3165=1, SUMIFS(E$2:E3165, A$2:A3165, A3165, B$2:B3165, "Med A"), 0)</f>
        <v>0</v>
      </c>
      <c r="J3165" s="23">
        <f t="shared" si="341"/>
        <v>0</v>
      </c>
      <c r="K3165" s="23">
        <f t="shared" si="342"/>
        <v>0</v>
      </c>
      <c r="L3165" s="23">
        <f t="shared" si="343"/>
        <v>0</v>
      </c>
      <c r="M3165" s="1">
        <f>IF(AND(B3165="Med B", COUNTIFS(A$2:A3165, A3165, B$2:B3165, "Med B")=1), 1, 0)</f>
        <v>0</v>
      </c>
      <c r="N3165" s="1">
        <f t="shared" si="344"/>
        <v>0</v>
      </c>
      <c r="O3165" s="1">
        <f>IF(B3165="Med B", COUNTIFS(A$2:A3165, A3165, B$2:B3165, "Med B"), 0)</f>
        <v>0</v>
      </c>
      <c r="P3165" s="1">
        <f>IF(AND(B3165="Med B", COUNTIFS(A$2:A3165, A3165, B$2:B3165, "Med B")=2), E3165, 0)</f>
        <v>0</v>
      </c>
    </row>
    <row r="3166" spans="9:16" ht="12.75" customHeight="1" x14ac:dyDescent="0.25">
      <c r="I3166" s="23">
        <f>IF(F3166=1, SUMIFS(E$2:E3166, A$2:A3166, A3166, B$2:B3166, "Med A"), 0)</f>
        <v>0</v>
      </c>
      <c r="J3166" s="23">
        <f t="shared" si="341"/>
        <v>0</v>
      </c>
      <c r="K3166" s="23">
        <f t="shared" si="342"/>
        <v>0</v>
      </c>
      <c r="L3166" s="23">
        <f t="shared" si="343"/>
        <v>0</v>
      </c>
      <c r="M3166" s="1">
        <f>IF(AND(B3166="Med B", COUNTIFS(A$2:A3166, A3166, B$2:B3166, "Med B")=1), 1, 0)</f>
        <v>0</v>
      </c>
      <c r="N3166" s="1">
        <f t="shared" si="344"/>
        <v>0</v>
      </c>
      <c r="O3166" s="1">
        <f>IF(B3166="Med B", COUNTIFS(A$2:A3166, A3166, B$2:B3166, "Med B"), 0)</f>
        <v>0</v>
      </c>
      <c r="P3166" s="1">
        <f>IF(AND(B3166="Med B", COUNTIFS(A$2:A3166, A3166, B$2:B3166, "Med B")=2), E3166, 0)</f>
        <v>0</v>
      </c>
    </row>
    <row r="3167" spans="9:16" ht="12.75" customHeight="1" x14ac:dyDescent="0.25">
      <c r="I3167" s="23">
        <f>IF(F3167=1, SUMIFS(E$2:E3167, A$2:A3167, A3167, B$2:B3167, "Med A"), 0)</f>
        <v>0</v>
      </c>
      <c r="J3167" s="23">
        <f t="shared" si="341"/>
        <v>0</v>
      </c>
      <c r="K3167" s="23">
        <f t="shared" si="342"/>
        <v>0</v>
      </c>
      <c r="L3167" s="23">
        <f t="shared" si="343"/>
        <v>0</v>
      </c>
      <c r="M3167" s="1">
        <f>IF(AND(B3167="Med B", COUNTIFS(A$2:A3167, A3167, B$2:B3167, "Med B")=1), 1, 0)</f>
        <v>0</v>
      </c>
      <c r="N3167" s="1">
        <f t="shared" si="344"/>
        <v>0</v>
      </c>
      <c r="O3167" s="1">
        <f>IF(B3167="Med B", COUNTIFS(A$2:A3167, A3167, B$2:B3167, "Med B"), 0)</f>
        <v>0</v>
      </c>
      <c r="P3167" s="1">
        <f>IF(AND(B3167="Med B", COUNTIFS(A$2:A3167, A3167, B$2:B3167, "Med B")=2), E3167, 0)</f>
        <v>0</v>
      </c>
    </row>
    <row r="3168" spans="9:16" ht="12.75" customHeight="1" x14ac:dyDescent="0.25">
      <c r="I3168" s="23">
        <f>IF(F3168=1, SUMIFS(E$2:E3168, A$2:A3168, A3168, B$2:B3168, "Med A"), 0)</f>
        <v>0</v>
      </c>
      <c r="J3168" s="23">
        <f t="shared" si="341"/>
        <v>0</v>
      </c>
      <c r="K3168" s="23">
        <f t="shared" si="342"/>
        <v>0</v>
      </c>
      <c r="L3168" s="23">
        <f t="shared" si="343"/>
        <v>0</v>
      </c>
      <c r="M3168" s="1">
        <f>IF(AND(B3168="Med B", COUNTIFS(A$2:A3168, A3168, B$2:B3168, "Med B")=1), 1, 0)</f>
        <v>0</v>
      </c>
      <c r="N3168" s="1">
        <f t="shared" si="344"/>
        <v>0</v>
      </c>
      <c r="O3168" s="1">
        <f>IF(B3168="Med B", COUNTIFS(A$2:A3168, A3168, B$2:B3168, "Med B"), 0)</f>
        <v>0</v>
      </c>
      <c r="P3168" s="1">
        <f>IF(AND(B3168="Med B", COUNTIFS(A$2:A3168, A3168, B$2:B3168, "Med B")=2), E3168, 0)</f>
        <v>0</v>
      </c>
    </row>
    <row r="3169" spans="9:16" ht="12.75" customHeight="1" x14ac:dyDescent="0.25">
      <c r="I3169" s="23">
        <f>IF(F3169=1, SUMIFS(E$2:E3169, A$2:A3169, A3169, B$2:B3169, "Med A"), 0)</f>
        <v>0</v>
      </c>
      <c r="J3169" s="23">
        <f t="shared" si="341"/>
        <v>0</v>
      </c>
      <c r="K3169" s="23">
        <f t="shared" si="342"/>
        <v>0</v>
      </c>
      <c r="L3169" s="23">
        <f t="shared" si="343"/>
        <v>0</v>
      </c>
      <c r="M3169" s="1">
        <f>IF(AND(B3169="Med B", COUNTIFS(A$2:A3169, A3169, B$2:B3169, "Med B")=1), 1, 0)</f>
        <v>0</v>
      </c>
      <c r="N3169" s="1">
        <f t="shared" si="344"/>
        <v>0</v>
      </c>
      <c r="O3169" s="1">
        <f>IF(B3169="Med B", COUNTIFS(A$2:A3169, A3169, B$2:B3169, "Med B"), 0)</f>
        <v>0</v>
      </c>
      <c r="P3169" s="1">
        <f>IF(AND(B3169="Med B", COUNTIFS(A$2:A3169, A3169, B$2:B3169, "Med B")=2), E3169, 0)</f>
        <v>0</v>
      </c>
    </row>
    <row r="3170" spans="9:16" ht="12.75" customHeight="1" x14ac:dyDescent="0.25">
      <c r="I3170" s="23">
        <f>IF(F3170=1, SUMIFS(E$2:E3170, A$2:A3170, A3170, B$2:B3170, "Med A"), 0)</f>
        <v>0</v>
      </c>
      <c r="J3170" s="23">
        <f t="shared" si="341"/>
        <v>0</v>
      </c>
      <c r="K3170" s="23">
        <f t="shared" si="342"/>
        <v>0</v>
      </c>
      <c r="L3170" s="23">
        <f t="shared" si="343"/>
        <v>0</v>
      </c>
      <c r="M3170" s="1">
        <f>IF(AND(B3170="Med B", COUNTIFS(A$2:A3170, A3170, B$2:B3170, "Med B")=1), 1, 0)</f>
        <v>0</v>
      </c>
      <c r="N3170" s="1">
        <f t="shared" si="344"/>
        <v>0</v>
      </c>
      <c r="O3170" s="1">
        <f>IF(B3170="Med B", COUNTIFS(A$2:A3170, A3170, B$2:B3170, "Med B"), 0)</f>
        <v>0</v>
      </c>
      <c r="P3170" s="1">
        <f>IF(AND(B3170="Med B", COUNTIFS(A$2:A3170, A3170, B$2:B3170, "Med B")=2), E3170, 0)</f>
        <v>0</v>
      </c>
    </row>
    <row r="3171" spans="9:16" ht="12.75" customHeight="1" x14ac:dyDescent="0.25">
      <c r="I3171" s="23">
        <f>IF(F3171=1, SUMIFS(E$2:E3171, A$2:A3171, A3171, B$2:B3171, "Med A"), 0)</f>
        <v>0</v>
      </c>
      <c r="J3171" s="23">
        <f t="shared" si="341"/>
        <v>0</v>
      </c>
      <c r="K3171" s="23">
        <f t="shared" si="342"/>
        <v>0</v>
      </c>
      <c r="L3171" s="23">
        <f t="shared" si="343"/>
        <v>0</v>
      </c>
      <c r="M3171" s="1">
        <f>IF(AND(B3171="Med B", COUNTIFS(A$2:A3171, A3171, B$2:B3171, "Med B")=1), 1, 0)</f>
        <v>0</v>
      </c>
      <c r="N3171" s="1">
        <f t="shared" si="344"/>
        <v>0</v>
      </c>
      <c r="O3171" s="1">
        <f>IF(B3171="Med B", COUNTIFS(A$2:A3171, A3171, B$2:B3171, "Med B"), 0)</f>
        <v>0</v>
      </c>
      <c r="P3171" s="1">
        <f>IF(AND(B3171="Med B", COUNTIFS(A$2:A3171, A3171, B$2:B3171, "Med B")=2), E3171, 0)</f>
        <v>0</v>
      </c>
    </row>
    <row r="3172" spans="9:16" ht="12.75" customHeight="1" x14ac:dyDescent="0.25">
      <c r="I3172" s="23">
        <f>IF(F3172=1, SUMIFS(E$2:E3172, A$2:A3172, A3172, B$2:B3172, "Med A"), 0)</f>
        <v>0</v>
      </c>
      <c r="J3172" s="23">
        <f t="shared" si="341"/>
        <v>0</v>
      </c>
      <c r="K3172" s="23">
        <f t="shared" si="342"/>
        <v>0</v>
      </c>
      <c r="L3172" s="23">
        <f t="shared" si="343"/>
        <v>0</v>
      </c>
      <c r="M3172" s="1">
        <f>IF(AND(B3172="Med B", COUNTIFS(A$2:A3172, A3172, B$2:B3172, "Med B")=1), 1, 0)</f>
        <v>0</v>
      </c>
      <c r="N3172" s="1">
        <f t="shared" si="344"/>
        <v>0</v>
      </c>
      <c r="O3172" s="1">
        <f>IF(B3172="Med B", COUNTIFS(A$2:A3172, A3172, B$2:B3172, "Med B"), 0)</f>
        <v>0</v>
      </c>
      <c r="P3172" s="1">
        <f>IF(AND(B3172="Med B", COUNTIFS(A$2:A3172, A3172, B$2:B3172, "Med B")=2), E3172, 0)</f>
        <v>0</v>
      </c>
    </row>
    <row r="3173" spans="9:16" ht="12.75" customHeight="1" x14ac:dyDescent="0.25">
      <c r="I3173" s="23">
        <f>IF(F3173=1, SUMIFS(E$2:E3173, A$2:A3173, A3173, B$2:B3173, "Med A"), 0)</f>
        <v>0</v>
      </c>
      <c r="J3173" s="23">
        <f t="shared" si="341"/>
        <v>0</v>
      </c>
      <c r="K3173" s="23">
        <f t="shared" si="342"/>
        <v>0</v>
      </c>
      <c r="L3173" s="23">
        <f t="shared" si="343"/>
        <v>0</v>
      </c>
      <c r="M3173" s="1">
        <f>IF(AND(B3173="Med B", COUNTIFS(A$2:A3173, A3173, B$2:B3173, "Med B")=1), 1, 0)</f>
        <v>0</v>
      </c>
      <c r="N3173" s="1">
        <f t="shared" si="344"/>
        <v>0</v>
      </c>
      <c r="O3173" s="1">
        <f>IF(B3173="Med B", COUNTIFS(A$2:A3173, A3173, B$2:B3173, "Med B"), 0)</f>
        <v>0</v>
      </c>
      <c r="P3173" s="1">
        <f>IF(AND(B3173="Med B", COUNTIFS(A$2:A3173, A3173, B$2:B3173, "Med B")=2), E3173, 0)</f>
        <v>0</v>
      </c>
    </row>
    <row r="3174" spans="9:16" ht="12.75" customHeight="1" x14ac:dyDescent="0.25">
      <c r="I3174" s="23">
        <f>IF(F3174=1, SUMIFS(E$2:E3174, A$2:A3174, A3174, B$2:B3174, "Med A"), 0)</f>
        <v>0</v>
      </c>
      <c r="J3174" s="23">
        <f t="shared" si="341"/>
        <v>0</v>
      </c>
      <c r="K3174" s="23">
        <f t="shared" si="342"/>
        <v>0</v>
      </c>
      <c r="L3174" s="23">
        <f t="shared" si="343"/>
        <v>0</v>
      </c>
      <c r="M3174" s="1">
        <f>IF(AND(B3174="Med B", COUNTIFS(A$2:A3174, A3174, B$2:B3174, "Med B")=1), 1, 0)</f>
        <v>0</v>
      </c>
      <c r="N3174" s="1">
        <f t="shared" si="344"/>
        <v>0</v>
      </c>
      <c r="O3174" s="1">
        <f>IF(B3174="Med B", COUNTIFS(A$2:A3174, A3174, B$2:B3174, "Med B"), 0)</f>
        <v>0</v>
      </c>
      <c r="P3174" s="1">
        <f>IF(AND(B3174="Med B", COUNTIFS(A$2:A3174, A3174, B$2:B3174, "Med B")=2), E3174, 0)</f>
        <v>0</v>
      </c>
    </row>
    <row r="3175" spans="9:16" ht="12.75" customHeight="1" x14ac:dyDescent="0.25">
      <c r="I3175" s="23">
        <f>IF(F3175=1, SUMIFS(E$2:E3175, A$2:A3175, A3175, B$2:B3175, "Med A"), 0)</f>
        <v>0</v>
      </c>
      <c r="J3175" s="23">
        <f t="shared" si="341"/>
        <v>0</v>
      </c>
      <c r="K3175" s="23">
        <f t="shared" si="342"/>
        <v>0</v>
      </c>
      <c r="L3175" s="23">
        <f t="shared" si="343"/>
        <v>0</v>
      </c>
      <c r="M3175" s="1">
        <f>IF(AND(B3175="Med B", COUNTIFS(A$2:A3175, A3175, B$2:B3175, "Med B")=1), 1, 0)</f>
        <v>0</v>
      </c>
      <c r="N3175" s="1">
        <f t="shared" si="344"/>
        <v>0</v>
      </c>
      <c r="O3175" s="1">
        <f>IF(B3175="Med B", COUNTIFS(A$2:A3175, A3175, B$2:B3175, "Med B"), 0)</f>
        <v>0</v>
      </c>
      <c r="P3175" s="1">
        <f>IF(AND(B3175="Med B", COUNTIFS(A$2:A3175, A3175, B$2:B3175, "Med B")=2), E3175, 0)</f>
        <v>0</v>
      </c>
    </row>
    <row r="3176" spans="9:16" ht="12.75" customHeight="1" x14ac:dyDescent="0.25">
      <c r="I3176" s="23">
        <f>IF(F3176=1, SUMIFS(E$2:E3176, A$2:A3176, A3176, B$2:B3176, "Med A"), 0)</f>
        <v>0</v>
      </c>
      <c r="J3176" s="23">
        <f t="shared" si="341"/>
        <v>0</v>
      </c>
      <c r="K3176" s="23">
        <f t="shared" si="342"/>
        <v>0</v>
      </c>
      <c r="L3176" s="23">
        <f t="shared" si="343"/>
        <v>0</v>
      </c>
      <c r="M3176" s="1">
        <f>IF(AND(B3176="Med B", COUNTIFS(A$2:A3176, A3176, B$2:B3176, "Med B")=1), 1, 0)</f>
        <v>0</v>
      </c>
      <c r="N3176" s="1">
        <f t="shared" si="344"/>
        <v>0</v>
      </c>
      <c r="O3176" s="1">
        <f>IF(B3176="Med B", COUNTIFS(A$2:A3176, A3176, B$2:B3176, "Med B"), 0)</f>
        <v>0</v>
      </c>
      <c r="P3176" s="1">
        <f>IF(AND(B3176="Med B", COUNTIFS(A$2:A3176, A3176, B$2:B3176, "Med B")=2), E3176, 0)</f>
        <v>0</v>
      </c>
    </row>
    <row r="3177" spans="9:16" ht="12.75" customHeight="1" x14ac:dyDescent="0.25">
      <c r="I3177" s="23">
        <f>IF(F3177=1, SUMIFS(E$2:E3177, A$2:A3177, A3177, B$2:B3177, "Med A"), 0)</f>
        <v>0</v>
      </c>
      <c r="J3177" s="23">
        <f t="shared" si="341"/>
        <v>0</v>
      </c>
      <c r="K3177" s="23">
        <f t="shared" si="342"/>
        <v>0</v>
      </c>
      <c r="L3177" s="23">
        <f t="shared" si="343"/>
        <v>0</v>
      </c>
      <c r="M3177" s="1">
        <f>IF(AND(B3177="Med B", COUNTIFS(A$2:A3177, A3177, B$2:B3177, "Med B")=1), 1, 0)</f>
        <v>0</v>
      </c>
      <c r="N3177" s="1">
        <f t="shared" si="344"/>
        <v>0</v>
      </c>
      <c r="O3177" s="1">
        <f>IF(B3177="Med B", COUNTIFS(A$2:A3177, A3177, B$2:B3177, "Med B"), 0)</f>
        <v>0</v>
      </c>
      <c r="P3177" s="1">
        <f>IF(AND(B3177="Med B", COUNTIFS(A$2:A3177, A3177, B$2:B3177, "Med B")=2), E3177, 0)</f>
        <v>0</v>
      </c>
    </row>
    <row r="3178" spans="9:16" ht="12.75" customHeight="1" x14ac:dyDescent="0.25">
      <c r="I3178" s="23">
        <f>IF(F3178=1, SUMIFS(E$2:E3178, A$2:A3178, A3178, B$2:B3178, "Med A"), 0)</f>
        <v>0</v>
      </c>
      <c r="J3178" s="23">
        <f t="shared" si="341"/>
        <v>0</v>
      </c>
      <c r="K3178" s="23">
        <f t="shared" si="342"/>
        <v>0</v>
      </c>
      <c r="L3178" s="23">
        <f t="shared" si="343"/>
        <v>0</v>
      </c>
      <c r="M3178" s="1">
        <f>IF(AND(B3178="Med B", COUNTIFS(A$2:A3178, A3178, B$2:B3178, "Med B")=1), 1, 0)</f>
        <v>0</v>
      </c>
      <c r="N3178" s="1">
        <f t="shared" si="344"/>
        <v>0</v>
      </c>
      <c r="O3178" s="1">
        <f>IF(B3178="Med B", COUNTIFS(A$2:A3178, A3178, B$2:B3178, "Med B"), 0)</f>
        <v>0</v>
      </c>
      <c r="P3178" s="1">
        <f>IF(AND(B3178="Med B", COUNTIFS(A$2:A3178, A3178, B$2:B3178, "Med B")=2), E3178, 0)</f>
        <v>0</v>
      </c>
    </row>
    <row r="3179" spans="9:16" ht="12.75" customHeight="1" x14ac:dyDescent="0.25">
      <c r="I3179" s="23">
        <f>IF(F3179=1, SUMIFS(E$2:E3179, A$2:A3179, A3179, B$2:B3179, "Med A"), 0)</f>
        <v>0</v>
      </c>
      <c r="J3179" s="23">
        <f t="shared" si="341"/>
        <v>0</v>
      </c>
      <c r="K3179" s="23">
        <f t="shared" si="342"/>
        <v>0</v>
      </c>
      <c r="L3179" s="23">
        <f t="shared" si="343"/>
        <v>0</v>
      </c>
      <c r="M3179" s="1">
        <f>IF(AND(B3179="Med B", COUNTIFS(A$2:A3179, A3179, B$2:B3179, "Med B")=1), 1, 0)</f>
        <v>0</v>
      </c>
      <c r="N3179" s="1">
        <f t="shared" si="344"/>
        <v>0</v>
      </c>
      <c r="O3179" s="1">
        <f>IF(B3179="Med B", COUNTIFS(A$2:A3179, A3179, B$2:B3179, "Med B"), 0)</f>
        <v>0</v>
      </c>
      <c r="P3179" s="1">
        <f>IF(AND(B3179="Med B", COUNTIFS(A$2:A3179, A3179, B$2:B3179, "Med B")=2), E3179, 0)</f>
        <v>0</v>
      </c>
    </row>
    <row r="3180" spans="9:16" ht="12.75" customHeight="1" x14ac:dyDescent="0.25">
      <c r="I3180" s="23">
        <f>IF(F3180=1, SUMIFS(E$2:E3180, A$2:A3180, A3180, B$2:B3180, "Med A"), 0)</f>
        <v>0</v>
      </c>
      <c r="J3180" s="23">
        <f t="shared" si="341"/>
        <v>0</v>
      </c>
      <c r="K3180" s="23">
        <f t="shared" si="342"/>
        <v>0</v>
      </c>
      <c r="L3180" s="23">
        <f t="shared" si="343"/>
        <v>0</v>
      </c>
      <c r="M3180" s="1">
        <f>IF(AND(B3180="Med B", COUNTIFS(A$2:A3180, A3180, B$2:B3180, "Med B")=1), 1, 0)</f>
        <v>0</v>
      </c>
      <c r="N3180" s="1">
        <f t="shared" si="344"/>
        <v>0</v>
      </c>
      <c r="O3180" s="1">
        <f>IF(B3180="Med B", COUNTIFS(A$2:A3180, A3180, B$2:B3180, "Med B"), 0)</f>
        <v>0</v>
      </c>
      <c r="P3180" s="1">
        <f>IF(AND(B3180="Med B", COUNTIFS(A$2:A3180, A3180, B$2:B3180, "Med B")=2), E3180, 0)</f>
        <v>0</v>
      </c>
    </row>
    <row r="3181" spans="9:16" ht="12.75" customHeight="1" x14ac:dyDescent="0.25">
      <c r="I3181" s="23">
        <f>IF(F3181=1, SUMIFS(E$2:E3181, A$2:A3181, A3181, B$2:B3181, "Med A"), 0)</f>
        <v>0</v>
      </c>
      <c r="J3181" s="23">
        <f t="shared" si="341"/>
        <v>0</v>
      </c>
      <c r="K3181" s="23">
        <f t="shared" si="342"/>
        <v>0</v>
      </c>
      <c r="L3181" s="23">
        <f t="shared" si="343"/>
        <v>0</v>
      </c>
      <c r="M3181" s="1">
        <f>IF(AND(B3181="Med B", COUNTIFS(A$2:A3181, A3181, B$2:B3181, "Med B")=1), 1, 0)</f>
        <v>0</v>
      </c>
      <c r="N3181" s="1">
        <f t="shared" si="344"/>
        <v>0</v>
      </c>
      <c r="O3181" s="1">
        <f>IF(B3181="Med B", COUNTIFS(A$2:A3181, A3181, B$2:B3181, "Med B"), 0)</f>
        <v>0</v>
      </c>
      <c r="P3181" s="1">
        <f>IF(AND(B3181="Med B", COUNTIFS(A$2:A3181, A3181, B$2:B3181, "Med B")=2), E3181, 0)</f>
        <v>0</v>
      </c>
    </row>
    <row r="3182" spans="9:16" ht="12.75" customHeight="1" x14ac:dyDescent="0.25">
      <c r="I3182" s="23">
        <f>IF(F3182=1, SUMIFS(E$2:E3182, A$2:A3182, A3182, B$2:B3182, "Med A"), 0)</f>
        <v>0</v>
      </c>
      <c r="J3182" s="23">
        <f t="shared" si="341"/>
        <v>0</v>
      </c>
      <c r="K3182" s="23">
        <f t="shared" si="342"/>
        <v>0</v>
      </c>
      <c r="L3182" s="23">
        <f t="shared" si="343"/>
        <v>0</v>
      </c>
      <c r="M3182" s="1">
        <f>IF(AND(B3182="Med B", COUNTIFS(A$2:A3182, A3182, B$2:B3182, "Med B")=1), 1, 0)</f>
        <v>0</v>
      </c>
      <c r="N3182" s="1">
        <f t="shared" si="344"/>
        <v>0</v>
      </c>
      <c r="O3182" s="1">
        <f>IF(B3182="Med B", COUNTIFS(A$2:A3182, A3182, B$2:B3182, "Med B"), 0)</f>
        <v>0</v>
      </c>
      <c r="P3182" s="1">
        <f>IF(AND(B3182="Med B", COUNTIFS(A$2:A3182, A3182, B$2:B3182, "Med B")=2), E3182, 0)</f>
        <v>0</v>
      </c>
    </row>
    <row r="3183" spans="9:16" ht="12.75" customHeight="1" x14ac:dyDescent="0.25">
      <c r="I3183" s="23">
        <f>IF(F3183=1, SUMIFS(E$2:E3183, A$2:A3183, A3183, B$2:B3183, "Med A"), 0)</f>
        <v>0</v>
      </c>
      <c r="J3183" s="23">
        <f t="shared" si="341"/>
        <v>0</v>
      </c>
      <c r="K3183" s="23">
        <f t="shared" si="342"/>
        <v>0</v>
      </c>
      <c r="L3183" s="23">
        <f t="shared" si="343"/>
        <v>0</v>
      </c>
      <c r="M3183" s="1">
        <f>IF(AND(B3183="Med B", COUNTIFS(A$2:A3183, A3183, B$2:B3183, "Med B")=1), 1, 0)</f>
        <v>0</v>
      </c>
      <c r="N3183" s="1">
        <f t="shared" si="344"/>
        <v>0</v>
      </c>
      <c r="O3183" s="1">
        <f>IF(B3183="Med B", COUNTIFS(A$2:A3183, A3183, B$2:B3183, "Med B"), 0)</f>
        <v>0</v>
      </c>
      <c r="P3183" s="1">
        <f>IF(AND(B3183="Med B", COUNTIFS(A$2:A3183, A3183, B$2:B3183, "Med B")=2), E3183, 0)</f>
        <v>0</v>
      </c>
    </row>
    <row r="3184" spans="9:16" ht="12.75" customHeight="1" x14ac:dyDescent="0.25">
      <c r="I3184" s="23">
        <f>IF(F3184=1, SUMIFS(E$2:E3184, A$2:A3184, A3184, B$2:B3184, "Med A"), 0)</f>
        <v>0</v>
      </c>
      <c r="J3184" s="23">
        <f t="shared" si="341"/>
        <v>0</v>
      </c>
      <c r="K3184" s="23">
        <f t="shared" si="342"/>
        <v>0</v>
      </c>
      <c r="L3184" s="23">
        <f t="shared" si="343"/>
        <v>0</v>
      </c>
      <c r="M3184" s="1">
        <f>IF(AND(B3184="Med B", COUNTIFS(A$2:A3184, A3184, B$2:B3184, "Med B")=1), 1, 0)</f>
        <v>0</v>
      </c>
      <c r="N3184" s="1">
        <f t="shared" si="344"/>
        <v>0</v>
      </c>
      <c r="O3184" s="1">
        <f>IF(B3184="Med B", COUNTIFS(A$2:A3184, A3184, B$2:B3184, "Med B"), 0)</f>
        <v>0</v>
      </c>
      <c r="P3184" s="1">
        <f>IF(AND(B3184="Med B", COUNTIFS(A$2:A3184, A3184, B$2:B3184, "Med B")=2), E3184, 0)</f>
        <v>0</v>
      </c>
    </row>
    <row r="3185" spans="9:16" ht="12.75" customHeight="1" x14ac:dyDescent="0.25">
      <c r="I3185" s="23">
        <f>IF(F3185=1, SUMIFS(E$2:E3185, A$2:A3185, A3185, B$2:B3185, "Med A"), 0)</f>
        <v>0</v>
      </c>
      <c r="J3185" s="23">
        <f t="shared" si="341"/>
        <v>0</v>
      </c>
      <c r="K3185" s="23">
        <f t="shared" si="342"/>
        <v>0</v>
      </c>
      <c r="L3185" s="23">
        <f t="shared" si="343"/>
        <v>0</v>
      </c>
      <c r="M3185" s="1">
        <f>IF(AND(B3185="Med B", COUNTIFS(A$2:A3185, A3185, B$2:B3185, "Med B")=1), 1, 0)</f>
        <v>0</v>
      </c>
      <c r="N3185" s="1">
        <f t="shared" si="344"/>
        <v>0</v>
      </c>
      <c r="O3185" s="1">
        <f>IF(B3185="Med B", COUNTIFS(A$2:A3185, A3185, B$2:B3185, "Med B"), 0)</f>
        <v>0</v>
      </c>
      <c r="P3185" s="1">
        <f>IF(AND(B3185="Med B", COUNTIFS(A$2:A3185, A3185, B$2:B3185, "Med B")=2), E3185, 0)</f>
        <v>0</v>
      </c>
    </row>
    <row r="3186" spans="9:16" ht="12.75" customHeight="1" x14ac:dyDescent="0.25">
      <c r="I3186" s="23">
        <f>IF(F3186=1, SUMIFS(E$2:E3186, A$2:A3186, A3186, B$2:B3186, "Med A"), 0)</f>
        <v>0</v>
      </c>
      <c r="J3186" s="23">
        <f t="shared" si="341"/>
        <v>0</v>
      </c>
      <c r="K3186" s="23">
        <f t="shared" si="342"/>
        <v>0</v>
      </c>
      <c r="L3186" s="23">
        <f t="shared" si="343"/>
        <v>0</v>
      </c>
      <c r="M3186" s="1">
        <f>IF(AND(B3186="Med B", COUNTIFS(A$2:A3186, A3186, B$2:B3186, "Med B")=1), 1, 0)</f>
        <v>0</v>
      </c>
      <c r="N3186" s="1">
        <f t="shared" si="344"/>
        <v>0</v>
      </c>
      <c r="O3186" s="1">
        <f>IF(B3186="Med B", COUNTIFS(A$2:A3186, A3186, B$2:B3186, "Med B"), 0)</f>
        <v>0</v>
      </c>
      <c r="P3186" s="1">
        <f>IF(AND(B3186="Med B", COUNTIFS(A$2:A3186, A3186, B$2:B3186, "Med B")=2), E3186, 0)</f>
        <v>0</v>
      </c>
    </row>
    <row r="3187" spans="9:16" ht="12.75" customHeight="1" x14ac:dyDescent="0.25">
      <c r="I3187" s="23">
        <f>IF(F3187=1, SUMIFS(E$2:E3187, A$2:A3187, A3187, B$2:B3187, "Med A"), 0)</f>
        <v>0</v>
      </c>
      <c r="J3187" s="23">
        <f t="shared" si="341"/>
        <v>0</v>
      </c>
      <c r="K3187" s="23">
        <f t="shared" si="342"/>
        <v>0</v>
      </c>
      <c r="L3187" s="23">
        <f t="shared" si="343"/>
        <v>0</v>
      </c>
      <c r="M3187" s="1">
        <f>IF(AND(B3187="Med B", COUNTIFS(A$2:A3187, A3187, B$2:B3187, "Med B")=1), 1, 0)</f>
        <v>0</v>
      </c>
      <c r="N3187" s="1">
        <f t="shared" si="344"/>
        <v>0</v>
      </c>
      <c r="O3187" s="1">
        <f>IF(B3187="Med B", COUNTIFS(A$2:A3187, A3187, B$2:B3187, "Med B"), 0)</f>
        <v>0</v>
      </c>
      <c r="P3187" s="1">
        <f>IF(AND(B3187="Med B", COUNTIFS(A$2:A3187, A3187, B$2:B3187, "Med B")=2), E3187, 0)</f>
        <v>0</v>
      </c>
    </row>
    <row r="3188" spans="9:16" ht="12.75" customHeight="1" x14ac:dyDescent="0.25">
      <c r="I3188" s="23">
        <f>IF(F3188=1, SUMIFS(E$2:E3188, A$2:A3188, A3188, B$2:B3188, "Med A"), 0)</f>
        <v>0</v>
      </c>
      <c r="J3188" s="23">
        <f t="shared" si="341"/>
        <v>0</v>
      </c>
      <c r="K3188" s="23">
        <f t="shared" si="342"/>
        <v>0</v>
      </c>
      <c r="L3188" s="23">
        <f t="shared" si="343"/>
        <v>0</v>
      </c>
      <c r="M3188" s="1">
        <f>IF(AND(B3188="Med B", COUNTIFS(A$2:A3188, A3188, B$2:B3188, "Med B")=1), 1, 0)</f>
        <v>0</v>
      </c>
      <c r="N3188" s="1">
        <f t="shared" si="344"/>
        <v>0</v>
      </c>
      <c r="O3188" s="1">
        <f>IF(B3188="Med B", COUNTIFS(A$2:A3188, A3188, B$2:B3188, "Med B"), 0)</f>
        <v>0</v>
      </c>
      <c r="P3188" s="1">
        <f>IF(AND(B3188="Med B", COUNTIFS(A$2:A3188, A3188, B$2:B3188, "Med B")=2), E3188, 0)</f>
        <v>0</v>
      </c>
    </row>
    <row r="3189" spans="9:16" ht="12.75" customHeight="1" x14ac:dyDescent="0.25">
      <c r="I3189" s="23">
        <f>IF(F3189=1, SUMIFS(E$2:E3189, A$2:A3189, A3189, B$2:B3189, "Med A"), 0)</f>
        <v>0</v>
      </c>
      <c r="J3189" s="23">
        <f t="shared" si="341"/>
        <v>0</v>
      </c>
      <c r="K3189" s="23">
        <f t="shared" si="342"/>
        <v>0</v>
      </c>
      <c r="L3189" s="23">
        <f t="shared" si="343"/>
        <v>0</v>
      </c>
      <c r="M3189" s="1">
        <f>IF(AND(B3189="Med B", COUNTIFS(A$2:A3189, A3189, B$2:B3189, "Med B")=1), 1, 0)</f>
        <v>0</v>
      </c>
      <c r="N3189" s="1">
        <f t="shared" si="344"/>
        <v>0</v>
      </c>
      <c r="O3189" s="1">
        <f>IF(B3189="Med B", COUNTIFS(A$2:A3189, A3189, B$2:B3189, "Med B"), 0)</f>
        <v>0</v>
      </c>
      <c r="P3189" s="1">
        <f>IF(AND(B3189="Med B", COUNTIFS(A$2:A3189, A3189, B$2:B3189, "Med B")=2), E3189, 0)</f>
        <v>0</v>
      </c>
    </row>
    <row r="3190" spans="9:16" ht="12.75" customHeight="1" x14ac:dyDescent="0.25">
      <c r="I3190" s="23">
        <f>IF(F3190=1, SUMIFS(E$2:E3190, A$2:A3190, A3190, B$2:B3190, "Med A"), 0)</f>
        <v>0</v>
      </c>
      <c r="J3190" s="23">
        <f t="shared" si="341"/>
        <v>0</v>
      </c>
      <c r="K3190" s="23">
        <f t="shared" si="342"/>
        <v>0</v>
      </c>
      <c r="L3190" s="23">
        <f t="shared" si="343"/>
        <v>0</v>
      </c>
      <c r="M3190" s="1">
        <f>IF(AND(B3190="Med B", COUNTIFS(A$2:A3190, A3190, B$2:B3190, "Med B")=1), 1, 0)</f>
        <v>0</v>
      </c>
      <c r="N3190" s="1">
        <f t="shared" si="344"/>
        <v>0</v>
      </c>
      <c r="O3190" s="1">
        <f>IF(B3190="Med B", COUNTIFS(A$2:A3190, A3190, B$2:B3190, "Med B"), 0)</f>
        <v>0</v>
      </c>
      <c r="P3190" s="1">
        <f>IF(AND(B3190="Med B", COUNTIFS(A$2:A3190, A3190, B$2:B3190, "Med B")=2), E3190, 0)</f>
        <v>0</v>
      </c>
    </row>
    <row r="3191" spans="9:16" ht="12.75" customHeight="1" x14ac:dyDescent="0.25">
      <c r="I3191" s="23">
        <f>IF(F3191=1, SUMIFS(E$2:E3191, A$2:A3191, A3191, B$2:B3191, "Med A"), 0)</f>
        <v>0</v>
      </c>
      <c r="J3191" s="23">
        <f t="shared" si="341"/>
        <v>0</v>
      </c>
      <c r="K3191" s="23">
        <f t="shared" si="342"/>
        <v>0</v>
      </c>
      <c r="L3191" s="23">
        <f t="shared" si="343"/>
        <v>0</v>
      </c>
      <c r="M3191" s="1">
        <f>IF(AND(B3191="Med B", COUNTIFS(A$2:A3191, A3191, B$2:B3191, "Med B")=1), 1, 0)</f>
        <v>0</v>
      </c>
      <c r="N3191" s="1">
        <f t="shared" si="344"/>
        <v>0</v>
      </c>
      <c r="O3191" s="1">
        <f>IF(B3191="Med B", COUNTIFS(A$2:A3191, A3191, B$2:B3191, "Med B"), 0)</f>
        <v>0</v>
      </c>
      <c r="P3191" s="1">
        <f>IF(AND(B3191="Med B", COUNTIFS(A$2:A3191, A3191, B$2:B3191, "Med B")=2), E3191, 0)</f>
        <v>0</v>
      </c>
    </row>
    <row r="3192" spans="9:16" ht="12.75" customHeight="1" x14ac:dyDescent="0.25">
      <c r="I3192" s="23">
        <f>IF(F3192=1, SUMIFS(E$2:E3192, A$2:A3192, A3192, B$2:B3192, "Med A"), 0)</f>
        <v>0</v>
      </c>
      <c r="J3192" s="23">
        <f t="shared" si="341"/>
        <v>0</v>
      </c>
      <c r="K3192" s="23">
        <f t="shared" si="342"/>
        <v>0</v>
      </c>
      <c r="L3192" s="23">
        <f t="shared" si="343"/>
        <v>0</v>
      </c>
      <c r="M3192" s="1">
        <f>IF(AND(B3192="Med B", COUNTIFS(A$2:A3192, A3192, B$2:B3192, "Med B")=1), 1, 0)</f>
        <v>0</v>
      </c>
      <c r="N3192" s="1">
        <f t="shared" si="344"/>
        <v>0</v>
      </c>
      <c r="O3192" s="1">
        <f>IF(B3192="Med B", COUNTIFS(A$2:A3192, A3192, B$2:B3192, "Med B"), 0)</f>
        <v>0</v>
      </c>
      <c r="P3192" s="1">
        <f>IF(AND(B3192="Med B", COUNTIFS(A$2:A3192, A3192, B$2:B3192, "Med B")=2), E3192, 0)</f>
        <v>0</v>
      </c>
    </row>
    <row r="3193" spans="9:16" ht="12.75" customHeight="1" x14ac:dyDescent="0.25">
      <c r="I3193" s="23">
        <f>IF(F3193=1, SUMIFS(E$2:E3193, A$2:A3193, A3193, B$2:B3193, "Med A"), 0)</f>
        <v>0</v>
      </c>
      <c r="J3193" s="23">
        <f t="shared" si="341"/>
        <v>0</v>
      </c>
      <c r="K3193" s="23">
        <f t="shared" si="342"/>
        <v>0</v>
      </c>
      <c r="L3193" s="23">
        <f t="shared" si="343"/>
        <v>0</v>
      </c>
      <c r="M3193" s="1">
        <f>IF(AND(B3193="Med B", COUNTIFS(A$2:A3193, A3193, B$2:B3193, "Med B")=1), 1, 0)</f>
        <v>0</v>
      </c>
      <c r="N3193" s="1">
        <f t="shared" si="344"/>
        <v>0</v>
      </c>
      <c r="O3193" s="1">
        <f>IF(B3193="Med B", COUNTIFS(A$2:A3193, A3193, B$2:B3193, "Med B"), 0)</f>
        <v>0</v>
      </c>
      <c r="P3193" s="1">
        <f>IF(AND(B3193="Med B", COUNTIFS(A$2:A3193, A3193, B$2:B3193, "Med B")=2), E3193, 0)</f>
        <v>0</v>
      </c>
    </row>
    <row r="3194" spans="9:16" ht="12.75" customHeight="1" x14ac:dyDescent="0.25">
      <c r="I3194" s="23">
        <f>IF(F3194=1, SUMIFS(E$2:E3194, A$2:A3194, A3194, B$2:B3194, "Med A"), 0)</f>
        <v>0</v>
      </c>
      <c r="J3194" s="23">
        <f t="shared" si="341"/>
        <v>0</v>
      </c>
      <c r="K3194" s="23">
        <f t="shared" si="342"/>
        <v>0</v>
      </c>
      <c r="L3194" s="23">
        <f t="shared" si="343"/>
        <v>0</v>
      </c>
      <c r="M3194" s="1">
        <f>IF(AND(B3194="Med B", COUNTIFS(A$2:A3194, A3194, B$2:B3194, "Med B")=1), 1, 0)</f>
        <v>0</v>
      </c>
      <c r="N3194" s="1">
        <f t="shared" si="344"/>
        <v>0</v>
      </c>
      <c r="O3194" s="1">
        <f>IF(B3194="Med B", COUNTIFS(A$2:A3194, A3194, B$2:B3194, "Med B"), 0)</f>
        <v>0</v>
      </c>
      <c r="P3194" s="1">
        <f>IF(AND(B3194="Med B", COUNTIFS(A$2:A3194, A3194, B$2:B3194, "Med B")=2), E3194, 0)</f>
        <v>0</v>
      </c>
    </row>
    <row r="3195" spans="9:16" ht="12.75" customHeight="1" x14ac:dyDescent="0.25">
      <c r="I3195" s="23">
        <f>IF(F3195=1, SUMIFS(E$2:E3195, A$2:A3195, A3195, B$2:B3195, "Med A"), 0)</f>
        <v>0</v>
      </c>
      <c r="J3195" s="23">
        <f t="shared" si="341"/>
        <v>0</v>
      </c>
      <c r="K3195" s="23">
        <f t="shared" si="342"/>
        <v>0</v>
      </c>
      <c r="L3195" s="23">
        <f t="shared" si="343"/>
        <v>0</v>
      </c>
      <c r="M3195" s="1">
        <f>IF(AND(B3195="Med B", COUNTIFS(A$2:A3195, A3195, B$2:B3195, "Med B")=1), 1, 0)</f>
        <v>0</v>
      </c>
      <c r="N3195" s="1">
        <f t="shared" si="344"/>
        <v>0</v>
      </c>
      <c r="O3195" s="1">
        <f>IF(B3195="Med B", COUNTIFS(A$2:A3195, A3195, B$2:B3195, "Med B"), 0)</f>
        <v>0</v>
      </c>
      <c r="P3195" s="1">
        <f>IF(AND(B3195="Med B", COUNTIFS(A$2:A3195, A3195, B$2:B3195, "Med B")=2), E3195, 0)</f>
        <v>0</v>
      </c>
    </row>
    <row r="3196" spans="9:16" ht="12.75" customHeight="1" x14ac:dyDescent="0.25">
      <c r="I3196" s="23">
        <f>IF(F3196=1, SUMIFS(E$2:E3196, A$2:A3196, A3196, B$2:B3196, "Med A"), 0)</f>
        <v>0</v>
      </c>
      <c r="J3196" s="23">
        <f t="shared" si="341"/>
        <v>0</v>
      </c>
      <c r="K3196" s="23">
        <f t="shared" si="342"/>
        <v>0</v>
      </c>
      <c r="L3196" s="23">
        <f t="shared" si="343"/>
        <v>0</v>
      </c>
      <c r="M3196" s="1">
        <f>IF(AND(B3196="Med B", COUNTIFS(A$2:A3196, A3196, B$2:B3196, "Med B")=1), 1, 0)</f>
        <v>0</v>
      </c>
      <c r="N3196" s="1">
        <f t="shared" si="344"/>
        <v>0</v>
      </c>
      <c r="O3196" s="1">
        <f>IF(B3196="Med B", COUNTIFS(A$2:A3196, A3196, B$2:B3196, "Med B"), 0)</f>
        <v>0</v>
      </c>
      <c r="P3196" s="1">
        <f>IF(AND(B3196="Med B", COUNTIFS(A$2:A3196, A3196, B$2:B3196, "Med B")=2), E3196, 0)</f>
        <v>0</v>
      </c>
    </row>
    <row r="3197" spans="9:16" ht="12.75" customHeight="1" x14ac:dyDescent="0.25">
      <c r="I3197" s="23">
        <f>IF(F3197=1, SUMIFS(E$2:E3197, A$2:A3197, A3197, B$2:B3197, "Med A"), 0)</f>
        <v>0</v>
      </c>
      <c r="J3197" s="23">
        <f t="shared" si="341"/>
        <v>0</v>
      </c>
      <c r="K3197" s="23">
        <f t="shared" si="342"/>
        <v>0</v>
      </c>
      <c r="L3197" s="23">
        <f t="shared" si="343"/>
        <v>0</v>
      </c>
      <c r="M3197" s="1">
        <f>IF(AND(B3197="Med B", COUNTIFS(A$2:A3197, A3197, B$2:B3197, "Med B")=1), 1, 0)</f>
        <v>0</v>
      </c>
      <c r="N3197" s="1">
        <f t="shared" si="344"/>
        <v>0</v>
      </c>
      <c r="O3197" s="1">
        <f>IF(B3197="Med B", COUNTIFS(A$2:A3197, A3197, B$2:B3197, "Med B"), 0)</f>
        <v>0</v>
      </c>
      <c r="P3197" s="1">
        <f>IF(AND(B3197="Med B", COUNTIFS(A$2:A3197, A3197, B$2:B3197, "Med B")=2), E3197, 0)</f>
        <v>0</v>
      </c>
    </row>
    <row r="3198" spans="9:16" ht="12.75" customHeight="1" x14ac:dyDescent="0.25">
      <c r="I3198" s="23">
        <f>IF(F3198=1, SUMIFS(E$2:E3198, A$2:A3198, A3198, B$2:B3198, "Med A"), 0)</f>
        <v>0</v>
      </c>
      <c r="J3198" s="23">
        <f t="shared" si="341"/>
        <v>0</v>
      </c>
      <c r="K3198" s="23">
        <f t="shared" si="342"/>
        <v>0</v>
      </c>
      <c r="L3198" s="23">
        <f t="shared" si="343"/>
        <v>0</v>
      </c>
      <c r="M3198" s="1">
        <f>IF(AND(B3198="Med B", COUNTIFS(A$2:A3198, A3198, B$2:B3198, "Med B")=1), 1, 0)</f>
        <v>0</v>
      </c>
      <c r="N3198" s="1">
        <f t="shared" si="344"/>
        <v>0</v>
      </c>
      <c r="O3198" s="1">
        <f>IF(B3198="Med B", COUNTIFS(A$2:A3198, A3198, B$2:B3198, "Med B"), 0)</f>
        <v>0</v>
      </c>
      <c r="P3198" s="1">
        <f>IF(AND(B3198="Med B", COUNTIFS(A$2:A3198, A3198, B$2:B3198, "Med B")=2), E3198, 0)</f>
        <v>0</v>
      </c>
    </row>
    <row r="3199" spans="9:16" ht="12.75" customHeight="1" x14ac:dyDescent="0.25">
      <c r="I3199" s="23">
        <f>IF(F3199=1, SUMIFS(E$2:E3199, A$2:A3199, A3199, B$2:B3199, "Med A"), 0)</f>
        <v>0</v>
      </c>
      <c r="J3199" s="23">
        <f t="shared" si="341"/>
        <v>0</v>
      </c>
      <c r="K3199" s="23">
        <f t="shared" si="342"/>
        <v>0</v>
      </c>
      <c r="L3199" s="23">
        <f t="shared" si="343"/>
        <v>0</v>
      </c>
      <c r="M3199" s="1">
        <f>IF(AND(B3199="Med B", COUNTIFS(A$2:A3199, A3199, B$2:B3199, "Med B")=1), 1, 0)</f>
        <v>0</v>
      </c>
      <c r="N3199" s="1">
        <f t="shared" si="344"/>
        <v>0</v>
      </c>
      <c r="O3199" s="1">
        <f>IF(B3199="Med B", COUNTIFS(A$2:A3199, A3199, B$2:B3199, "Med B"), 0)</f>
        <v>0</v>
      </c>
      <c r="P3199" s="1">
        <f>IF(AND(B3199="Med B", COUNTIFS(A$2:A3199, A3199, B$2:B3199, "Med B")=2), E3199, 0)</f>
        <v>0</v>
      </c>
    </row>
    <row r="3200" spans="9:16" ht="12.75" customHeight="1" x14ac:dyDescent="0.25">
      <c r="I3200" s="23">
        <f>IF(F3200=1, SUMIFS(E$2:E3200, A$2:A3200, A3200, B$2:B3200, "Med A"), 0)</f>
        <v>0</v>
      </c>
      <c r="J3200" s="23">
        <f t="shared" si="341"/>
        <v>0</v>
      </c>
      <c r="K3200" s="23">
        <f t="shared" si="342"/>
        <v>0</v>
      </c>
      <c r="L3200" s="23">
        <f t="shared" si="343"/>
        <v>0</v>
      </c>
      <c r="M3200" s="1">
        <f>IF(AND(B3200="Med B", COUNTIFS(A$2:A3200, A3200, B$2:B3200, "Med B")=1), 1, 0)</f>
        <v>0</v>
      </c>
      <c r="N3200" s="1">
        <f t="shared" si="344"/>
        <v>0</v>
      </c>
      <c r="O3200" s="1">
        <f>IF(B3200="Med B", COUNTIFS(A$2:A3200, A3200, B$2:B3200, "Med B"), 0)</f>
        <v>0</v>
      </c>
      <c r="P3200" s="1">
        <f>IF(AND(B3200="Med B", COUNTIFS(A$2:A3200, A3200, B$2:B3200, "Med B")=2), E3200, 0)</f>
        <v>0</v>
      </c>
    </row>
    <row r="3201" spans="9:16" ht="12.75" customHeight="1" x14ac:dyDescent="0.25">
      <c r="I3201" s="23">
        <f>IF(F3201=1, SUMIFS(E$2:E3201, A$2:A3201, A3201, B$2:B3201, "Med A"), 0)</f>
        <v>0</v>
      </c>
      <c r="J3201" s="23">
        <f t="shared" si="341"/>
        <v>0</v>
      </c>
      <c r="K3201" s="23">
        <f t="shared" si="342"/>
        <v>0</v>
      </c>
      <c r="L3201" s="23">
        <f t="shared" si="343"/>
        <v>0</v>
      </c>
      <c r="M3201" s="1">
        <f>IF(AND(B3201="Med B", COUNTIFS(A$2:A3201, A3201, B$2:B3201, "Med B")=1), 1, 0)</f>
        <v>0</v>
      </c>
      <c r="N3201" s="1">
        <f t="shared" si="344"/>
        <v>0</v>
      </c>
      <c r="O3201" s="1">
        <f>IF(B3201="Med B", COUNTIFS(A$2:A3201, A3201, B$2:B3201, "Med B"), 0)</f>
        <v>0</v>
      </c>
      <c r="P3201" s="1">
        <f>IF(AND(B3201="Med B", COUNTIFS(A$2:A3201, A3201, B$2:B3201, "Med B")=2), E3201, 0)</f>
        <v>0</v>
      </c>
    </row>
    <row r="3202" spans="9:16" ht="12.75" customHeight="1" x14ac:dyDescent="0.25">
      <c r="I3202" s="23">
        <f>IF(F3202=1, SUMIFS(E$2:E3202, A$2:A3202, A3202, B$2:B3202, "Med A"), 0)</f>
        <v>0</v>
      </c>
      <c r="J3202" s="23">
        <f t="shared" si="341"/>
        <v>0</v>
      </c>
      <c r="K3202" s="23">
        <f t="shared" si="342"/>
        <v>0</v>
      </c>
      <c r="L3202" s="23">
        <f t="shared" si="343"/>
        <v>0</v>
      </c>
      <c r="M3202" s="1">
        <f>IF(AND(B3202="Med B", COUNTIFS(A$2:A3202, A3202, B$2:B3202, "Med B")=1), 1, 0)</f>
        <v>0</v>
      </c>
      <c r="N3202" s="1">
        <f t="shared" si="344"/>
        <v>0</v>
      </c>
      <c r="O3202" s="1">
        <f>IF(B3202="Med B", COUNTIFS(A$2:A3202, A3202, B$2:B3202, "Med B"), 0)</f>
        <v>0</v>
      </c>
      <c r="P3202" s="1">
        <f>IF(AND(B3202="Med B", COUNTIFS(A$2:A3202, A3202, B$2:B3202, "Med B")=2), E3202, 0)</f>
        <v>0</v>
      </c>
    </row>
    <row r="3203" spans="9:16" ht="12.75" customHeight="1" x14ac:dyDescent="0.25">
      <c r="I3203" s="23">
        <f>IF(F3203=1, SUMIFS(E$2:E3203, A$2:A3203, A3203, B$2:B3203, "Med A"), 0)</f>
        <v>0</v>
      </c>
      <c r="J3203" s="23">
        <f t="shared" ref="J3203:J3266" si="345">IF(AND(B3203="Med B", OR(A3204&lt;&gt;A3203, ISBLANK(A3204))), SUMIFS(E:E, A:A, A3203, B:B, "Med B"), 0)</f>
        <v>0</v>
      </c>
      <c r="K3203" s="23">
        <f t="shared" ref="K3203:K3266" si="346">IF(B3203="Med A", E3203, 0)</f>
        <v>0</v>
      </c>
      <c r="L3203" s="23">
        <f t="shared" ref="L3203:L3266" si="347">IF(B3203="Med B", E3203, 0)</f>
        <v>0</v>
      </c>
      <c r="M3203" s="1">
        <f>IF(AND(B3203="Med B", COUNTIFS(A$2:A3203, A3203, B$2:B3203, "Med B")=1), 1, 0)</f>
        <v>0</v>
      </c>
      <c r="N3203" s="1">
        <f t="shared" ref="N3203:N3266" si="348">IF(M3203=1, E3203, 0)</f>
        <v>0</v>
      </c>
      <c r="O3203" s="1">
        <f>IF(B3203="Med B", COUNTIFS(A$2:A3203, A3203, B$2:B3203, "Med B"), 0)</f>
        <v>0</v>
      </c>
      <c r="P3203" s="1">
        <f>IF(AND(B3203="Med B", COUNTIFS(A$2:A3203, A3203, B$2:B3203, "Med B")=2), E3203, 0)</f>
        <v>0</v>
      </c>
    </row>
    <row r="3204" spans="9:16" ht="12.75" customHeight="1" x14ac:dyDescent="0.25">
      <c r="I3204" s="23">
        <f>IF(F3204=1, SUMIFS(E$2:E3204, A$2:A3204, A3204, B$2:B3204, "Med A"), 0)</f>
        <v>0</v>
      </c>
      <c r="J3204" s="23">
        <f t="shared" si="345"/>
        <v>0</v>
      </c>
      <c r="K3204" s="23">
        <f t="shared" si="346"/>
        <v>0</v>
      </c>
      <c r="L3204" s="23">
        <f t="shared" si="347"/>
        <v>0</v>
      </c>
      <c r="M3204" s="1">
        <f>IF(AND(B3204="Med B", COUNTIFS(A$2:A3204, A3204, B$2:B3204, "Med B")=1), 1, 0)</f>
        <v>0</v>
      </c>
      <c r="N3204" s="1">
        <f t="shared" si="348"/>
        <v>0</v>
      </c>
      <c r="O3204" s="1">
        <f>IF(B3204="Med B", COUNTIFS(A$2:A3204, A3204, B$2:B3204, "Med B"), 0)</f>
        <v>0</v>
      </c>
      <c r="P3204" s="1">
        <f>IF(AND(B3204="Med B", COUNTIFS(A$2:A3204, A3204, B$2:B3204, "Med B")=2), E3204, 0)</f>
        <v>0</v>
      </c>
    </row>
    <row r="3205" spans="9:16" ht="12.75" customHeight="1" x14ac:dyDescent="0.25">
      <c r="I3205" s="23">
        <f>IF(F3205=1, SUMIFS(E$2:E3205, A$2:A3205, A3205, B$2:B3205, "Med A"), 0)</f>
        <v>0</v>
      </c>
      <c r="J3205" s="23">
        <f t="shared" si="345"/>
        <v>0</v>
      </c>
      <c r="K3205" s="23">
        <f t="shared" si="346"/>
        <v>0</v>
      </c>
      <c r="L3205" s="23">
        <f t="shared" si="347"/>
        <v>0</v>
      </c>
      <c r="M3205" s="1">
        <f>IF(AND(B3205="Med B", COUNTIFS(A$2:A3205, A3205, B$2:B3205, "Med B")=1), 1, 0)</f>
        <v>0</v>
      </c>
      <c r="N3205" s="1">
        <f t="shared" si="348"/>
        <v>0</v>
      </c>
      <c r="O3205" s="1">
        <f>IF(B3205="Med B", COUNTIFS(A$2:A3205, A3205, B$2:B3205, "Med B"), 0)</f>
        <v>0</v>
      </c>
      <c r="P3205" s="1">
        <f>IF(AND(B3205="Med B", COUNTIFS(A$2:A3205, A3205, B$2:B3205, "Med B")=2), E3205, 0)</f>
        <v>0</v>
      </c>
    </row>
    <row r="3206" spans="9:16" ht="12.75" customHeight="1" x14ac:dyDescent="0.25">
      <c r="I3206" s="23">
        <f>IF(F3206=1, SUMIFS(E$2:E3206, A$2:A3206, A3206, B$2:B3206, "Med A"), 0)</f>
        <v>0</v>
      </c>
      <c r="J3206" s="23">
        <f t="shared" si="345"/>
        <v>0</v>
      </c>
      <c r="K3206" s="23">
        <f t="shared" si="346"/>
        <v>0</v>
      </c>
      <c r="L3206" s="23">
        <f t="shared" si="347"/>
        <v>0</v>
      </c>
      <c r="M3206" s="1">
        <f>IF(AND(B3206="Med B", COUNTIFS(A$2:A3206, A3206, B$2:B3206, "Med B")=1), 1, 0)</f>
        <v>0</v>
      </c>
      <c r="N3206" s="1">
        <f t="shared" si="348"/>
        <v>0</v>
      </c>
      <c r="O3206" s="1">
        <f>IF(B3206="Med B", COUNTIFS(A$2:A3206, A3206, B$2:B3206, "Med B"), 0)</f>
        <v>0</v>
      </c>
      <c r="P3206" s="1">
        <f>IF(AND(B3206="Med B", COUNTIFS(A$2:A3206, A3206, B$2:B3206, "Med B")=2), E3206, 0)</f>
        <v>0</v>
      </c>
    </row>
    <row r="3207" spans="9:16" ht="12.75" customHeight="1" x14ac:dyDescent="0.25">
      <c r="I3207" s="23">
        <f>IF(F3207=1, SUMIFS(E$2:E3207, A$2:A3207, A3207, B$2:B3207, "Med A"), 0)</f>
        <v>0</v>
      </c>
      <c r="J3207" s="23">
        <f t="shared" si="345"/>
        <v>0</v>
      </c>
      <c r="K3207" s="23">
        <f t="shared" si="346"/>
        <v>0</v>
      </c>
      <c r="L3207" s="23">
        <f t="shared" si="347"/>
        <v>0</v>
      </c>
      <c r="M3207" s="1">
        <f>IF(AND(B3207="Med B", COUNTIFS(A$2:A3207, A3207, B$2:B3207, "Med B")=1), 1, 0)</f>
        <v>0</v>
      </c>
      <c r="N3207" s="1">
        <f t="shared" si="348"/>
        <v>0</v>
      </c>
      <c r="O3207" s="1">
        <f>IF(B3207="Med B", COUNTIFS(A$2:A3207, A3207, B$2:B3207, "Med B"), 0)</f>
        <v>0</v>
      </c>
      <c r="P3207" s="1">
        <f>IF(AND(B3207="Med B", COUNTIFS(A$2:A3207, A3207, B$2:B3207, "Med B")=2), E3207, 0)</f>
        <v>0</v>
      </c>
    </row>
    <row r="3208" spans="9:16" ht="12.75" customHeight="1" x14ac:dyDescent="0.25">
      <c r="I3208" s="23">
        <f>IF(F3208=1, SUMIFS(E$2:E3208, A$2:A3208, A3208, B$2:B3208, "Med A"), 0)</f>
        <v>0</v>
      </c>
      <c r="J3208" s="23">
        <f t="shared" si="345"/>
        <v>0</v>
      </c>
      <c r="K3208" s="23">
        <f t="shared" si="346"/>
        <v>0</v>
      </c>
      <c r="L3208" s="23">
        <f t="shared" si="347"/>
        <v>0</v>
      </c>
      <c r="M3208" s="1">
        <f>IF(AND(B3208="Med B", COUNTIFS(A$2:A3208, A3208, B$2:B3208, "Med B")=1), 1, 0)</f>
        <v>0</v>
      </c>
      <c r="N3208" s="1">
        <f t="shared" si="348"/>
        <v>0</v>
      </c>
      <c r="O3208" s="1">
        <f>IF(B3208="Med B", COUNTIFS(A$2:A3208, A3208, B$2:B3208, "Med B"), 0)</f>
        <v>0</v>
      </c>
      <c r="P3208" s="1">
        <f>IF(AND(B3208="Med B", COUNTIFS(A$2:A3208, A3208, B$2:B3208, "Med B")=2), E3208, 0)</f>
        <v>0</v>
      </c>
    </row>
    <row r="3209" spans="9:16" ht="12.75" customHeight="1" x14ac:dyDescent="0.25">
      <c r="I3209" s="23">
        <f>IF(F3209=1, SUMIFS(E$2:E3209, A$2:A3209, A3209, B$2:B3209, "Med A"), 0)</f>
        <v>0</v>
      </c>
      <c r="J3209" s="23">
        <f t="shared" si="345"/>
        <v>0</v>
      </c>
      <c r="K3209" s="23">
        <f t="shared" si="346"/>
        <v>0</v>
      </c>
      <c r="L3209" s="23">
        <f t="shared" si="347"/>
        <v>0</v>
      </c>
      <c r="M3209" s="1">
        <f>IF(AND(B3209="Med B", COUNTIFS(A$2:A3209, A3209, B$2:B3209, "Med B")=1), 1, 0)</f>
        <v>0</v>
      </c>
      <c r="N3209" s="1">
        <f t="shared" si="348"/>
        <v>0</v>
      </c>
      <c r="O3209" s="1">
        <f>IF(B3209="Med B", COUNTIFS(A$2:A3209, A3209, B$2:B3209, "Med B"), 0)</f>
        <v>0</v>
      </c>
      <c r="P3209" s="1">
        <f>IF(AND(B3209="Med B", COUNTIFS(A$2:A3209, A3209, B$2:B3209, "Med B")=2), E3209, 0)</f>
        <v>0</v>
      </c>
    </row>
    <row r="3210" spans="9:16" ht="12.75" customHeight="1" x14ac:dyDescent="0.25">
      <c r="I3210" s="23">
        <f>IF(F3210=1, SUMIFS(E$2:E3210, A$2:A3210, A3210, B$2:B3210, "Med A"), 0)</f>
        <v>0</v>
      </c>
      <c r="J3210" s="23">
        <f t="shared" si="345"/>
        <v>0</v>
      </c>
      <c r="K3210" s="23">
        <f t="shared" si="346"/>
        <v>0</v>
      </c>
      <c r="L3210" s="23">
        <f t="shared" si="347"/>
        <v>0</v>
      </c>
      <c r="M3210" s="1">
        <f>IF(AND(B3210="Med B", COUNTIFS(A$2:A3210, A3210, B$2:B3210, "Med B")=1), 1, 0)</f>
        <v>0</v>
      </c>
      <c r="N3210" s="1">
        <f t="shared" si="348"/>
        <v>0</v>
      </c>
      <c r="O3210" s="1">
        <f>IF(B3210="Med B", COUNTIFS(A$2:A3210, A3210, B$2:B3210, "Med B"), 0)</f>
        <v>0</v>
      </c>
      <c r="P3210" s="1">
        <f>IF(AND(B3210="Med B", COUNTIFS(A$2:A3210, A3210, B$2:B3210, "Med B")=2), E3210, 0)</f>
        <v>0</v>
      </c>
    </row>
    <row r="3211" spans="9:16" ht="12.75" customHeight="1" x14ac:dyDescent="0.25">
      <c r="I3211" s="23">
        <f>IF(F3211=1, SUMIFS(E$2:E3211, A$2:A3211, A3211, B$2:B3211, "Med A"), 0)</f>
        <v>0</v>
      </c>
      <c r="J3211" s="23">
        <f t="shared" si="345"/>
        <v>0</v>
      </c>
      <c r="K3211" s="23">
        <f t="shared" si="346"/>
        <v>0</v>
      </c>
      <c r="L3211" s="23">
        <f t="shared" si="347"/>
        <v>0</v>
      </c>
      <c r="M3211" s="1">
        <f>IF(AND(B3211="Med B", COUNTIFS(A$2:A3211, A3211, B$2:B3211, "Med B")=1), 1, 0)</f>
        <v>0</v>
      </c>
      <c r="N3211" s="1">
        <f t="shared" si="348"/>
        <v>0</v>
      </c>
      <c r="O3211" s="1">
        <f>IF(B3211="Med B", COUNTIFS(A$2:A3211, A3211, B$2:B3211, "Med B"), 0)</f>
        <v>0</v>
      </c>
      <c r="P3211" s="1">
        <f>IF(AND(B3211="Med B", COUNTIFS(A$2:A3211, A3211, B$2:B3211, "Med B")=2), E3211, 0)</f>
        <v>0</v>
      </c>
    </row>
    <row r="3212" spans="9:16" ht="12.75" customHeight="1" x14ac:dyDescent="0.25">
      <c r="I3212" s="23">
        <f>IF(F3212=1, SUMIFS(E$2:E3212, A$2:A3212, A3212, B$2:B3212, "Med A"), 0)</f>
        <v>0</v>
      </c>
      <c r="J3212" s="23">
        <f t="shared" si="345"/>
        <v>0</v>
      </c>
      <c r="K3212" s="23">
        <f t="shared" si="346"/>
        <v>0</v>
      </c>
      <c r="L3212" s="23">
        <f t="shared" si="347"/>
        <v>0</v>
      </c>
      <c r="M3212" s="1">
        <f>IF(AND(B3212="Med B", COUNTIFS(A$2:A3212, A3212, B$2:B3212, "Med B")=1), 1, 0)</f>
        <v>0</v>
      </c>
      <c r="N3212" s="1">
        <f t="shared" si="348"/>
        <v>0</v>
      </c>
      <c r="O3212" s="1">
        <f>IF(B3212="Med B", COUNTIFS(A$2:A3212, A3212, B$2:B3212, "Med B"), 0)</f>
        <v>0</v>
      </c>
      <c r="P3212" s="1">
        <f>IF(AND(B3212="Med B", COUNTIFS(A$2:A3212, A3212, B$2:B3212, "Med B")=2), E3212, 0)</f>
        <v>0</v>
      </c>
    </row>
    <row r="3213" spans="9:16" ht="12.75" customHeight="1" x14ac:dyDescent="0.25">
      <c r="I3213" s="23">
        <f>IF(F3213=1, SUMIFS(E$2:E3213, A$2:A3213, A3213, B$2:B3213, "Med A"), 0)</f>
        <v>0</v>
      </c>
      <c r="J3213" s="23">
        <f t="shared" si="345"/>
        <v>0</v>
      </c>
      <c r="K3213" s="23">
        <f t="shared" si="346"/>
        <v>0</v>
      </c>
      <c r="L3213" s="23">
        <f t="shared" si="347"/>
        <v>0</v>
      </c>
      <c r="M3213" s="1">
        <f>IF(AND(B3213="Med B", COUNTIFS(A$2:A3213, A3213, B$2:B3213, "Med B")=1), 1, 0)</f>
        <v>0</v>
      </c>
      <c r="N3213" s="1">
        <f t="shared" si="348"/>
        <v>0</v>
      </c>
      <c r="O3213" s="1">
        <f>IF(B3213="Med B", COUNTIFS(A$2:A3213, A3213, B$2:B3213, "Med B"), 0)</f>
        <v>0</v>
      </c>
      <c r="P3213" s="1">
        <f>IF(AND(B3213="Med B", COUNTIFS(A$2:A3213, A3213, B$2:B3213, "Med B")=2), E3213, 0)</f>
        <v>0</v>
      </c>
    </row>
    <row r="3214" spans="9:16" ht="12.75" customHeight="1" x14ac:dyDescent="0.25">
      <c r="I3214" s="23">
        <f>IF(F3214=1, SUMIFS(E$2:E3214, A$2:A3214, A3214, B$2:B3214, "Med A"), 0)</f>
        <v>0</v>
      </c>
      <c r="J3214" s="23">
        <f t="shared" si="345"/>
        <v>0</v>
      </c>
      <c r="K3214" s="23">
        <f t="shared" si="346"/>
        <v>0</v>
      </c>
      <c r="L3214" s="23">
        <f t="shared" si="347"/>
        <v>0</v>
      </c>
      <c r="M3214" s="1">
        <f>IF(AND(B3214="Med B", COUNTIFS(A$2:A3214, A3214, B$2:B3214, "Med B")=1), 1, 0)</f>
        <v>0</v>
      </c>
      <c r="N3214" s="1">
        <f t="shared" si="348"/>
        <v>0</v>
      </c>
      <c r="O3214" s="1">
        <f>IF(B3214="Med B", COUNTIFS(A$2:A3214, A3214, B$2:B3214, "Med B"), 0)</f>
        <v>0</v>
      </c>
      <c r="P3214" s="1">
        <f>IF(AND(B3214="Med B", COUNTIFS(A$2:A3214, A3214, B$2:B3214, "Med B")=2), E3214, 0)</f>
        <v>0</v>
      </c>
    </row>
    <row r="3215" spans="9:16" ht="12.75" customHeight="1" x14ac:dyDescent="0.25">
      <c r="I3215" s="23">
        <f>IF(F3215=1, SUMIFS(E$2:E3215, A$2:A3215, A3215, B$2:B3215, "Med A"), 0)</f>
        <v>0</v>
      </c>
      <c r="J3215" s="23">
        <f t="shared" si="345"/>
        <v>0</v>
      </c>
      <c r="K3215" s="23">
        <f t="shared" si="346"/>
        <v>0</v>
      </c>
      <c r="L3215" s="23">
        <f t="shared" si="347"/>
        <v>0</v>
      </c>
      <c r="M3215" s="1">
        <f>IF(AND(B3215="Med B", COUNTIFS(A$2:A3215, A3215, B$2:B3215, "Med B")=1), 1, 0)</f>
        <v>0</v>
      </c>
      <c r="N3215" s="1">
        <f t="shared" si="348"/>
        <v>0</v>
      </c>
      <c r="O3215" s="1">
        <f>IF(B3215="Med B", COUNTIFS(A$2:A3215, A3215, B$2:B3215, "Med B"), 0)</f>
        <v>0</v>
      </c>
      <c r="P3215" s="1">
        <f>IF(AND(B3215="Med B", COUNTIFS(A$2:A3215, A3215, B$2:B3215, "Med B")=2), E3215, 0)</f>
        <v>0</v>
      </c>
    </row>
    <row r="3216" spans="9:16" ht="12.75" customHeight="1" x14ac:dyDescent="0.25">
      <c r="I3216" s="23">
        <f>IF(F3216=1, SUMIFS(E$2:E3216, A$2:A3216, A3216, B$2:B3216, "Med A"), 0)</f>
        <v>0</v>
      </c>
      <c r="J3216" s="23">
        <f t="shared" si="345"/>
        <v>0</v>
      </c>
      <c r="K3216" s="23">
        <f t="shared" si="346"/>
        <v>0</v>
      </c>
      <c r="L3216" s="23">
        <f t="shared" si="347"/>
        <v>0</v>
      </c>
      <c r="M3216" s="1">
        <f>IF(AND(B3216="Med B", COUNTIFS(A$2:A3216, A3216, B$2:B3216, "Med B")=1), 1, 0)</f>
        <v>0</v>
      </c>
      <c r="N3216" s="1">
        <f t="shared" si="348"/>
        <v>0</v>
      </c>
      <c r="O3216" s="1">
        <f>IF(B3216="Med B", COUNTIFS(A$2:A3216, A3216, B$2:B3216, "Med B"), 0)</f>
        <v>0</v>
      </c>
      <c r="P3216" s="1">
        <f>IF(AND(B3216="Med B", COUNTIFS(A$2:A3216, A3216, B$2:B3216, "Med B")=2), E3216, 0)</f>
        <v>0</v>
      </c>
    </row>
    <row r="3217" spans="9:16" ht="12.75" customHeight="1" x14ac:dyDescent="0.25">
      <c r="I3217" s="23">
        <f>IF(F3217=1, SUMIFS(E$2:E3217, A$2:A3217, A3217, B$2:B3217, "Med A"), 0)</f>
        <v>0</v>
      </c>
      <c r="J3217" s="23">
        <f t="shared" si="345"/>
        <v>0</v>
      </c>
      <c r="K3217" s="23">
        <f t="shared" si="346"/>
        <v>0</v>
      </c>
      <c r="L3217" s="23">
        <f t="shared" si="347"/>
        <v>0</v>
      </c>
      <c r="M3217" s="1">
        <f>IF(AND(B3217="Med B", COUNTIFS(A$2:A3217, A3217, B$2:B3217, "Med B")=1), 1, 0)</f>
        <v>0</v>
      </c>
      <c r="N3217" s="1">
        <f t="shared" si="348"/>
        <v>0</v>
      </c>
      <c r="O3217" s="1">
        <f>IF(B3217="Med B", COUNTIFS(A$2:A3217, A3217, B$2:B3217, "Med B"), 0)</f>
        <v>0</v>
      </c>
      <c r="P3217" s="1">
        <f>IF(AND(B3217="Med B", COUNTIFS(A$2:A3217, A3217, B$2:B3217, "Med B")=2), E3217, 0)</f>
        <v>0</v>
      </c>
    </row>
    <row r="3218" spans="9:16" ht="12.75" customHeight="1" x14ac:dyDescent="0.25">
      <c r="I3218" s="23">
        <f>IF(F3218=1, SUMIFS(E$2:E3218, A$2:A3218, A3218, B$2:B3218, "Med A"), 0)</f>
        <v>0</v>
      </c>
      <c r="J3218" s="23">
        <f t="shared" si="345"/>
        <v>0</v>
      </c>
      <c r="K3218" s="23">
        <f t="shared" si="346"/>
        <v>0</v>
      </c>
      <c r="L3218" s="23">
        <f t="shared" si="347"/>
        <v>0</v>
      </c>
      <c r="M3218" s="1">
        <f>IF(AND(B3218="Med B", COUNTIFS(A$2:A3218, A3218, B$2:B3218, "Med B")=1), 1, 0)</f>
        <v>0</v>
      </c>
      <c r="N3218" s="1">
        <f t="shared" si="348"/>
        <v>0</v>
      </c>
      <c r="O3218" s="1">
        <f>IF(B3218="Med B", COUNTIFS(A$2:A3218, A3218, B$2:B3218, "Med B"), 0)</f>
        <v>0</v>
      </c>
      <c r="P3218" s="1">
        <f>IF(AND(B3218="Med B", COUNTIFS(A$2:A3218, A3218, B$2:B3218, "Med B")=2), E3218, 0)</f>
        <v>0</v>
      </c>
    </row>
    <row r="3219" spans="9:16" ht="12.75" customHeight="1" x14ac:dyDescent="0.25">
      <c r="I3219" s="23">
        <f>IF(F3219=1, SUMIFS(E$2:E3219, A$2:A3219, A3219, B$2:B3219, "Med A"), 0)</f>
        <v>0</v>
      </c>
      <c r="J3219" s="23">
        <f t="shared" si="345"/>
        <v>0</v>
      </c>
      <c r="K3219" s="23">
        <f t="shared" si="346"/>
        <v>0</v>
      </c>
      <c r="L3219" s="23">
        <f t="shared" si="347"/>
        <v>0</v>
      </c>
      <c r="M3219" s="1">
        <f>IF(AND(B3219="Med B", COUNTIFS(A$2:A3219, A3219, B$2:B3219, "Med B")=1), 1, 0)</f>
        <v>0</v>
      </c>
      <c r="N3219" s="1">
        <f t="shared" si="348"/>
        <v>0</v>
      </c>
      <c r="O3219" s="1">
        <f>IF(B3219="Med B", COUNTIFS(A$2:A3219, A3219, B$2:B3219, "Med B"), 0)</f>
        <v>0</v>
      </c>
      <c r="P3219" s="1">
        <f>IF(AND(B3219="Med B", COUNTIFS(A$2:A3219, A3219, B$2:B3219, "Med B")=2), E3219, 0)</f>
        <v>0</v>
      </c>
    </row>
    <row r="3220" spans="9:16" ht="12.75" customHeight="1" x14ac:dyDescent="0.25">
      <c r="I3220" s="23">
        <f>IF(F3220=1, SUMIFS(E$2:E3220, A$2:A3220, A3220, B$2:B3220, "Med A"), 0)</f>
        <v>0</v>
      </c>
      <c r="J3220" s="23">
        <f t="shared" si="345"/>
        <v>0</v>
      </c>
      <c r="K3220" s="23">
        <f t="shared" si="346"/>
        <v>0</v>
      </c>
      <c r="L3220" s="23">
        <f t="shared" si="347"/>
        <v>0</v>
      </c>
      <c r="M3220" s="1">
        <f>IF(AND(B3220="Med B", COUNTIFS(A$2:A3220, A3220, B$2:B3220, "Med B")=1), 1, 0)</f>
        <v>0</v>
      </c>
      <c r="N3220" s="1">
        <f t="shared" si="348"/>
        <v>0</v>
      </c>
      <c r="O3220" s="1">
        <f>IF(B3220="Med B", COUNTIFS(A$2:A3220, A3220, B$2:B3220, "Med B"), 0)</f>
        <v>0</v>
      </c>
      <c r="P3220" s="1">
        <f>IF(AND(B3220="Med B", COUNTIFS(A$2:A3220, A3220, B$2:B3220, "Med B")=2), E3220, 0)</f>
        <v>0</v>
      </c>
    </row>
    <row r="3221" spans="9:16" ht="12.75" customHeight="1" x14ac:dyDescent="0.25">
      <c r="I3221" s="23">
        <f>IF(F3221=1, SUMIFS(E$2:E3221, A$2:A3221, A3221, B$2:B3221, "Med A"), 0)</f>
        <v>0</v>
      </c>
      <c r="J3221" s="23">
        <f t="shared" si="345"/>
        <v>0</v>
      </c>
      <c r="K3221" s="23">
        <f t="shared" si="346"/>
        <v>0</v>
      </c>
      <c r="L3221" s="23">
        <f t="shared" si="347"/>
        <v>0</v>
      </c>
      <c r="M3221" s="1">
        <f>IF(AND(B3221="Med B", COUNTIFS(A$2:A3221, A3221, B$2:B3221, "Med B")=1), 1, 0)</f>
        <v>0</v>
      </c>
      <c r="N3221" s="1">
        <f t="shared" si="348"/>
        <v>0</v>
      </c>
      <c r="O3221" s="1">
        <f>IF(B3221="Med B", COUNTIFS(A$2:A3221, A3221, B$2:B3221, "Med B"), 0)</f>
        <v>0</v>
      </c>
      <c r="P3221" s="1">
        <f>IF(AND(B3221="Med B", COUNTIFS(A$2:A3221, A3221, B$2:B3221, "Med B")=2), E3221, 0)</f>
        <v>0</v>
      </c>
    </row>
    <row r="3222" spans="9:16" ht="12.75" customHeight="1" x14ac:dyDescent="0.25">
      <c r="I3222" s="23">
        <f>IF(F3222=1, SUMIFS(E$2:E3222, A$2:A3222, A3222, B$2:B3222, "Med A"), 0)</f>
        <v>0</v>
      </c>
      <c r="J3222" s="23">
        <f t="shared" si="345"/>
        <v>0</v>
      </c>
      <c r="K3222" s="23">
        <f t="shared" si="346"/>
        <v>0</v>
      </c>
      <c r="L3222" s="23">
        <f t="shared" si="347"/>
        <v>0</v>
      </c>
      <c r="M3222" s="1">
        <f>IF(AND(B3222="Med B", COUNTIFS(A$2:A3222, A3222, B$2:B3222, "Med B")=1), 1, 0)</f>
        <v>0</v>
      </c>
      <c r="N3222" s="1">
        <f t="shared" si="348"/>
        <v>0</v>
      </c>
      <c r="O3222" s="1">
        <f>IF(B3222="Med B", COUNTIFS(A$2:A3222, A3222, B$2:B3222, "Med B"), 0)</f>
        <v>0</v>
      </c>
      <c r="P3222" s="1">
        <f>IF(AND(B3222="Med B", COUNTIFS(A$2:A3222, A3222, B$2:B3222, "Med B")=2), E3222, 0)</f>
        <v>0</v>
      </c>
    </row>
    <row r="3223" spans="9:16" ht="12.75" customHeight="1" x14ac:dyDescent="0.25">
      <c r="I3223" s="23">
        <f>IF(F3223=1, SUMIFS(E$2:E3223, A$2:A3223, A3223, B$2:B3223, "Med A"), 0)</f>
        <v>0</v>
      </c>
      <c r="J3223" s="23">
        <f t="shared" si="345"/>
        <v>0</v>
      </c>
      <c r="K3223" s="23">
        <f t="shared" si="346"/>
        <v>0</v>
      </c>
      <c r="L3223" s="23">
        <f t="shared" si="347"/>
        <v>0</v>
      </c>
      <c r="M3223" s="1">
        <f>IF(AND(B3223="Med B", COUNTIFS(A$2:A3223, A3223, B$2:B3223, "Med B")=1), 1, 0)</f>
        <v>0</v>
      </c>
      <c r="N3223" s="1">
        <f t="shared" si="348"/>
        <v>0</v>
      </c>
      <c r="O3223" s="1">
        <f>IF(B3223="Med B", COUNTIFS(A$2:A3223, A3223, B$2:B3223, "Med B"), 0)</f>
        <v>0</v>
      </c>
      <c r="P3223" s="1">
        <f>IF(AND(B3223="Med B", COUNTIFS(A$2:A3223, A3223, B$2:B3223, "Med B")=2), E3223, 0)</f>
        <v>0</v>
      </c>
    </row>
    <row r="3224" spans="9:16" ht="12.75" customHeight="1" x14ac:dyDescent="0.25">
      <c r="I3224" s="23">
        <f>IF(F3224=1, SUMIFS(E$2:E3224, A$2:A3224, A3224, B$2:B3224, "Med A"), 0)</f>
        <v>0</v>
      </c>
      <c r="J3224" s="23">
        <f t="shared" si="345"/>
        <v>0</v>
      </c>
      <c r="K3224" s="23">
        <f t="shared" si="346"/>
        <v>0</v>
      </c>
      <c r="L3224" s="23">
        <f t="shared" si="347"/>
        <v>0</v>
      </c>
      <c r="M3224" s="1">
        <f>IF(AND(B3224="Med B", COUNTIFS(A$2:A3224, A3224, B$2:B3224, "Med B")=1), 1, 0)</f>
        <v>0</v>
      </c>
      <c r="N3224" s="1">
        <f t="shared" si="348"/>
        <v>0</v>
      </c>
      <c r="O3224" s="1">
        <f>IF(B3224="Med B", COUNTIFS(A$2:A3224, A3224, B$2:B3224, "Med B"), 0)</f>
        <v>0</v>
      </c>
      <c r="P3224" s="1">
        <f>IF(AND(B3224="Med B", COUNTIFS(A$2:A3224, A3224, B$2:B3224, "Med B")=2), E3224, 0)</f>
        <v>0</v>
      </c>
    </row>
    <row r="3225" spans="9:16" ht="12.75" customHeight="1" x14ac:dyDescent="0.25">
      <c r="I3225" s="23">
        <f>IF(F3225=1, SUMIFS(E$2:E3225, A$2:A3225, A3225, B$2:B3225, "Med A"), 0)</f>
        <v>0</v>
      </c>
      <c r="J3225" s="23">
        <f t="shared" si="345"/>
        <v>0</v>
      </c>
      <c r="K3225" s="23">
        <f t="shared" si="346"/>
        <v>0</v>
      </c>
      <c r="L3225" s="23">
        <f t="shared" si="347"/>
        <v>0</v>
      </c>
      <c r="M3225" s="1">
        <f>IF(AND(B3225="Med B", COUNTIFS(A$2:A3225, A3225, B$2:B3225, "Med B")=1), 1, 0)</f>
        <v>0</v>
      </c>
      <c r="N3225" s="1">
        <f t="shared" si="348"/>
        <v>0</v>
      </c>
      <c r="O3225" s="1">
        <f>IF(B3225="Med B", COUNTIFS(A$2:A3225, A3225, B$2:B3225, "Med B"), 0)</f>
        <v>0</v>
      </c>
      <c r="P3225" s="1">
        <f>IF(AND(B3225="Med B", COUNTIFS(A$2:A3225, A3225, B$2:B3225, "Med B")=2), E3225, 0)</f>
        <v>0</v>
      </c>
    </row>
    <row r="3226" spans="9:16" ht="12.75" customHeight="1" x14ac:dyDescent="0.25">
      <c r="I3226" s="23">
        <f>IF(F3226=1, SUMIFS(E$2:E3226, A$2:A3226, A3226, B$2:B3226, "Med A"), 0)</f>
        <v>0</v>
      </c>
      <c r="J3226" s="23">
        <f t="shared" si="345"/>
        <v>0</v>
      </c>
      <c r="K3226" s="23">
        <f t="shared" si="346"/>
        <v>0</v>
      </c>
      <c r="L3226" s="23">
        <f t="shared" si="347"/>
        <v>0</v>
      </c>
      <c r="M3226" s="1">
        <f>IF(AND(B3226="Med B", COUNTIFS(A$2:A3226, A3226, B$2:B3226, "Med B")=1), 1, 0)</f>
        <v>0</v>
      </c>
      <c r="N3226" s="1">
        <f t="shared" si="348"/>
        <v>0</v>
      </c>
      <c r="O3226" s="1">
        <f>IF(B3226="Med B", COUNTIFS(A$2:A3226, A3226, B$2:B3226, "Med B"), 0)</f>
        <v>0</v>
      </c>
      <c r="P3226" s="1">
        <f>IF(AND(B3226="Med B", COUNTIFS(A$2:A3226, A3226, B$2:B3226, "Med B")=2), E3226, 0)</f>
        <v>0</v>
      </c>
    </row>
    <row r="3227" spans="9:16" ht="12.75" customHeight="1" x14ac:dyDescent="0.25">
      <c r="I3227" s="23">
        <f>IF(F3227=1, SUMIFS(E$2:E3227, A$2:A3227, A3227, B$2:B3227, "Med A"), 0)</f>
        <v>0</v>
      </c>
      <c r="J3227" s="23">
        <f t="shared" si="345"/>
        <v>0</v>
      </c>
      <c r="K3227" s="23">
        <f t="shared" si="346"/>
        <v>0</v>
      </c>
      <c r="L3227" s="23">
        <f t="shared" si="347"/>
        <v>0</v>
      </c>
      <c r="M3227" s="1">
        <f>IF(AND(B3227="Med B", COUNTIFS(A$2:A3227, A3227, B$2:B3227, "Med B")=1), 1, 0)</f>
        <v>0</v>
      </c>
      <c r="N3227" s="1">
        <f t="shared" si="348"/>
        <v>0</v>
      </c>
      <c r="O3227" s="1">
        <f>IF(B3227="Med B", COUNTIFS(A$2:A3227, A3227, B$2:B3227, "Med B"), 0)</f>
        <v>0</v>
      </c>
      <c r="P3227" s="1">
        <f>IF(AND(B3227="Med B", COUNTIFS(A$2:A3227, A3227, B$2:B3227, "Med B")=2), E3227, 0)</f>
        <v>0</v>
      </c>
    </row>
    <row r="3228" spans="9:16" ht="12.75" customHeight="1" x14ac:dyDescent="0.25">
      <c r="I3228" s="23">
        <f>IF(F3228=1, SUMIFS(E$2:E3228, A$2:A3228, A3228, B$2:B3228, "Med A"), 0)</f>
        <v>0</v>
      </c>
      <c r="J3228" s="23">
        <f t="shared" si="345"/>
        <v>0</v>
      </c>
      <c r="K3228" s="23">
        <f t="shared" si="346"/>
        <v>0</v>
      </c>
      <c r="L3228" s="23">
        <f t="shared" si="347"/>
        <v>0</v>
      </c>
      <c r="M3228" s="1">
        <f>IF(AND(B3228="Med B", COUNTIFS(A$2:A3228, A3228, B$2:B3228, "Med B")=1), 1, 0)</f>
        <v>0</v>
      </c>
      <c r="N3228" s="1">
        <f t="shared" si="348"/>
        <v>0</v>
      </c>
      <c r="O3228" s="1">
        <f>IF(B3228="Med B", COUNTIFS(A$2:A3228, A3228, B$2:B3228, "Med B"), 0)</f>
        <v>0</v>
      </c>
      <c r="P3228" s="1">
        <f>IF(AND(B3228="Med B", COUNTIFS(A$2:A3228, A3228, B$2:B3228, "Med B")=2), E3228, 0)</f>
        <v>0</v>
      </c>
    </row>
    <row r="3229" spans="9:16" ht="12.75" customHeight="1" x14ac:dyDescent="0.25">
      <c r="I3229" s="23">
        <f>IF(F3229=1, SUMIFS(E$2:E3229, A$2:A3229, A3229, B$2:B3229, "Med A"), 0)</f>
        <v>0</v>
      </c>
      <c r="J3229" s="23">
        <f t="shared" si="345"/>
        <v>0</v>
      </c>
      <c r="K3229" s="23">
        <f t="shared" si="346"/>
        <v>0</v>
      </c>
      <c r="L3229" s="23">
        <f t="shared" si="347"/>
        <v>0</v>
      </c>
      <c r="M3229" s="1">
        <f>IF(AND(B3229="Med B", COUNTIFS(A$2:A3229, A3229, B$2:B3229, "Med B")=1), 1, 0)</f>
        <v>0</v>
      </c>
      <c r="N3229" s="1">
        <f t="shared" si="348"/>
        <v>0</v>
      </c>
      <c r="O3229" s="1">
        <f>IF(B3229="Med B", COUNTIFS(A$2:A3229, A3229, B$2:B3229, "Med B"), 0)</f>
        <v>0</v>
      </c>
      <c r="P3229" s="1">
        <f>IF(AND(B3229="Med B", COUNTIFS(A$2:A3229, A3229, B$2:B3229, "Med B")=2), E3229, 0)</f>
        <v>0</v>
      </c>
    </row>
    <row r="3230" spans="9:16" ht="12.75" customHeight="1" x14ac:dyDescent="0.25">
      <c r="I3230" s="23">
        <f>IF(F3230=1, SUMIFS(E$2:E3230, A$2:A3230, A3230, B$2:B3230, "Med A"), 0)</f>
        <v>0</v>
      </c>
      <c r="J3230" s="23">
        <f t="shared" si="345"/>
        <v>0</v>
      </c>
      <c r="K3230" s="23">
        <f t="shared" si="346"/>
        <v>0</v>
      </c>
      <c r="L3230" s="23">
        <f t="shared" si="347"/>
        <v>0</v>
      </c>
      <c r="M3230" s="1">
        <f>IF(AND(B3230="Med B", COUNTIFS(A$2:A3230, A3230, B$2:B3230, "Med B")=1), 1, 0)</f>
        <v>0</v>
      </c>
      <c r="N3230" s="1">
        <f t="shared" si="348"/>
        <v>0</v>
      </c>
      <c r="O3230" s="1">
        <f>IF(B3230="Med B", COUNTIFS(A$2:A3230, A3230, B$2:B3230, "Med B"), 0)</f>
        <v>0</v>
      </c>
      <c r="P3230" s="1">
        <f>IF(AND(B3230="Med B", COUNTIFS(A$2:A3230, A3230, B$2:B3230, "Med B")=2), E3230, 0)</f>
        <v>0</v>
      </c>
    </row>
    <row r="3231" spans="9:16" ht="12.75" customHeight="1" x14ac:dyDescent="0.25">
      <c r="I3231" s="23">
        <f>IF(F3231=1, SUMIFS(E$2:E3231, A$2:A3231, A3231, B$2:B3231, "Med A"), 0)</f>
        <v>0</v>
      </c>
      <c r="J3231" s="23">
        <f t="shared" si="345"/>
        <v>0</v>
      </c>
      <c r="K3231" s="23">
        <f t="shared" si="346"/>
        <v>0</v>
      </c>
      <c r="L3231" s="23">
        <f t="shared" si="347"/>
        <v>0</v>
      </c>
      <c r="M3231" s="1">
        <f>IF(AND(B3231="Med B", COUNTIFS(A$2:A3231, A3231, B$2:B3231, "Med B")=1), 1, 0)</f>
        <v>0</v>
      </c>
      <c r="N3231" s="1">
        <f t="shared" si="348"/>
        <v>0</v>
      </c>
      <c r="O3231" s="1">
        <f>IF(B3231="Med B", COUNTIFS(A$2:A3231, A3231, B$2:B3231, "Med B"), 0)</f>
        <v>0</v>
      </c>
      <c r="P3231" s="1">
        <f>IF(AND(B3231="Med B", COUNTIFS(A$2:A3231, A3231, B$2:B3231, "Med B")=2), E3231, 0)</f>
        <v>0</v>
      </c>
    </row>
    <row r="3232" spans="9:16" ht="12.75" customHeight="1" x14ac:dyDescent="0.25">
      <c r="I3232" s="23">
        <f>IF(F3232=1, SUMIFS(E$2:E3232, A$2:A3232, A3232, B$2:B3232, "Med A"), 0)</f>
        <v>0</v>
      </c>
      <c r="J3232" s="23">
        <f t="shared" si="345"/>
        <v>0</v>
      </c>
      <c r="K3232" s="23">
        <f t="shared" si="346"/>
        <v>0</v>
      </c>
      <c r="L3232" s="23">
        <f t="shared" si="347"/>
        <v>0</v>
      </c>
      <c r="M3232" s="1">
        <f>IF(AND(B3232="Med B", COUNTIFS(A$2:A3232, A3232, B$2:B3232, "Med B")=1), 1, 0)</f>
        <v>0</v>
      </c>
      <c r="N3232" s="1">
        <f t="shared" si="348"/>
        <v>0</v>
      </c>
      <c r="O3232" s="1">
        <f>IF(B3232="Med B", COUNTIFS(A$2:A3232, A3232, B$2:B3232, "Med B"), 0)</f>
        <v>0</v>
      </c>
      <c r="P3232" s="1">
        <f>IF(AND(B3232="Med B", COUNTIFS(A$2:A3232, A3232, B$2:B3232, "Med B")=2), E3232, 0)</f>
        <v>0</v>
      </c>
    </row>
    <row r="3233" spans="9:16" ht="12.75" customHeight="1" x14ac:dyDescent="0.25">
      <c r="I3233" s="23">
        <f>IF(F3233=1, SUMIFS(E$2:E3233, A$2:A3233, A3233, B$2:B3233, "Med A"), 0)</f>
        <v>0</v>
      </c>
      <c r="J3233" s="23">
        <f t="shared" si="345"/>
        <v>0</v>
      </c>
      <c r="K3233" s="23">
        <f t="shared" si="346"/>
        <v>0</v>
      </c>
      <c r="L3233" s="23">
        <f t="shared" si="347"/>
        <v>0</v>
      </c>
      <c r="M3233" s="1">
        <f>IF(AND(B3233="Med B", COUNTIFS(A$2:A3233, A3233, B$2:B3233, "Med B")=1), 1, 0)</f>
        <v>0</v>
      </c>
      <c r="N3233" s="1">
        <f t="shared" si="348"/>
        <v>0</v>
      </c>
      <c r="O3233" s="1">
        <f>IF(B3233="Med B", COUNTIFS(A$2:A3233, A3233, B$2:B3233, "Med B"), 0)</f>
        <v>0</v>
      </c>
      <c r="P3233" s="1">
        <f>IF(AND(B3233="Med B", COUNTIFS(A$2:A3233, A3233, B$2:B3233, "Med B")=2), E3233, 0)</f>
        <v>0</v>
      </c>
    </row>
    <row r="3234" spans="9:16" ht="12.75" customHeight="1" x14ac:dyDescent="0.25">
      <c r="I3234" s="23">
        <f>IF(F3234=1, SUMIFS(E$2:E3234, A$2:A3234, A3234, B$2:B3234, "Med A"), 0)</f>
        <v>0</v>
      </c>
      <c r="J3234" s="23">
        <f t="shared" si="345"/>
        <v>0</v>
      </c>
      <c r="K3234" s="23">
        <f t="shared" si="346"/>
        <v>0</v>
      </c>
      <c r="L3234" s="23">
        <f t="shared" si="347"/>
        <v>0</v>
      </c>
      <c r="M3234" s="1">
        <f>IF(AND(B3234="Med B", COUNTIFS(A$2:A3234, A3234, B$2:B3234, "Med B")=1), 1, 0)</f>
        <v>0</v>
      </c>
      <c r="N3234" s="1">
        <f t="shared" si="348"/>
        <v>0</v>
      </c>
      <c r="O3234" s="1">
        <f>IF(B3234="Med B", COUNTIFS(A$2:A3234, A3234, B$2:B3234, "Med B"), 0)</f>
        <v>0</v>
      </c>
      <c r="P3234" s="1">
        <f>IF(AND(B3234="Med B", COUNTIFS(A$2:A3234, A3234, B$2:B3234, "Med B")=2), E3234, 0)</f>
        <v>0</v>
      </c>
    </row>
    <row r="3235" spans="9:16" ht="12.75" customHeight="1" x14ac:dyDescent="0.25">
      <c r="I3235" s="23">
        <f>IF(F3235=1, SUMIFS(E$2:E3235, A$2:A3235, A3235, B$2:B3235, "Med A"), 0)</f>
        <v>0</v>
      </c>
      <c r="J3235" s="23">
        <f t="shared" si="345"/>
        <v>0</v>
      </c>
      <c r="K3235" s="23">
        <f t="shared" si="346"/>
        <v>0</v>
      </c>
      <c r="L3235" s="23">
        <f t="shared" si="347"/>
        <v>0</v>
      </c>
      <c r="M3235" s="1">
        <f>IF(AND(B3235="Med B", COUNTIFS(A$2:A3235, A3235, B$2:B3235, "Med B")=1), 1, 0)</f>
        <v>0</v>
      </c>
      <c r="N3235" s="1">
        <f t="shared" si="348"/>
        <v>0</v>
      </c>
      <c r="O3235" s="1">
        <f>IF(B3235="Med B", COUNTIFS(A$2:A3235, A3235, B$2:B3235, "Med B"), 0)</f>
        <v>0</v>
      </c>
      <c r="P3235" s="1">
        <f>IF(AND(B3235="Med B", COUNTIFS(A$2:A3235, A3235, B$2:B3235, "Med B")=2), E3235, 0)</f>
        <v>0</v>
      </c>
    </row>
    <row r="3236" spans="9:16" ht="12.75" customHeight="1" x14ac:dyDescent="0.25">
      <c r="I3236" s="23">
        <f>IF(F3236=1, SUMIFS(E$2:E3236, A$2:A3236, A3236, B$2:B3236, "Med A"), 0)</f>
        <v>0</v>
      </c>
      <c r="J3236" s="23">
        <f t="shared" si="345"/>
        <v>0</v>
      </c>
      <c r="K3236" s="23">
        <f t="shared" si="346"/>
        <v>0</v>
      </c>
      <c r="L3236" s="23">
        <f t="shared" si="347"/>
        <v>0</v>
      </c>
      <c r="M3236" s="1">
        <f>IF(AND(B3236="Med B", COUNTIFS(A$2:A3236, A3236, B$2:B3236, "Med B")=1), 1, 0)</f>
        <v>0</v>
      </c>
      <c r="N3236" s="1">
        <f t="shared" si="348"/>
        <v>0</v>
      </c>
      <c r="O3236" s="1">
        <f>IF(B3236="Med B", COUNTIFS(A$2:A3236, A3236, B$2:B3236, "Med B"), 0)</f>
        <v>0</v>
      </c>
      <c r="P3236" s="1">
        <f>IF(AND(B3236="Med B", COUNTIFS(A$2:A3236, A3236, B$2:B3236, "Med B")=2), E3236, 0)</f>
        <v>0</v>
      </c>
    </row>
    <row r="3237" spans="9:16" ht="12.75" customHeight="1" x14ac:dyDescent="0.25">
      <c r="I3237" s="23">
        <f>IF(F3237=1, SUMIFS(E$2:E3237, A$2:A3237, A3237, B$2:B3237, "Med A"), 0)</f>
        <v>0</v>
      </c>
      <c r="J3237" s="23">
        <f t="shared" si="345"/>
        <v>0</v>
      </c>
      <c r="K3237" s="23">
        <f t="shared" si="346"/>
        <v>0</v>
      </c>
      <c r="L3237" s="23">
        <f t="shared" si="347"/>
        <v>0</v>
      </c>
      <c r="M3237" s="1">
        <f>IF(AND(B3237="Med B", COUNTIFS(A$2:A3237, A3237, B$2:B3237, "Med B")=1), 1, 0)</f>
        <v>0</v>
      </c>
      <c r="N3237" s="1">
        <f t="shared" si="348"/>
        <v>0</v>
      </c>
      <c r="O3237" s="1">
        <f>IF(B3237="Med B", COUNTIFS(A$2:A3237, A3237, B$2:B3237, "Med B"), 0)</f>
        <v>0</v>
      </c>
      <c r="P3237" s="1">
        <f>IF(AND(B3237="Med B", COUNTIFS(A$2:A3237, A3237, B$2:B3237, "Med B")=2), E3237, 0)</f>
        <v>0</v>
      </c>
    </row>
    <row r="3238" spans="9:16" ht="12.75" customHeight="1" x14ac:dyDescent="0.25">
      <c r="I3238" s="23">
        <f>IF(F3238=1, SUMIFS(E$2:E3238, A$2:A3238, A3238, B$2:B3238, "Med A"), 0)</f>
        <v>0</v>
      </c>
      <c r="J3238" s="23">
        <f t="shared" si="345"/>
        <v>0</v>
      </c>
      <c r="K3238" s="23">
        <f t="shared" si="346"/>
        <v>0</v>
      </c>
      <c r="L3238" s="23">
        <f t="shared" si="347"/>
        <v>0</v>
      </c>
      <c r="M3238" s="1">
        <f>IF(AND(B3238="Med B", COUNTIFS(A$2:A3238, A3238, B$2:B3238, "Med B")=1), 1, 0)</f>
        <v>0</v>
      </c>
      <c r="N3238" s="1">
        <f t="shared" si="348"/>
        <v>0</v>
      </c>
      <c r="O3238" s="1">
        <f>IF(B3238="Med B", COUNTIFS(A$2:A3238, A3238, B$2:B3238, "Med B"), 0)</f>
        <v>0</v>
      </c>
      <c r="P3238" s="1">
        <f>IF(AND(B3238="Med B", COUNTIFS(A$2:A3238, A3238, B$2:B3238, "Med B")=2), E3238, 0)</f>
        <v>0</v>
      </c>
    </row>
    <row r="3239" spans="9:16" ht="12.75" customHeight="1" x14ac:dyDescent="0.25">
      <c r="I3239" s="23">
        <f>IF(F3239=1, SUMIFS(E$2:E3239, A$2:A3239, A3239, B$2:B3239, "Med A"), 0)</f>
        <v>0</v>
      </c>
      <c r="J3239" s="23">
        <f t="shared" si="345"/>
        <v>0</v>
      </c>
      <c r="K3239" s="23">
        <f t="shared" si="346"/>
        <v>0</v>
      </c>
      <c r="L3239" s="23">
        <f t="shared" si="347"/>
        <v>0</v>
      </c>
      <c r="M3239" s="1">
        <f>IF(AND(B3239="Med B", COUNTIFS(A$2:A3239, A3239, B$2:B3239, "Med B")=1), 1, 0)</f>
        <v>0</v>
      </c>
      <c r="N3239" s="1">
        <f t="shared" si="348"/>
        <v>0</v>
      </c>
      <c r="O3239" s="1">
        <f>IF(B3239="Med B", COUNTIFS(A$2:A3239, A3239, B$2:B3239, "Med B"), 0)</f>
        <v>0</v>
      </c>
      <c r="P3239" s="1">
        <f>IF(AND(B3239="Med B", COUNTIFS(A$2:A3239, A3239, B$2:B3239, "Med B")=2), E3239, 0)</f>
        <v>0</v>
      </c>
    </row>
    <row r="3240" spans="9:16" ht="12.75" customHeight="1" x14ac:dyDescent="0.25">
      <c r="I3240" s="23">
        <f>IF(F3240=1, SUMIFS(E$2:E3240, A$2:A3240, A3240, B$2:B3240, "Med A"), 0)</f>
        <v>0</v>
      </c>
      <c r="J3240" s="23">
        <f t="shared" si="345"/>
        <v>0</v>
      </c>
      <c r="K3240" s="23">
        <f t="shared" si="346"/>
        <v>0</v>
      </c>
      <c r="L3240" s="23">
        <f t="shared" si="347"/>
        <v>0</v>
      </c>
      <c r="M3240" s="1">
        <f>IF(AND(B3240="Med B", COUNTIFS(A$2:A3240, A3240, B$2:B3240, "Med B")=1), 1, 0)</f>
        <v>0</v>
      </c>
      <c r="N3240" s="1">
        <f t="shared" si="348"/>
        <v>0</v>
      </c>
      <c r="O3240" s="1">
        <f>IF(B3240="Med B", COUNTIFS(A$2:A3240, A3240, B$2:B3240, "Med B"), 0)</f>
        <v>0</v>
      </c>
      <c r="P3240" s="1">
        <f>IF(AND(B3240="Med B", COUNTIFS(A$2:A3240, A3240, B$2:B3240, "Med B")=2), E3240, 0)</f>
        <v>0</v>
      </c>
    </row>
    <row r="3241" spans="9:16" ht="12.75" customHeight="1" x14ac:dyDescent="0.25">
      <c r="I3241" s="23">
        <f>IF(F3241=1, SUMIFS(E$2:E3241, A$2:A3241, A3241, B$2:B3241, "Med A"), 0)</f>
        <v>0</v>
      </c>
      <c r="J3241" s="23">
        <f t="shared" si="345"/>
        <v>0</v>
      </c>
      <c r="K3241" s="23">
        <f t="shared" si="346"/>
        <v>0</v>
      </c>
      <c r="L3241" s="23">
        <f t="shared" si="347"/>
        <v>0</v>
      </c>
      <c r="M3241" s="1">
        <f>IF(AND(B3241="Med B", COUNTIFS(A$2:A3241, A3241, B$2:B3241, "Med B")=1), 1, 0)</f>
        <v>0</v>
      </c>
      <c r="N3241" s="1">
        <f t="shared" si="348"/>
        <v>0</v>
      </c>
      <c r="O3241" s="1">
        <f>IF(B3241="Med B", COUNTIFS(A$2:A3241, A3241, B$2:B3241, "Med B"), 0)</f>
        <v>0</v>
      </c>
      <c r="P3241" s="1">
        <f>IF(AND(B3241="Med B", COUNTIFS(A$2:A3241, A3241, B$2:B3241, "Med B")=2), E3241, 0)</f>
        <v>0</v>
      </c>
    </row>
    <row r="3242" spans="9:16" ht="12.75" customHeight="1" x14ac:dyDescent="0.25">
      <c r="I3242" s="23">
        <f>IF(F3242=1, SUMIFS(E$2:E3242, A$2:A3242, A3242, B$2:B3242, "Med A"), 0)</f>
        <v>0</v>
      </c>
      <c r="J3242" s="23">
        <f t="shared" si="345"/>
        <v>0</v>
      </c>
      <c r="K3242" s="23">
        <f t="shared" si="346"/>
        <v>0</v>
      </c>
      <c r="L3242" s="23">
        <f t="shared" si="347"/>
        <v>0</v>
      </c>
      <c r="M3242" s="1">
        <f>IF(AND(B3242="Med B", COUNTIFS(A$2:A3242, A3242, B$2:B3242, "Med B")=1), 1, 0)</f>
        <v>0</v>
      </c>
      <c r="N3242" s="1">
        <f t="shared" si="348"/>
        <v>0</v>
      </c>
      <c r="O3242" s="1">
        <f>IF(B3242="Med B", COUNTIFS(A$2:A3242, A3242, B$2:B3242, "Med B"), 0)</f>
        <v>0</v>
      </c>
      <c r="P3242" s="1">
        <f>IF(AND(B3242="Med B", COUNTIFS(A$2:A3242, A3242, B$2:B3242, "Med B")=2), E3242, 0)</f>
        <v>0</v>
      </c>
    </row>
    <row r="3243" spans="9:16" ht="12.75" customHeight="1" x14ac:dyDescent="0.25">
      <c r="I3243" s="23">
        <f>IF(F3243=1, SUMIFS(E$2:E3243, A$2:A3243, A3243, B$2:B3243, "Med A"), 0)</f>
        <v>0</v>
      </c>
      <c r="J3243" s="23">
        <f t="shared" si="345"/>
        <v>0</v>
      </c>
      <c r="K3243" s="23">
        <f t="shared" si="346"/>
        <v>0</v>
      </c>
      <c r="L3243" s="23">
        <f t="shared" si="347"/>
        <v>0</v>
      </c>
      <c r="M3243" s="1">
        <f>IF(AND(B3243="Med B", COUNTIFS(A$2:A3243, A3243, B$2:B3243, "Med B")=1), 1, 0)</f>
        <v>0</v>
      </c>
      <c r="N3243" s="1">
        <f t="shared" si="348"/>
        <v>0</v>
      </c>
      <c r="O3243" s="1">
        <f>IF(B3243="Med B", COUNTIFS(A$2:A3243, A3243, B$2:B3243, "Med B"), 0)</f>
        <v>0</v>
      </c>
      <c r="P3243" s="1">
        <f>IF(AND(B3243="Med B", COUNTIFS(A$2:A3243, A3243, B$2:B3243, "Med B")=2), E3243, 0)</f>
        <v>0</v>
      </c>
    </row>
    <row r="3244" spans="9:16" ht="12.75" customHeight="1" x14ac:dyDescent="0.25">
      <c r="I3244" s="23">
        <f>IF(F3244=1, SUMIFS(E$2:E3244, A$2:A3244, A3244, B$2:B3244, "Med A"), 0)</f>
        <v>0</v>
      </c>
      <c r="J3244" s="23">
        <f t="shared" si="345"/>
        <v>0</v>
      </c>
      <c r="K3244" s="23">
        <f t="shared" si="346"/>
        <v>0</v>
      </c>
      <c r="L3244" s="23">
        <f t="shared" si="347"/>
        <v>0</v>
      </c>
      <c r="M3244" s="1">
        <f>IF(AND(B3244="Med B", COUNTIFS(A$2:A3244, A3244, B$2:B3244, "Med B")=1), 1, 0)</f>
        <v>0</v>
      </c>
      <c r="N3244" s="1">
        <f t="shared" si="348"/>
        <v>0</v>
      </c>
      <c r="O3244" s="1">
        <f>IF(B3244="Med B", COUNTIFS(A$2:A3244, A3244, B$2:B3244, "Med B"), 0)</f>
        <v>0</v>
      </c>
      <c r="P3244" s="1">
        <f>IF(AND(B3244="Med B", COUNTIFS(A$2:A3244, A3244, B$2:B3244, "Med B")=2), E3244, 0)</f>
        <v>0</v>
      </c>
    </row>
    <row r="3245" spans="9:16" ht="12.75" customHeight="1" x14ac:dyDescent="0.25">
      <c r="I3245" s="23">
        <f>IF(F3245=1, SUMIFS(E$2:E3245, A$2:A3245, A3245, B$2:B3245, "Med A"), 0)</f>
        <v>0</v>
      </c>
      <c r="J3245" s="23">
        <f t="shared" si="345"/>
        <v>0</v>
      </c>
      <c r="K3245" s="23">
        <f t="shared" si="346"/>
        <v>0</v>
      </c>
      <c r="L3245" s="23">
        <f t="shared" si="347"/>
        <v>0</v>
      </c>
      <c r="M3245" s="1">
        <f>IF(AND(B3245="Med B", COUNTIFS(A$2:A3245, A3245, B$2:B3245, "Med B")=1), 1, 0)</f>
        <v>0</v>
      </c>
      <c r="N3245" s="1">
        <f t="shared" si="348"/>
        <v>0</v>
      </c>
      <c r="O3245" s="1">
        <f>IF(B3245="Med B", COUNTIFS(A$2:A3245, A3245, B$2:B3245, "Med B"), 0)</f>
        <v>0</v>
      </c>
      <c r="P3245" s="1">
        <f>IF(AND(B3245="Med B", COUNTIFS(A$2:A3245, A3245, B$2:B3245, "Med B")=2), E3245, 0)</f>
        <v>0</v>
      </c>
    </row>
    <row r="3246" spans="9:16" ht="12.75" customHeight="1" x14ac:dyDescent="0.25">
      <c r="I3246" s="23">
        <f>IF(F3246=1, SUMIFS(E$2:E3246, A$2:A3246, A3246, B$2:B3246, "Med A"), 0)</f>
        <v>0</v>
      </c>
      <c r="J3246" s="23">
        <f t="shared" si="345"/>
        <v>0</v>
      </c>
      <c r="K3246" s="23">
        <f t="shared" si="346"/>
        <v>0</v>
      </c>
      <c r="L3246" s="23">
        <f t="shared" si="347"/>
        <v>0</v>
      </c>
      <c r="M3246" s="1">
        <f>IF(AND(B3246="Med B", COUNTIFS(A$2:A3246, A3246, B$2:B3246, "Med B")=1), 1, 0)</f>
        <v>0</v>
      </c>
      <c r="N3246" s="1">
        <f t="shared" si="348"/>
        <v>0</v>
      </c>
      <c r="O3246" s="1">
        <f>IF(B3246="Med B", COUNTIFS(A$2:A3246, A3246, B$2:B3246, "Med B"), 0)</f>
        <v>0</v>
      </c>
      <c r="P3246" s="1">
        <f>IF(AND(B3246="Med B", COUNTIFS(A$2:A3246, A3246, B$2:B3246, "Med B")=2), E3246, 0)</f>
        <v>0</v>
      </c>
    </row>
    <row r="3247" spans="9:16" ht="12.75" customHeight="1" x14ac:dyDescent="0.25">
      <c r="I3247" s="23">
        <f>IF(F3247=1, SUMIFS(E$2:E3247, A$2:A3247, A3247, B$2:B3247, "Med A"), 0)</f>
        <v>0</v>
      </c>
      <c r="J3247" s="23">
        <f t="shared" si="345"/>
        <v>0</v>
      </c>
      <c r="K3247" s="23">
        <f t="shared" si="346"/>
        <v>0</v>
      </c>
      <c r="L3247" s="23">
        <f t="shared" si="347"/>
        <v>0</v>
      </c>
      <c r="M3247" s="1">
        <f>IF(AND(B3247="Med B", COUNTIFS(A$2:A3247, A3247, B$2:B3247, "Med B")=1), 1, 0)</f>
        <v>0</v>
      </c>
      <c r="N3247" s="1">
        <f t="shared" si="348"/>
        <v>0</v>
      </c>
      <c r="O3247" s="1">
        <f>IF(B3247="Med B", COUNTIFS(A$2:A3247, A3247, B$2:B3247, "Med B"), 0)</f>
        <v>0</v>
      </c>
      <c r="P3247" s="1">
        <f>IF(AND(B3247="Med B", COUNTIFS(A$2:A3247, A3247, B$2:B3247, "Med B")=2), E3247, 0)</f>
        <v>0</v>
      </c>
    </row>
    <row r="3248" spans="9:16" ht="12.75" customHeight="1" x14ac:dyDescent="0.25">
      <c r="I3248" s="23">
        <f>IF(F3248=1, SUMIFS(E$2:E3248, A$2:A3248, A3248, B$2:B3248, "Med A"), 0)</f>
        <v>0</v>
      </c>
      <c r="J3248" s="23">
        <f t="shared" si="345"/>
        <v>0</v>
      </c>
      <c r="K3248" s="23">
        <f t="shared" si="346"/>
        <v>0</v>
      </c>
      <c r="L3248" s="23">
        <f t="shared" si="347"/>
        <v>0</v>
      </c>
      <c r="M3248" s="1">
        <f>IF(AND(B3248="Med B", COUNTIFS(A$2:A3248, A3248, B$2:B3248, "Med B")=1), 1, 0)</f>
        <v>0</v>
      </c>
      <c r="N3248" s="1">
        <f t="shared" si="348"/>
        <v>0</v>
      </c>
      <c r="O3248" s="1">
        <f>IF(B3248="Med B", COUNTIFS(A$2:A3248, A3248, B$2:B3248, "Med B"), 0)</f>
        <v>0</v>
      </c>
      <c r="P3248" s="1">
        <f>IF(AND(B3248="Med B", COUNTIFS(A$2:A3248, A3248, B$2:B3248, "Med B")=2), E3248, 0)</f>
        <v>0</v>
      </c>
    </row>
    <row r="3249" spans="9:16" ht="12.75" customHeight="1" x14ac:dyDescent="0.25">
      <c r="I3249" s="23">
        <f>IF(F3249=1, SUMIFS(E$2:E3249, A$2:A3249, A3249, B$2:B3249, "Med A"), 0)</f>
        <v>0</v>
      </c>
      <c r="J3249" s="23">
        <f t="shared" si="345"/>
        <v>0</v>
      </c>
      <c r="K3249" s="23">
        <f t="shared" si="346"/>
        <v>0</v>
      </c>
      <c r="L3249" s="23">
        <f t="shared" si="347"/>
        <v>0</v>
      </c>
      <c r="M3249" s="1">
        <f>IF(AND(B3249="Med B", COUNTIFS(A$2:A3249, A3249, B$2:B3249, "Med B")=1), 1, 0)</f>
        <v>0</v>
      </c>
      <c r="N3249" s="1">
        <f t="shared" si="348"/>
        <v>0</v>
      </c>
      <c r="O3249" s="1">
        <f>IF(B3249="Med B", COUNTIFS(A$2:A3249, A3249, B$2:B3249, "Med B"), 0)</f>
        <v>0</v>
      </c>
      <c r="P3249" s="1">
        <f>IF(AND(B3249="Med B", COUNTIFS(A$2:A3249, A3249, B$2:B3249, "Med B")=2), E3249, 0)</f>
        <v>0</v>
      </c>
    </row>
    <row r="3250" spans="9:16" ht="12.75" customHeight="1" x14ac:dyDescent="0.25">
      <c r="I3250" s="23">
        <f>IF(F3250=1, SUMIFS(E$2:E3250, A$2:A3250, A3250, B$2:B3250, "Med A"), 0)</f>
        <v>0</v>
      </c>
      <c r="J3250" s="23">
        <f t="shared" si="345"/>
        <v>0</v>
      </c>
      <c r="K3250" s="23">
        <f t="shared" si="346"/>
        <v>0</v>
      </c>
      <c r="L3250" s="23">
        <f t="shared" si="347"/>
        <v>0</v>
      </c>
      <c r="M3250" s="1">
        <f>IF(AND(B3250="Med B", COUNTIFS(A$2:A3250, A3250, B$2:B3250, "Med B")=1), 1, 0)</f>
        <v>0</v>
      </c>
      <c r="N3250" s="1">
        <f t="shared" si="348"/>
        <v>0</v>
      </c>
      <c r="O3250" s="1">
        <f>IF(B3250="Med B", COUNTIFS(A$2:A3250, A3250, B$2:B3250, "Med B"), 0)</f>
        <v>0</v>
      </c>
      <c r="P3250" s="1">
        <f>IF(AND(B3250="Med B", COUNTIFS(A$2:A3250, A3250, B$2:B3250, "Med B")=2), E3250, 0)</f>
        <v>0</v>
      </c>
    </row>
    <row r="3251" spans="9:16" ht="12.75" customHeight="1" x14ac:dyDescent="0.25">
      <c r="I3251" s="23">
        <f>IF(F3251=1, SUMIFS(E$2:E3251, A$2:A3251, A3251, B$2:B3251, "Med A"), 0)</f>
        <v>0</v>
      </c>
      <c r="J3251" s="23">
        <f t="shared" si="345"/>
        <v>0</v>
      </c>
      <c r="K3251" s="23">
        <f t="shared" si="346"/>
        <v>0</v>
      </c>
      <c r="L3251" s="23">
        <f t="shared" si="347"/>
        <v>0</v>
      </c>
      <c r="M3251" s="1">
        <f>IF(AND(B3251="Med B", COUNTIFS(A$2:A3251, A3251, B$2:B3251, "Med B")=1), 1, 0)</f>
        <v>0</v>
      </c>
      <c r="N3251" s="1">
        <f t="shared" si="348"/>
        <v>0</v>
      </c>
      <c r="O3251" s="1">
        <f>IF(B3251="Med B", COUNTIFS(A$2:A3251, A3251, B$2:B3251, "Med B"), 0)</f>
        <v>0</v>
      </c>
      <c r="P3251" s="1">
        <f>IF(AND(B3251="Med B", COUNTIFS(A$2:A3251, A3251, B$2:B3251, "Med B")=2), E3251, 0)</f>
        <v>0</v>
      </c>
    </row>
    <row r="3252" spans="9:16" ht="12.75" customHeight="1" x14ac:dyDescent="0.25">
      <c r="I3252" s="23">
        <f>IF(F3252=1, SUMIFS(E$2:E3252, A$2:A3252, A3252, B$2:B3252, "Med A"), 0)</f>
        <v>0</v>
      </c>
      <c r="J3252" s="23">
        <f t="shared" si="345"/>
        <v>0</v>
      </c>
      <c r="K3252" s="23">
        <f t="shared" si="346"/>
        <v>0</v>
      </c>
      <c r="L3252" s="23">
        <f t="shared" si="347"/>
        <v>0</v>
      </c>
      <c r="M3252" s="1">
        <f>IF(AND(B3252="Med B", COUNTIFS(A$2:A3252, A3252, B$2:B3252, "Med B")=1), 1, 0)</f>
        <v>0</v>
      </c>
      <c r="N3252" s="1">
        <f t="shared" si="348"/>
        <v>0</v>
      </c>
      <c r="O3252" s="1">
        <f>IF(B3252="Med B", COUNTIFS(A$2:A3252, A3252, B$2:B3252, "Med B"), 0)</f>
        <v>0</v>
      </c>
      <c r="P3252" s="1">
        <f>IF(AND(B3252="Med B", COUNTIFS(A$2:A3252, A3252, B$2:B3252, "Med B")=2), E3252, 0)</f>
        <v>0</v>
      </c>
    </row>
    <row r="3253" spans="9:16" ht="12.75" customHeight="1" x14ac:dyDescent="0.25">
      <c r="I3253" s="23">
        <f>IF(F3253=1, SUMIFS(E$2:E3253, A$2:A3253, A3253, B$2:B3253, "Med A"), 0)</f>
        <v>0</v>
      </c>
      <c r="J3253" s="23">
        <f t="shared" si="345"/>
        <v>0</v>
      </c>
      <c r="K3253" s="23">
        <f t="shared" si="346"/>
        <v>0</v>
      </c>
      <c r="L3253" s="23">
        <f t="shared" si="347"/>
        <v>0</v>
      </c>
      <c r="M3253" s="1">
        <f>IF(AND(B3253="Med B", COUNTIFS(A$2:A3253, A3253, B$2:B3253, "Med B")=1), 1, 0)</f>
        <v>0</v>
      </c>
      <c r="N3253" s="1">
        <f t="shared" si="348"/>
        <v>0</v>
      </c>
      <c r="O3253" s="1">
        <f>IF(B3253="Med B", COUNTIFS(A$2:A3253, A3253, B$2:B3253, "Med B"), 0)</f>
        <v>0</v>
      </c>
      <c r="P3253" s="1">
        <f>IF(AND(B3253="Med B", COUNTIFS(A$2:A3253, A3253, B$2:B3253, "Med B")=2), E3253, 0)</f>
        <v>0</v>
      </c>
    </row>
    <row r="3254" spans="9:16" ht="12.75" customHeight="1" x14ac:dyDescent="0.25">
      <c r="I3254" s="23">
        <f>IF(F3254=1, SUMIFS(E$2:E3254, A$2:A3254, A3254, B$2:B3254, "Med A"), 0)</f>
        <v>0</v>
      </c>
      <c r="J3254" s="23">
        <f t="shared" si="345"/>
        <v>0</v>
      </c>
      <c r="K3254" s="23">
        <f t="shared" si="346"/>
        <v>0</v>
      </c>
      <c r="L3254" s="23">
        <f t="shared" si="347"/>
        <v>0</v>
      </c>
      <c r="M3254" s="1">
        <f>IF(AND(B3254="Med B", COUNTIFS(A$2:A3254, A3254, B$2:B3254, "Med B")=1), 1, 0)</f>
        <v>0</v>
      </c>
      <c r="N3254" s="1">
        <f t="shared" si="348"/>
        <v>0</v>
      </c>
      <c r="O3254" s="1">
        <f>IF(B3254="Med B", COUNTIFS(A$2:A3254, A3254, B$2:B3254, "Med B"), 0)</f>
        <v>0</v>
      </c>
      <c r="P3254" s="1">
        <f>IF(AND(B3254="Med B", COUNTIFS(A$2:A3254, A3254, B$2:B3254, "Med B")=2), E3254, 0)</f>
        <v>0</v>
      </c>
    </row>
    <row r="3255" spans="9:16" ht="12.75" customHeight="1" x14ac:dyDescent="0.25">
      <c r="I3255" s="23">
        <f>IF(F3255=1, SUMIFS(E$2:E3255, A$2:A3255, A3255, B$2:B3255, "Med A"), 0)</f>
        <v>0</v>
      </c>
      <c r="J3255" s="23">
        <f t="shared" si="345"/>
        <v>0</v>
      </c>
      <c r="K3255" s="23">
        <f t="shared" si="346"/>
        <v>0</v>
      </c>
      <c r="L3255" s="23">
        <f t="shared" si="347"/>
        <v>0</v>
      </c>
      <c r="M3255" s="1">
        <f>IF(AND(B3255="Med B", COUNTIFS(A$2:A3255, A3255, B$2:B3255, "Med B")=1), 1, 0)</f>
        <v>0</v>
      </c>
      <c r="N3255" s="1">
        <f t="shared" si="348"/>
        <v>0</v>
      </c>
      <c r="O3255" s="1">
        <f>IF(B3255="Med B", COUNTIFS(A$2:A3255, A3255, B$2:B3255, "Med B"), 0)</f>
        <v>0</v>
      </c>
      <c r="P3255" s="1">
        <f>IF(AND(B3255="Med B", COUNTIFS(A$2:A3255, A3255, B$2:B3255, "Med B")=2), E3255, 0)</f>
        <v>0</v>
      </c>
    </row>
    <row r="3256" spans="9:16" ht="12.75" customHeight="1" x14ac:dyDescent="0.25">
      <c r="I3256" s="23">
        <f>IF(F3256=1, SUMIFS(E$2:E3256, A$2:A3256, A3256, B$2:B3256, "Med A"), 0)</f>
        <v>0</v>
      </c>
      <c r="J3256" s="23">
        <f t="shared" si="345"/>
        <v>0</v>
      </c>
      <c r="K3256" s="23">
        <f t="shared" si="346"/>
        <v>0</v>
      </c>
      <c r="L3256" s="23">
        <f t="shared" si="347"/>
        <v>0</v>
      </c>
      <c r="M3256" s="1">
        <f>IF(AND(B3256="Med B", COUNTIFS(A$2:A3256, A3256, B$2:B3256, "Med B")=1), 1, 0)</f>
        <v>0</v>
      </c>
      <c r="N3256" s="1">
        <f t="shared" si="348"/>
        <v>0</v>
      </c>
      <c r="O3256" s="1">
        <f>IF(B3256="Med B", COUNTIFS(A$2:A3256, A3256, B$2:B3256, "Med B"), 0)</f>
        <v>0</v>
      </c>
      <c r="P3256" s="1">
        <f>IF(AND(B3256="Med B", COUNTIFS(A$2:A3256, A3256, B$2:B3256, "Med B")=2), E3256, 0)</f>
        <v>0</v>
      </c>
    </row>
    <row r="3257" spans="9:16" ht="12.75" customHeight="1" x14ac:dyDescent="0.25">
      <c r="I3257" s="23">
        <f>IF(F3257=1, SUMIFS(E$2:E3257, A$2:A3257, A3257, B$2:B3257, "Med A"), 0)</f>
        <v>0</v>
      </c>
      <c r="J3257" s="23">
        <f t="shared" si="345"/>
        <v>0</v>
      </c>
      <c r="K3257" s="23">
        <f t="shared" si="346"/>
        <v>0</v>
      </c>
      <c r="L3257" s="23">
        <f t="shared" si="347"/>
        <v>0</v>
      </c>
      <c r="M3257" s="1">
        <f>IF(AND(B3257="Med B", COUNTIFS(A$2:A3257, A3257, B$2:B3257, "Med B")=1), 1, 0)</f>
        <v>0</v>
      </c>
      <c r="N3257" s="1">
        <f t="shared" si="348"/>
        <v>0</v>
      </c>
      <c r="O3257" s="1">
        <f>IF(B3257="Med B", COUNTIFS(A$2:A3257, A3257, B$2:B3257, "Med B"), 0)</f>
        <v>0</v>
      </c>
      <c r="P3257" s="1">
        <f>IF(AND(B3257="Med B", COUNTIFS(A$2:A3257, A3257, B$2:B3257, "Med B")=2), E3257, 0)</f>
        <v>0</v>
      </c>
    </row>
    <row r="3258" spans="9:16" ht="12.75" customHeight="1" x14ac:dyDescent="0.25">
      <c r="I3258" s="23">
        <f>IF(F3258=1, SUMIFS(E$2:E3258, A$2:A3258, A3258, B$2:B3258, "Med A"), 0)</f>
        <v>0</v>
      </c>
      <c r="J3258" s="23">
        <f t="shared" si="345"/>
        <v>0</v>
      </c>
      <c r="K3258" s="23">
        <f t="shared" si="346"/>
        <v>0</v>
      </c>
      <c r="L3258" s="23">
        <f t="shared" si="347"/>
        <v>0</v>
      </c>
      <c r="M3258" s="1">
        <f>IF(AND(B3258="Med B", COUNTIFS(A$2:A3258, A3258, B$2:B3258, "Med B")=1), 1, 0)</f>
        <v>0</v>
      </c>
      <c r="N3258" s="1">
        <f t="shared" si="348"/>
        <v>0</v>
      </c>
      <c r="O3258" s="1">
        <f>IF(B3258="Med B", COUNTIFS(A$2:A3258, A3258, B$2:B3258, "Med B"), 0)</f>
        <v>0</v>
      </c>
      <c r="P3258" s="1">
        <f>IF(AND(B3258="Med B", COUNTIFS(A$2:A3258, A3258, B$2:B3258, "Med B")=2), E3258, 0)</f>
        <v>0</v>
      </c>
    </row>
    <row r="3259" spans="9:16" ht="12.75" customHeight="1" x14ac:dyDescent="0.25">
      <c r="I3259" s="23">
        <f>IF(F3259=1, SUMIFS(E$2:E3259, A$2:A3259, A3259, B$2:B3259, "Med A"), 0)</f>
        <v>0</v>
      </c>
      <c r="J3259" s="23">
        <f t="shared" si="345"/>
        <v>0</v>
      </c>
      <c r="K3259" s="23">
        <f t="shared" si="346"/>
        <v>0</v>
      </c>
      <c r="L3259" s="23">
        <f t="shared" si="347"/>
        <v>0</v>
      </c>
      <c r="M3259" s="1">
        <f>IF(AND(B3259="Med B", COUNTIFS(A$2:A3259, A3259, B$2:B3259, "Med B")=1), 1, 0)</f>
        <v>0</v>
      </c>
      <c r="N3259" s="1">
        <f t="shared" si="348"/>
        <v>0</v>
      </c>
      <c r="O3259" s="1">
        <f>IF(B3259="Med B", COUNTIFS(A$2:A3259, A3259, B$2:B3259, "Med B"), 0)</f>
        <v>0</v>
      </c>
      <c r="P3259" s="1">
        <f>IF(AND(B3259="Med B", COUNTIFS(A$2:A3259, A3259, B$2:B3259, "Med B")=2), E3259, 0)</f>
        <v>0</v>
      </c>
    </row>
    <row r="3260" spans="9:16" ht="12.75" customHeight="1" x14ac:dyDescent="0.25">
      <c r="I3260" s="23">
        <f>IF(F3260=1, SUMIFS(E$2:E3260, A$2:A3260, A3260, B$2:B3260, "Med A"), 0)</f>
        <v>0</v>
      </c>
      <c r="J3260" s="23">
        <f t="shared" si="345"/>
        <v>0</v>
      </c>
      <c r="K3260" s="23">
        <f t="shared" si="346"/>
        <v>0</v>
      </c>
      <c r="L3260" s="23">
        <f t="shared" si="347"/>
        <v>0</v>
      </c>
      <c r="M3260" s="1">
        <f>IF(AND(B3260="Med B", COUNTIFS(A$2:A3260, A3260, B$2:B3260, "Med B")=1), 1, 0)</f>
        <v>0</v>
      </c>
      <c r="N3260" s="1">
        <f t="shared" si="348"/>
        <v>0</v>
      </c>
      <c r="O3260" s="1">
        <f>IF(B3260="Med B", COUNTIFS(A$2:A3260, A3260, B$2:B3260, "Med B"), 0)</f>
        <v>0</v>
      </c>
      <c r="P3260" s="1">
        <f>IF(AND(B3260="Med B", COUNTIFS(A$2:A3260, A3260, B$2:B3260, "Med B")=2), E3260, 0)</f>
        <v>0</v>
      </c>
    </row>
    <row r="3261" spans="9:16" ht="12.75" customHeight="1" x14ac:dyDescent="0.25">
      <c r="I3261" s="23">
        <f>IF(F3261=1, SUMIFS(E$2:E3261, A$2:A3261, A3261, B$2:B3261, "Med A"), 0)</f>
        <v>0</v>
      </c>
      <c r="J3261" s="23">
        <f t="shared" si="345"/>
        <v>0</v>
      </c>
      <c r="K3261" s="23">
        <f t="shared" si="346"/>
        <v>0</v>
      </c>
      <c r="L3261" s="23">
        <f t="shared" si="347"/>
        <v>0</v>
      </c>
      <c r="M3261" s="1">
        <f>IF(AND(B3261="Med B", COUNTIFS(A$2:A3261, A3261, B$2:B3261, "Med B")=1), 1, 0)</f>
        <v>0</v>
      </c>
      <c r="N3261" s="1">
        <f t="shared" si="348"/>
        <v>0</v>
      </c>
      <c r="O3261" s="1">
        <f>IF(B3261="Med B", COUNTIFS(A$2:A3261, A3261, B$2:B3261, "Med B"), 0)</f>
        <v>0</v>
      </c>
      <c r="P3261" s="1">
        <f>IF(AND(B3261="Med B", COUNTIFS(A$2:A3261, A3261, B$2:B3261, "Med B")=2), E3261, 0)</f>
        <v>0</v>
      </c>
    </row>
    <row r="3262" spans="9:16" ht="12.75" customHeight="1" x14ac:dyDescent="0.25">
      <c r="I3262" s="23">
        <f>IF(F3262=1, SUMIFS(E$2:E3262, A$2:A3262, A3262, B$2:B3262, "Med A"), 0)</f>
        <v>0</v>
      </c>
      <c r="J3262" s="23">
        <f t="shared" si="345"/>
        <v>0</v>
      </c>
      <c r="K3262" s="23">
        <f t="shared" si="346"/>
        <v>0</v>
      </c>
      <c r="L3262" s="23">
        <f t="shared" si="347"/>
        <v>0</v>
      </c>
      <c r="M3262" s="1">
        <f>IF(AND(B3262="Med B", COUNTIFS(A$2:A3262, A3262, B$2:B3262, "Med B")=1), 1, 0)</f>
        <v>0</v>
      </c>
      <c r="N3262" s="1">
        <f t="shared" si="348"/>
        <v>0</v>
      </c>
      <c r="O3262" s="1">
        <f>IF(B3262="Med B", COUNTIFS(A$2:A3262, A3262, B$2:B3262, "Med B"), 0)</f>
        <v>0</v>
      </c>
      <c r="P3262" s="1">
        <f>IF(AND(B3262="Med B", COUNTIFS(A$2:A3262, A3262, B$2:B3262, "Med B")=2), E3262, 0)</f>
        <v>0</v>
      </c>
    </row>
    <row r="3263" spans="9:16" ht="12.75" customHeight="1" x14ac:dyDescent="0.25">
      <c r="I3263" s="23">
        <f>IF(F3263=1, SUMIFS(E$2:E3263, A$2:A3263, A3263, B$2:B3263, "Med A"), 0)</f>
        <v>0</v>
      </c>
      <c r="J3263" s="23">
        <f t="shared" si="345"/>
        <v>0</v>
      </c>
      <c r="K3263" s="23">
        <f t="shared" si="346"/>
        <v>0</v>
      </c>
      <c r="L3263" s="23">
        <f t="shared" si="347"/>
        <v>0</v>
      </c>
      <c r="M3263" s="1">
        <f>IF(AND(B3263="Med B", COUNTIFS(A$2:A3263, A3263, B$2:B3263, "Med B")=1), 1, 0)</f>
        <v>0</v>
      </c>
      <c r="N3263" s="1">
        <f t="shared" si="348"/>
        <v>0</v>
      </c>
      <c r="O3263" s="1">
        <f>IF(B3263="Med B", COUNTIFS(A$2:A3263, A3263, B$2:B3263, "Med B"), 0)</f>
        <v>0</v>
      </c>
      <c r="P3263" s="1">
        <f>IF(AND(B3263="Med B", COUNTIFS(A$2:A3263, A3263, B$2:B3263, "Med B")=2), E3263, 0)</f>
        <v>0</v>
      </c>
    </row>
    <row r="3264" spans="9:16" ht="12.75" customHeight="1" x14ac:dyDescent="0.25">
      <c r="I3264" s="23">
        <f>IF(F3264=1, SUMIFS(E$2:E3264, A$2:A3264, A3264, B$2:B3264, "Med A"), 0)</f>
        <v>0</v>
      </c>
      <c r="J3264" s="23">
        <f t="shared" si="345"/>
        <v>0</v>
      </c>
      <c r="K3264" s="23">
        <f t="shared" si="346"/>
        <v>0</v>
      </c>
      <c r="L3264" s="23">
        <f t="shared" si="347"/>
        <v>0</v>
      </c>
      <c r="M3264" s="1">
        <f>IF(AND(B3264="Med B", COUNTIFS(A$2:A3264, A3264, B$2:B3264, "Med B")=1), 1, 0)</f>
        <v>0</v>
      </c>
      <c r="N3264" s="1">
        <f t="shared" si="348"/>
        <v>0</v>
      </c>
      <c r="O3264" s="1">
        <f>IF(B3264="Med B", COUNTIFS(A$2:A3264, A3264, B$2:B3264, "Med B"), 0)</f>
        <v>0</v>
      </c>
      <c r="P3264" s="1">
        <f>IF(AND(B3264="Med B", COUNTIFS(A$2:A3264, A3264, B$2:B3264, "Med B")=2), E3264, 0)</f>
        <v>0</v>
      </c>
    </row>
    <row r="3265" spans="9:16" ht="12.75" customHeight="1" x14ac:dyDescent="0.25">
      <c r="I3265" s="23">
        <f>IF(F3265=1, SUMIFS(E$2:E3265, A$2:A3265, A3265, B$2:B3265, "Med A"), 0)</f>
        <v>0</v>
      </c>
      <c r="J3265" s="23">
        <f t="shared" si="345"/>
        <v>0</v>
      </c>
      <c r="K3265" s="23">
        <f t="shared" si="346"/>
        <v>0</v>
      </c>
      <c r="L3265" s="23">
        <f t="shared" si="347"/>
        <v>0</v>
      </c>
      <c r="M3265" s="1">
        <f>IF(AND(B3265="Med B", COUNTIFS(A$2:A3265, A3265, B$2:B3265, "Med B")=1), 1, 0)</f>
        <v>0</v>
      </c>
      <c r="N3265" s="1">
        <f t="shared" si="348"/>
        <v>0</v>
      </c>
      <c r="O3265" s="1">
        <f>IF(B3265="Med B", COUNTIFS(A$2:A3265, A3265, B$2:B3265, "Med B"), 0)</f>
        <v>0</v>
      </c>
      <c r="P3265" s="1">
        <f>IF(AND(B3265="Med B", COUNTIFS(A$2:A3265, A3265, B$2:B3265, "Med B")=2), E3265, 0)</f>
        <v>0</v>
      </c>
    </row>
    <row r="3266" spans="9:16" ht="12.75" customHeight="1" x14ac:dyDescent="0.25">
      <c r="I3266" s="23">
        <f>IF(F3266=1, SUMIFS(E$2:E3266, A$2:A3266, A3266, B$2:B3266, "Med A"), 0)</f>
        <v>0</v>
      </c>
      <c r="J3266" s="23">
        <f t="shared" si="345"/>
        <v>0</v>
      </c>
      <c r="K3266" s="23">
        <f t="shared" si="346"/>
        <v>0</v>
      </c>
      <c r="L3266" s="23">
        <f t="shared" si="347"/>
        <v>0</v>
      </c>
      <c r="M3266" s="1">
        <f>IF(AND(B3266="Med B", COUNTIFS(A$2:A3266, A3266, B$2:B3266, "Med B")=1), 1, 0)</f>
        <v>0</v>
      </c>
      <c r="N3266" s="1">
        <f t="shared" si="348"/>
        <v>0</v>
      </c>
      <c r="O3266" s="1">
        <f>IF(B3266="Med B", COUNTIFS(A$2:A3266, A3266, B$2:B3266, "Med B"), 0)</f>
        <v>0</v>
      </c>
      <c r="P3266" s="1">
        <f>IF(AND(B3266="Med B", COUNTIFS(A$2:A3266, A3266, B$2:B3266, "Med B")=2), E3266, 0)</f>
        <v>0</v>
      </c>
    </row>
    <row r="3267" spans="9:16" ht="12.75" customHeight="1" x14ac:dyDescent="0.25">
      <c r="I3267" s="23">
        <f>IF(F3267=1, SUMIFS(E$2:E3267, A$2:A3267, A3267, B$2:B3267, "Med A"), 0)</f>
        <v>0</v>
      </c>
      <c r="J3267" s="23">
        <f t="shared" ref="J3267:J3330" si="349">IF(AND(B3267="Med B", OR(A3268&lt;&gt;A3267, ISBLANK(A3268))), SUMIFS(E:E, A:A, A3267, B:B, "Med B"), 0)</f>
        <v>0</v>
      </c>
      <c r="K3267" s="23">
        <f t="shared" ref="K3267:K3330" si="350">IF(B3267="Med A", E3267, 0)</f>
        <v>0</v>
      </c>
      <c r="L3267" s="23">
        <f t="shared" ref="L3267:L3330" si="351">IF(B3267="Med B", E3267, 0)</f>
        <v>0</v>
      </c>
      <c r="M3267" s="1">
        <f>IF(AND(B3267="Med B", COUNTIFS(A$2:A3267, A3267, B$2:B3267, "Med B")=1), 1, 0)</f>
        <v>0</v>
      </c>
      <c r="N3267" s="1">
        <f t="shared" ref="N3267:N3330" si="352">IF(M3267=1, E3267, 0)</f>
        <v>0</v>
      </c>
      <c r="O3267" s="1">
        <f>IF(B3267="Med B", COUNTIFS(A$2:A3267, A3267, B$2:B3267, "Med B"), 0)</f>
        <v>0</v>
      </c>
      <c r="P3267" s="1">
        <f>IF(AND(B3267="Med B", COUNTIFS(A$2:A3267, A3267, B$2:B3267, "Med B")=2), E3267, 0)</f>
        <v>0</v>
      </c>
    </row>
    <row r="3268" spans="9:16" ht="12.75" customHeight="1" x14ac:dyDescent="0.25">
      <c r="I3268" s="23">
        <f>IF(F3268=1, SUMIFS(E$2:E3268, A$2:A3268, A3268, B$2:B3268, "Med A"), 0)</f>
        <v>0</v>
      </c>
      <c r="J3268" s="23">
        <f t="shared" si="349"/>
        <v>0</v>
      </c>
      <c r="K3268" s="23">
        <f t="shared" si="350"/>
        <v>0</v>
      </c>
      <c r="L3268" s="23">
        <f t="shared" si="351"/>
        <v>0</v>
      </c>
      <c r="M3268" s="1">
        <f>IF(AND(B3268="Med B", COUNTIFS(A$2:A3268, A3268, B$2:B3268, "Med B")=1), 1, 0)</f>
        <v>0</v>
      </c>
      <c r="N3268" s="1">
        <f t="shared" si="352"/>
        <v>0</v>
      </c>
      <c r="O3268" s="1">
        <f>IF(B3268="Med B", COUNTIFS(A$2:A3268, A3268, B$2:B3268, "Med B"), 0)</f>
        <v>0</v>
      </c>
      <c r="P3268" s="1">
        <f>IF(AND(B3268="Med B", COUNTIFS(A$2:A3268, A3268, B$2:B3268, "Med B")=2), E3268, 0)</f>
        <v>0</v>
      </c>
    </row>
    <row r="3269" spans="9:16" ht="12.75" customHeight="1" x14ac:dyDescent="0.25">
      <c r="I3269" s="23">
        <f>IF(F3269=1, SUMIFS(E$2:E3269, A$2:A3269, A3269, B$2:B3269, "Med A"), 0)</f>
        <v>0</v>
      </c>
      <c r="J3269" s="23">
        <f t="shared" si="349"/>
        <v>0</v>
      </c>
      <c r="K3269" s="23">
        <f t="shared" si="350"/>
        <v>0</v>
      </c>
      <c r="L3269" s="23">
        <f t="shared" si="351"/>
        <v>0</v>
      </c>
      <c r="M3269" s="1">
        <f>IF(AND(B3269="Med B", COUNTIFS(A$2:A3269, A3269, B$2:B3269, "Med B")=1), 1, 0)</f>
        <v>0</v>
      </c>
      <c r="N3269" s="1">
        <f t="shared" si="352"/>
        <v>0</v>
      </c>
      <c r="O3269" s="1">
        <f>IF(B3269="Med B", COUNTIFS(A$2:A3269, A3269, B$2:B3269, "Med B"), 0)</f>
        <v>0</v>
      </c>
      <c r="P3269" s="1">
        <f>IF(AND(B3269="Med B", COUNTIFS(A$2:A3269, A3269, B$2:B3269, "Med B")=2), E3269, 0)</f>
        <v>0</v>
      </c>
    </row>
    <row r="3270" spans="9:16" ht="12.75" customHeight="1" x14ac:dyDescent="0.25">
      <c r="I3270" s="23">
        <f>IF(F3270=1, SUMIFS(E$2:E3270, A$2:A3270, A3270, B$2:B3270, "Med A"), 0)</f>
        <v>0</v>
      </c>
      <c r="J3270" s="23">
        <f t="shared" si="349"/>
        <v>0</v>
      </c>
      <c r="K3270" s="23">
        <f t="shared" si="350"/>
        <v>0</v>
      </c>
      <c r="L3270" s="23">
        <f t="shared" si="351"/>
        <v>0</v>
      </c>
      <c r="M3270" s="1">
        <f>IF(AND(B3270="Med B", COUNTIFS(A$2:A3270, A3270, B$2:B3270, "Med B")=1), 1, 0)</f>
        <v>0</v>
      </c>
      <c r="N3270" s="1">
        <f t="shared" si="352"/>
        <v>0</v>
      </c>
      <c r="O3270" s="1">
        <f>IF(B3270="Med B", COUNTIFS(A$2:A3270, A3270, B$2:B3270, "Med B"), 0)</f>
        <v>0</v>
      </c>
      <c r="P3270" s="1">
        <f>IF(AND(B3270="Med B", COUNTIFS(A$2:A3270, A3270, B$2:B3270, "Med B")=2), E3270, 0)</f>
        <v>0</v>
      </c>
    </row>
    <row r="3271" spans="9:16" ht="12.75" customHeight="1" x14ac:dyDescent="0.25">
      <c r="I3271" s="23">
        <f>IF(F3271=1, SUMIFS(E$2:E3271, A$2:A3271, A3271, B$2:B3271, "Med A"), 0)</f>
        <v>0</v>
      </c>
      <c r="J3271" s="23">
        <f t="shared" si="349"/>
        <v>0</v>
      </c>
      <c r="K3271" s="23">
        <f t="shared" si="350"/>
        <v>0</v>
      </c>
      <c r="L3271" s="23">
        <f t="shared" si="351"/>
        <v>0</v>
      </c>
      <c r="M3271" s="1">
        <f>IF(AND(B3271="Med B", COUNTIFS(A$2:A3271, A3271, B$2:B3271, "Med B")=1), 1, 0)</f>
        <v>0</v>
      </c>
      <c r="N3271" s="1">
        <f t="shared" si="352"/>
        <v>0</v>
      </c>
      <c r="O3271" s="1">
        <f>IF(B3271="Med B", COUNTIFS(A$2:A3271, A3271, B$2:B3271, "Med B"), 0)</f>
        <v>0</v>
      </c>
      <c r="P3271" s="1">
        <f>IF(AND(B3271="Med B", COUNTIFS(A$2:A3271, A3271, B$2:B3271, "Med B")=2), E3271, 0)</f>
        <v>0</v>
      </c>
    </row>
    <row r="3272" spans="9:16" ht="12.75" customHeight="1" x14ac:dyDescent="0.25">
      <c r="I3272" s="23">
        <f>IF(F3272=1, SUMIFS(E$2:E3272, A$2:A3272, A3272, B$2:B3272, "Med A"), 0)</f>
        <v>0</v>
      </c>
      <c r="J3272" s="23">
        <f t="shared" si="349"/>
        <v>0</v>
      </c>
      <c r="K3272" s="23">
        <f t="shared" si="350"/>
        <v>0</v>
      </c>
      <c r="L3272" s="23">
        <f t="shared" si="351"/>
        <v>0</v>
      </c>
      <c r="M3272" s="1">
        <f>IF(AND(B3272="Med B", COUNTIFS(A$2:A3272, A3272, B$2:B3272, "Med B")=1), 1, 0)</f>
        <v>0</v>
      </c>
      <c r="N3272" s="1">
        <f t="shared" si="352"/>
        <v>0</v>
      </c>
      <c r="O3272" s="1">
        <f>IF(B3272="Med B", COUNTIFS(A$2:A3272, A3272, B$2:B3272, "Med B"), 0)</f>
        <v>0</v>
      </c>
      <c r="P3272" s="1">
        <f>IF(AND(B3272="Med B", COUNTIFS(A$2:A3272, A3272, B$2:B3272, "Med B")=2), E3272, 0)</f>
        <v>0</v>
      </c>
    </row>
    <row r="3273" spans="9:16" ht="12.75" customHeight="1" x14ac:dyDescent="0.25">
      <c r="I3273" s="23">
        <f>IF(F3273=1, SUMIFS(E$2:E3273, A$2:A3273, A3273, B$2:B3273, "Med A"), 0)</f>
        <v>0</v>
      </c>
      <c r="J3273" s="23">
        <f t="shared" si="349"/>
        <v>0</v>
      </c>
      <c r="K3273" s="23">
        <f t="shared" si="350"/>
        <v>0</v>
      </c>
      <c r="L3273" s="23">
        <f t="shared" si="351"/>
        <v>0</v>
      </c>
      <c r="M3273" s="1">
        <f>IF(AND(B3273="Med B", COUNTIFS(A$2:A3273, A3273, B$2:B3273, "Med B")=1), 1, 0)</f>
        <v>0</v>
      </c>
      <c r="N3273" s="1">
        <f t="shared" si="352"/>
        <v>0</v>
      </c>
      <c r="O3273" s="1">
        <f>IF(B3273="Med B", COUNTIFS(A$2:A3273, A3273, B$2:B3273, "Med B"), 0)</f>
        <v>0</v>
      </c>
      <c r="P3273" s="1">
        <f>IF(AND(B3273="Med B", COUNTIFS(A$2:A3273, A3273, B$2:B3273, "Med B")=2), E3273, 0)</f>
        <v>0</v>
      </c>
    </row>
    <row r="3274" spans="9:16" ht="12.75" customHeight="1" x14ac:dyDescent="0.25">
      <c r="I3274" s="23">
        <f>IF(F3274=1, SUMIFS(E$2:E3274, A$2:A3274, A3274, B$2:B3274, "Med A"), 0)</f>
        <v>0</v>
      </c>
      <c r="J3274" s="23">
        <f t="shared" si="349"/>
        <v>0</v>
      </c>
      <c r="K3274" s="23">
        <f t="shared" si="350"/>
        <v>0</v>
      </c>
      <c r="L3274" s="23">
        <f t="shared" si="351"/>
        <v>0</v>
      </c>
      <c r="M3274" s="1">
        <f>IF(AND(B3274="Med B", COUNTIFS(A$2:A3274, A3274, B$2:B3274, "Med B")=1), 1, 0)</f>
        <v>0</v>
      </c>
      <c r="N3274" s="1">
        <f t="shared" si="352"/>
        <v>0</v>
      </c>
      <c r="O3274" s="1">
        <f>IF(B3274="Med B", COUNTIFS(A$2:A3274, A3274, B$2:B3274, "Med B"), 0)</f>
        <v>0</v>
      </c>
      <c r="P3274" s="1">
        <f>IF(AND(B3274="Med B", COUNTIFS(A$2:A3274, A3274, B$2:B3274, "Med B")=2), E3274, 0)</f>
        <v>0</v>
      </c>
    </row>
    <row r="3275" spans="9:16" ht="12.75" customHeight="1" x14ac:dyDescent="0.25">
      <c r="I3275" s="23">
        <f>IF(F3275=1, SUMIFS(E$2:E3275, A$2:A3275, A3275, B$2:B3275, "Med A"), 0)</f>
        <v>0</v>
      </c>
      <c r="J3275" s="23">
        <f t="shared" si="349"/>
        <v>0</v>
      </c>
      <c r="K3275" s="23">
        <f t="shared" si="350"/>
        <v>0</v>
      </c>
      <c r="L3275" s="23">
        <f t="shared" si="351"/>
        <v>0</v>
      </c>
      <c r="M3275" s="1">
        <f>IF(AND(B3275="Med B", COUNTIFS(A$2:A3275, A3275, B$2:B3275, "Med B")=1), 1, 0)</f>
        <v>0</v>
      </c>
      <c r="N3275" s="1">
        <f t="shared" si="352"/>
        <v>0</v>
      </c>
      <c r="O3275" s="1">
        <f>IF(B3275="Med B", COUNTIFS(A$2:A3275, A3275, B$2:B3275, "Med B"), 0)</f>
        <v>0</v>
      </c>
      <c r="P3275" s="1">
        <f>IF(AND(B3275="Med B", COUNTIFS(A$2:A3275, A3275, B$2:B3275, "Med B")=2), E3275, 0)</f>
        <v>0</v>
      </c>
    </row>
    <row r="3276" spans="9:16" ht="12.75" customHeight="1" x14ac:dyDescent="0.25">
      <c r="I3276" s="23">
        <f>IF(F3276=1, SUMIFS(E$2:E3276, A$2:A3276, A3276, B$2:B3276, "Med A"), 0)</f>
        <v>0</v>
      </c>
      <c r="J3276" s="23">
        <f t="shared" si="349"/>
        <v>0</v>
      </c>
      <c r="K3276" s="23">
        <f t="shared" si="350"/>
        <v>0</v>
      </c>
      <c r="L3276" s="23">
        <f t="shared" si="351"/>
        <v>0</v>
      </c>
      <c r="M3276" s="1">
        <f>IF(AND(B3276="Med B", COUNTIFS(A$2:A3276, A3276, B$2:B3276, "Med B")=1), 1, 0)</f>
        <v>0</v>
      </c>
      <c r="N3276" s="1">
        <f t="shared" si="352"/>
        <v>0</v>
      </c>
      <c r="O3276" s="1">
        <f>IF(B3276="Med B", COUNTIFS(A$2:A3276, A3276, B$2:B3276, "Med B"), 0)</f>
        <v>0</v>
      </c>
      <c r="P3276" s="1">
        <f>IF(AND(B3276="Med B", COUNTIFS(A$2:A3276, A3276, B$2:B3276, "Med B")=2), E3276, 0)</f>
        <v>0</v>
      </c>
    </row>
    <row r="3277" spans="9:16" ht="12.75" customHeight="1" x14ac:dyDescent="0.25">
      <c r="I3277" s="23">
        <f>IF(F3277=1, SUMIFS(E$2:E3277, A$2:A3277, A3277, B$2:B3277, "Med A"), 0)</f>
        <v>0</v>
      </c>
      <c r="J3277" s="23">
        <f t="shared" si="349"/>
        <v>0</v>
      </c>
      <c r="K3277" s="23">
        <f t="shared" si="350"/>
        <v>0</v>
      </c>
      <c r="L3277" s="23">
        <f t="shared" si="351"/>
        <v>0</v>
      </c>
      <c r="M3277" s="1">
        <f>IF(AND(B3277="Med B", COUNTIFS(A$2:A3277, A3277, B$2:B3277, "Med B")=1), 1, 0)</f>
        <v>0</v>
      </c>
      <c r="N3277" s="1">
        <f t="shared" si="352"/>
        <v>0</v>
      </c>
      <c r="O3277" s="1">
        <f>IF(B3277="Med B", COUNTIFS(A$2:A3277, A3277, B$2:B3277, "Med B"), 0)</f>
        <v>0</v>
      </c>
      <c r="P3277" s="1">
        <f>IF(AND(B3277="Med B", COUNTIFS(A$2:A3277, A3277, B$2:B3277, "Med B")=2), E3277, 0)</f>
        <v>0</v>
      </c>
    </row>
    <row r="3278" spans="9:16" ht="12.75" customHeight="1" x14ac:dyDescent="0.25">
      <c r="I3278" s="23">
        <f>IF(F3278=1, SUMIFS(E$2:E3278, A$2:A3278, A3278, B$2:B3278, "Med A"), 0)</f>
        <v>0</v>
      </c>
      <c r="J3278" s="23">
        <f t="shared" si="349"/>
        <v>0</v>
      </c>
      <c r="K3278" s="23">
        <f t="shared" si="350"/>
        <v>0</v>
      </c>
      <c r="L3278" s="23">
        <f t="shared" si="351"/>
        <v>0</v>
      </c>
      <c r="M3278" s="1">
        <f>IF(AND(B3278="Med B", COUNTIFS(A$2:A3278, A3278, B$2:B3278, "Med B")=1), 1, 0)</f>
        <v>0</v>
      </c>
      <c r="N3278" s="1">
        <f t="shared" si="352"/>
        <v>0</v>
      </c>
      <c r="O3278" s="1">
        <f>IF(B3278="Med B", COUNTIFS(A$2:A3278, A3278, B$2:B3278, "Med B"), 0)</f>
        <v>0</v>
      </c>
      <c r="P3278" s="1">
        <f>IF(AND(B3278="Med B", COUNTIFS(A$2:A3278, A3278, B$2:B3278, "Med B")=2), E3278, 0)</f>
        <v>0</v>
      </c>
    </row>
    <row r="3279" spans="9:16" ht="12.75" customHeight="1" x14ac:dyDescent="0.25">
      <c r="I3279" s="23">
        <f>IF(F3279=1, SUMIFS(E$2:E3279, A$2:A3279, A3279, B$2:B3279, "Med A"), 0)</f>
        <v>0</v>
      </c>
      <c r="J3279" s="23">
        <f t="shared" si="349"/>
        <v>0</v>
      </c>
      <c r="K3279" s="23">
        <f t="shared" si="350"/>
        <v>0</v>
      </c>
      <c r="L3279" s="23">
        <f t="shared" si="351"/>
        <v>0</v>
      </c>
      <c r="M3279" s="1">
        <f>IF(AND(B3279="Med B", COUNTIFS(A$2:A3279, A3279, B$2:B3279, "Med B")=1), 1, 0)</f>
        <v>0</v>
      </c>
      <c r="N3279" s="1">
        <f t="shared" si="352"/>
        <v>0</v>
      </c>
      <c r="O3279" s="1">
        <f>IF(B3279="Med B", COUNTIFS(A$2:A3279, A3279, B$2:B3279, "Med B"), 0)</f>
        <v>0</v>
      </c>
      <c r="P3279" s="1">
        <f>IF(AND(B3279="Med B", COUNTIFS(A$2:A3279, A3279, B$2:B3279, "Med B")=2), E3279, 0)</f>
        <v>0</v>
      </c>
    </row>
    <row r="3280" spans="9:16" ht="12.75" customHeight="1" x14ac:dyDescent="0.25">
      <c r="I3280" s="23">
        <f>IF(F3280=1, SUMIFS(E$2:E3280, A$2:A3280, A3280, B$2:B3280, "Med A"), 0)</f>
        <v>0</v>
      </c>
      <c r="J3280" s="23">
        <f t="shared" si="349"/>
        <v>0</v>
      </c>
      <c r="K3280" s="23">
        <f t="shared" si="350"/>
        <v>0</v>
      </c>
      <c r="L3280" s="23">
        <f t="shared" si="351"/>
        <v>0</v>
      </c>
      <c r="M3280" s="1">
        <f>IF(AND(B3280="Med B", COUNTIFS(A$2:A3280, A3280, B$2:B3280, "Med B")=1), 1, 0)</f>
        <v>0</v>
      </c>
      <c r="N3280" s="1">
        <f t="shared" si="352"/>
        <v>0</v>
      </c>
      <c r="O3280" s="1">
        <f>IF(B3280="Med B", COUNTIFS(A$2:A3280, A3280, B$2:B3280, "Med B"), 0)</f>
        <v>0</v>
      </c>
      <c r="P3280" s="1">
        <f>IF(AND(B3280="Med B", COUNTIFS(A$2:A3280, A3280, B$2:B3280, "Med B")=2), E3280, 0)</f>
        <v>0</v>
      </c>
    </row>
    <row r="3281" spans="9:16" ht="12.75" customHeight="1" x14ac:dyDescent="0.25">
      <c r="I3281" s="23">
        <f>IF(F3281=1, SUMIFS(E$2:E3281, A$2:A3281, A3281, B$2:B3281, "Med A"), 0)</f>
        <v>0</v>
      </c>
      <c r="J3281" s="23">
        <f t="shared" si="349"/>
        <v>0</v>
      </c>
      <c r="K3281" s="23">
        <f t="shared" si="350"/>
        <v>0</v>
      </c>
      <c r="L3281" s="23">
        <f t="shared" si="351"/>
        <v>0</v>
      </c>
      <c r="M3281" s="1">
        <f>IF(AND(B3281="Med B", COUNTIFS(A$2:A3281, A3281, B$2:B3281, "Med B")=1), 1, 0)</f>
        <v>0</v>
      </c>
      <c r="N3281" s="1">
        <f t="shared" si="352"/>
        <v>0</v>
      </c>
      <c r="O3281" s="1">
        <f>IF(B3281="Med B", COUNTIFS(A$2:A3281, A3281, B$2:B3281, "Med B"), 0)</f>
        <v>0</v>
      </c>
      <c r="P3281" s="1">
        <f>IF(AND(B3281="Med B", COUNTIFS(A$2:A3281, A3281, B$2:B3281, "Med B")=2), E3281, 0)</f>
        <v>0</v>
      </c>
    </row>
    <row r="3282" spans="9:16" ht="12.75" customHeight="1" x14ac:dyDescent="0.25">
      <c r="I3282" s="23">
        <f>IF(F3282=1, SUMIFS(E$2:E3282, A$2:A3282, A3282, B$2:B3282, "Med A"), 0)</f>
        <v>0</v>
      </c>
      <c r="J3282" s="23">
        <f t="shared" si="349"/>
        <v>0</v>
      </c>
      <c r="K3282" s="23">
        <f t="shared" si="350"/>
        <v>0</v>
      </c>
      <c r="L3282" s="23">
        <f t="shared" si="351"/>
        <v>0</v>
      </c>
      <c r="M3282" s="1">
        <f>IF(AND(B3282="Med B", COUNTIFS(A$2:A3282, A3282, B$2:B3282, "Med B")=1), 1, 0)</f>
        <v>0</v>
      </c>
      <c r="N3282" s="1">
        <f t="shared" si="352"/>
        <v>0</v>
      </c>
      <c r="O3282" s="1">
        <f>IF(B3282="Med B", COUNTIFS(A$2:A3282, A3282, B$2:B3282, "Med B"), 0)</f>
        <v>0</v>
      </c>
      <c r="P3282" s="1">
        <f>IF(AND(B3282="Med B", COUNTIFS(A$2:A3282, A3282, B$2:B3282, "Med B")=2), E3282, 0)</f>
        <v>0</v>
      </c>
    </row>
    <row r="3283" spans="9:16" ht="12.75" customHeight="1" x14ac:dyDescent="0.25">
      <c r="I3283" s="23">
        <f>IF(F3283=1, SUMIFS(E$2:E3283, A$2:A3283, A3283, B$2:B3283, "Med A"), 0)</f>
        <v>0</v>
      </c>
      <c r="J3283" s="23">
        <f t="shared" si="349"/>
        <v>0</v>
      </c>
      <c r="K3283" s="23">
        <f t="shared" si="350"/>
        <v>0</v>
      </c>
      <c r="L3283" s="23">
        <f t="shared" si="351"/>
        <v>0</v>
      </c>
      <c r="M3283" s="1">
        <f>IF(AND(B3283="Med B", COUNTIFS(A$2:A3283, A3283, B$2:B3283, "Med B")=1), 1, 0)</f>
        <v>0</v>
      </c>
      <c r="N3283" s="1">
        <f t="shared" si="352"/>
        <v>0</v>
      </c>
      <c r="O3283" s="1">
        <f>IF(B3283="Med B", COUNTIFS(A$2:A3283, A3283, B$2:B3283, "Med B"), 0)</f>
        <v>0</v>
      </c>
      <c r="P3283" s="1">
        <f>IF(AND(B3283="Med B", COUNTIFS(A$2:A3283, A3283, B$2:B3283, "Med B")=2), E3283, 0)</f>
        <v>0</v>
      </c>
    </row>
    <row r="3284" spans="9:16" ht="12.75" customHeight="1" x14ac:dyDescent="0.25">
      <c r="I3284" s="23">
        <f>IF(F3284=1, SUMIFS(E$2:E3284, A$2:A3284, A3284, B$2:B3284, "Med A"), 0)</f>
        <v>0</v>
      </c>
      <c r="J3284" s="23">
        <f t="shared" si="349"/>
        <v>0</v>
      </c>
      <c r="K3284" s="23">
        <f t="shared" si="350"/>
        <v>0</v>
      </c>
      <c r="L3284" s="23">
        <f t="shared" si="351"/>
        <v>0</v>
      </c>
      <c r="M3284" s="1">
        <f>IF(AND(B3284="Med B", COUNTIFS(A$2:A3284, A3284, B$2:B3284, "Med B")=1), 1, 0)</f>
        <v>0</v>
      </c>
      <c r="N3284" s="1">
        <f t="shared" si="352"/>
        <v>0</v>
      </c>
      <c r="O3284" s="1">
        <f>IF(B3284="Med B", COUNTIFS(A$2:A3284, A3284, B$2:B3284, "Med B"), 0)</f>
        <v>0</v>
      </c>
      <c r="P3284" s="1">
        <f>IF(AND(B3284="Med B", COUNTIFS(A$2:A3284, A3284, B$2:B3284, "Med B")=2), E3284, 0)</f>
        <v>0</v>
      </c>
    </row>
    <row r="3285" spans="9:16" ht="12.75" customHeight="1" x14ac:dyDescent="0.25">
      <c r="I3285" s="23">
        <f>IF(F3285=1, SUMIFS(E$2:E3285, A$2:A3285, A3285, B$2:B3285, "Med A"), 0)</f>
        <v>0</v>
      </c>
      <c r="J3285" s="23">
        <f t="shared" si="349"/>
        <v>0</v>
      </c>
      <c r="K3285" s="23">
        <f t="shared" si="350"/>
        <v>0</v>
      </c>
      <c r="L3285" s="23">
        <f t="shared" si="351"/>
        <v>0</v>
      </c>
      <c r="M3285" s="1">
        <f>IF(AND(B3285="Med B", COUNTIFS(A$2:A3285, A3285, B$2:B3285, "Med B")=1), 1, 0)</f>
        <v>0</v>
      </c>
      <c r="N3285" s="1">
        <f t="shared" si="352"/>
        <v>0</v>
      </c>
      <c r="O3285" s="1">
        <f>IF(B3285="Med B", COUNTIFS(A$2:A3285, A3285, B$2:B3285, "Med B"), 0)</f>
        <v>0</v>
      </c>
      <c r="P3285" s="1">
        <f>IF(AND(B3285="Med B", COUNTIFS(A$2:A3285, A3285, B$2:B3285, "Med B")=2), E3285, 0)</f>
        <v>0</v>
      </c>
    </row>
    <row r="3286" spans="9:16" ht="12.75" customHeight="1" x14ac:dyDescent="0.25">
      <c r="I3286" s="23">
        <f>IF(F3286=1, SUMIFS(E$2:E3286, A$2:A3286, A3286, B$2:B3286, "Med A"), 0)</f>
        <v>0</v>
      </c>
      <c r="J3286" s="23">
        <f t="shared" si="349"/>
        <v>0</v>
      </c>
      <c r="K3286" s="23">
        <f t="shared" si="350"/>
        <v>0</v>
      </c>
      <c r="L3286" s="23">
        <f t="shared" si="351"/>
        <v>0</v>
      </c>
      <c r="M3286" s="1">
        <f>IF(AND(B3286="Med B", COUNTIFS(A$2:A3286, A3286, B$2:B3286, "Med B")=1), 1, 0)</f>
        <v>0</v>
      </c>
      <c r="N3286" s="1">
        <f t="shared" si="352"/>
        <v>0</v>
      </c>
      <c r="O3286" s="1">
        <f>IF(B3286="Med B", COUNTIFS(A$2:A3286, A3286, B$2:B3286, "Med B"), 0)</f>
        <v>0</v>
      </c>
      <c r="P3286" s="1">
        <f>IF(AND(B3286="Med B", COUNTIFS(A$2:A3286, A3286, B$2:B3286, "Med B")=2), E3286, 0)</f>
        <v>0</v>
      </c>
    </row>
    <row r="3287" spans="9:16" ht="12.75" customHeight="1" x14ac:dyDescent="0.25">
      <c r="I3287" s="23">
        <f>IF(F3287=1, SUMIFS(E$2:E3287, A$2:A3287, A3287, B$2:B3287, "Med A"), 0)</f>
        <v>0</v>
      </c>
      <c r="J3287" s="23">
        <f t="shared" si="349"/>
        <v>0</v>
      </c>
      <c r="K3287" s="23">
        <f t="shared" si="350"/>
        <v>0</v>
      </c>
      <c r="L3287" s="23">
        <f t="shared" si="351"/>
        <v>0</v>
      </c>
      <c r="M3287" s="1">
        <f>IF(AND(B3287="Med B", COUNTIFS(A$2:A3287, A3287, B$2:B3287, "Med B")=1), 1, 0)</f>
        <v>0</v>
      </c>
      <c r="N3287" s="1">
        <f t="shared" si="352"/>
        <v>0</v>
      </c>
      <c r="O3287" s="1">
        <f>IF(B3287="Med B", COUNTIFS(A$2:A3287, A3287, B$2:B3287, "Med B"), 0)</f>
        <v>0</v>
      </c>
      <c r="P3287" s="1">
        <f>IF(AND(B3287="Med B", COUNTIFS(A$2:A3287, A3287, B$2:B3287, "Med B")=2), E3287, 0)</f>
        <v>0</v>
      </c>
    </row>
    <row r="3288" spans="9:16" ht="12.75" customHeight="1" x14ac:dyDescent="0.25">
      <c r="I3288" s="23">
        <f>IF(F3288=1, SUMIFS(E$2:E3288, A$2:A3288, A3288, B$2:B3288, "Med A"), 0)</f>
        <v>0</v>
      </c>
      <c r="J3288" s="23">
        <f t="shared" si="349"/>
        <v>0</v>
      </c>
      <c r="K3288" s="23">
        <f t="shared" si="350"/>
        <v>0</v>
      </c>
      <c r="L3288" s="23">
        <f t="shared" si="351"/>
        <v>0</v>
      </c>
      <c r="M3288" s="1">
        <f>IF(AND(B3288="Med B", COUNTIFS(A$2:A3288, A3288, B$2:B3288, "Med B")=1), 1, 0)</f>
        <v>0</v>
      </c>
      <c r="N3288" s="1">
        <f t="shared" si="352"/>
        <v>0</v>
      </c>
      <c r="O3288" s="1">
        <f>IF(B3288="Med B", COUNTIFS(A$2:A3288, A3288, B$2:B3288, "Med B"), 0)</f>
        <v>0</v>
      </c>
      <c r="P3288" s="1">
        <f>IF(AND(B3288="Med B", COUNTIFS(A$2:A3288, A3288, B$2:B3288, "Med B")=2), E3288, 0)</f>
        <v>0</v>
      </c>
    </row>
    <row r="3289" spans="9:16" ht="12.75" customHeight="1" x14ac:dyDescent="0.25">
      <c r="I3289" s="23">
        <f>IF(F3289=1, SUMIFS(E$2:E3289, A$2:A3289, A3289, B$2:B3289, "Med A"), 0)</f>
        <v>0</v>
      </c>
      <c r="J3289" s="23">
        <f t="shared" si="349"/>
        <v>0</v>
      </c>
      <c r="K3289" s="23">
        <f t="shared" si="350"/>
        <v>0</v>
      </c>
      <c r="L3289" s="23">
        <f t="shared" si="351"/>
        <v>0</v>
      </c>
      <c r="M3289" s="1">
        <f>IF(AND(B3289="Med B", COUNTIFS(A$2:A3289, A3289, B$2:B3289, "Med B")=1), 1, 0)</f>
        <v>0</v>
      </c>
      <c r="N3289" s="1">
        <f t="shared" si="352"/>
        <v>0</v>
      </c>
      <c r="O3289" s="1">
        <f>IF(B3289="Med B", COUNTIFS(A$2:A3289, A3289, B$2:B3289, "Med B"), 0)</f>
        <v>0</v>
      </c>
      <c r="P3289" s="1">
        <f>IF(AND(B3289="Med B", COUNTIFS(A$2:A3289, A3289, B$2:B3289, "Med B")=2), E3289, 0)</f>
        <v>0</v>
      </c>
    </row>
    <row r="3290" spans="9:16" ht="12.75" customHeight="1" x14ac:dyDescent="0.25">
      <c r="I3290" s="23">
        <f>IF(F3290=1, SUMIFS(E$2:E3290, A$2:A3290, A3290, B$2:B3290, "Med A"), 0)</f>
        <v>0</v>
      </c>
      <c r="J3290" s="23">
        <f t="shared" si="349"/>
        <v>0</v>
      </c>
      <c r="K3290" s="23">
        <f t="shared" si="350"/>
        <v>0</v>
      </c>
      <c r="L3290" s="23">
        <f t="shared" si="351"/>
        <v>0</v>
      </c>
      <c r="M3290" s="1">
        <f>IF(AND(B3290="Med B", COUNTIFS(A$2:A3290, A3290, B$2:B3290, "Med B")=1), 1, 0)</f>
        <v>0</v>
      </c>
      <c r="N3290" s="1">
        <f t="shared" si="352"/>
        <v>0</v>
      </c>
      <c r="O3290" s="1">
        <f>IF(B3290="Med B", COUNTIFS(A$2:A3290, A3290, B$2:B3290, "Med B"), 0)</f>
        <v>0</v>
      </c>
      <c r="P3290" s="1">
        <f>IF(AND(B3290="Med B", COUNTIFS(A$2:A3290, A3290, B$2:B3290, "Med B")=2), E3290, 0)</f>
        <v>0</v>
      </c>
    </row>
    <row r="3291" spans="9:16" ht="12.75" customHeight="1" x14ac:dyDescent="0.25">
      <c r="I3291" s="23">
        <f>IF(F3291=1, SUMIFS(E$2:E3291, A$2:A3291, A3291, B$2:B3291, "Med A"), 0)</f>
        <v>0</v>
      </c>
      <c r="J3291" s="23">
        <f t="shared" si="349"/>
        <v>0</v>
      </c>
      <c r="K3291" s="23">
        <f t="shared" si="350"/>
        <v>0</v>
      </c>
      <c r="L3291" s="23">
        <f t="shared" si="351"/>
        <v>0</v>
      </c>
      <c r="M3291" s="1">
        <f>IF(AND(B3291="Med B", COUNTIFS(A$2:A3291, A3291, B$2:B3291, "Med B")=1), 1, 0)</f>
        <v>0</v>
      </c>
      <c r="N3291" s="1">
        <f t="shared" si="352"/>
        <v>0</v>
      </c>
      <c r="O3291" s="1">
        <f>IF(B3291="Med B", COUNTIFS(A$2:A3291, A3291, B$2:B3291, "Med B"), 0)</f>
        <v>0</v>
      </c>
      <c r="P3291" s="1">
        <f>IF(AND(B3291="Med B", COUNTIFS(A$2:A3291, A3291, B$2:B3291, "Med B")=2), E3291, 0)</f>
        <v>0</v>
      </c>
    </row>
    <row r="3292" spans="9:16" ht="12.75" customHeight="1" x14ac:dyDescent="0.25">
      <c r="I3292" s="23">
        <f>IF(F3292=1, SUMIFS(E$2:E3292, A$2:A3292, A3292, B$2:B3292, "Med A"), 0)</f>
        <v>0</v>
      </c>
      <c r="J3292" s="23">
        <f t="shared" si="349"/>
        <v>0</v>
      </c>
      <c r="K3292" s="23">
        <f t="shared" si="350"/>
        <v>0</v>
      </c>
      <c r="L3292" s="23">
        <f t="shared" si="351"/>
        <v>0</v>
      </c>
      <c r="M3292" s="1">
        <f>IF(AND(B3292="Med B", COUNTIFS(A$2:A3292, A3292, B$2:B3292, "Med B")=1), 1, 0)</f>
        <v>0</v>
      </c>
      <c r="N3292" s="1">
        <f t="shared" si="352"/>
        <v>0</v>
      </c>
      <c r="O3292" s="1">
        <f>IF(B3292="Med B", COUNTIFS(A$2:A3292, A3292, B$2:B3292, "Med B"), 0)</f>
        <v>0</v>
      </c>
      <c r="P3292" s="1">
        <f>IF(AND(B3292="Med B", COUNTIFS(A$2:A3292, A3292, B$2:B3292, "Med B")=2), E3292, 0)</f>
        <v>0</v>
      </c>
    </row>
    <row r="3293" spans="9:16" ht="12.75" customHeight="1" x14ac:dyDescent="0.25">
      <c r="I3293" s="23">
        <f>IF(F3293=1, SUMIFS(E$2:E3293, A$2:A3293, A3293, B$2:B3293, "Med A"), 0)</f>
        <v>0</v>
      </c>
      <c r="J3293" s="23">
        <f t="shared" si="349"/>
        <v>0</v>
      </c>
      <c r="K3293" s="23">
        <f t="shared" si="350"/>
        <v>0</v>
      </c>
      <c r="L3293" s="23">
        <f t="shared" si="351"/>
        <v>0</v>
      </c>
      <c r="M3293" s="1">
        <f>IF(AND(B3293="Med B", COUNTIFS(A$2:A3293, A3293, B$2:B3293, "Med B")=1), 1, 0)</f>
        <v>0</v>
      </c>
      <c r="N3293" s="1">
        <f t="shared" si="352"/>
        <v>0</v>
      </c>
      <c r="O3293" s="1">
        <f>IF(B3293="Med B", COUNTIFS(A$2:A3293, A3293, B$2:B3293, "Med B"), 0)</f>
        <v>0</v>
      </c>
      <c r="P3293" s="1">
        <f>IF(AND(B3293="Med B", COUNTIFS(A$2:A3293, A3293, B$2:B3293, "Med B")=2), E3293, 0)</f>
        <v>0</v>
      </c>
    </row>
    <row r="3294" spans="9:16" ht="12.75" customHeight="1" x14ac:dyDescent="0.25">
      <c r="I3294" s="23">
        <f>IF(F3294=1, SUMIFS(E$2:E3294, A$2:A3294, A3294, B$2:B3294, "Med A"), 0)</f>
        <v>0</v>
      </c>
      <c r="J3294" s="23">
        <f t="shared" si="349"/>
        <v>0</v>
      </c>
      <c r="K3294" s="23">
        <f t="shared" si="350"/>
        <v>0</v>
      </c>
      <c r="L3294" s="23">
        <f t="shared" si="351"/>
        <v>0</v>
      </c>
      <c r="M3294" s="1">
        <f>IF(AND(B3294="Med B", COUNTIFS(A$2:A3294, A3294, B$2:B3294, "Med B")=1), 1, 0)</f>
        <v>0</v>
      </c>
      <c r="N3294" s="1">
        <f t="shared" si="352"/>
        <v>0</v>
      </c>
      <c r="O3294" s="1">
        <f>IF(B3294="Med B", COUNTIFS(A$2:A3294, A3294, B$2:B3294, "Med B"), 0)</f>
        <v>0</v>
      </c>
      <c r="P3294" s="1">
        <f>IF(AND(B3294="Med B", COUNTIFS(A$2:A3294, A3294, B$2:B3294, "Med B")=2), E3294, 0)</f>
        <v>0</v>
      </c>
    </row>
    <row r="3295" spans="9:16" ht="12.75" customHeight="1" x14ac:dyDescent="0.25">
      <c r="I3295" s="23">
        <f>IF(F3295=1, SUMIFS(E$2:E3295, A$2:A3295, A3295, B$2:B3295, "Med A"), 0)</f>
        <v>0</v>
      </c>
      <c r="J3295" s="23">
        <f t="shared" si="349"/>
        <v>0</v>
      </c>
      <c r="K3295" s="23">
        <f t="shared" si="350"/>
        <v>0</v>
      </c>
      <c r="L3295" s="23">
        <f t="shared" si="351"/>
        <v>0</v>
      </c>
      <c r="M3295" s="1">
        <f>IF(AND(B3295="Med B", COUNTIFS(A$2:A3295, A3295, B$2:B3295, "Med B")=1), 1, 0)</f>
        <v>0</v>
      </c>
      <c r="N3295" s="1">
        <f t="shared" si="352"/>
        <v>0</v>
      </c>
      <c r="O3295" s="1">
        <f>IF(B3295="Med B", COUNTIFS(A$2:A3295, A3295, B$2:B3295, "Med B"), 0)</f>
        <v>0</v>
      </c>
      <c r="P3295" s="1">
        <f>IF(AND(B3295="Med B", COUNTIFS(A$2:A3295, A3295, B$2:B3295, "Med B")=2), E3295, 0)</f>
        <v>0</v>
      </c>
    </row>
    <row r="3296" spans="9:16" ht="12.75" customHeight="1" x14ac:dyDescent="0.25">
      <c r="I3296" s="23">
        <f>IF(F3296=1, SUMIFS(E$2:E3296, A$2:A3296, A3296, B$2:B3296, "Med A"), 0)</f>
        <v>0</v>
      </c>
      <c r="J3296" s="23">
        <f t="shared" si="349"/>
        <v>0</v>
      </c>
      <c r="K3296" s="23">
        <f t="shared" si="350"/>
        <v>0</v>
      </c>
      <c r="L3296" s="23">
        <f t="shared" si="351"/>
        <v>0</v>
      </c>
      <c r="M3296" s="1">
        <f>IF(AND(B3296="Med B", COUNTIFS(A$2:A3296, A3296, B$2:B3296, "Med B")=1), 1, 0)</f>
        <v>0</v>
      </c>
      <c r="N3296" s="1">
        <f t="shared" si="352"/>
        <v>0</v>
      </c>
      <c r="O3296" s="1">
        <f>IF(B3296="Med B", COUNTIFS(A$2:A3296, A3296, B$2:B3296, "Med B"), 0)</f>
        <v>0</v>
      </c>
      <c r="P3296" s="1">
        <f>IF(AND(B3296="Med B", COUNTIFS(A$2:A3296, A3296, B$2:B3296, "Med B")=2), E3296, 0)</f>
        <v>0</v>
      </c>
    </row>
    <row r="3297" spans="9:16" ht="12.75" customHeight="1" x14ac:dyDescent="0.25">
      <c r="I3297" s="23">
        <f>IF(F3297=1, SUMIFS(E$2:E3297, A$2:A3297, A3297, B$2:B3297, "Med A"), 0)</f>
        <v>0</v>
      </c>
      <c r="J3297" s="23">
        <f t="shared" si="349"/>
        <v>0</v>
      </c>
      <c r="K3297" s="23">
        <f t="shared" si="350"/>
        <v>0</v>
      </c>
      <c r="L3297" s="23">
        <f t="shared" si="351"/>
        <v>0</v>
      </c>
      <c r="M3297" s="1">
        <f>IF(AND(B3297="Med B", COUNTIFS(A$2:A3297, A3297, B$2:B3297, "Med B")=1), 1, 0)</f>
        <v>0</v>
      </c>
      <c r="N3297" s="1">
        <f t="shared" si="352"/>
        <v>0</v>
      </c>
      <c r="O3297" s="1">
        <f>IF(B3297="Med B", COUNTIFS(A$2:A3297, A3297, B$2:B3297, "Med B"), 0)</f>
        <v>0</v>
      </c>
      <c r="P3297" s="1">
        <f>IF(AND(B3297="Med B", COUNTIFS(A$2:A3297, A3297, B$2:B3297, "Med B")=2), E3297, 0)</f>
        <v>0</v>
      </c>
    </row>
    <row r="3298" spans="9:16" ht="12.75" customHeight="1" x14ac:dyDescent="0.25">
      <c r="I3298" s="23">
        <f>IF(F3298=1, SUMIFS(E$2:E3298, A$2:A3298, A3298, B$2:B3298, "Med A"), 0)</f>
        <v>0</v>
      </c>
      <c r="J3298" s="23">
        <f t="shared" si="349"/>
        <v>0</v>
      </c>
      <c r="K3298" s="23">
        <f t="shared" si="350"/>
        <v>0</v>
      </c>
      <c r="L3298" s="23">
        <f t="shared" si="351"/>
        <v>0</v>
      </c>
      <c r="M3298" s="1">
        <f>IF(AND(B3298="Med B", COUNTIFS(A$2:A3298, A3298, B$2:B3298, "Med B")=1), 1, 0)</f>
        <v>0</v>
      </c>
      <c r="N3298" s="1">
        <f t="shared" si="352"/>
        <v>0</v>
      </c>
      <c r="O3298" s="1">
        <f>IF(B3298="Med B", COUNTIFS(A$2:A3298, A3298, B$2:B3298, "Med B"), 0)</f>
        <v>0</v>
      </c>
      <c r="P3298" s="1">
        <f>IF(AND(B3298="Med B", COUNTIFS(A$2:A3298, A3298, B$2:B3298, "Med B")=2), E3298, 0)</f>
        <v>0</v>
      </c>
    </row>
    <row r="3299" spans="9:16" ht="12.75" customHeight="1" x14ac:dyDescent="0.25">
      <c r="I3299" s="23">
        <f>IF(F3299=1, SUMIFS(E$2:E3299, A$2:A3299, A3299, B$2:B3299, "Med A"), 0)</f>
        <v>0</v>
      </c>
      <c r="J3299" s="23">
        <f t="shared" si="349"/>
        <v>0</v>
      </c>
      <c r="K3299" s="23">
        <f t="shared" si="350"/>
        <v>0</v>
      </c>
      <c r="L3299" s="23">
        <f t="shared" si="351"/>
        <v>0</v>
      </c>
      <c r="M3299" s="1">
        <f>IF(AND(B3299="Med B", COUNTIFS(A$2:A3299, A3299, B$2:B3299, "Med B")=1), 1, 0)</f>
        <v>0</v>
      </c>
      <c r="N3299" s="1">
        <f t="shared" si="352"/>
        <v>0</v>
      </c>
      <c r="O3299" s="1">
        <f>IF(B3299="Med B", COUNTIFS(A$2:A3299, A3299, B$2:B3299, "Med B"), 0)</f>
        <v>0</v>
      </c>
      <c r="P3299" s="1">
        <f>IF(AND(B3299="Med B", COUNTIFS(A$2:A3299, A3299, B$2:B3299, "Med B")=2), E3299, 0)</f>
        <v>0</v>
      </c>
    </row>
    <row r="3300" spans="9:16" ht="12.75" customHeight="1" x14ac:dyDescent="0.25">
      <c r="I3300" s="23">
        <f>IF(F3300=1, SUMIFS(E$2:E3300, A$2:A3300, A3300, B$2:B3300, "Med A"), 0)</f>
        <v>0</v>
      </c>
      <c r="J3300" s="23">
        <f t="shared" si="349"/>
        <v>0</v>
      </c>
      <c r="K3300" s="23">
        <f t="shared" si="350"/>
        <v>0</v>
      </c>
      <c r="L3300" s="23">
        <f t="shared" si="351"/>
        <v>0</v>
      </c>
      <c r="M3300" s="1">
        <f>IF(AND(B3300="Med B", COUNTIFS(A$2:A3300, A3300, B$2:B3300, "Med B")=1), 1, 0)</f>
        <v>0</v>
      </c>
      <c r="N3300" s="1">
        <f t="shared" si="352"/>
        <v>0</v>
      </c>
      <c r="O3300" s="1">
        <f>IF(B3300="Med B", COUNTIFS(A$2:A3300, A3300, B$2:B3300, "Med B"), 0)</f>
        <v>0</v>
      </c>
      <c r="P3300" s="1">
        <f>IF(AND(B3300="Med B", COUNTIFS(A$2:A3300, A3300, B$2:B3300, "Med B")=2), E3300, 0)</f>
        <v>0</v>
      </c>
    </row>
    <row r="3301" spans="9:16" ht="12.75" customHeight="1" x14ac:dyDescent="0.25">
      <c r="I3301" s="23">
        <f>IF(F3301=1, SUMIFS(E$2:E3301, A$2:A3301, A3301, B$2:B3301, "Med A"), 0)</f>
        <v>0</v>
      </c>
      <c r="J3301" s="23">
        <f t="shared" si="349"/>
        <v>0</v>
      </c>
      <c r="K3301" s="23">
        <f t="shared" si="350"/>
        <v>0</v>
      </c>
      <c r="L3301" s="23">
        <f t="shared" si="351"/>
        <v>0</v>
      </c>
      <c r="M3301" s="1">
        <f>IF(AND(B3301="Med B", COUNTIFS(A$2:A3301, A3301, B$2:B3301, "Med B")=1), 1, 0)</f>
        <v>0</v>
      </c>
      <c r="N3301" s="1">
        <f t="shared" si="352"/>
        <v>0</v>
      </c>
      <c r="O3301" s="1">
        <f>IF(B3301="Med B", COUNTIFS(A$2:A3301, A3301, B$2:B3301, "Med B"), 0)</f>
        <v>0</v>
      </c>
      <c r="P3301" s="1">
        <f>IF(AND(B3301="Med B", COUNTIFS(A$2:A3301, A3301, B$2:B3301, "Med B")=2), E3301, 0)</f>
        <v>0</v>
      </c>
    </row>
    <row r="3302" spans="9:16" ht="12.75" customHeight="1" x14ac:dyDescent="0.25">
      <c r="I3302" s="23">
        <f>IF(F3302=1, SUMIFS(E$2:E3302, A$2:A3302, A3302, B$2:B3302, "Med A"), 0)</f>
        <v>0</v>
      </c>
      <c r="J3302" s="23">
        <f t="shared" si="349"/>
        <v>0</v>
      </c>
      <c r="K3302" s="23">
        <f t="shared" si="350"/>
        <v>0</v>
      </c>
      <c r="L3302" s="23">
        <f t="shared" si="351"/>
        <v>0</v>
      </c>
      <c r="M3302" s="1">
        <f>IF(AND(B3302="Med B", COUNTIFS(A$2:A3302, A3302, B$2:B3302, "Med B")=1), 1, 0)</f>
        <v>0</v>
      </c>
      <c r="N3302" s="1">
        <f t="shared" si="352"/>
        <v>0</v>
      </c>
      <c r="O3302" s="1">
        <f>IF(B3302="Med B", COUNTIFS(A$2:A3302, A3302, B$2:B3302, "Med B"), 0)</f>
        <v>0</v>
      </c>
      <c r="P3302" s="1">
        <f>IF(AND(B3302="Med B", COUNTIFS(A$2:A3302, A3302, B$2:B3302, "Med B")=2), E3302, 0)</f>
        <v>0</v>
      </c>
    </row>
    <row r="3303" spans="9:16" ht="12.75" customHeight="1" x14ac:dyDescent="0.25">
      <c r="I3303" s="23">
        <f>IF(F3303=1, SUMIFS(E$2:E3303, A$2:A3303, A3303, B$2:B3303, "Med A"), 0)</f>
        <v>0</v>
      </c>
      <c r="J3303" s="23">
        <f t="shared" si="349"/>
        <v>0</v>
      </c>
      <c r="K3303" s="23">
        <f t="shared" si="350"/>
        <v>0</v>
      </c>
      <c r="L3303" s="23">
        <f t="shared" si="351"/>
        <v>0</v>
      </c>
      <c r="M3303" s="1">
        <f>IF(AND(B3303="Med B", COUNTIFS(A$2:A3303, A3303, B$2:B3303, "Med B")=1), 1, 0)</f>
        <v>0</v>
      </c>
      <c r="N3303" s="1">
        <f t="shared" si="352"/>
        <v>0</v>
      </c>
      <c r="O3303" s="1">
        <f>IF(B3303="Med B", COUNTIFS(A$2:A3303, A3303, B$2:B3303, "Med B"), 0)</f>
        <v>0</v>
      </c>
      <c r="P3303" s="1">
        <f>IF(AND(B3303="Med B", COUNTIFS(A$2:A3303, A3303, B$2:B3303, "Med B")=2), E3303, 0)</f>
        <v>0</v>
      </c>
    </row>
    <row r="3304" spans="9:16" ht="12.75" customHeight="1" x14ac:dyDescent="0.25">
      <c r="I3304" s="23">
        <f>IF(F3304=1, SUMIFS(E$2:E3304, A$2:A3304, A3304, B$2:B3304, "Med A"), 0)</f>
        <v>0</v>
      </c>
      <c r="J3304" s="23">
        <f t="shared" si="349"/>
        <v>0</v>
      </c>
      <c r="K3304" s="23">
        <f t="shared" si="350"/>
        <v>0</v>
      </c>
      <c r="L3304" s="23">
        <f t="shared" si="351"/>
        <v>0</v>
      </c>
      <c r="M3304" s="1">
        <f>IF(AND(B3304="Med B", COUNTIFS(A$2:A3304, A3304, B$2:B3304, "Med B")=1), 1, 0)</f>
        <v>0</v>
      </c>
      <c r="N3304" s="1">
        <f t="shared" si="352"/>
        <v>0</v>
      </c>
      <c r="O3304" s="1">
        <f>IF(B3304="Med B", COUNTIFS(A$2:A3304, A3304, B$2:B3304, "Med B"), 0)</f>
        <v>0</v>
      </c>
      <c r="P3304" s="1">
        <f>IF(AND(B3304="Med B", COUNTIFS(A$2:A3304, A3304, B$2:B3304, "Med B")=2), E3304, 0)</f>
        <v>0</v>
      </c>
    </row>
    <row r="3305" spans="9:16" ht="12.75" customHeight="1" x14ac:dyDescent="0.25">
      <c r="I3305" s="23">
        <f>IF(F3305=1, SUMIFS(E$2:E3305, A$2:A3305, A3305, B$2:B3305, "Med A"), 0)</f>
        <v>0</v>
      </c>
      <c r="J3305" s="23">
        <f t="shared" si="349"/>
        <v>0</v>
      </c>
      <c r="K3305" s="23">
        <f t="shared" si="350"/>
        <v>0</v>
      </c>
      <c r="L3305" s="23">
        <f t="shared" si="351"/>
        <v>0</v>
      </c>
      <c r="M3305" s="1">
        <f>IF(AND(B3305="Med B", COUNTIFS(A$2:A3305, A3305, B$2:B3305, "Med B")=1), 1, 0)</f>
        <v>0</v>
      </c>
      <c r="N3305" s="1">
        <f t="shared" si="352"/>
        <v>0</v>
      </c>
      <c r="O3305" s="1">
        <f>IF(B3305="Med B", COUNTIFS(A$2:A3305, A3305, B$2:B3305, "Med B"), 0)</f>
        <v>0</v>
      </c>
      <c r="P3305" s="1">
        <f>IF(AND(B3305="Med B", COUNTIFS(A$2:A3305, A3305, B$2:B3305, "Med B")=2), E3305, 0)</f>
        <v>0</v>
      </c>
    </row>
    <row r="3306" spans="9:16" ht="12.75" customHeight="1" x14ac:dyDescent="0.25">
      <c r="I3306" s="23">
        <f>IF(F3306=1, SUMIFS(E$2:E3306, A$2:A3306, A3306, B$2:B3306, "Med A"), 0)</f>
        <v>0</v>
      </c>
      <c r="J3306" s="23">
        <f t="shared" si="349"/>
        <v>0</v>
      </c>
      <c r="K3306" s="23">
        <f t="shared" si="350"/>
        <v>0</v>
      </c>
      <c r="L3306" s="23">
        <f t="shared" si="351"/>
        <v>0</v>
      </c>
      <c r="M3306" s="1">
        <f>IF(AND(B3306="Med B", COUNTIFS(A$2:A3306, A3306, B$2:B3306, "Med B")=1), 1, 0)</f>
        <v>0</v>
      </c>
      <c r="N3306" s="1">
        <f t="shared" si="352"/>
        <v>0</v>
      </c>
      <c r="O3306" s="1">
        <f>IF(B3306="Med B", COUNTIFS(A$2:A3306, A3306, B$2:B3306, "Med B"), 0)</f>
        <v>0</v>
      </c>
      <c r="P3306" s="1">
        <f>IF(AND(B3306="Med B", COUNTIFS(A$2:A3306, A3306, B$2:B3306, "Med B")=2), E3306, 0)</f>
        <v>0</v>
      </c>
    </row>
    <row r="3307" spans="9:16" ht="12.75" customHeight="1" x14ac:dyDescent="0.25">
      <c r="I3307" s="23">
        <f>IF(F3307=1, SUMIFS(E$2:E3307, A$2:A3307, A3307, B$2:B3307, "Med A"), 0)</f>
        <v>0</v>
      </c>
      <c r="J3307" s="23">
        <f t="shared" si="349"/>
        <v>0</v>
      </c>
      <c r="K3307" s="23">
        <f t="shared" si="350"/>
        <v>0</v>
      </c>
      <c r="L3307" s="23">
        <f t="shared" si="351"/>
        <v>0</v>
      </c>
      <c r="M3307" s="1">
        <f>IF(AND(B3307="Med B", COUNTIFS(A$2:A3307, A3307, B$2:B3307, "Med B")=1), 1, 0)</f>
        <v>0</v>
      </c>
      <c r="N3307" s="1">
        <f t="shared" si="352"/>
        <v>0</v>
      </c>
      <c r="O3307" s="1">
        <f>IF(B3307="Med B", COUNTIFS(A$2:A3307, A3307, B$2:B3307, "Med B"), 0)</f>
        <v>0</v>
      </c>
      <c r="P3307" s="1">
        <f>IF(AND(B3307="Med B", COUNTIFS(A$2:A3307, A3307, B$2:B3307, "Med B")=2), E3307, 0)</f>
        <v>0</v>
      </c>
    </row>
    <row r="3308" spans="9:16" ht="12.75" customHeight="1" x14ac:dyDescent="0.25">
      <c r="I3308" s="23">
        <f>IF(F3308=1, SUMIFS(E$2:E3308, A$2:A3308, A3308, B$2:B3308, "Med A"), 0)</f>
        <v>0</v>
      </c>
      <c r="J3308" s="23">
        <f t="shared" si="349"/>
        <v>0</v>
      </c>
      <c r="K3308" s="23">
        <f t="shared" si="350"/>
        <v>0</v>
      </c>
      <c r="L3308" s="23">
        <f t="shared" si="351"/>
        <v>0</v>
      </c>
      <c r="M3308" s="1">
        <f>IF(AND(B3308="Med B", COUNTIFS(A$2:A3308, A3308, B$2:B3308, "Med B")=1), 1, 0)</f>
        <v>0</v>
      </c>
      <c r="N3308" s="1">
        <f t="shared" si="352"/>
        <v>0</v>
      </c>
      <c r="O3308" s="1">
        <f>IF(B3308="Med B", COUNTIFS(A$2:A3308, A3308, B$2:B3308, "Med B"), 0)</f>
        <v>0</v>
      </c>
      <c r="P3308" s="1">
        <f>IF(AND(B3308="Med B", COUNTIFS(A$2:A3308, A3308, B$2:B3308, "Med B")=2), E3308, 0)</f>
        <v>0</v>
      </c>
    </row>
    <row r="3309" spans="9:16" ht="12.75" customHeight="1" x14ac:dyDescent="0.25">
      <c r="I3309" s="23">
        <f>IF(F3309=1, SUMIFS(E$2:E3309, A$2:A3309, A3309, B$2:B3309, "Med A"), 0)</f>
        <v>0</v>
      </c>
      <c r="J3309" s="23">
        <f t="shared" si="349"/>
        <v>0</v>
      </c>
      <c r="K3309" s="23">
        <f t="shared" si="350"/>
        <v>0</v>
      </c>
      <c r="L3309" s="23">
        <f t="shared" si="351"/>
        <v>0</v>
      </c>
      <c r="M3309" s="1">
        <f>IF(AND(B3309="Med B", COUNTIFS(A$2:A3309, A3309, B$2:B3309, "Med B")=1), 1, 0)</f>
        <v>0</v>
      </c>
      <c r="N3309" s="1">
        <f t="shared" si="352"/>
        <v>0</v>
      </c>
      <c r="O3309" s="1">
        <f>IF(B3309="Med B", COUNTIFS(A$2:A3309, A3309, B$2:B3309, "Med B"), 0)</f>
        <v>0</v>
      </c>
      <c r="P3309" s="1">
        <f>IF(AND(B3309="Med B", COUNTIFS(A$2:A3309, A3309, B$2:B3309, "Med B")=2), E3309, 0)</f>
        <v>0</v>
      </c>
    </row>
    <row r="3310" spans="9:16" ht="12.75" customHeight="1" x14ac:dyDescent="0.25">
      <c r="I3310" s="23">
        <f>IF(F3310=1, SUMIFS(E$2:E3310, A$2:A3310, A3310, B$2:B3310, "Med A"), 0)</f>
        <v>0</v>
      </c>
      <c r="J3310" s="23">
        <f t="shared" si="349"/>
        <v>0</v>
      </c>
      <c r="K3310" s="23">
        <f t="shared" si="350"/>
        <v>0</v>
      </c>
      <c r="L3310" s="23">
        <f t="shared" si="351"/>
        <v>0</v>
      </c>
      <c r="M3310" s="1">
        <f>IF(AND(B3310="Med B", COUNTIFS(A$2:A3310, A3310, B$2:B3310, "Med B")=1), 1, 0)</f>
        <v>0</v>
      </c>
      <c r="N3310" s="1">
        <f t="shared" si="352"/>
        <v>0</v>
      </c>
      <c r="O3310" s="1">
        <f>IF(B3310="Med B", COUNTIFS(A$2:A3310, A3310, B$2:B3310, "Med B"), 0)</f>
        <v>0</v>
      </c>
      <c r="P3310" s="1">
        <f>IF(AND(B3310="Med B", COUNTIFS(A$2:A3310, A3310, B$2:B3310, "Med B")=2), E3310, 0)</f>
        <v>0</v>
      </c>
    </row>
    <row r="3311" spans="9:16" ht="12.75" customHeight="1" x14ac:dyDescent="0.25">
      <c r="I3311" s="23">
        <f>IF(F3311=1, SUMIFS(E$2:E3311, A$2:A3311, A3311, B$2:B3311, "Med A"), 0)</f>
        <v>0</v>
      </c>
      <c r="J3311" s="23">
        <f t="shared" si="349"/>
        <v>0</v>
      </c>
      <c r="K3311" s="23">
        <f t="shared" si="350"/>
        <v>0</v>
      </c>
      <c r="L3311" s="23">
        <f t="shared" si="351"/>
        <v>0</v>
      </c>
      <c r="M3311" s="1">
        <f>IF(AND(B3311="Med B", COUNTIFS(A$2:A3311, A3311, B$2:B3311, "Med B")=1), 1, 0)</f>
        <v>0</v>
      </c>
      <c r="N3311" s="1">
        <f t="shared" si="352"/>
        <v>0</v>
      </c>
      <c r="O3311" s="1">
        <f>IF(B3311="Med B", COUNTIFS(A$2:A3311, A3311, B$2:B3311, "Med B"), 0)</f>
        <v>0</v>
      </c>
      <c r="P3311" s="1">
        <f>IF(AND(B3311="Med B", COUNTIFS(A$2:A3311, A3311, B$2:B3311, "Med B")=2), E3311, 0)</f>
        <v>0</v>
      </c>
    </row>
    <row r="3312" spans="9:16" ht="12.75" customHeight="1" x14ac:dyDescent="0.25">
      <c r="I3312" s="23">
        <f>IF(F3312=1, SUMIFS(E$2:E3312, A$2:A3312, A3312, B$2:B3312, "Med A"), 0)</f>
        <v>0</v>
      </c>
      <c r="J3312" s="23">
        <f t="shared" si="349"/>
        <v>0</v>
      </c>
      <c r="K3312" s="23">
        <f t="shared" si="350"/>
        <v>0</v>
      </c>
      <c r="L3312" s="23">
        <f t="shared" si="351"/>
        <v>0</v>
      </c>
      <c r="M3312" s="1">
        <f>IF(AND(B3312="Med B", COUNTIFS(A$2:A3312, A3312, B$2:B3312, "Med B")=1), 1, 0)</f>
        <v>0</v>
      </c>
      <c r="N3312" s="1">
        <f t="shared" si="352"/>
        <v>0</v>
      </c>
      <c r="O3312" s="1">
        <f>IF(B3312="Med B", COUNTIFS(A$2:A3312, A3312, B$2:B3312, "Med B"), 0)</f>
        <v>0</v>
      </c>
      <c r="P3312" s="1">
        <f>IF(AND(B3312="Med B", COUNTIFS(A$2:A3312, A3312, B$2:B3312, "Med B")=2), E3312, 0)</f>
        <v>0</v>
      </c>
    </row>
    <row r="3313" spans="9:16" ht="12.75" customHeight="1" x14ac:dyDescent="0.25">
      <c r="I3313" s="23">
        <f>IF(F3313=1, SUMIFS(E$2:E3313, A$2:A3313, A3313, B$2:B3313, "Med A"), 0)</f>
        <v>0</v>
      </c>
      <c r="J3313" s="23">
        <f t="shared" si="349"/>
        <v>0</v>
      </c>
      <c r="K3313" s="23">
        <f t="shared" si="350"/>
        <v>0</v>
      </c>
      <c r="L3313" s="23">
        <f t="shared" si="351"/>
        <v>0</v>
      </c>
      <c r="M3313" s="1">
        <f>IF(AND(B3313="Med B", COUNTIFS(A$2:A3313, A3313, B$2:B3313, "Med B")=1), 1, 0)</f>
        <v>0</v>
      </c>
      <c r="N3313" s="1">
        <f t="shared" si="352"/>
        <v>0</v>
      </c>
      <c r="O3313" s="1">
        <f>IF(B3313="Med B", COUNTIFS(A$2:A3313, A3313, B$2:B3313, "Med B"), 0)</f>
        <v>0</v>
      </c>
      <c r="P3313" s="1">
        <f>IF(AND(B3313="Med B", COUNTIFS(A$2:A3313, A3313, B$2:B3313, "Med B")=2), E3313, 0)</f>
        <v>0</v>
      </c>
    </row>
    <row r="3314" spans="9:16" ht="12.75" customHeight="1" x14ac:dyDescent="0.25">
      <c r="I3314" s="23">
        <f>IF(F3314=1, SUMIFS(E$2:E3314, A$2:A3314, A3314, B$2:B3314, "Med A"), 0)</f>
        <v>0</v>
      </c>
      <c r="J3314" s="23">
        <f t="shared" si="349"/>
        <v>0</v>
      </c>
      <c r="K3314" s="23">
        <f t="shared" si="350"/>
        <v>0</v>
      </c>
      <c r="L3314" s="23">
        <f t="shared" si="351"/>
        <v>0</v>
      </c>
      <c r="M3314" s="1">
        <f>IF(AND(B3314="Med B", COUNTIFS(A$2:A3314, A3314, B$2:B3314, "Med B")=1), 1, 0)</f>
        <v>0</v>
      </c>
      <c r="N3314" s="1">
        <f t="shared" si="352"/>
        <v>0</v>
      </c>
      <c r="O3314" s="1">
        <f>IF(B3314="Med B", COUNTIFS(A$2:A3314, A3314, B$2:B3314, "Med B"), 0)</f>
        <v>0</v>
      </c>
      <c r="P3314" s="1">
        <f>IF(AND(B3314="Med B", COUNTIFS(A$2:A3314, A3314, B$2:B3314, "Med B")=2), E3314, 0)</f>
        <v>0</v>
      </c>
    </row>
    <row r="3315" spans="9:16" ht="12.75" customHeight="1" x14ac:dyDescent="0.25">
      <c r="I3315" s="23">
        <f>IF(F3315=1, SUMIFS(E$2:E3315, A$2:A3315, A3315, B$2:B3315, "Med A"), 0)</f>
        <v>0</v>
      </c>
      <c r="J3315" s="23">
        <f t="shared" si="349"/>
        <v>0</v>
      </c>
      <c r="K3315" s="23">
        <f t="shared" si="350"/>
        <v>0</v>
      </c>
      <c r="L3315" s="23">
        <f t="shared" si="351"/>
        <v>0</v>
      </c>
      <c r="M3315" s="1">
        <f>IF(AND(B3315="Med B", COUNTIFS(A$2:A3315, A3315, B$2:B3315, "Med B")=1), 1, 0)</f>
        <v>0</v>
      </c>
      <c r="N3315" s="1">
        <f t="shared" si="352"/>
        <v>0</v>
      </c>
      <c r="O3315" s="1">
        <f>IF(B3315="Med B", COUNTIFS(A$2:A3315, A3315, B$2:B3315, "Med B"), 0)</f>
        <v>0</v>
      </c>
      <c r="P3315" s="1">
        <f>IF(AND(B3315="Med B", COUNTIFS(A$2:A3315, A3315, B$2:B3315, "Med B")=2), E3315, 0)</f>
        <v>0</v>
      </c>
    </row>
    <row r="3316" spans="9:16" ht="12.75" customHeight="1" x14ac:dyDescent="0.25">
      <c r="I3316" s="23">
        <f>IF(F3316=1, SUMIFS(E$2:E3316, A$2:A3316, A3316, B$2:B3316, "Med A"), 0)</f>
        <v>0</v>
      </c>
      <c r="J3316" s="23">
        <f t="shared" si="349"/>
        <v>0</v>
      </c>
      <c r="K3316" s="23">
        <f t="shared" si="350"/>
        <v>0</v>
      </c>
      <c r="L3316" s="23">
        <f t="shared" si="351"/>
        <v>0</v>
      </c>
      <c r="M3316" s="1">
        <f>IF(AND(B3316="Med B", COUNTIFS(A$2:A3316, A3316, B$2:B3316, "Med B")=1), 1, 0)</f>
        <v>0</v>
      </c>
      <c r="N3316" s="1">
        <f t="shared" si="352"/>
        <v>0</v>
      </c>
      <c r="O3316" s="1">
        <f>IF(B3316="Med B", COUNTIFS(A$2:A3316, A3316, B$2:B3316, "Med B"), 0)</f>
        <v>0</v>
      </c>
      <c r="P3316" s="1">
        <f>IF(AND(B3316="Med B", COUNTIFS(A$2:A3316, A3316, B$2:B3316, "Med B")=2), E3316, 0)</f>
        <v>0</v>
      </c>
    </row>
    <row r="3317" spans="9:16" ht="12.75" customHeight="1" x14ac:dyDescent="0.25">
      <c r="I3317" s="23">
        <f>IF(F3317=1, SUMIFS(E$2:E3317, A$2:A3317, A3317, B$2:B3317, "Med A"), 0)</f>
        <v>0</v>
      </c>
      <c r="J3317" s="23">
        <f t="shared" si="349"/>
        <v>0</v>
      </c>
      <c r="K3317" s="23">
        <f t="shared" si="350"/>
        <v>0</v>
      </c>
      <c r="L3317" s="23">
        <f t="shared" si="351"/>
        <v>0</v>
      </c>
      <c r="M3317" s="1">
        <f>IF(AND(B3317="Med B", COUNTIFS(A$2:A3317, A3317, B$2:B3317, "Med B")=1), 1, 0)</f>
        <v>0</v>
      </c>
      <c r="N3317" s="1">
        <f t="shared" si="352"/>
        <v>0</v>
      </c>
      <c r="O3317" s="1">
        <f>IF(B3317="Med B", COUNTIFS(A$2:A3317, A3317, B$2:B3317, "Med B"), 0)</f>
        <v>0</v>
      </c>
      <c r="P3317" s="1">
        <f>IF(AND(B3317="Med B", COUNTIFS(A$2:A3317, A3317, B$2:B3317, "Med B")=2), E3317, 0)</f>
        <v>0</v>
      </c>
    </row>
    <row r="3318" spans="9:16" ht="12.75" customHeight="1" x14ac:dyDescent="0.25">
      <c r="I3318" s="23">
        <f>IF(F3318=1, SUMIFS(E$2:E3318, A$2:A3318, A3318, B$2:B3318, "Med A"), 0)</f>
        <v>0</v>
      </c>
      <c r="J3318" s="23">
        <f t="shared" si="349"/>
        <v>0</v>
      </c>
      <c r="K3318" s="23">
        <f t="shared" si="350"/>
        <v>0</v>
      </c>
      <c r="L3318" s="23">
        <f t="shared" si="351"/>
        <v>0</v>
      </c>
      <c r="M3318" s="1">
        <f>IF(AND(B3318="Med B", COUNTIFS(A$2:A3318, A3318, B$2:B3318, "Med B")=1), 1, 0)</f>
        <v>0</v>
      </c>
      <c r="N3318" s="1">
        <f t="shared" si="352"/>
        <v>0</v>
      </c>
      <c r="O3318" s="1">
        <f>IF(B3318="Med B", COUNTIFS(A$2:A3318, A3318, B$2:B3318, "Med B"), 0)</f>
        <v>0</v>
      </c>
      <c r="P3318" s="1">
        <f>IF(AND(B3318="Med B", COUNTIFS(A$2:A3318, A3318, B$2:B3318, "Med B")=2), E3318, 0)</f>
        <v>0</v>
      </c>
    </row>
    <row r="3319" spans="9:16" ht="12.75" customHeight="1" x14ac:dyDescent="0.25">
      <c r="I3319" s="23">
        <f>IF(F3319=1, SUMIFS(E$2:E3319, A$2:A3319, A3319, B$2:B3319, "Med A"), 0)</f>
        <v>0</v>
      </c>
      <c r="J3319" s="23">
        <f t="shared" si="349"/>
        <v>0</v>
      </c>
      <c r="K3319" s="23">
        <f t="shared" si="350"/>
        <v>0</v>
      </c>
      <c r="L3319" s="23">
        <f t="shared" si="351"/>
        <v>0</v>
      </c>
      <c r="M3319" s="1">
        <f>IF(AND(B3319="Med B", COUNTIFS(A$2:A3319, A3319, B$2:B3319, "Med B")=1), 1, 0)</f>
        <v>0</v>
      </c>
      <c r="N3319" s="1">
        <f t="shared" si="352"/>
        <v>0</v>
      </c>
      <c r="O3319" s="1">
        <f>IF(B3319="Med B", COUNTIFS(A$2:A3319, A3319, B$2:B3319, "Med B"), 0)</f>
        <v>0</v>
      </c>
      <c r="P3319" s="1">
        <f>IF(AND(B3319="Med B", COUNTIFS(A$2:A3319, A3319, B$2:B3319, "Med B")=2), E3319, 0)</f>
        <v>0</v>
      </c>
    </row>
    <row r="3320" spans="9:16" ht="12.75" customHeight="1" x14ac:dyDescent="0.25">
      <c r="I3320" s="23">
        <f>IF(F3320=1, SUMIFS(E$2:E3320, A$2:A3320, A3320, B$2:B3320, "Med A"), 0)</f>
        <v>0</v>
      </c>
      <c r="J3320" s="23">
        <f t="shared" si="349"/>
        <v>0</v>
      </c>
      <c r="K3320" s="23">
        <f t="shared" si="350"/>
        <v>0</v>
      </c>
      <c r="L3320" s="23">
        <f t="shared" si="351"/>
        <v>0</v>
      </c>
      <c r="M3320" s="1">
        <f>IF(AND(B3320="Med B", COUNTIFS(A$2:A3320, A3320, B$2:B3320, "Med B")=1), 1, 0)</f>
        <v>0</v>
      </c>
      <c r="N3320" s="1">
        <f t="shared" si="352"/>
        <v>0</v>
      </c>
      <c r="O3320" s="1">
        <f>IF(B3320="Med B", COUNTIFS(A$2:A3320, A3320, B$2:B3320, "Med B"), 0)</f>
        <v>0</v>
      </c>
      <c r="P3320" s="1">
        <f>IF(AND(B3320="Med B", COUNTIFS(A$2:A3320, A3320, B$2:B3320, "Med B")=2), E3320, 0)</f>
        <v>0</v>
      </c>
    </row>
    <row r="3321" spans="9:16" ht="12.75" customHeight="1" x14ac:dyDescent="0.25">
      <c r="I3321" s="23">
        <f>IF(F3321=1, SUMIFS(E$2:E3321, A$2:A3321, A3321, B$2:B3321, "Med A"), 0)</f>
        <v>0</v>
      </c>
      <c r="J3321" s="23">
        <f t="shared" si="349"/>
        <v>0</v>
      </c>
      <c r="K3321" s="23">
        <f t="shared" si="350"/>
        <v>0</v>
      </c>
      <c r="L3321" s="23">
        <f t="shared" si="351"/>
        <v>0</v>
      </c>
      <c r="M3321" s="1">
        <f>IF(AND(B3321="Med B", COUNTIFS(A$2:A3321, A3321, B$2:B3321, "Med B")=1), 1, 0)</f>
        <v>0</v>
      </c>
      <c r="N3321" s="1">
        <f t="shared" si="352"/>
        <v>0</v>
      </c>
      <c r="O3321" s="1">
        <f>IF(B3321="Med B", COUNTIFS(A$2:A3321, A3321, B$2:B3321, "Med B"), 0)</f>
        <v>0</v>
      </c>
      <c r="P3321" s="1">
        <f>IF(AND(B3321="Med B", COUNTIFS(A$2:A3321, A3321, B$2:B3321, "Med B")=2), E3321, 0)</f>
        <v>0</v>
      </c>
    </row>
    <row r="3322" spans="9:16" ht="12.75" customHeight="1" x14ac:dyDescent="0.25">
      <c r="I3322" s="23">
        <f>IF(F3322=1, SUMIFS(E$2:E3322, A$2:A3322, A3322, B$2:B3322, "Med A"), 0)</f>
        <v>0</v>
      </c>
      <c r="J3322" s="23">
        <f t="shared" si="349"/>
        <v>0</v>
      </c>
      <c r="K3322" s="23">
        <f t="shared" si="350"/>
        <v>0</v>
      </c>
      <c r="L3322" s="23">
        <f t="shared" si="351"/>
        <v>0</v>
      </c>
      <c r="M3322" s="1">
        <f>IF(AND(B3322="Med B", COUNTIFS(A$2:A3322, A3322, B$2:B3322, "Med B")=1), 1, 0)</f>
        <v>0</v>
      </c>
      <c r="N3322" s="1">
        <f t="shared" si="352"/>
        <v>0</v>
      </c>
      <c r="O3322" s="1">
        <f>IF(B3322="Med B", COUNTIFS(A$2:A3322, A3322, B$2:B3322, "Med B"), 0)</f>
        <v>0</v>
      </c>
      <c r="P3322" s="1">
        <f>IF(AND(B3322="Med B", COUNTIFS(A$2:A3322, A3322, B$2:B3322, "Med B")=2), E3322, 0)</f>
        <v>0</v>
      </c>
    </row>
    <row r="3323" spans="9:16" ht="12.75" customHeight="1" x14ac:dyDescent="0.25">
      <c r="I3323" s="23">
        <f>IF(F3323=1, SUMIFS(E$2:E3323, A$2:A3323, A3323, B$2:B3323, "Med A"), 0)</f>
        <v>0</v>
      </c>
      <c r="J3323" s="23">
        <f t="shared" si="349"/>
        <v>0</v>
      </c>
      <c r="K3323" s="23">
        <f t="shared" si="350"/>
        <v>0</v>
      </c>
      <c r="L3323" s="23">
        <f t="shared" si="351"/>
        <v>0</v>
      </c>
      <c r="M3323" s="1">
        <f>IF(AND(B3323="Med B", COUNTIFS(A$2:A3323, A3323, B$2:B3323, "Med B")=1), 1, 0)</f>
        <v>0</v>
      </c>
      <c r="N3323" s="1">
        <f t="shared" si="352"/>
        <v>0</v>
      </c>
      <c r="O3323" s="1">
        <f>IF(B3323="Med B", COUNTIFS(A$2:A3323, A3323, B$2:B3323, "Med B"), 0)</f>
        <v>0</v>
      </c>
      <c r="P3323" s="1">
        <f>IF(AND(B3323="Med B", COUNTIFS(A$2:A3323, A3323, B$2:B3323, "Med B")=2), E3323, 0)</f>
        <v>0</v>
      </c>
    </row>
    <row r="3324" spans="9:16" ht="12.75" customHeight="1" x14ac:dyDescent="0.25">
      <c r="I3324" s="23">
        <f>IF(F3324=1, SUMIFS(E$2:E3324, A$2:A3324, A3324, B$2:B3324, "Med A"), 0)</f>
        <v>0</v>
      </c>
      <c r="J3324" s="23">
        <f t="shared" si="349"/>
        <v>0</v>
      </c>
      <c r="K3324" s="23">
        <f t="shared" si="350"/>
        <v>0</v>
      </c>
      <c r="L3324" s="23">
        <f t="shared" si="351"/>
        <v>0</v>
      </c>
      <c r="M3324" s="1">
        <f>IF(AND(B3324="Med B", COUNTIFS(A$2:A3324, A3324, B$2:B3324, "Med B")=1), 1, 0)</f>
        <v>0</v>
      </c>
      <c r="N3324" s="1">
        <f t="shared" si="352"/>
        <v>0</v>
      </c>
      <c r="O3324" s="1">
        <f>IF(B3324="Med B", COUNTIFS(A$2:A3324, A3324, B$2:B3324, "Med B"), 0)</f>
        <v>0</v>
      </c>
      <c r="P3324" s="1">
        <f>IF(AND(B3324="Med B", COUNTIFS(A$2:A3324, A3324, B$2:B3324, "Med B")=2), E3324, 0)</f>
        <v>0</v>
      </c>
    </row>
    <row r="3325" spans="9:16" ht="12.75" customHeight="1" x14ac:dyDescent="0.25">
      <c r="I3325" s="23">
        <f>IF(F3325=1, SUMIFS(E$2:E3325, A$2:A3325, A3325, B$2:B3325, "Med A"), 0)</f>
        <v>0</v>
      </c>
      <c r="J3325" s="23">
        <f t="shared" si="349"/>
        <v>0</v>
      </c>
      <c r="K3325" s="23">
        <f t="shared" si="350"/>
        <v>0</v>
      </c>
      <c r="L3325" s="23">
        <f t="shared" si="351"/>
        <v>0</v>
      </c>
      <c r="M3325" s="1">
        <f>IF(AND(B3325="Med B", COUNTIFS(A$2:A3325, A3325, B$2:B3325, "Med B")=1), 1, 0)</f>
        <v>0</v>
      </c>
      <c r="N3325" s="1">
        <f t="shared" si="352"/>
        <v>0</v>
      </c>
      <c r="O3325" s="1">
        <f>IF(B3325="Med B", COUNTIFS(A$2:A3325, A3325, B$2:B3325, "Med B"), 0)</f>
        <v>0</v>
      </c>
      <c r="P3325" s="1">
        <f>IF(AND(B3325="Med B", COUNTIFS(A$2:A3325, A3325, B$2:B3325, "Med B")=2), E3325, 0)</f>
        <v>0</v>
      </c>
    </row>
    <row r="3326" spans="9:16" ht="12.75" customHeight="1" x14ac:dyDescent="0.25">
      <c r="I3326" s="23">
        <f>IF(F3326=1, SUMIFS(E$2:E3326, A$2:A3326, A3326, B$2:B3326, "Med A"), 0)</f>
        <v>0</v>
      </c>
      <c r="J3326" s="23">
        <f t="shared" si="349"/>
        <v>0</v>
      </c>
      <c r="K3326" s="23">
        <f t="shared" si="350"/>
        <v>0</v>
      </c>
      <c r="L3326" s="23">
        <f t="shared" si="351"/>
        <v>0</v>
      </c>
      <c r="M3326" s="1">
        <f>IF(AND(B3326="Med B", COUNTIFS(A$2:A3326, A3326, B$2:B3326, "Med B")=1), 1, 0)</f>
        <v>0</v>
      </c>
      <c r="N3326" s="1">
        <f t="shared" si="352"/>
        <v>0</v>
      </c>
      <c r="O3326" s="1">
        <f>IF(B3326="Med B", COUNTIFS(A$2:A3326, A3326, B$2:B3326, "Med B"), 0)</f>
        <v>0</v>
      </c>
      <c r="P3326" s="1">
        <f>IF(AND(B3326="Med B", COUNTIFS(A$2:A3326, A3326, B$2:B3326, "Med B")=2), E3326, 0)</f>
        <v>0</v>
      </c>
    </row>
    <row r="3327" spans="9:16" ht="12.75" customHeight="1" x14ac:dyDescent="0.25">
      <c r="I3327" s="23">
        <f>IF(F3327=1, SUMIFS(E$2:E3327, A$2:A3327, A3327, B$2:B3327, "Med A"), 0)</f>
        <v>0</v>
      </c>
      <c r="J3327" s="23">
        <f t="shared" si="349"/>
        <v>0</v>
      </c>
      <c r="K3327" s="23">
        <f t="shared" si="350"/>
        <v>0</v>
      </c>
      <c r="L3327" s="23">
        <f t="shared" si="351"/>
        <v>0</v>
      </c>
      <c r="M3327" s="1">
        <f>IF(AND(B3327="Med B", COUNTIFS(A$2:A3327, A3327, B$2:B3327, "Med B")=1), 1, 0)</f>
        <v>0</v>
      </c>
      <c r="N3327" s="1">
        <f t="shared" si="352"/>
        <v>0</v>
      </c>
      <c r="O3327" s="1">
        <f>IF(B3327="Med B", COUNTIFS(A$2:A3327, A3327, B$2:B3327, "Med B"), 0)</f>
        <v>0</v>
      </c>
      <c r="P3327" s="1">
        <f>IF(AND(B3327="Med B", COUNTIFS(A$2:A3327, A3327, B$2:B3327, "Med B")=2), E3327, 0)</f>
        <v>0</v>
      </c>
    </row>
    <row r="3328" spans="9:16" ht="12.75" customHeight="1" x14ac:dyDescent="0.25">
      <c r="I3328" s="23">
        <f>IF(F3328=1, SUMIFS(E$2:E3328, A$2:A3328, A3328, B$2:B3328, "Med A"), 0)</f>
        <v>0</v>
      </c>
      <c r="J3328" s="23">
        <f t="shared" si="349"/>
        <v>0</v>
      </c>
      <c r="K3328" s="23">
        <f t="shared" si="350"/>
        <v>0</v>
      </c>
      <c r="L3328" s="23">
        <f t="shared" si="351"/>
        <v>0</v>
      </c>
      <c r="M3328" s="1">
        <f>IF(AND(B3328="Med B", COUNTIFS(A$2:A3328, A3328, B$2:B3328, "Med B")=1), 1, 0)</f>
        <v>0</v>
      </c>
      <c r="N3328" s="1">
        <f t="shared" si="352"/>
        <v>0</v>
      </c>
      <c r="O3328" s="1">
        <f>IF(B3328="Med B", COUNTIFS(A$2:A3328, A3328, B$2:B3328, "Med B"), 0)</f>
        <v>0</v>
      </c>
      <c r="P3328" s="1">
        <f>IF(AND(B3328="Med B", COUNTIFS(A$2:A3328, A3328, B$2:B3328, "Med B")=2), E3328, 0)</f>
        <v>0</v>
      </c>
    </row>
    <row r="3329" spans="9:16" ht="12.75" customHeight="1" x14ac:dyDescent="0.25">
      <c r="I3329" s="23">
        <f>IF(F3329=1, SUMIFS(E$2:E3329, A$2:A3329, A3329, B$2:B3329, "Med A"), 0)</f>
        <v>0</v>
      </c>
      <c r="J3329" s="23">
        <f t="shared" si="349"/>
        <v>0</v>
      </c>
      <c r="K3329" s="23">
        <f t="shared" si="350"/>
        <v>0</v>
      </c>
      <c r="L3329" s="23">
        <f t="shared" si="351"/>
        <v>0</v>
      </c>
      <c r="M3329" s="1">
        <f>IF(AND(B3329="Med B", COUNTIFS(A$2:A3329, A3329, B$2:B3329, "Med B")=1), 1, 0)</f>
        <v>0</v>
      </c>
      <c r="N3329" s="1">
        <f t="shared" si="352"/>
        <v>0</v>
      </c>
      <c r="O3329" s="1">
        <f>IF(B3329="Med B", COUNTIFS(A$2:A3329, A3329, B$2:B3329, "Med B"), 0)</f>
        <v>0</v>
      </c>
      <c r="P3329" s="1">
        <f>IF(AND(B3329="Med B", COUNTIFS(A$2:A3329, A3329, B$2:B3329, "Med B")=2), E3329, 0)</f>
        <v>0</v>
      </c>
    </row>
    <row r="3330" spans="9:16" ht="12.75" customHeight="1" x14ac:dyDescent="0.25">
      <c r="I3330" s="23">
        <f>IF(F3330=1, SUMIFS(E$2:E3330, A$2:A3330, A3330, B$2:B3330, "Med A"), 0)</f>
        <v>0</v>
      </c>
      <c r="J3330" s="23">
        <f t="shared" si="349"/>
        <v>0</v>
      </c>
      <c r="K3330" s="23">
        <f t="shared" si="350"/>
        <v>0</v>
      </c>
      <c r="L3330" s="23">
        <f t="shared" si="351"/>
        <v>0</v>
      </c>
      <c r="M3330" s="1">
        <f>IF(AND(B3330="Med B", COUNTIFS(A$2:A3330, A3330, B$2:B3330, "Med B")=1), 1, 0)</f>
        <v>0</v>
      </c>
      <c r="N3330" s="1">
        <f t="shared" si="352"/>
        <v>0</v>
      </c>
      <c r="O3330" s="1">
        <f>IF(B3330="Med B", COUNTIFS(A$2:A3330, A3330, B$2:B3330, "Med B"), 0)</f>
        <v>0</v>
      </c>
      <c r="P3330" s="1">
        <f>IF(AND(B3330="Med B", COUNTIFS(A$2:A3330, A3330, B$2:B3330, "Med B")=2), E3330, 0)</f>
        <v>0</v>
      </c>
    </row>
    <row r="3331" spans="9:16" ht="12.75" customHeight="1" x14ac:dyDescent="0.25">
      <c r="I3331" s="23">
        <f>IF(F3331=1, SUMIFS(E$2:E3331, A$2:A3331, A3331, B$2:B3331, "Med A"), 0)</f>
        <v>0</v>
      </c>
      <c r="J3331" s="23">
        <f t="shared" ref="J3331:J3394" si="353">IF(AND(B3331="Med B", OR(A3332&lt;&gt;A3331, ISBLANK(A3332))), SUMIFS(E:E, A:A, A3331, B:B, "Med B"), 0)</f>
        <v>0</v>
      </c>
      <c r="K3331" s="23">
        <f t="shared" ref="K3331:K3394" si="354">IF(B3331="Med A", E3331, 0)</f>
        <v>0</v>
      </c>
      <c r="L3331" s="23">
        <f t="shared" ref="L3331:L3394" si="355">IF(B3331="Med B", E3331, 0)</f>
        <v>0</v>
      </c>
      <c r="M3331" s="1">
        <f>IF(AND(B3331="Med B", COUNTIFS(A$2:A3331, A3331, B$2:B3331, "Med B")=1), 1, 0)</f>
        <v>0</v>
      </c>
      <c r="N3331" s="1">
        <f t="shared" ref="N3331:N3394" si="356">IF(M3331=1, E3331, 0)</f>
        <v>0</v>
      </c>
      <c r="O3331" s="1">
        <f>IF(B3331="Med B", COUNTIFS(A$2:A3331, A3331, B$2:B3331, "Med B"), 0)</f>
        <v>0</v>
      </c>
      <c r="P3331" s="1">
        <f>IF(AND(B3331="Med B", COUNTIFS(A$2:A3331, A3331, B$2:B3331, "Med B")=2), E3331, 0)</f>
        <v>0</v>
      </c>
    </row>
    <row r="3332" spans="9:16" ht="12.75" customHeight="1" x14ac:dyDescent="0.25">
      <c r="I3332" s="23">
        <f>IF(F3332=1, SUMIFS(E$2:E3332, A$2:A3332, A3332, B$2:B3332, "Med A"), 0)</f>
        <v>0</v>
      </c>
      <c r="J3332" s="23">
        <f t="shared" si="353"/>
        <v>0</v>
      </c>
      <c r="K3332" s="23">
        <f t="shared" si="354"/>
        <v>0</v>
      </c>
      <c r="L3332" s="23">
        <f t="shared" si="355"/>
        <v>0</v>
      </c>
      <c r="M3332" s="1">
        <f>IF(AND(B3332="Med B", COUNTIFS(A$2:A3332, A3332, B$2:B3332, "Med B")=1), 1, 0)</f>
        <v>0</v>
      </c>
      <c r="N3332" s="1">
        <f t="shared" si="356"/>
        <v>0</v>
      </c>
      <c r="O3332" s="1">
        <f>IF(B3332="Med B", COUNTIFS(A$2:A3332, A3332, B$2:B3332, "Med B"), 0)</f>
        <v>0</v>
      </c>
      <c r="P3332" s="1">
        <f>IF(AND(B3332="Med B", COUNTIFS(A$2:A3332, A3332, B$2:B3332, "Med B")=2), E3332, 0)</f>
        <v>0</v>
      </c>
    </row>
    <row r="3333" spans="9:16" ht="12.75" customHeight="1" x14ac:dyDescent="0.25">
      <c r="I3333" s="23">
        <f>IF(F3333=1, SUMIFS(E$2:E3333, A$2:A3333, A3333, B$2:B3333, "Med A"), 0)</f>
        <v>0</v>
      </c>
      <c r="J3333" s="23">
        <f t="shared" si="353"/>
        <v>0</v>
      </c>
      <c r="K3333" s="23">
        <f t="shared" si="354"/>
        <v>0</v>
      </c>
      <c r="L3333" s="23">
        <f t="shared" si="355"/>
        <v>0</v>
      </c>
      <c r="M3333" s="1">
        <f>IF(AND(B3333="Med B", COUNTIFS(A$2:A3333, A3333, B$2:B3333, "Med B")=1), 1, 0)</f>
        <v>0</v>
      </c>
      <c r="N3333" s="1">
        <f t="shared" si="356"/>
        <v>0</v>
      </c>
      <c r="O3333" s="1">
        <f>IF(B3333="Med B", COUNTIFS(A$2:A3333, A3333, B$2:B3333, "Med B"), 0)</f>
        <v>0</v>
      </c>
      <c r="P3333" s="1">
        <f>IF(AND(B3333="Med B", COUNTIFS(A$2:A3333, A3333, B$2:B3333, "Med B")=2), E3333, 0)</f>
        <v>0</v>
      </c>
    </row>
    <row r="3334" spans="9:16" ht="12.75" customHeight="1" x14ac:dyDescent="0.25">
      <c r="I3334" s="23">
        <f>IF(F3334=1, SUMIFS(E$2:E3334, A$2:A3334, A3334, B$2:B3334, "Med A"), 0)</f>
        <v>0</v>
      </c>
      <c r="J3334" s="23">
        <f t="shared" si="353"/>
        <v>0</v>
      </c>
      <c r="K3334" s="23">
        <f t="shared" si="354"/>
        <v>0</v>
      </c>
      <c r="L3334" s="23">
        <f t="shared" si="355"/>
        <v>0</v>
      </c>
      <c r="M3334" s="1">
        <f>IF(AND(B3334="Med B", COUNTIFS(A$2:A3334, A3334, B$2:B3334, "Med B")=1), 1, 0)</f>
        <v>0</v>
      </c>
      <c r="N3334" s="1">
        <f t="shared" si="356"/>
        <v>0</v>
      </c>
      <c r="O3334" s="1">
        <f>IF(B3334="Med B", COUNTIFS(A$2:A3334, A3334, B$2:B3334, "Med B"), 0)</f>
        <v>0</v>
      </c>
      <c r="P3334" s="1">
        <f>IF(AND(B3334="Med B", COUNTIFS(A$2:A3334, A3334, B$2:B3334, "Med B")=2), E3334, 0)</f>
        <v>0</v>
      </c>
    </row>
    <row r="3335" spans="9:16" ht="12.75" customHeight="1" x14ac:dyDescent="0.25">
      <c r="I3335" s="23">
        <f>IF(F3335=1, SUMIFS(E$2:E3335, A$2:A3335, A3335, B$2:B3335, "Med A"), 0)</f>
        <v>0</v>
      </c>
      <c r="J3335" s="23">
        <f t="shared" si="353"/>
        <v>0</v>
      </c>
      <c r="K3335" s="23">
        <f t="shared" si="354"/>
        <v>0</v>
      </c>
      <c r="L3335" s="23">
        <f t="shared" si="355"/>
        <v>0</v>
      </c>
      <c r="M3335" s="1">
        <f>IF(AND(B3335="Med B", COUNTIFS(A$2:A3335, A3335, B$2:B3335, "Med B")=1), 1, 0)</f>
        <v>0</v>
      </c>
      <c r="N3335" s="1">
        <f t="shared" si="356"/>
        <v>0</v>
      </c>
      <c r="O3335" s="1">
        <f>IF(B3335="Med B", COUNTIFS(A$2:A3335, A3335, B$2:B3335, "Med B"), 0)</f>
        <v>0</v>
      </c>
      <c r="P3335" s="1">
        <f>IF(AND(B3335="Med B", COUNTIFS(A$2:A3335, A3335, B$2:B3335, "Med B")=2), E3335, 0)</f>
        <v>0</v>
      </c>
    </row>
    <row r="3336" spans="9:16" ht="12.75" customHeight="1" x14ac:dyDescent="0.25">
      <c r="I3336" s="23">
        <f>IF(F3336=1, SUMIFS(E$2:E3336, A$2:A3336, A3336, B$2:B3336, "Med A"), 0)</f>
        <v>0</v>
      </c>
      <c r="J3336" s="23">
        <f t="shared" si="353"/>
        <v>0</v>
      </c>
      <c r="K3336" s="23">
        <f t="shared" si="354"/>
        <v>0</v>
      </c>
      <c r="L3336" s="23">
        <f t="shared" si="355"/>
        <v>0</v>
      </c>
      <c r="M3336" s="1">
        <f>IF(AND(B3336="Med B", COUNTIFS(A$2:A3336, A3336, B$2:B3336, "Med B")=1), 1, 0)</f>
        <v>0</v>
      </c>
      <c r="N3336" s="1">
        <f t="shared" si="356"/>
        <v>0</v>
      </c>
      <c r="O3336" s="1">
        <f>IF(B3336="Med B", COUNTIFS(A$2:A3336, A3336, B$2:B3336, "Med B"), 0)</f>
        <v>0</v>
      </c>
      <c r="P3336" s="1">
        <f>IF(AND(B3336="Med B", COUNTIFS(A$2:A3336, A3336, B$2:B3336, "Med B")=2), E3336, 0)</f>
        <v>0</v>
      </c>
    </row>
    <row r="3337" spans="9:16" ht="12.75" customHeight="1" x14ac:dyDescent="0.25">
      <c r="I3337" s="23">
        <f>IF(F3337=1, SUMIFS(E$2:E3337, A$2:A3337, A3337, B$2:B3337, "Med A"), 0)</f>
        <v>0</v>
      </c>
      <c r="J3337" s="23">
        <f t="shared" si="353"/>
        <v>0</v>
      </c>
      <c r="K3337" s="23">
        <f t="shared" si="354"/>
        <v>0</v>
      </c>
      <c r="L3337" s="23">
        <f t="shared" si="355"/>
        <v>0</v>
      </c>
      <c r="M3337" s="1">
        <f>IF(AND(B3337="Med B", COUNTIFS(A$2:A3337, A3337, B$2:B3337, "Med B")=1), 1, 0)</f>
        <v>0</v>
      </c>
      <c r="N3337" s="1">
        <f t="shared" si="356"/>
        <v>0</v>
      </c>
      <c r="O3337" s="1">
        <f>IF(B3337="Med B", COUNTIFS(A$2:A3337, A3337, B$2:B3337, "Med B"), 0)</f>
        <v>0</v>
      </c>
      <c r="P3337" s="1">
        <f>IF(AND(B3337="Med B", COUNTIFS(A$2:A3337, A3337, B$2:B3337, "Med B")=2), E3337, 0)</f>
        <v>0</v>
      </c>
    </row>
    <row r="3338" spans="9:16" ht="12.75" customHeight="1" x14ac:dyDescent="0.25">
      <c r="I3338" s="23">
        <f>IF(F3338=1, SUMIFS(E$2:E3338, A$2:A3338, A3338, B$2:B3338, "Med A"), 0)</f>
        <v>0</v>
      </c>
      <c r="J3338" s="23">
        <f t="shared" si="353"/>
        <v>0</v>
      </c>
      <c r="K3338" s="23">
        <f t="shared" si="354"/>
        <v>0</v>
      </c>
      <c r="L3338" s="23">
        <f t="shared" si="355"/>
        <v>0</v>
      </c>
      <c r="M3338" s="1">
        <f>IF(AND(B3338="Med B", COUNTIFS(A$2:A3338, A3338, B$2:B3338, "Med B")=1), 1, 0)</f>
        <v>0</v>
      </c>
      <c r="N3338" s="1">
        <f t="shared" si="356"/>
        <v>0</v>
      </c>
      <c r="O3338" s="1">
        <f>IF(B3338="Med B", COUNTIFS(A$2:A3338, A3338, B$2:B3338, "Med B"), 0)</f>
        <v>0</v>
      </c>
      <c r="P3338" s="1">
        <f>IF(AND(B3338="Med B", COUNTIFS(A$2:A3338, A3338, B$2:B3338, "Med B")=2), E3338, 0)</f>
        <v>0</v>
      </c>
    </row>
    <row r="3339" spans="9:16" ht="12.75" customHeight="1" x14ac:dyDescent="0.25">
      <c r="I3339" s="23">
        <f>IF(F3339=1, SUMIFS(E$2:E3339, A$2:A3339, A3339, B$2:B3339, "Med A"), 0)</f>
        <v>0</v>
      </c>
      <c r="J3339" s="23">
        <f t="shared" si="353"/>
        <v>0</v>
      </c>
      <c r="K3339" s="23">
        <f t="shared" si="354"/>
        <v>0</v>
      </c>
      <c r="L3339" s="23">
        <f t="shared" si="355"/>
        <v>0</v>
      </c>
      <c r="M3339" s="1">
        <f>IF(AND(B3339="Med B", COUNTIFS(A$2:A3339, A3339, B$2:B3339, "Med B")=1), 1, 0)</f>
        <v>0</v>
      </c>
      <c r="N3339" s="1">
        <f t="shared" si="356"/>
        <v>0</v>
      </c>
      <c r="O3339" s="1">
        <f>IF(B3339="Med B", COUNTIFS(A$2:A3339, A3339, B$2:B3339, "Med B"), 0)</f>
        <v>0</v>
      </c>
      <c r="P3339" s="1">
        <f>IF(AND(B3339="Med B", COUNTIFS(A$2:A3339, A3339, B$2:B3339, "Med B")=2), E3339, 0)</f>
        <v>0</v>
      </c>
    </row>
    <row r="3340" spans="9:16" ht="12.75" customHeight="1" x14ac:dyDescent="0.25">
      <c r="I3340" s="23">
        <f>IF(F3340=1, SUMIFS(E$2:E3340, A$2:A3340, A3340, B$2:B3340, "Med A"), 0)</f>
        <v>0</v>
      </c>
      <c r="J3340" s="23">
        <f t="shared" si="353"/>
        <v>0</v>
      </c>
      <c r="K3340" s="23">
        <f t="shared" si="354"/>
        <v>0</v>
      </c>
      <c r="L3340" s="23">
        <f t="shared" si="355"/>
        <v>0</v>
      </c>
      <c r="M3340" s="1">
        <f>IF(AND(B3340="Med B", COUNTIFS(A$2:A3340, A3340, B$2:B3340, "Med B")=1), 1, 0)</f>
        <v>0</v>
      </c>
      <c r="N3340" s="1">
        <f t="shared" si="356"/>
        <v>0</v>
      </c>
      <c r="O3340" s="1">
        <f>IF(B3340="Med B", COUNTIFS(A$2:A3340, A3340, B$2:B3340, "Med B"), 0)</f>
        <v>0</v>
      </c>
      <c r="P3340" s="1">
        <f>IF(AND(B3340="Med B", COUNTIFS(A$2:A3340, A3340, B$2:B3340, "Med B")=2), E3340, 0)</f>
        <v>0</v>
      </c>
    </row>
    <row r="3341" spans="9:16" ht="12.75" customHeight="1" x14ac:dyDescent="0.25">
      <c r="I3341" s="23">
        <f>IF(F3341=1, SUMIFS(E$2:E3341, A$2:A3341, A3341, B$2:B3341, "Med A"), 0)</f>
        <v>0</v>
      </c>
      <c r="J3341" s="23">
        <f t="shared" si="353"/>
        <v>0</v>
      </c>
      <c r="K3341" s="23">
        <f t="shared" si="354"/>
        <v>0</v>
      </c>
      <c r="L3341" s="23">
        <f t="shared" si="355"/>
        <v>0</v>
      </c>
      <c r="M3341" s="1">
        <f>IF(AND(B3341="Med B", COUNTIFS(A$2:A3341, A3341, B$2:B3341, "Med B")=1), 1, 0)</f>
        <v>0</v>
      </c>
      <c r="N3341" s="1">
        <f t="shared" si="356"/>
        <v>0</v>
      </c>
      <c r="O3341" s="1">
        <f>IF(B3341="Med B", COUNTIFS(A$2:A3341, A3341, B$2:B3341, "Med B"), 0)</f>
        <v>0</v>
      </c>
      <c r="P3341" s="1">
        <f>IF(AND(B3341="Med B", COUNTIFS(A$2:A3341, A3341, B$2:B3341, "Med B")=2), E3341, 0)</f>
        <v>0</v>
      </c>
    </row>
    <row r="3342" spans="9:16" ht="12.75" customHeight="1" x14ac:dyDescent="0.25">
      <c r="I3342" s="23">
        <f>IF(F3342=1, SUMIFS(E$2:E3342, A$2:A3342, A3342, B$2:B3342, "Med A"), 0)</f>
        <v>0</v>
      </c>
      <c r="J3342" s="23">
        <f t="shared" si="353"/>
        <v>0</v>
      </c>
      <c r="K3342" s="23">
        <f t="shared" si="354"/>
        <v>0</v>
      </c>
      <c r="L3342" s="23">
        <f t="shared" si="355"/>
        <v>0</v>
      </c>
      <c r="M3342" s="1">
        <f>IF(AND(B3342="Med B", COUNTIFS(A$2:A3342, A3342, B$2:B3342, "Med B")=1), 1, 0)</f>
        <v>0</v>
      </c>
      <c r="N3342" s="1">
        <f t="shared" si="356"/>
        <v>0</v>
      </c>
      <c r="O3342" s="1">
        <f>IF(B3342="Med B", COUNTIFS(A$2:A3342, A3342, B$2:B3342, "Med B"), 0)</f>
        <v>0</v>
      </c>
      <c r="P3342" s="1">
        <f>IF(AND(B3342="Med B", COUNTIFS(A$2:A3342, A3342, B$2:B3342, "Med B")=2), E3342, 0)</f>
        <v>0</v>
      </c>
    </row>
    <row r="3343" spans="9:16" ht="12.75" customHeight="1" x14ac:dyDescent="0.25">
      <c r="I3343" s="23">
        <f>IF(F3343=1, SUMIFS(E$2:E3343, A$2:A3343, A3343, B$2:B3343, "Med A"), 0)</f>
        <v>0</v>
      </c>
      <c r="J3343" s="23">
        <f t="shared" si="353"/>
        <v>0</v>
      </c>
      <c r="K3343" s="23">
        <f t="shared" si="354"/>
        <v>0</v>
      </c>
      <c r="L3343" s="23">
        <f t="shared" si="355"/>
        <v>0</v>
      </c>
      <c r="M3343" s="1">
        <f>IF(AND(B3343="Med B", COUNTIFS(A$2:A3343, A3343, B$2:B3343, "Med B")=1), 1, 0)</f>
        <v>0</v>
      </c>
      <c r="N3343" s="1">
        <f t="shared" si="356"/>
        <v>0</v>
      </c>
      <c r="O3343" s="1">
        <f>IF(B3343="Med B", COUNTIFS(A$2:A3343, A3343, B$2:B3343, "Med B"), 0)</f>
        <v>0</v>
      </c>
      <c r="P3343" s="1">
        <f>IF(AND(B3343="Med B", COUNTIFS(A$2:A3343, A3343, B$2:B3343, "Med B")=2), E3343, 0)</f>
        <v>0</v>
      </c>
    </row>
    <row r="3344" spans="9:16" ht="12.75" customHeight="1" x14ac:dyDescent="0.25">
      <c r="I3344" s="23">
        <f>IF(F3344=1, SUMIFS(E$2:E3344, A$2:A3344, A3344, B$2:B3344, "Med A"), 0)</f>
        <v>0</v>
      </c>
      <c r="J3344" s="23">
        <f t="shared" si="353"/>
        <v>0</v>
      </c>
      <c r="K3344" s="23">
        <f t="shared" si="354"/>
        <v>0</v>
      </c>
      <c r="L3344" s="23">
        <f t="shared" si="355"/>
        <v>0</v>
      </c>
      <c r="M3344" s="1">
        <f>IF(AND(B3344="Med B", COUNTIFS(A$2:A3344, A3344, B$2:B3344, "Med B")=1), 1, 0)</f>
        <v>0</v>
      </c>
      <c r="N3344" s="1">
        <f t="shared" si="356"/>
        <v>0</v>
      </c>
      <c r="O3344" s="1">
        <f>IF(B3344="Med B", COUNTIFS(A$2:A3344, A3344, B$2:B3344, "Med B"), 0)</f>
        <v>0</v>
      </c>
      <c r="P3344" s="1">
        <f>IF(AND(B3344="Med B", COUNTIFS(A$2:A3344, A3344, B$2:B3344, "Med B")=2), E3344, 0)</f>
        <v>0</v>
      </c>
    </row>
    <row r="3345" spans="9:16" ht="12.75" customHeight="1" x14ac:dyDescent="0.25">
      <c r="I3345" s="23">
        <f>IF(F3345=1, SUMIFS(E$2:E3345, A$2:A3345, A3345, B$2:B3345, "Med A"), 0)</f>
        <v>0</v>
      </c>
      <c r="J3345" s="23">
        <f t="shared" si="353"/>
        <v>0</v>
      </c>
      <c r="K3345" s="23">
        <f t="shared" si="354"/>
        <v>0</v>
      </c>
      <c r="L3345" s="23">
        <f t="shared" si="355"/>
        <v>0</v>
      </c>
      <c r="M3345" s="1">
        <f>IF(AND(B3345="Med B", COUNTIFS(A$2:A3345, A3345, B$2:B3345, "Med B")=1), 1, 0)</f>
        <v>0</v>
      </c>
      <c r="N3345" s="1">
        <f t="shared" si="356"/>
        <v>0</v>
      </c>
      <c r="O3345" s="1">
        <f>IF(B3345="Med B", COUNTIFS(A$2:A3345, A3345, B$2:B3345, "Med B"), 0)</f>
        <v>0</v>
      </c>
      <c r="P3345" s="1">
        <f>IF(AND(B3345="Med B", COUNTIFS(A$2:A3345, A3345, B$2:B3345, "Med B")=2), E3345, 0)</f>
        <v>0</v>
      </c>
    </row>
    <row r="3346" spans="9:16" ht="12.75" customHeight="1" x14ac:dyDescent="0.25">
      <c r="I3346" s="23">
        <f>IF(F3346=1, SUMIFS(E$2:E3346, A$2:A3346, A3346, B$2:B3346, "Med A"), 0)</f>
        <v>0</v>
      </c>
      <c r="J3346" s="23">
        <f t="shared" si="353"/>
        <v>0</v>
      </c>
      <c r="K3346" s="23">
        <f t="shared" si="354"/>
        <v>0</v>
      </c>
      <c r="L3346" s="23">
        <f t="shared" si="355"/>
        <v>0</v>
      </c>
      <c r="M3346" s="1">
        <f>IF(AND(B3346="Med B", COUNTIFS(A$2:A3346, A3346, B$2:B3346, "Med B")=1), 1, 0)</f>
        <v>0</v>
      </c>
      <c r="N3346" s="1">
        <f t="shared" si="356"/>
        <v>0</v>
      </c>
      <c r="O3346" s="1">
        <f>IF(B3346="Med B", COUNTIFS(A$2:A3346, A3346, B$2:B3346, "Med B"), 0)</f>
        <v>0</v>
      </c>
      <c r="P3346" s="1">
        <f>IF(AND(B3346="Med B", COUNTIFS(A$2:A3346, A3346, B$2:B3346, "Med B")=2), E3346, 0)</f>
        <v>0</v>
      </c>
    </row>
    <row r="3347" spans="9:16" ht="12.75" customHeight="1" x14ac:dyDescent="0.25">
      <c r="I3347" s="23">
        <f>IF(F3347=1, SUMIFS(E$2:E3347, A$2:A3347, A3347, B$2:B3347, "Med A"), 0)</f>
        <v>0</v>
      </c>
      <c r="J3347" s="23">
        <f t="shared" si="353"/>
        <v>0</v>
      </c>
      <c r="K3347" s="23">
        <f t="shared" si="354"/>
        <v>0</v>
      </c>
      <c r="L3347" s="23">
        <f t="shared" si="355"/>
        <v>0</v>
      </c>
      <c r="M3347" s="1">
        <f>IF(AND(B3347="Med B", COUNTIFS(A$2:A3347, A3347, B$2:B3347, "Med B")=1), 1, 0)</f>
        <v>0</v>
      </c>
      <c r="N3347" s="1">
        <f t="shared" si="356"/>
        <v>0</v>
      </c>
      <c r="O3347" s="1">
        <f>IF(B3347="Med B", COUNTIFS(A$2:A3347, A3347, B$2:B3347, "Med B"), 0)</f>
        <v>0</v>
      </c>
      <c r="P3347" s="1">
        <f>IF(AND(B3347="Med B", COUNTIFS(A$2:A3347, A3347, B$2:B3347, "Med B")=2), E3347, 0)</f>
        <v>0</v>
      </c>
    </row>
    <row r="3348" spans="9:16" ht="12.75" customHeight="1" x14ac:dyDescent="0.25">
      <c r="I3348" s="23">
        <f>IF(F3348=1, SUMIFS(E$2:E3348, A$2:A3348, A3348, B$2:B3348, "Med A"), 0)</f>
        <v>0</v>
      </c>
      <c r="J3348" s="23">
        <f t="shared" si="353"/>
        <v>0</v>
      </c>
      <c r="K3348" s="23">
        <f t="shared" si="354"/>
        <v>0</v>
      </c>
      <c r="L3348" s="23">
        <f t="shared" si="355"/>
        <v>0</v>
      </c>
      <c r="M3348" s="1">
        <f>IF(AND(B3348="Med B", COUNTIFS(A$2:A3348, A3348, B$2:B3348, "Med B")=1), 1, 0)</f>
        <v>0</v>
      </c>
      <c r="N3348" s="1">
        <f t="shared" si="356"/>
        <v>0</v>
      </c>
      <c r="O3348" s="1">
        <f>IF(B3348="Med B", COUNTIFS(A$2:A3348, A3348, B$2:B3348, "Med B"), 0)</f>
        <v>0</v>
      </c>
      <c r="P3348" s="1">
        <f>IF(AND(B3348="Med B", COUNTIFS(A$2:A3348, A3348, B$2:B3348, "Med B")=2), E3348, 0)</f>
        <v>0</v>
      </c>
    </row>
    <row r="3349" spans="9:16" ht="12.75" customHeight="1" x14ac:dyDescent="0.25">
      <c r="I3349" s="23">
        <f>IF(F3349=1, SUMIFS(E$2:E3349, A$2:A3349, A3349, B$2:B3349, "Med A"), 0)</f>
        <v>0</v>
      </c>
      <c r="J3349" s="23">
        <f t="shared" si="353"/>
        <v>0</v>
      </c>
      <c r="K3349" s="23">
        <f t="shared" si="354"/>
        <v>0</v>
      </c>
      <c r="L3349" s="23">
        <f t="shared" si="355"/>
        <v>0</v>
      </c>
      <c r="M3349" s="1">
        <f>IF(AND(B3349="Med B", COUNTIFS(A$2:A3349, A3349, B$2:B3349, "Med B")=1), 1, 0)</f>
        <v>0</v>
      </c>
      <c r="N3349" s="1">
        <f t="shared" si="356"/>
        <v>0</v>
      </c>
      <c r="O3349" s="1">
        <f>IF(B3349="Med B", COUNTIFS(A$2:A3349, A3349, B$2:B3349, "Med B"), 0)</f>
        <v>0</v>
      </c>
      <c r="P3349" s="1">
        <f>IF(AND(B3349="Med B", COUNTIFS(A$2:A3349, A3349, B$2:B3349, "Med B")=2), E3349, 0)</f>
        <v>0</v>
      </c>
    </row>
    <row r="3350" spans="9:16" ht="12.75" customHeight="1" x14ac:dyDescent="0.25">
      <c r="I3350" s="23">
        <f>IF(F3350=1, SUMIFS(E$2:E3350, A$2:A3350, A3350, B$2:B3350, "Med A"), 0)</f>
        <v>0</v>
      </c>
      <c r="J3350" s="23">
        <f t="shared" si="353"/>
        <v>0</v>
      </c>
      <c r="K3350" s="23">
        <f t="shared" si="354"/>
        <v>0</v>
      </c>
      <c r="L3350" s="23">
        <f t="shared" si="355"/>
        <v>0</v>
      </c>
      <c r="M3350" s="1">
        <f>IF(AND(B3350="Med B", COUNTIFS(A$2:A3350, A3350, B$2:B3350, "Med B")=1), 1, 0)</f>
        <v>0</v>
      </c>
      <c r="N3350" s="1">
        <f t="shared" si="356"/>
        <v>0</v>
      </c>
      <c r="O3350" s="1">
        <f>IF(B3350="Med B", COUNTIFS(A$2:A3350, A3350, B$2:B3350, "Med B"), 0)</f>
        <v>0</v>
      </c>
      <c r="P3350" s="1">
        <f>IF(AND(B3350="Med B", COUNTIFS(A$2:A3350, A3350, B$2:B3350, "Med B")=2), E3350, 0)</f>
        <v>0</v>
      </c>
    </row>
    <row r="3351" spans="9:16" ht="12.75" customHeight="1" x14ac:dyDescent="0.25">
      <c r="I3351" s="23">
        <f>IF(F3351=1, SUMIFS(E$2:E3351, A$2:A3351, A3351, B$2:B3351, "Med A"), 0)</f>
        <v>0</v>
      </c>
      <c r="J3351" s="23">
        <f t="shared" si="353"/>
        <v>0</v>
      </c>
      <c r="K3351" s="23">
        <f t="shared" si="354"/>
        <v>0</v>
      </c>
      <c r="L3351" s="23">
        <f t="shared" si="355"/>
        <v>0</v>
      </c>
      <c r="M3351" s="1">
        <f>IF(AND(B3351="Med B", COUNTIFS(A$2:A3351, A3351, B$2:B3351, "Med B")=1), 1, 0)</f>
        <v>0</v>
      </c>
      <c r="N3351" s="1">
        <f t="shared" si="356"/>
        <v>0</v>
      </c>
      <c r="O3351" s="1">
        <f>IF(B3351="Med B", COUNTIFS(A$2:A3351, A3351, B$2:B3351, "Med B"), 0)</f>
        <v>0</v>
      </c>
      <c r="P3351" s="1">
        <f>IF(AND(B3351="Med B", COUNTIFS(A$2:A3351, A3351, B$2:B3351, "Med B")=2), E3351, 0)</f>
        <v>0</v>
      </c>
    </row>
    <row r="3352" spans="9:16" ht="12.75" customHeight="1" x14ac:dyDescent="0.25">
      <c r="I3352" s="23">
        <f>IF(F3352=1, SUMIFS(E$2:E3352, A$2:A3352, A3352, B$2:B3352, "Med A"), 0)</f>
        <v>0</v>
      </c>
      <c r="J3352" s="23">
        <f t="shared" si="353"/>
        <v>0</v>
      </c>
      <c r="K3352" s="23">
        <f t="shared" si="354"/>
        <v>0</v>
      </c>
      <c r="L3352" s="23">
        <f t="shared" si="355"/>
        <v>0</v>
      </c>
      <c r="M3352" s="1">
        <f>IF(AND(B3352="Med B", COUNTIFS(A$2:A3352, A3352, B$2:B3352, "Med B")=1), 1, 0)</f>
        <v>0</v>
      </c>
      <c r="N3352" s="1">
        <f t="shared" si="356"/>
        <v>0</v>
      </c>
      <c r="O3352" s="1">
        <f>IF(B3352="Med B", COUNTIFS(A$2:A3352, A3352, B$2:B3352, "Med B"), 0)</f>
        <v>0</v>
      </c>
      <c r="P3352" s="1">
        <f>IF(AND(B3352="Med B", COUNTIFS(A$2:A3352, A3352, B$2:B3352, "Med B")=2), E3352, 0)</f>
        <v>0</v>
      </c>
    </row>
    <row r="3353" spans="9:16" ht="12.75" customHeight="1" x14ac:dyDescent="0.25">
      <c r="I3353" s="23">
        <f>IF(F3353=1, SUMIFS(E$2:E3353, A$2:A3353, A3353, B$2:B3353, "Med A"), 0)</f>
        <v>0</v>
      </c>
      <c r="J3353" s="23">
        <f t="shared" si="353"/>
        <v>0</v>
      </c>
      <c r="K3353" s="23">
        <f t="shared" si="354"/>
        <v>0</v>
      </c>
      <c r="L3353" s="23">
        <f t="shared" si="355"/>
        <v>0</v>
      </c>
      <c r="M3353" s="1">
        <f>IF(AND(B3353="Med B", COUNTIFS(A$2:A3353, A3353, B$2:B3353, "Med B")=1), 1, 0)</f>
        <v>0</v>
      </c>
      <c r="N3353" s="1">
        <f t="shared" si="356"/>
        <v>0</v>
      </c>
      <c r="O3353" s="1">
        <f>IF(B3353="Med B", COUNTIFS(A$2:A3353, A3353, B$2:B3353, "Med B"), 0)</f>
        <v>0</v>
      </c>
      <c r="P3353" s="1">
        <f>IF(AND(B3353="Med B", COUNTIFS(A$2:A3353, A3353, B$2:B3353, "Med B")=2), E3353, 0)</f>
        <v>0</v>
      </c>
    </row>
    <row r="3354" spans="9:16" ht="12.75" customHeight="1" x14ac:dyDescent="0.25">
      <c r="I3354" s="23">
        <f>IF(F3354=1, SUMIFS(E$2:E3354, A$2:A3354, A3354, B$2:B3354, "Med A"), 0)</f>
        <v>0</v>
      </c>
      <c r="J3354" s="23">
        <f t="shared" si="353"/>
        <v>0</v>
      </c>
      <c r="K3354" s="23">
        <f t="shared" si="354"/>
        <v>0</v>
      </c>
      <c r="L3354" s="23">
        <f t="shared" si="355"/>
        <v>0</v>
      </c>
      <c r="M3354" s="1">
        <f>IF(AND(B3354="Med B", COUNTIFS(A$2:A3354, A3354, B$2:B3354, "Med B")=1), 1, 0)</f>
        <v>0</v>
      </c>
      <c r="N3354" s="1">
        <f t="shared" si="356"/>
        <v>0</v>
      </c>
      <c r="O3354" s="1">
        <f>IF(B3354="Med B", COUNTIFS(A$2:A3354, A3354, B$2:B3354, "Med B"), 0)</f>
        <v>0</v>
      </c>
      <c r="P3354" s="1">
        <f>IF(AND(B3354="Med B", COUNTIFS(A$2:A3354, A3354, B$2:B3354, "Med B")=2), E3354, 0)</f>
        <v>0</v>
      </c>
    </row>
    <row r="3355" spans="9:16" ht="12.75" customHeight="1" x14ac:dyDescent="0.25">
      <c r="I3355" s="23">
        <f>IF(F3355=1, SUMIFS(E$2:E3355, A$2:A3355, A3355, B$2:B3355, "Med A"), 0)</f>
        <v>0</v>
      </c>
      <c r="J3355" s="23">
        <f t="shared" si="353"/>
        <v>0</v>
      </c>
      <c r="K3355" s="23">
        <f t="shared" si="354"/>
        <v>0</v>
      </c>
      <c r="L3355" s="23">
        <f t="shared" si="355"/>
        <v>0</v>
      </c>
      <c r="M3355" s="1">
        <f>IF(AND(B3355="Med B", COUNTIFS(A$2:A3355, A3355, B$2:B3355, "Med B")=1), 1, 0)</f>
        <v>0</v>
      </c>
      <c r="N3355" s="1">
        <f t="shared" si="356"/>
        <v>0</v>
      </c>
      <c r="O3355" s="1">
        <f>IF(B3355="Med B", COUNTIFS(A$2:A3355, A3355, B$2:B3355, "Med B"), 0)</f>
        <v>0</v>
      </c>
      <c r="P3355" s="1">
        <f>IF(AND(B3355="Med B", COUNTIFS(A$2:A3355, A3355, B$2:B3355, "Med B")=2), E3355, 0)</f>
        <v>0</v>
      </c>
    </row>
    <row r="3356" spans="9:16" ht="12.75" customHeight="1" x14ac:dyDescent="0.25">
      <c r="I3356" s="23">
        <f>IF(F3356=1, SUMIFS(E$2:E3356, A$2:A3356, A3356, B$2:B3356, "Med A"), 0)</f>
        <v>0</v>
      </c>
      <c r="J3356" s="23">
        <f t="shared" si="353"/>
        <v>0</v>
      </c>
      <c r="K3356" s="23">
        <f t="shared" si="354"/>
        <v>0</v>
      </c>
      <c r="L3356" s="23">
        <f t="shared" si="355"/>
        <v>0</v>
      </c>
      <c r="M3356" s="1">
        <f>IF(AND(B3356="Med B", COUNTIFS(A$2:A3356, A3356, B$2:B3356, "Med B")=1), 1, 0)</f>
        <v>0</v>
      </c>
      <c r="N3356" s="1">
        <f t="shared" si="356"/>
        <v>0</v>
      </c>
      <c r="O3356" s="1">
        <f>IF(B3356="Med B", COUNTIFS(A$2:A3356, A3356, B$2:B3356, "Med B"), 0)</f>
        <v>0</v>
      </c>
      <c r="P3356" s="1">
        <f>IF(AND(B3356="Med B", COUNTIFS(A$2:A3356, A3356, B$2:B3356, "Med B")=2), E3356, 0)</f>
        <v>0</v>
      </c>
    </row>
    <row r="3357" spans="9:16" ht="12.75" customHeight="1" x14ac:dyDescent="0.25">
      <c r="I3357" s="23">
        <f>IF(F3357=1, SUMIFS(E$2:E3357, A$2:A3357, A3357, B$2:B3357, "Med A"), 0)</f>
        <v>0</v>
      </c>
      <c r="J3357" s="23">
        <f t="shared" si="353"/>
        <v>0</v>
      </c>
      <c r="K3357" s="23">
        <f t="shared" si="354"/>
        <v>0</v>
      </c>
      <c r="L3357" s="23">
        <f t="shared" si="355"/>
        <v>0</v>
      </c>
      <c r="M3357" s="1">
        <f>IF(AND(B3357="Med B", COUNTIFS(A$2:A3357, A3357, B$2:B3357, "Med B")=1), 1, 0)</f>
        <v>0</v>
      </c>
      <c r="N3357" s="1">
        <f t="shared" si="356"/>
        <v>0</v>
      </c>
      <c r="O3357" s="1">
        <f>IF(B3357="Med B", COUNTIFS(A$2:A3357, A3357, B$2:B3357, "Med B"), 0)</f>
        <v>0</v>
      </c>
      <c r="P3357" s="1">
        <f>IF(AND(B3357="Med B", COUNTIFS(A$2:A3357, A3357, B$2:B3357, "Med B")=2), E3357, 0)</f>
        <v>0</v>
      </c>
    </row>
    <row r="3358" spans="9:16" ht="12.75" customHeight="1" x14ac:dyDescent="0.25">
      <c r="I3358" s="23">
        <f>IF(F3358=1, SUMIFS(E$2:E3358, A$2:A3358, A3358, B$2:B3358, "Med A"), 0)</f>
        <v>0</v>
      </c>
      <c r="J3358" s="23">
        <f t="shared" si="353"/>
        <v>0</v>
      </c>
      <c r="K3358" s="23">
        <f t="shared" si="354"/>
        <v>0</v>
      </c>
      <c r="L3358" s="23">
        <f t="shared" si="355"/>
        <v>0</v>
      </c>
      <c r="M3358" s="1">
        <f>IF(AND(B3358="Med B", COUNTIFS(A$2:A3358, A3358, B$2:B3358, "Med B")=1), 1, 0)</f>
        <v>0</v>
      </c>
      <c r="N3358" s="1">
        <f t="shared" si="356"/>
        <v>0</v>
      </c>
      <c r="O3358" s="1">
        <f>IF(B3358="Med B", COUNTIFS(A$2:A3358, A3358, B$2:B3358, "Med B"), 0)</f>
        <v>0</v>
      </c>
      <c r="P3358" s="1">
        <f>IF(AND(B3358="Med B", COUNTIFS(A$2:A3358, A3358, B$2:B3358, "Med B")=2), E3358, 0)</f>
        <v>0</v>
      </c>
    </row>
    <row r="3359" spans="9:16" ht="12.75" customHeight="1" x14ac:dyDescent="0.25">
      <c r="I3359" s="23">
        <f>IF(F3359=1, SUMIFS(E$2:E3359, A$2:A3359, A3359, B$2:B3359, "Med A"), 0)</f>
        <v>0</v>
      </c>
      <c r="J3359" s="23">
        <f t="shared" si="353"/>
        <v>0</v>
      </c>
      <c r="K3359" s="23">
        <f t="shared" si="354"/>
        <v>0</v>
      </c>
      <c r="L3359" s="23">
        <f t="shared" si="355"/>
        <v>0</v>
      </c>
      <c r="M3359" s="1">
        <f>IF(AND(B3359="Med B", COUNTIFS(A$2:A3359, A3359, B$2:B3359, "Med B")=1), 1, 0)</f>
        <v>0</v>
      </c>
      <c r="N3359" s="1">
        <f t="shared" si="356"/>
        <v>0</v>
      </c>
      <c r="O3359" s="1">
        <f>IF(B3359="Med B", COUNTIFS(A$2:A3359, A3359, B$2:B3359, "Med B"), 0)</f>
        <v>0</v>
      </c>
      <c r="P3359" s="1">
        <f>IF(AND(B3359="Med B", COUNTIFS(A$2:A3359, A3359, B$2:B3359, "Med B")=2), E3359, 0)</f>
        <v>0</v>
      </c>
    </row>
    <row r="3360" spans="9:16" ht="12.75" customHeight="1" x14ac:dyDescent="0.25">
      <c r="I3360" s="23">
        <f>IF(F3360=1, SUMIFS(E$2:E3360, A$2:A3360, A3360, B$2:B3360, "Med A"), 0)</f>
        <v>0</v>
      </c>
      <c r="J3360" s="23">
        <f t="shared" si="353"/>
        <v>0</v>
      </c>
      <c r="K3360" s="23">
        <f t="shared" si="354"/>
        <v>0</v>
      </c>
      <c r="L3360" s="23">
        <f t="shared" si="355"/>
        <v>0</v>
      </c>
      <c r="M3360" s="1">
        <f>IF(AND(B3360="Med B", COUNTIFS(A$2:A3360, A3360, B$2:B3360, "Med B")=1), 1, 0)</f>
        <v>0</v>
      </c>
      <c r="N3360" s="1">
        <f t="shared" si="356"/>
        <v>0</v>
      </c>
      <c r="O3360" s="1">
        <f>IF(B3360="Med B", COUNTIFS(A$2:A3360, A3360, B$2:B3360, "Med B"), 0)</f>
        <v>0</v>
      </c>
      <c r="P3360" s="1">
        <f>IF(AND(B3360="Med B", COUNTIFS(A$2:A3360, A3360, B$2:B3360, "Med B")=2), E3360, 0)</f>
        <v>0</v>
      </c>
    </row>
    <row r="3361" spans="9:16" ht="12.75" customHeight="1" x14ac:dyDescent="0.25">
      <c r="I3361" s="23">
        <f>IF(F3361=1, SUMIFS(E$2:E3361, A$2:A3361, A3361, B$2:B3361, "Med A"), 0)</f>
        <v>0</v>
      </c>
      <c r="J3361" s="23">
        <f t="shared" si="353"/>
        <v>0</v>
      </c>
      <c r="K3361" s="23">
        <f t="shared" si="354"/>
        <v>0</v>
      </c>
      <c r="L3361" s="23">
        <f t="shared" si="355"/>
        <v>0</v>
      </c>
      <c r="M3361" s="1">
        <f>IF(AND(B3361="Med B", COUNTIFS(A$2:A3361, A3361, B$2:B3361, "Med B")=1), 1, 0)</f>
        <v>0</v>
      </c>
      <c r="N3361" s="1">
        <f t="shared" si="356"/>
        <v>0</v>
      </c>
      <c r="O3361" s="1">
        <f>IF(B3361="Med B", COUNTIFS(A$2:A3361, A3361, B$2:B3361, "Med B"), 0)</f>
        <v>0</v>
      </c>
      <c r="P3361" s="1">
        <f>IF(AND(B3361="Med B", COUNTIFS(A$2:A3361, A3361, B$2:B3361, "Med B")=2), E3361, 0)</f>
        <v>0</v>
      </c>
    </row>
    <row r="3362" spans="9:16" ht="12.75" customHeight="1" x14ac:dyDescent="0.25">
      <c r="I3362" s="23">
        <f>IF(F3362=1, SUMIFS(E$2:E3362, A$2:A3362, A3362, B$2:B3362, "Med A"), 0)</f>
        <v>0</v>
      </c>
      <c r="J3362" s="23">
        <f t="shared" si="353"/>
        <v>0</v>
      </c>
      <c r="K3362" s="23">
        <f t="shared" si="354"/>
        <v>0</v>
      </c>
      <c r="L3362" s="23">
        <f t="shared" si="355"/>
        <v>0</v>
      </c>
      <c r="M3362" s="1">
        <f>IF(AND(B3362="Med B", COUNTIFS(A$2:A3362, A3362, B$2:B3362, "Med B")=1), 1, 0)</f>
        <v>0</v>
      </c>
      <c r="N3362" s="1">
        <f t="shared" si="356"/>
        <v>0</v>
      </c>
      <c r="O3362" s="1">
        <f>IF(B3362="Med B", COUNTIFS(A$2:A3362, A3362, B$2:B3362, "Med B"), 0)</f>
        <v>0</v>
      </c>
      <c r="P3362" s="1">
        <f>IF(AND(B3362="Med B", COUNTIFS(A$2:A3362, A3362, B$2:B3362, "Med B")=2), E3362, 0)</f>
        <v>0</v>
      </c>
    </row>
    <row r="3363" spans="9:16" ht="12.75" customHeight="1" x14ac:dyDescent="0.25">
      <c r="I3363" s="23">
        <f>IF(F3363=1, SUMIFS(E$2:E3363, A$2:A3363, A3363, B$2:B3363, "Med A"), 0)</f>
        <v>0</v>
      </c>
      <c r="J3363" s="23">
        <f t="shared" si="353"/>
        <v>0</v>
      </c>
      <c r="K3363" s="23">
        <f t="shared" si="354"/>
        <v>0</v>
      </c>
      <c r="L3363" s="23">
        <f t="shared" si="355"/>
        <v>0</v>
      </c>
      <c r="M3363" s="1">
        <f>IF(AND(B3363="Med B", COUNTIFS(A$2:A3363, A3363, B$2:B3363, "Med B")=1), 1, 0)</f>
        <v>0</v>
      </c>
      <c r="N3363" s="1">
        <f t="shared" si="356"/>
        <v>0</v>
      </c>
      <c r="O3363" s="1">
        <f>IF(B3363="Med B", COUNTIFS(A$2:A3363, A3363, B$2:B3363, "Med B"), 0)</f>
        <v>0</v>
      </c>
      <c r="P3363" s="1">
        <f>IF(AND(B3363="Med B", COUNTIFS(A$2:A3363, A3363, B$2:B3363, "Med B")=2), E3363, 0)</f>
        <v>0</v>
      </c>
    </row>
    <row r="3364" spans="9:16" ht="12.75" customHeight="1" x14ac:dyDescent="0.25">
      <c r="I3364" s="23">
        <f>IF(F3364=1, SUMIFS(E$2:E3364, A$2:A3364, A3364, B$2:B3364, "Med A"), 0)</f>
        <v>0</v>
      </c>
      <c r="J3364" s="23">
        <f t="shared" si="353"/>
        <v>0</v>
      </c>
      <c r="K3364" s="23">
        <f t="shared" si="354"/>
        <v>0</v>
      </c>
      <c r="L3364" s="23">
        <f t="shared" si="355"/>
        <v>0</v>
      </c>
      <c r="M3364" s="1">
        <f>IF(AND(B3364="Med B", COUNTIFS(A$2:A3364, A3364, B$2:B3364, "Med B")=1), 1, 0)</f>
        <v>0</v>
      </c>
      <c r="N3364" s="1">
        <f t="shared" si="356"/>
        <v>0</v>
      </c>
      <c r="O3364" s="1">
        <f>IF(B3364="Med B", COUNTIFS(A$2:A3364, A3364, B$2:B3364, "Med B"), 0)</f>
        <v>0</v>
      </c>
      <c r="P3364" s="1">
        <f>IF(AND(B3364="Med B", COUNTIFS(A$2:A3364, A3364, B$2:B3364, "Med B")=2), E3364, 0)</f>
        <v>0</v>
      </c>
    </row>
    <row r="3365" spans="9:16" ht="12.75" customHeight="1" x14ac:dyDescent="0.25">
      <c r="I3365" s="23">
        <f>IF(F3365=1, SUMIFS(E$2:E3365, A$2:A3365, A3365, B$2:B3365, "Med A"), 0)</f>
        <v>0</v>
      </c>
      <c r="J3365" s="23">
        <f t="shared" si="353"/>
        <v>0</v>
      </c>
      <c r="K3365" s="23">
        <f t="shared" si="354"/>
        <v>0</v>
      </c>
      <c r="L3365" s="23">
        <f t="shared" si="355"/>
        <v>0</v>
      </c>
      <c r="M3365" s="1">
        <f>IF(AND(B3365="Med B", COUNTIFS(A$2:A3365, A3365, B$2:B3365, "Med B")=1), 1, 0)</f>
        <v>0</v>
      </c>
      <c r="N3365" s="1">
        <f t="shared" si="356"/>
        <v>0</v>
      </c>
      <c r="O3365" s="1">
        <f>IF(B3365="Med B", COUNTIFS(A$2:A3365, A3365, B$2:B3365, "Med B"), 0)</f>
        <v>0</v>
      </c>
      <c r="P3365" s="1">
        <f>IF(AND(B3365="Med B", COUNTIFS(A$2:A3365, A3365, B$2:B3365, "Med B")=2), E3365, 0)</f>
        <v>0</v>
      </c>
    </row>
    <row r="3366" spans="9:16" ht="12.75" customHeight="1" x14ac:dyDescent="0.25">
      <c r="I3366" s="23">
        <f>IF(F3366=1, SUMIFS(E$2:E3366, A$2:A3366, A3366, B$2:B3366, "Med A"), 0)</f>
        <v>0</v>
      </c>
      <c r="J3366" s="23">
        <f t="shared" si="353"/>
        <v>0</v>
      </c>
      <c r="K3366" s="23">
        <f t="shared" si="354"/>
        <v>0</v>
      </c>
      <c r="L3366" s="23">
        <f t="shared" si="355"/>
        <v>0</v>
      </c>
      <c r="M3366" s="1">
        <f>IF(AND(B3366="Med B", COUNTIFS(A$2:A3366, A3366, B$2:B3366, "Med B")=1), 1, 0)</f>
        <v>0</v>
      </c>
      <c r="N3366" s="1">
        <f t="shared" si="356"/>
        <v>0</v>
      </c>
      <c r="O3366" s="1">
        <f>IF(B3366="Med B", COUNTIFS(A$2:A3366, A3366, B$2:B3366, "Med B"), 0)</f>
        <v>0</v>
      </c>
      <c r="P3366" s="1">
        <f>IF(AND(B3366="Med B", COUNTIFS(A$2:A3366, A3366, B$2:B3366, "Med B")=2), E3366, 0)</f>
        <v>0</v>
      </c>
    </row>
    <row r="3367" spans="9:16" ht="12.75" customHeight="1" x14ac:dyDescent="0.25">
      <c r="I3367" s="23">
        <f>IF(F3367=1, SUMIFS(E$2:E3367, A$2:A3367, A3367, B$2:B3367, "Med A"), 0)</f>
        <v>0</v>
      </c>
      <c r="J3367" s="23">
        <f t="shared" si="353"/>
        <v>0</v>
      </c>
      <c r="K3367" s="23">
        <f t="shared" si="354"/>
        <v>0</v>
      </c>
      <c r="L3367" s="23">
        <f t="shared" si="355"/>
        <v>0</v>
      </c>
      <c r="M3367" s="1">
        <f>IF(AND(B3367="Med B", COUNTIFS(A$2:A3367, A3367, B$2:B3367, "Med B")=1), 1, 0)</f>
        <v>0</v>
      </c>
      <c r="N3367" s="1">
        <f t="shared" si="356"/>
        <v>0</v>
      </c>
      <c r="O3367" s="1">
        <f>IF(B3367="Med B", COUNTIFS(A$2:A3367, A3367, B$2:B3367, "Med B"), 0)</f>
        <v>0</v>
      </c>
      <c r="P3367" s="1">
        <f>IF(AND(B3367="Med B", COUNTIFS(A$2:A3367, A3367, B$2:B3367, "Med B")=2), E3367, 0)</f>
        <v>0</v>
      </c>
    </row>
    <row r="3368" spans="9:16" ht="12.75" customHeight="1" x14ac:dyDescent="0.25">
      <c r="I3368" s="23">
        <f>IF(F3368=1, SUMIFS(E$2:E3368, A$2:A3368, A3368, B$2:B3368, "Med A"), 0)</f>
        <v>0</v>
      </c>
      <c r="J3368" s="23">
        <f t="shared" si="353"/>
        <v>0</v>
      </c>
      <c r="K3368" s="23">
        <f t="shared" si="354"/>
        <v>0</v>
      </c>
      <c r="L3368" s="23">
        <f t="shared" si="355"/>
        <v>0</v>
      </c>
      <c r="M3368" s="1">
        <f>IF(AND(B3368="Med B", COUNTIFS(A$2:A3368, A3368, B$2:B3368, "Med B")=1), 1, 0)</f>
        <v>0</v>
      </c>
      <c r="N3368" s="1">
        <f t="shared" si="356"/>
        <v>0</v>
      </c>
      <c r="O3368" s="1">
        <f>IF(B3368="Med B", COUNTIFS(A$2:A3368, A3368, B$2:B3368, "Med B"), 0)</f>
        <v>0</v>
      </c>
      <c r="P3368" s="1">
        <f>IF(AND(B3368="Med B", COUNTIFS(A$2:A3368, A3368, B$2:B3368, "Med B")=2), E3368, 0)</f>
        <v>0</v>
      </c>
    </row>
    <row r="3369" spans="9:16" ht="12.75" customHeight="1" x14ac:dyDescent="0.25">
      <c r="I3369" s="23">
        <f>IF(F3369=1, SUMIFS(E$2:E3369, A$2:A3369, A3369, B$2:B3369, "Med A"), 0)</f>
        <v>0</v>
      </c>
      <c r="J3369" s="23">
        <f t="shared" si="353"/>
        <v>0</v>
      </c>
      <c r="K3369" s="23">
        <f t="shared" si="354"/>
        <v>0</v>
      </c>
      <c r="L3369" s="23">
        <f t="shared" si="355"/>
        <v>0</v>
      </c>
      <c r="M3369" s="1">
        <f>IF(AND(B3369="Med B", COUNTIFS(A$2:A3369, A3369, B$2:B3369, "Med B")=1), 1, 0)</f>
        <v>0</v>
      </c>
      <c r="N3369" s="1">
        <f t="shared" si="356"/>
        <v>0</v>
      </c>
      <c r="O3369" s="1">
        <f>IF(B3369="Med B", COUNTIFS(A$2:A3369, A3369, B$2:B3369, "Med B"), 0)</f>
        <v>0</v>
      </c>
      <c r="P3369" s="1">
        <f>IF(AND(B3369="Med B", COUNTIFS(A$2:A3369, A3369, B$2:B3369, "Med B")=2), E3369, 0)</f>
        <v>0</v>
      </c>
    </row>
    <row r="3370" spans="9:16" ht="12.75" customHeight="1" x14ac:dyDescent="0.25">
      <c r="I3370" s="23">
        <f>IF(F3370=1, SUMIFS(E$2:E3370, A$2:A3370, A3370, B$2:B3370, "Med A"), 0)</f>
        <v>0</v>
      </c>
      <c r="J3370" s="23">
        <f t="shared" si="353"/>
        <v>0</v>
      </c>
      <c r="K3370" s="23">
        <f t="shared" si="354"/>
        <v>0</v>
      </c>
      <c r="L3370" s="23">
        <f t="shared" si="355"/>
        <v>0</v>
      </c>
      <c r="M3370" s="1">
        <f>IF(AND(B3370="Med B", COUNTIFS(A$2:A3370, A3370, B$2:B3370, "Med B")=1), 1, 0)</f>
        <v>0</v>
      </c>
      <c r="N3370" s="1">
        <f t="shared" si="356"/>
        <v>0</v>
      </c>
      <c r="O3370" s="1">
        <f>IF(B3370="Med B", COUNTIFS(A$2:A3370, A3370, B$2:B3370, "Med B"), 0)</f>
        <v>0</v>
      </c>
      <c r="P3370" s="1">
        <f>IF(AND(B3370="Med B", COUNTIFS(A$2:A3370, A3370, B$2:B3370, "Med B")=2), E3370, 0)</f>
        <v>0</v>
      </c>
    </row>
    <row r="3371" spans="9:16" ht="12.75" customHeight="1" x14ac:dyDescent="0.25">
      <c r="I3371" s="23">
        <f>IF(F3371=1, SUMIFS(E$2:E3371, A$2:A3371, A3371, B$2:B3371, "Med A"), 0)</f>
        <v>0</v>
      </c>
      <c r="J3371" s="23">
        <f t="shared" si="353"/>
        <v>0</v>
      </c>
      <c r="K3371" s="23">
        <f t="shared" si="354"/>
        <v>0</v>
      </c>
      <c r="L3371" s="23">
        <f t="shared" si="355"/>
        <v>0</v>
      </c>
      <c r="M3371" s="1">
        <f>IF(AND(B3371="Med B", COUNTIFS(A$2:A3371, A3371, B$2:B3371, "Med B")=1), 1, 0)</f>
        <v>0</v>
      </c>
      <c r="N3371" s="1">
        <f t="shared" si="356"/>
        <v>0</v>
      </c>
      <c r="O3371" s="1">
        <f>IF(B3371="Med B", COUNTIFS(A$2:A3371, A3371, B$2:B3371, "Med B"), 0)</f>
        <v>0</v>
      </c>
      <c r="P3371" s="1">
        <f>IF(AND(B3371="Med B", COUNTIFS(A$2:A3371, A3371, B$2:B3371, "Med B")=2), E3371, 0)</f>
        <v>0</v>
      </c>
    </row>
    <row r="3372" spans="9:16" ht="12.75" customHeight="1" x14ac:dyDescent="0.25">
      <c r="I3372" s="23">
        <f>IF(F3372=1, SUMIFS(E$2:E3372, A$2:A3372, A3372, B$2:B3372, "Med A"), 0)</f>
        <v>0</v>
      </c>
      <c r="J3372" s="23">
        <f t="shared" si="353"/>
        <v>0</v>
      </c>
      <c r="K3372" s="23">
        <f t="shared" si="354"/>
        <v>0</v>
      </c>
      <c r="L3372" s="23">
        <f t="shared" si="355"/>
        <v>0</v>
      </c>
      <c r="M3372" s="1">
        <f>IF(AND(B3372="Med B", COUNTIFS(A$2:A3372, A3372, B$2:B3372, "Med B")=1), 1, 0)</f>
        <v>0</v>
      </c>
      <c r="N3372" s="1">
        <f t="shared" si="356"/>
        <v>0</v>
      </c>
      <c r="O3372" s="1">
        <f>IF(B3372="Med B", COUNTIFS(A$2:A3372, A3372, B$2:B3372, "Med B"), 0)</f>
        <v>0</v>
      </c>
      <c r="P3372" s="1">
        <f>IF(AND(B3372="Med B", COUNTIFS(A$2:A3372, A3372, B$2:B3372, "Med B")=2), E3372, 0)</f>
        <v>0</v>
      </c>
    </row>
    <row r="3373" spans="9:16" ht="12.75" customHeight="1" x14ac:dyDescent="0.25">
      <c r="I3373" s="23">
        <f>IF(F3373=1, SUMIFS(E$2:E3373, A$2:A3373, A3373, B$2:B3373, "Med A"), 0)</f>
        <v>0</v>
      </c>
      <c r="J3373" s="23">
        <f t="shared" si="353"/>
        <v>0</v>
      </c>
      <c r="K3373" s="23">
        <f t="shared" si="354"/>
        <v>0</v>
      </c>
      <c r="L3373" s="23">
        <f t="shared" si="355"/>
        <v>0</v>
      </c>
      <c r="M3373" s="1">
        <f>IF(AND(B3373="Med B", COUNTIFS(A$2:A3373, A3373, B$2:B3373, "Med B")=1), 1, 0)</f>
        <v>0</v>
      </c>
      <c r="N3373" s="1">
        <f t="shared" si="356"/>
        <v>0</v>
      </c>
      <c r="O3373" s="1">
        <f>IF(B3373="Med B", COUNTIFS(A$2:A3373, A3373, B$2:B3373, "Med B"), 0)</f>
        <v>0</v>
      </c>
      <c r="P3373" s="1">
        <f>IF(AND(B3373="Med B", COUNTIFS(A$2:A3373, A3373, B$2:B3373, "Med B")=2), E3373, 0)</f>
        <v>0</v>
      </c>
    </row>
    <row r="3374" spans="9:16" ht="12.75" customHeight="1" x14ac:dyDescent="0.25">
      <c r="I3374" s="23">
        <f>IF(F3374=1, SUMIFS(E$2:E3374, A$2:A3374, A3374, B$2:B3374, "Med A"), 0)</f>
        <v>0</v>
      </c>
      <c r="J3374" s="23">
        <f t="shared" si="353"/>
        <v>0</v>
      </c>
      <c r="K3374" s="23">
        <f t="shared" si="354"/>
        <v>0</v>
      </c>
      <c r="L3374" s="23">
        <f t="shared" si="355"/>
        <v>0</v>
      </c>
      <c r="M3374" s="1">
        <f>IF(AND(B3374="Med B", COUNTIFS(A$2:A3374, A3374, B$2:B3374, "Med B")=1), 1, 0)</f>
        <v>0</v>
      </c>
      <c r="N3374" s="1">
        <f t="shared" si="356"/>
        <v>0</v>
      </c>
      <c r="O3374" s="1">
        <f>IF(B3374="Med B", COUNTIFS(A$2:A3374, A3374, B$2:B3374, "Med B"), 0)</f>
        <v>0</v>
      </c>
      <c r="P3374" s="1">
        <f>IF(AND(B3374="Med B", COUNTIFS(A$2:A3374, A3374, B$2:B3374, "Med B")=2), E3374, 0)</f>
        <v>0</v>
      </c>
    </row>
    <row r="3375" spans="9:16" ht="12.75" customHeight="1" x14ac:dyDescent="0.25">
      <c r="I3375" s="23">
        <f>IF(F3375=1, SUMIFS(E$2:E3375, A$2:A3375, A3375, B$2:B3375, "Med A"), 0)</f>
        <v>0</v>
      </c>
      <c r="J3375" s="23">
        <f t="shared" si="353"/>
        <v>0</v>
      </c>
      <c r="K3375" s="23">
        <f t="shared" si="354"/>
        <v>0</v>
      </c>
      <c r="L3375" s="23">
        <f t="shared" si="355"/>
        <v>0</v>
      </c>
      <c r="M3375" s="1">
        <f>IF(AND(B3375="Med B", COUNTIFS(A$2:A3375, A3375, B$2:B3375, "Med B")=1), 1, 0)</f>
        <v>0</v>
      </c>
      <c r="N3375" s="1">
        <f t="shared" si="356"/>
        <v>0</v>
      </c>
      <c r="O3375" s="1">
        <f>IF(B3375="Med B", COUNTIFS(A$2:A3375, A3375, B$2:B3375, "Med B"), 0)</f>
        <v>0</v>
      </c>
      <c r="P3375" s="1">
        <f>IF(AND(B3375="Med B", COUNTIFS(A$2:A3375, A3375, B$2:B3375, "Med B")=2), E3375, 0)</f>
        <v>0</v>
      </c>
    </row>
    <row r="3376" spans="9:16" ht="12.75" customHeight="1" x14ac:dyDescent="0.25">
      <c r="I3376" s="23">
        <f>IF(F3376=1, SUMIFS(E$2:E3376, A$2:A3376, A3376, B$2:B3376, "Med A"), 0)</f>
        <v>0</v>
      </c>
      <c r="J3376" s="23">
        <f t="shared" si="353"/>
        <v>0</v>
      </c>
      <c r="K3376" s="23">
        <f t="shared" si="354"/>
        <v>0</v>
      </c>
      <c r="L3376" s="23">
        <f t="shared" si="355"/>
        <v>0</v>
      </c>
      <c r="M3376" s="1">
        <f>IF(AND(B3376="Med B", COUNTIFS(A$2:A3376, A3376, B$2:B3376, "Med B")=1), 1, 0)</f>
        <v>0</v>
      </c>
      <c r="N3376" s="1">
        <f t="shared" si="356"/>
        <v>0</v>
      </c>
      <c r="O3376" s="1">
        <f>IF(B3376="Med B", COUNTIFS(A$2:A3376, A3376, B$2:B3376, "Med B"), 0)</f>
        <v>0</v>
      </c>
      <c r="P3376" s="1">
        <f>IF(AND(B3376="Med B", COUNTIFS(A$2:A3376, A3376, B$2:B3376, "Med B")=2), E3376, 0)</f>
        <v>0</v>
      </c>
    </row>
    <row r="3377" spans="9:16" ht="12.75" customHeight="1" x14ac:dyDescent="0.25">
      <c r="I3377" s="23">
        <f>IF(F3377=1, SUMIFS(E$2:E3377, A$2:A3377, A3377, B$2:B3377, "Med A"), 0)</f>
        <v>0</v>
      </c>
      <c r="J3377" s="23">
        <f t="shared" si="353"/>
        <v>0</v>
      </c>
      <c r="K3377" s="23">
        <f t="shared" si="354"/>
        <v>0</v>
      </c>
      <c r="L3377" s="23">
        <f t="shared" si="355"/>
        <v>0</v>
      </c>
      <c r="M3377" s="1">
        <f>IF(AND(B3377="Med B", COUNTIFS(A$2:A3377, A3377, B$2:B3377, "Med B")=1), 1, 0)</f>
        <v>0</v>
      </c>
      <c r="N3377" s="1">
        <f t="shared" si="356"/>
        <v>0</v>
      </c>
      <c r="O3377" s="1">
        <f>IF(B3377="Med B", COUNTIFS(A$2:A3377, A3377, B$2:B3377, "Med B"), 0)</f>
        <v>0</v>
      </c>
      <c r="P3377" s="1">
        <f>IF(AND(B3377="Med B", COUNTIFS(A$2:A3377, A3377, B$2:B3377, "Med B")=2), E3377, 0)</f>
        <v>0</v>
      </c>
    </row>
    <row r="3378" spans="9:16" ht="12.75" customHeight="1" x14ac:dyDescent="0.25">
      <c r="I3378" s="23">
        <f>IF(F3378=1, SUMIFS(E$2:E3378, A$2:A3378, A3378, B$2:B3378, "Med A"), 0)</f>
        <v>0</v>
      </c>
      <c r="J3378" s="23">
        <f t="shared" si="353"/>
        <v>0</v>
      </c>
      <c r="K3378" s="23">
        <f t="shared" si="354"/>
        <v>0</v>
      </c>
      <c r="L3378" s="23">
        <f t="shared" si="355"/>
        <v>0</v>
      </c>
      <c r="M3378" s="1">
        <f>IF(AND(B3378="Med B", COUNTIFS(A$2:A3378, A3378, B$2:B3378, "Med B")=1), 1, 0)</f>
        <v>0</v>
      </c>
      <c r="N3378" s="1">
        <f t="shared" si="356"/>
        <v>0</v>
      </c>
      <c r="O3378" s="1">
        <f>IF(B3378="Med B", COUNTIFS(A$2:A3378, A3378, B$2:B3378, "Med B"), 0)</f>
        <v>0</v>
      </c>
      <c r="P3378" s="1">
        <f>IF(AND(B3378="Med B", COUNTIFS(A$2:A3378, A3378, B$2:B3378, "Med B")=2), E3378, 0)</f>
        <v>0</v>
      </c>
    </row>
    <row r="3379" spans="9:16" ht="12.75" customHeight="1" x14ac:dyDescent="0.25">
      <c r="I3379" s="23">
        <f>IF(F3379=1, SUMIFS(E$2:E3379, A$2:A3379, A3379, B$2:B3379, "Med A"), 0)</f>
        <v>0</v>
      </c>
      <c r="J3379" s="23">
        <f t="shared" si="353"/>
        <v>0</v>
      </c>
      <c r="K3379" s="23">
        <f t="shared" si="354"/>
        <v>0</v>
      </c>
      <c r="L3379" s="23">
        <f t="shared" si="355"/>
        <v>0</v>
      </c>
      <c r="M3379" s="1">
        <f>IF(AND(B3379="Med B", COUNTIFS(A$2:A3379, A3379, B$2:B3379, "Med B")=1), 1, 0)</f>
        <v>0</v>
      </c>
      <c r="N3379" s="1">
        <f t="shared" si="356"/>
        <v>0</v>
      </c>
      <c r="O3379" s="1">
        <f>IF(B3379="Med B", COUNTIFS(A$2:A3379, A3379, B$2:B3379, "Med B"), 0)</f>
        <v>0</v>
      </c>
      <c r="P3379" s="1">
        <f>IF(AND(B3379="Med B", COUNTIFS(A$2:A3379, A3379, B$2:B3379, "Med B")=2), E3379, 0)</f>
        <v>0</v>
      </c>
    </row>
    <row r="3380" spans="9:16" ht="12.75" customHeight="1" x14ac:dyDescent="0.25">
      <c r="I3380" s="23">
        <f>IF(F3380=1, SUMIFS(E$2:E3380, A$2:A3380, A3380, B$2:B3380, "Med A"), 0)</f>
        <v>0</v>
      </c>
      <c r="J3380" s="23">
        <f t="shared" si="353"/>
        <v>0</v>
      </c>
      <c r="K3380" s="23">
        <f t="shared" si="354"/>
        <v>0</v>
      </c>
      <c r="L3380" s="23">
        <f t="shared" si="355"/>
        <v>0</v>
      </c>
      <c r="M3380" s="1">
        <f>IF(AND(B3380="Med B", COUNTIFS(A$2:A3380, A3380, B$2:B3380, "Med B")=1), 1, 0)</f>
        <v>0</v>
      </c>
      <c r="N3380" s="1">
        <f t="shared" si="356"/>
        <v>0</v>
      </c>
      <c r="O3380" s="1">
        <f>IF(B3380="Med B", COUNTIFS(A$2:A3380, A3380, B$2:B3380, "Med B"), 0)</f>
        <v>0</v>
      </c>
      <c r="P3380" s="1">
        <f>IF(AND(B3380="Med B", COUNTIFS(A$2:A3380, A3380, B$2:B3380, "Med B")=2), E3380, 0)</f>
        <v>0</v>
      </c>
    </row>
    <row r="3381" spans="9:16" ht="12.75" customHeight="1" x14ac:dyDescent="0.25">
      <c r="I3381" s="23">
        <f>IF(F3381=1, SUMIFS(E$2:E3381, A$2:A3381, A3381, B$2:B3381, "Med A"), 0)</f>
        <v>0</v>
      </c>
      <c r="J3381" s="23">
        <f t="shared" si="353"/>
        <v>0</v>
      </c>
      <c r="K3381" s="23">
        <f t="shared" si="354"/>
        <v>0</v>
      </c>
      <c r="L3381" s="23">
        <f t="shared" si="355"/>
        <v>0</v>
      </c>
      <c r="M3381" s="1">
        <f>IF(AND(B3381="Med B", COUNTIFS(A$2:A3381, A3381, B$2:B3381, "Med B")=1), 1, 0)</f>
        <v>0</v>
      </c>
      <c r="N3381" s="1">
        <f t="shared" si="356"/>
        <v>0</v>
      </c>
      <c r="O3381" s="1">
        <f>IF(B3381="Med B", COUNTIFS(A$2:A3381, A3381, B$2:B3381, "Med B"), 0)</f>
        <v>0</v>
      </c>
      <c r="P3381" s="1">
        <f>IF(AND(B3381="Med B", COUNTIFS(A$2:A3381, A3381, B$2:B3381, "Med B")=2), E3381, 0)</f>
        <v>0</v>
      </c>
    </row>
    <row r="3382" spans="9:16" ht="12.75" customHeight="1" x14ac:dyDescent="0.25">
      <c r="I3382" s="23">
        <f>IF(F3382=1, SUMIFS(E$2:E3382, A$2:A3382, A3382, B$2:B3382, "Med A"), 0)</f>
        <v>0</v>
      </c>
      <c r="J3382" s="23">
        <f t="shared" si="353"/>
        <v>0</v>
      </c>
      <c r="K3382" s="23">
        <f t="shared" si="354"/>
        <v>0</v>
      </c>
      <c r="L3382" s="23">
        <f t="shared" si="355"/>
        <v>0</v>
      </c>
      <c r="M3382" s="1">
        <f>IF(AND(B3382="Med B", COUNTIFS(A$2:A3382, A3382, B$2:B3382, "Med B")=1), 1, 0)</f>
        <v>0</v>
      </c>
      <c r="N3382" s="1">
        <f t="shared" si="356"/>
        <v>0</v>
      </c>
      <c r="O3382" s="1">
        <f>IF(B3382="Med B", COUNTIFS(A$2:A3382, A3382, B$2:B3382, "Med B"), 0)</f>
        <v>0</v>
      </c>
      <c r="P3382" s="1">
        <f>IF(AND(B3382="Med B", COUNTIFS(A$2:A3382, A3382, B$2:B3382, "Med B")=2), E3382, 0)</f>
        <v>0</v>
      </c>
    </row>
    <row r="3383" spans="9:16" ht="12.75" customHeight="1" x14ac:dyDescent="0.25">
      <c r="I3383" s="23">
        <f>IF(F3383=1, SUMIFS(E$2:E3383, A$2:A3383, A3383, B$2:B3383, "Med A"), 0)</f>
        <v>0</v>
      </c>
      <c r="J3383" s="23">
        <f t="shared" si="353"/>
        <v>0</v>
      </c>
      <c r="K3383" s="23">
        <f t="shared" si="354"/>
        <v>0</v>
      </c>
      <c r="L3383" s="23">
        <f t="shared" si="355"/>
        <v>0</v>
      </c>
      <c r="M3383" s="1">
        <f>IF(AND(B3383="Med B", COUNTIFS(A$2:A3383, A3383, B$2:B3383, "Med B")=1), 1, 0)</f>
        <v>0</v>
      </c>
      <c r="N3383" s="1">
        <f t="shared" si="356"/>
        <v>0</v>
      </c>
      <c r="O3383" s="1">
        <f>IF(B3383="Med B", COUNTIFS(A$2:A3383, A3383, B$2:B3383, "Med B"), 0)</f>
        <v>0</v>
      </c>
      <c r="P3383" s="1">
        <f>IF(AND(B3383="Med B", COUNTIFS(A$2:A3383, A3383, B$2:B3383, "Med B")=2), E3383, 0)</f>
        <v>0</v>
      </c>
    </row>
    <row r="3384" spans="9:16" ht="12.75" customHeight="1" x14ac:dyDescent="0.25">
      <c r="I3384" s="23">
        <f>IF(F3384=1, SUMIFS(E$2:E3384, A$2:A3384, A3384, B$2:B3384, "Med A"), 0)</f>
        <v>0</v>
      </c>
      <c r="J3384" s="23">
        <f t="shared" si="353"/>
        <v>0</v>
      </c>
      <c r="K3384" s="23">
        <f t="shared" si="354"/>
        <v>0</v>
      </c>
      <c r="L3384" s="23">
        <f t="shared" si="355"/>
        <v>0</v>
      </c>
      <c r="M3384" s="1">
        <f>IF(AND(B3384="Med B", COUNTIFS(A$2:A3384, A3384, B$2:B3384, "Med B")=1), 1, 0)</f>
        <v>0</v>
      </c>
      <c r="N3384" s="1">
        <f t="shared" si="356"/>
        <v>0</v>
      </c>
      <c r="O3384" s="1">
        <f>IF(B3384="Med B", COUNTIFS(A$2:A3384, A3384, B$2:B3384, "Med B"), 0)</f>
        <v>0</v>
      </c>
      <c r="P3384" s="1">
        <f>IF(AND(B3384="Med B", COUNTIFS(A$2:A3384, A3384, B$2:B3384, "Med B")=2), E3384, 0)</f>
        <v>0</v>
      </c>
    </row>
    <row r="3385" spans="9:16" ht="12.75" customHeight="1" x14ac:dyDescent="0.25">
      <c r="I3385" s="23">
        <f>IF(F3385=1, SUMIFS(E$2:E3385, A$2:A3385, A3385, B$2:B3385, "Med A"), 0)</f>
        <v>0</v>
      </c>
      <c r="J3385" s="23">
        <f t="shared" si="353"/>
        <v>0</v>
      </c>
      <c r="K3385" s="23">
        <f t="shared" si="354"/>
        <v>0</v>
      </c>
      <c r="L3385" s="23">
        <f t="shared" si="355"/>
        <v>0</v>
      </c>
      <c r="M3385" s="1">
        <f>IF(AND(B3385="Med B", COUNTIFS(A$2:A3385, A3385, B$2:B3385, "Med B")=1), 1, 0)</f>
        <v>0</v>
      </c>
      <c r="N3385" s="1">
        <f t="shared" si="356"/>
        <v>0</v>
      </c>
      <c r="O3385" s="1">
        <f>IF(B3385="Med B", COUNTIFS(A$2:A3385, A3385, B$2:B3385, "Med B"), 0)</f>
        <v>0</v>
      </c>
      <c r="P3385" s="1">
        <f>IF(AND(B3385="Med B", COUNTIFS(A$2:A3385, A3385, B$2:B3385, "Med B")=2), E3385, 0)</f>
        <v>0</v>
      </c>
    </row>
    <row r="3386" spans="9:16" ht="12.75" customHeight="1" x14ac:dyDescent="0.25">
      <c r="I3386" s="23">
        <f>IF(F3386=1, SUMIFS(E$2:E3386, A$2:A3386, A3386, B$2:B3386, "Med A"), 0)</f>
        <v>0</v>
      </c>
      <c r="J3386" s="23">
        <f t="shared" si="353"/>
        <v>0</v>
      </c>
      <c r="K3386" s="23">
        <f t="shared" si="354"/>
        <v>0</v>
      </c>
      <c r="L3386" s="23">
        <f t="shared" si="355"/>
        <v>0</v>
      </c>
      <c r="M3386" s="1">
        <f>IF(AND(B3386="Med B", COUNTIFS(A$2:A3386, A3386, B$2:B3386, "Med B")=1), 1, 0)</f>
        <v>0</v>
      </c>
      <c r="N3386" s="1">
        <f t="shared" si="356"/>
        <v>0</v>
      </c>
      <c r="O3386" s="1">
        <f>IF(B3386="Med B", COUNTIFS(A$2:A3386, A3386, B$2:B3386, "Med B"), 0)</f>
        <v>0</v>
      </c>
      <c r="P3386" s="1">
        <f>IF(AND(B3386="Med B", COUNTIFS(A$2:A3386, A3386, B$2:B3386, "Med B")=2), E3386, 0)</f>
        <v>0</v>
      </c>
    </row>
    <row r="3387" spans="9:16" ht="12.75" customHeight="1" x14ac:dyDescent="0.25">
      <c r="I3387" s="23">
        <f>IF(F3387=1, SUMIFS(E$2:E3387, A$2:A3387, A3387, B$2:B3387, "Med A"), 0)</f>
        <v>0</v>
      </c>
      <c r="J3387" s="23">
        <f t="shared" si="353"/>
        <v>0</v>
      </c>
      <c r="K3387" s="23">
        <f t="shared" si="354"/>
        <v>0</v>
      </c>
      <c r="L3387" s="23">
        <f t="shared" si="355"/>
        <v>0</v>
      </c>
      <c r="M3387" s="1">
        <f>IF(AND(B3387="Med B", COUNTIFS(A$2:A3387, A3387, B$2:B3387, "Med B")=1), 1, 0)</f>
        <v>0</v>
      </c>
      <c r="N3387" s="1">
        <f t="shared" si="356"/>
        <v>0</v>
      </c>
      <c r="O3387" s="1">
        <f>IF(B3387="Med B", COUNTIFS(A$2:A3387, A3387, B$2:B3387, "Med B"), 0)</f>
        <v>0</v>
      </c>
      <c r="P3387" s="1">
        <f>IF(AND(B3387="Med B", COUNTIFS(A$2:A3387, A3387, B$2:B3387, "Med B")=2), E3387, 0)</f>
        <v>0</v>
      </c>
    </row>
    <row r="3388" spans="9:16" ht="12.75" customHeight="1" x14ac:dyDescent="0.25">
      <c r="I3388" s="23">
        <f>IF(F3388=1, SUMIFS(E$2:E3388, A$2:A3388, A3388, B$2:B3388, "Med A"), 0)</f>
        <v>0</v>
      </c>
      <c r="J3388" s="23">
        <f t="shared" si="353"/>
        <v>0</v>
      </c>
      <c r="K3388" s="23">
        <f t="shared" si="354"/>
        <v>0</v>
      </c>
      <c r="L3388" s="23">
        <f t="shared" si="355"/>
        <v>0</v>
      </c>
      <c r="M3388" s="1">
        <f>IF(AND(B3388="Med B", COUNTIFS(A$2:A3388, A3388, B$2:B3388, "Med B")=1), 1, 0)</f>
        <v>0</v>
      </c>
      <c r="N3388" s="1">
        <f t="shared" si="356"/>
        <v>0</v>
      </c>
      <c r="O3388" s="1">
        <f>IF(B3388="Med B", COUNTIFS(A$2:A3388, A3388, B$2:B3388, "Med B"), 0)</f>
        <v>0</v>
      </c>
      <c r="P3388" s="1">
        <f>IF(AND(B3388="Med B", COUNTIFS(A$2:A3388, A3388, B$2:B3388, "Med B")=2), E3388, 0)</f>
        <v>0</v>
      </c>
    </row>
    <row r="3389" spans="9:16" ht="12.75" customHeight="1" x14ac:dyDescent="0.25">
      <c r="I3389" s="23">
        <f>IF(F3389=1, SUMIFS(E$2:E3389, A$2:A3389, A3389, B$2:B3389, "Med A"), 0)</f>
        <v>0</v>
      </c>
      <c r="J3389" s="23">
        <f t="shared" si="353"/>
        <v>0</v>
      </c>
      <c r="K3389" s="23">
        <f t="shared" si="354"/>
        <v>0</v>
      </c>
      <c r="L3389" s="23">
        <f t="shared" si="355"/>
        <v>0</v>
      </c>
      <c r="M3389" s="1">
        <f>IF(AND(B3389="Med B", COUNTIFS(A$2:A3389, A3389, B$2:B3389, "Med B")=1), 1, 0)</f>
        <v>0</v>
      </c>
      <c r="N3389" s="1">
        <f t="shared" si="356"/>
        <v>0</v>
      </c>
      <c r="O3389" s="1">
        <f>IF(B3389="Med B", COUNTIFS(A$2:A3389, A3389, B$2:B3389, "Med B"), 0)</f>
        <v>0</v>
      </c>
      <c r="P3389" s="1">
        <f>IF(AND(B3389="Med B", COUNTIFS(A$2:A3389, A3389, B$2:B3389, "Med B")=2), E3389, 0)</f>
        <v>0</v>
      </c>
    </row>
    <row r="3390" spans="9:16" ht="12.75" customHeight="1" x14ac:dyDescent="0.25">
      <c r="I3390" s="23">
        <f>IF(F3390=1, SUMIFS(E$2:E3390, A$2:A3390, A3390, B$2:B3390, "Med A"), 0)</f>
        <v>0</v>
      </c>
      <c r="J3390" s="23">
        <f t="shared" si="353"/>
        <v>0</v>
      </c>
      <c r="K3390" s="23">
        <f t="shared" si="354"/>
        <v>0</v>
      </c>
      <c r="L3390" s="23">
        <f t="shared" si="355"/>
        <v>0</v>
      </c>
      <c r="M3390" s="1">
        <f>IF(AND(B3390="Med B", COUNTIFS(A$2:A3390, A3390, B$2:B3390, "Med B")=1), 1, 0)</f>
        <v>0</v>
      </c>
      <c r="N3390" s="1">
        <f t="shared" si="356"/>
        <v>0</v>
      </c>
      <c r="O3390" s="1">
        <f>IF(B3390="Med B", COUNTIFS(A$2:A3390, A3390, B$2:B3390, "Med B"), 0)</f>
        <v>0</v>
      </c>
      <c r="P3390" s="1">
        <f>IF(AND(B3390="Med B", COUNTIFS(A$2:A3390, A3390, B$2:B3390, "Med B")=2), E3390, 0)</f>
        <v>0</v>
      </c>
    </row>
    <row r="3391" spans="9:16" ht="12.75" customHeight="1" x14ac:dyDescent="0.25">
      <c r="I3391" s="23">
        <f>IF(F3391=1, SUMIFS(E$2:E3391, A$2:A3391, A3391, B$2:B3391, "Med A"), 0)</f>
        <v>0</v>
      </c>
      <c r="J3391" s="23">
        <f t="shared" si="353"/>
        <v>0</v>
      </c>
      <c r="K3391" s="23">
        <f t="shared" si="354"/>
        <v>0</v>
      </c>
      <c r="L3391" s="23">
        <f t="shared" si="355"/>
        <v>0</v>
      </c>
      <c r="M3391" s="1">
        <f>IF(AND(B3391="Med B", COUNTIFS(A$2:A3391, A3391, B$2:B3391, "Med B")=1), 1, 0)</f>
        <v>0</v>
      </c>
      <c r="N3391" s="1">
        <f t="shared" si="356"/>
        <v>0</v>
      </c>
      <c r="O3391" s="1">
        <f>IF(B3391="Med B", COUNTIFS(A$2:A3391, A3391, B$2:B3391, "Med B"), 0)</f>
        <v>0</v>
      </c>
      <c r="P3391" s="1">
        <f>IF(AND(B3391="Med B", COUNTIFS(A$2:A3391, A3391, B$2:B3391, "Med B")=2), E3391, 0)</f>
        <v>0</v>
      </c>
    </row>
    <row r="3392" spans="9:16" ht="12.75" customHeight="1" x14ac:dyDescent="0.25">
      <c r="I3392" s="23">
        <f>IF(F3392=1, SUMIFS(E$2:E3392, A$2:A3392, A3392, B$2:B3392, "Med A"), 0)</f>
        <v>0</v>
      </c>
      <c r="J3392" s="23">
        <f t="shared" si="353"/>
        <v>0</v>
      </c>
      <c r="K3392" s="23">
        <f t="shared" si="354"/>
        <v>0</v>
      </c>
      <c r="L3392" s="23">
        <f t="shared" si="355"/>
        <v>0</v>
      </c>
      <c r="M3392" s="1">
        <f>IF(AND(B3392="Med B", COUNTIFS(A$2:A3392, A3392, B$2:B3392, "Med B")=1), 1, 0)</f>
        <v>0</v>
      </c>
      <c r="N3392" s="1">
        <f t="shared" si="356"/>
        <v>0</v>
      </c>
      <c r="O3392" s="1">
        <f>IF(B3392="Med B", COUNTIFS(A$2:A3392, A3392, B$2:B3392, "Med B"), 0)</f>
        <v>0</v>
      </c>
      <c r="P3392" s="1">
        <f>IF(AND(B3392="Med B", COUNTIFS(A$2:A3392, A3392, B$2:B3392, "Med B")=2), E3392, 0)</f>
        <v>0</v>
      </c>
    </row>
    <row r="3393" spans="9:16" ht="12.75" customHeight="1" x14ac:dyDescent="0.25">
      <c r="I3393" s="23">
        <f>IF(F3393=1, SUMIFS(E$2:E3393, A$2:A3393, A3393, B$2:B3393, "Med A"), 0)</f>
        <v>0</v>
      </c>
      <c r="J3393" s="23">
        <f t="shared" si="353"/>
        <v>0</v>
      </c>
      <c r="K3393" s="23">
        <f t="shared" si="354"/>
        <v>0</v>
      </c>
      <c r="L3393" s="23">
        <f t="shared" si="355"/>
        <v>0</v>
      </c>
      <c r="M3393" s="1">
        <f>IF(AND(B3393="Med B", COUNTIFS(A$2:A3393, A3393, B$2:B3393, "Med B")=1), 1, 0)</f>
        <v>0</v>
      </c>
      <c r="N3393" s="1">
        <f t="shared" si="356"/>
        <v>0</v>
      </c>
      <c r="O3393" s="1">
        <f>IF(B3393="Med B", COUNTIFS(A$2:A3393, A3393, B$2:B3393, "Med B"), 0)</f>
        <v>0</v>
      </c>
      <c r="P3393" s="1">
        <f>IF(AND(B3393="Med B", COUNTIFS(A$2:A3393, A3393, B$2:B3393, "Med B")=2), E3393, 0)</f>
        <v>0</v>
      </c>
    </row>
    <row r="3394" spans="9:16" ht="12.75" customHeight="1" x14ac:dyDescent="0.25">
      <c r="I3394" s="23">
        <f>IF(F3394=1, SUMIFS(E$2:E3394, A$2:A3394, A3394, B$2:B3394, "Med A"), 0)</f>
        <v>0</v>
      </c>
      <c r="J3394" s="23">
        <f t="shared" si="353"/>
        <v>0</v>
      </c>
      <c r="K3394" s="23">
        <f t="shared" si="354"/>
        <v>0</v>
      </c>
      <c r="L3394" s="23">
        <f t="shared" si="355"/>
        <v>0</v>
      </c>
      <c r="M3394" s="1">
        <f>IF(AND(B3394="Med B", COUNTIFS(A$2:A3394, A3394, B$2:B3394, "Med B")=1), 1, 0)</f>
        <v>0</v>
      </c>
      <c r="N3394" s="1">
        <f t="shared" si="356"/>
        <v>0</v>
      </c>
      <c r="O3394" s="1">
        <f>IF(B3394="Med B", COUNTIFS(A$2:A3394, A3394, B$2:B3394, "Med B"), 0)</f>
        <v>0</v>
      </c>
      <c r="P3394" s="1">
        <f>IF(AND(B3394="Med B", COUNTIFS(A$2:A3394, A3394, B$2:B3394, "Med B")=2), E3394, 0)</f>
        <v>0</v>
      </c>
    </row>
    <row r="3395" spans="9:16" ht="12.75" customHeight="1" x14ac:dyDescent="0.25">
      <c r="I3395" s="23">
        <f>IF(F3395=1, SUMIFS(E$2:E3395, A$2:A3395, A3395, B$2:B3395, "Med A"), 0)</f>
        <v>0</v>
      </c>
      <c r="J3395" s="23">
        <f t="shared" ref="J3395:J3458" si="357">IF(AND(B3395="Med B", OR(A3396&lt;&gt;A3395, ISBLANK(A3396))), SUMIFS(E:E, A:A, A3395, B:B, "Med B"), 0)</f>
        <v>0</v>
      </c>
      <c r="K3395" s="23">
        <f t="shared" ref="K3395:K3458" si="358">IF(B3395="Med A", E3395, 0)</f>
        <v>0</v>
      </c>
      <c r="L3395" s="23">
        <f t="shared" ref="L3395:L3458" si="359">IF(B3395="Med B", E3395, 0)</f>
        <v>0</v>
      </c>
      <c r="M3395" s="1">
        <f>IF(AND(B3395="Med B", COUNTIFS(A$2:A3395, A3395, B$2:B3395, "Med B")=1), 1, 0)</f>
        <v>0</v>
      </c>
      <c r="N3395" s="1">
        <f t="shared" ref="N3395:N3458" si="360">IF(M3395=1, E3395, 0)</f>
        <v>0</v>
      </c>
      <c r="O3395" s="1">
        <f>IF(B3395="Med B", COUNTIFS(A$2:A3395, A3395, B$2:B3395, "Med B"), 0)</f>
        <v>0</v>
      </c>
      <c r="P3395" s="1">
        <f>IF(AND(B3395="Med B", COUNTIFS(A$2:A3395, A3395, B$2:B3395, "Med B")=2), E3395, 0)</f>
        <v>0</v>
      </c>
    </row>
    <row r="3396" spans="9:16" ht="12.75" customHeight="1" x14ac:dyDescent="0.25">
      <c r="I3396" s="23">
        <f>IF(F3396=1, SUMIFS(E$2:E3396, A$2:A3396, A3396, B$2:B3396, "Med A"), 0)</f>
        <v>0</v>
      </c>
      <c r="J3396" s="23">
        <f t="shared" si="357"/>
        <v>0</v>
      </c>
      <c r="K3396" s="23">
        <f t="shared" si="358"/>
        <v>0</v>
      </c>
      <c r="L3396" s="23">
        <f t="shared" si="359"/>
        <v>0</v>
      </c>
      <c r="M3396" s="1">
        <f>IF(AND(B3396="Med B", COUNTIFS(A$2:A3396, A3396, B$2:B3396, "Med B")=1), 1, 0)</f>
        <v>0</v>
      </c>
      <c r="N3396" s="1">
        <f t="shared" si="360"/>
        <v>0</v>
      </c>
      <c r="O3396" s="1">
        <f>IF(B3396="Med B", COUNTIFS(A$2:A3396, A3396, B$2:B3396, "Med B"), 0)</f>
        <v>0</v>
      </c>
      <c r="P3396" s="1">
        <f>IF(AND(B3396="Med B", COUNTIFS(A$2:A3396, A3396, B$2:B3396, "Med B")=2), E3396, 0)</f>
        <v>0</v>
      </c>
    </row>
    <row r="3397" spans="9:16" ht="12.75" customHeight="1" x14ac:dyDescent="0.25">
      <c r="I3397" s="23">
        <f>IF(F3397=1, SUMIFS(E$2:E3397, A$2:A3397, A3397, B$2:B3397, "Med A"), 0)</f>
        <v>0</v>
      </c>
      <c r="J3397" s="23">
        <f t="shared" si="357"/>
        <v>0</v>
      </c>
      <c r="K3397" s="23">
        <f t="shared" si="358"/>
        <v>0</v>
      </c>
      <c r="L3397" s="23">
        <f t="shared" si="359"/>
        <v>0</v>
      </c>
      <c r="M3397" s="1">
        <f>IF(AND(B3397="Med B", COUNTIFS(A$2:A3397, A3397, B$2:B3397, "Med B")=1), 1, 0)</f>
        <v>0</v>
      </c>
      <c r="N3397" s="1">
        <f t="shared" si="360"/>
        <v>0</v>
      </c>
      <c r="O3397" s="1">
        <f>IF(B3397="Med B", COUNTIFS(A$2:A3397, A3397, B$2:B3397, "Med B"), 0)</f>
        <v>0</v>
      </c>
      <c r="P3397" s="1">
        <f>IF(AND(B3397="Med B", COUNTIFS(A$2:A3397, A3397, B$2:B3397, "Med B")=2), E3397, 0)</f>
        <v>0</v>
      </c>
    </row>
    <row r="3398" spans="9:16" ht="12.75" customHeight="1" x14ac:dyDescent="0.25">
      <c r="I3398" s="23">
        <f>IF(F3398=1, SUMIFS(E$2:E3398, A$2:A3398, A3398, B$2:B3398, "Med A"), 0)</f>
        <v>0</v>
      </c>
      <c r="J3398" s="23">
        <f t="shared" si="357"/>
        <v>0</v>
      </c>
      <c r="K3398" s="23">
        <f t="shared" si="358"/>
        <v>0</v>
      </c>
      <c r="L3398" s="23">
        <f t="shared" si="359"/>
        <v>0</v>
      </c>
      <c r="M3398" s="1">
        <f>IF(AND(B3398="Med B", COUNTIFS(A$2:A3398, A3398, B$2:B3398, "Med B")=1), 1, 0)</f>
        <v>0</v>
      </c>
      <c r="N3398" s="1">
        <f t="shared" si="360"/>
        <v>0</v>
      </c>
      <c r="O3398" s="1">
        <f>IF(B3398="Med B", COUNTIFS(A$2:A3398, A3398, B$2:B3398, "Med B"), 0)</f>
        <v>0</v>
      </c>
      <c r="P3398" s="1">
        <f>IF(AND(B3398="Med B", COUNTIFS(A$2:A3398, A3398, B$2:B3398, "Med B")=2), E3398, 0)</f>
        <v>0</v>
      </c>
    </row>
    <row r="3399" spans="9:16" ht="12.75" customHeight="1" x14ac:dyDescent="0.25">
      <c r="I3399" s="23">
        <f>IF(F3399=1, SUMIFS(E$2:E3399, A$2:A3399, A3399, B$2:B3399, "Med A"), 0)</f>
        <v>0</v>
      </c>
      <c r="J3399" s="23">
        <f t="shared" si="357"/>
        <v>0</v>
      </c>
      <c r="K3399" s="23">
        <f t="shared" si="358"/>
        <v>0</v>
      </c>
      <c r="L3399" s="23">
        <f t="shared" si="359"/>
        <v>0</v>
      </c>
      <c r="M3399" s="1">
        <f>IF(AND(B3399="Med B", COUNTIFS(A$2:A3399, A3399, B$2:B3399, "Med B")=1), 1, 0)</f>
        <v>0</v>
      </c>
      <c r="N3399" s="1">
        <f t="shared" si="360"/>
        <v>0</v>
      </c>
      <c r="O3399" s="1">
        <f>IF(B3399="Med B", COUNTIFS(A$2:A3399, A3399, B$2:B3399, "Med B"), 0)</f>
        <v>0</v>
      </c>
      <c r="P3399" s="1">
        <f>IF(AND(B3399="Med B", COUNTIFS(A$2:A3399, A3399, B$2:B3399, "Med B")=2), E3399, 0)</f>
        <v>0</v>
      </c>
    </row>
    <row r="3400" spans="9:16" ht="12.75" customHeight="1" x14ac:dyDescent="0.25">
      <c r="I3400" s="23">
        <f>IF(F3400=1, SUMIFS(E$2:E3400, A$2:A3400, A3400, B$2:B3400, "Med A"), 0)</f>
        <v>0</v>
      </c>
      <c r="J3400" s="23">
        <f t="shared" si="357"/>
        <v>0</v>
      </c>
      <c r="K3400" s="23">
        <f t="shared" si="358"/>
        <v>0</v>
      </c>
      <c r="L3400" s="23">
        <f t="shared" si="359"/>
        <v>0</v>
      </c>
      <c r="M3400" s="1">
        <f>IF(AND(B3400="Med B", COUNTIFS(A$2:A3400, A3400, B$2:B3400, "Med B")=1), 1, 0)</f>
        <v>0</v>
      </c>
      <c r="N3400" s="1">
        <f t="shared" si="360"/>
        <v>0</v>
      </c>
      <c r="O3400" s="1">
        <f>IF(B3400="Med B", COUNTIFS(A$2:A3400, A3400, B$2:B3400, "Med B"), 0)</f>
        <v>0</v>
      </c>
      <c r="P3400" s="1">
        <f>IF(AND(B3400="Med B", COUNTIFS(A$2:A3400, A3400, B$2:B3400, "Med B")=2), E3400, 0)</f>
        <v>0</v>
      </c>
    </row>
    <row r="3401" spans="9:16" ht="12.75" customHeight="1" x14ac:dyDescent="0.25">
      <c r="I3401" s="23">
        <f>IF(F3401=1, SUMIFS(E$2:E3401, A$2:A3401, A3401, B$2:B3401, "Med A"), 0)</f>
        <v>0</v>
      </c>
      <c r="J3401" s="23">
        <f t="shared" si="357"/>
        <v>0</v>
      </c>
      <c r="K3401" s="23">
        <f t="shared" si="358"/>
        <v>0</v>
      </c>
      <c r="L3401" s="23">
        <f t="shared" si="359"/>
        <v>0</v>
      </c>
      <c r="M3401" s="1">
        <f>IF(AND(B3401="Med B", COUNTIFS(A$2:A3401, A3401, B$2:B3401, "Med B")=1), 1, 0)</f>
        <v>0</v>
      </c>
      <c r="N3401" s="1">
        <f t="shared" si="360"/>
        <v>0</v>
      </c>
      <c r="O3401" s="1">
        <f>IF(B3401="Med B", COUNTIFS(A$2:A3401, A3401, B$2:B3401, "Med B"), 0)</f>
        <v>0</v>
      </c>
      <c r="P3401" s="1">
        <f>IF(AND(B3401="Med B", COUNTIFS(A$2:A3401, A3401, B$2:B3401, "Med B")=2), E3401, 0)</f>
        <v>0</v>
      </c>
    </row>
    <row r="3402" spans="9:16" ht="12.75" customHeight="1" x14ac:dyDescent="0.25">
      <c r="I3402" s="23">
        <f>IF(F3402=1, SUMIFS(E$2:E3402, A$2:A3402, A3402, B$2:B3402, "Med A"), 0)</f>
        <v>0</v>
      </c>
      <c r="J3402" s="23">
        <f t="shared" si="357"/>
        <v>0</v>
      </c>
      <c r="K3402" s="23">
        <f t="shared" si="358"/>
        <v>0</v>
      </c>
      <c r="L3402" s="23">
        <f t="shared" si="359"/>
        <v>0</v>
      </c>
      <c r="M3402" s="1">
        <f>IF(AND(B3402="Med B", COUNTIFS(A$2:A3402, A3402, B$2:B3402, "Med B")=1), 1, 0)</f>
        <v>0</v>
      </c>
      <c r="N3402" s="1">
        <f t="shared" si="360"/>
        <v>0</v>
      </c>
      <c r="O3402" s="1">
        <f>IF(B3402="Med B", COUNTIFS(A$2:A3402, A3402, B$2:B3402, "Med B"), 0)</f>
        <v>0</v>
      </c>
      <c r="P3402" s="1">
        <f>IF(AND(B3402="Med B", COUNTIFS(A$2:A3402, A3402, B$2:B3402, "Med B")=2), E3402, 0)</f>
        <v>0</v>
      </c>
    </row>
    <row r="3403" spans="9:16" ht="12.75" customHeight="1" x14ac:dyDescent="0.25">
      <c r="I3403" s="23">
        <f>IF(F3403=1, SUMIFS(E$2:E3403, A$2:A3403, A3403, B$2:B3403, "Med A"), 0)</f>
        <v>0</v>
      </c>
      <c r="J3403" s="23">
        <f t="shared" si="357"/>
        <v>0</v>
      </c>
      <c r="K3403" s="23">
        <f t="shared" si="358"/>
        <v>0</v>
      </c>
      <c r="L3403" s="23">
        <f t="shared" si="359"/>
        <v>0</v>
      </c>
      <c r="M3403" s="1">
        <f>IF(AND(B3403="Med B", COUNTIFS(A$2:A3403, A3403, B$2:B3403, "Med B")=1), 1, 0)</f>
        <v>0</v>
      </c>
      <c r="N3403" s="1">
        <f t="shared" si="360"/>
        <v>0</v>
      </c>
      <c r="O3403" s="1">
        <f>IF(B3403="Med B", COUNTIFS(A$2:A3403, A3403, B$2:B3403, "Med B"), 0)</f>
        <v>0</v>
      </c>
      <c r="P3403" s="1">
        <f>IF(AND(B3403="Med B", COUNTIFS(A$2:A3403, A3403, B$2:B3403, "Med B")=2), E3403, 0)</f>
        <v>0</v>
      </c>
    </row>
    <row r="3404" spans="9:16" ht="12.75" customHeight="1" x14ac:dyDescent="0.25">
      <c r="I3404" s="23">
        <f>IF(F3404=1, SUMIFS(E$2:E3404, A$2:A3404, A3404, B$2:B3404, "Med A"), 0)</f>
        <v>0</v>
      </c>
      <c r="J3404" s="23">
        <f t="shared" si="357"/>
        <v>0</v>
      </c>
      <c r="K3404" s="23">
        <f t="shared" si="358"/>
        <v>0</v>
      </c>
      <c r="L3404" s="23">
        <f t="shared" si="359"/>
        <v>0</v>
      </c>
      <c r="M3404" s="1">
        <f>IF(AND(B3404="Med B", COUNTIFS(A$2:A3404, A3404, B$2:B3404, "Med B")=1), 1, 0)</f>
        <v>0</v>
      </c>
      <c r="N3404" s="1">
        <f t="shared" si="360"/>
        <v>0</v>
      </c>
      <c r="O3404" s="1">
        <f>IF(B3404="Med B", COUNTIFS(A$2:A3404, A3404, B$2:B3404, "Med B"), 0)</f>
        <v>0</v>
      </c>
      <c r="P3404" s="1">
        <f>IF(AND(B3404="Med B", COUNTIFS(A$2:A3404, A3404, B$2:B3404, "Med B")=2), E3404, 0)</f>
        <v>0</v>
      </c>
    </row>
    <row r="3405" spans="9:16" ht="12.75" customHeight="1" x14ac:dyDescent="0.25">
      <c r="I3405" s="23">
        <f>IF(F3405=1, SUMIFS(E$2:E3405, A$2:A3405, A3405, B$2:B3405, "Med A"), 0)</f>
        <v>0</v>
      </c>
      <c r="J3405" s="23">
        <f t="shared" si="357"/>
        <v>0</v>
      </c>
      <c r="K3405" s="23">
        <f t="shared" si="358"/>
        <v>0</v>
      </c>
      <c r="L3405" s="23">
        <f t="shared" si="359"/>
        <v>0</v>
      </c>
      <c r="M3405" s="1">
        <f>IF(AND(B3405="Med B", COUNTIFS(A$2:A3405, A3405, B$2:B3405, "Med B")=1), 1, 0)</f>
        <v>0</v>
      </c>
      <c r="N3405" s="1">
        <f t="shared" si="360"/>
        <v>0</v>
      </c>
      <c r="O3405" s="1">
        <f>IF(B3405="Med B", COUNTIFS(A$2:A3405, A3405, B$2:B3405, "Med B"), 0)</f>
        <v>0</v>
      </c>
      <c r="P3405" s="1">
        <f>IF(AND(B3405="Med B", COUNTIFS(A$2:A3405, A3405, B$2:B3405, "Med B")=2), E3405, 0)</f>
        <v>0</v>
      </c>
    </row>
    <row r="3406" spans="9:16" ht="12.75" customHeight="1" x14ac:dyDescent="0.25">
      <c r="I3406" s="23">
        <f>IF(F3406=1, SUMIFS(E$2:E3406, A$2:A3406, A3406, B$2:B3406, "Med A"), 0)</f>
        <v>0</v>
      </c>
      <c r="J3406" s="23">
        <f t="shared" si="357"/>
        <v>0</v>
      </c>
      <c r="K3406" s="23">
        <f t="shared" si="358"/>
        <v>0</v>
      </c>
      <c r="L3406" s="23">
        <f t="shared" si="359"/>
        <v>0</v>
      </c>
      <c r="M3406" s="1">
        <f>IF(AND(B3406="Med B", COUNTIFS(A$2:A3406, A3406, B$2:B3406, "Med B")=1), 1, 0)</f>
        <v>0</v>
      </c>
      <c r="N3406" s="1">
        <f t="shared" si="360"/>
        <v>0</v>
      </c>
      <c r="O3406" s="1">
        <f>IF(B3406="Med B", COUNTIFS(A$2:A3406, A3406, B$2:B3406, "Med B"), 0)</f>
        <v>0</v>
      </c>
      <c r="P3406" s="1">
        <f>IF(AND(B3406="Med B", COUNTIFS(A$2:A3406, A3406, B$2:B3406, "Med B")=2), E3406, 0)</f>
        <v>0</v>
      </c>
    </row>
    <row r="3407" spans="9:16" ht="12.75" customHeight="1" x14ac:dyDescent="0.25">
      <c r="I3407" s="23">
        <f>IF(F3407=1, SUMIFS(E$2:E3407, A$2:A3407, A3407, B$2:B3407, "Med A"), 0)</f>
        <v>0</v>
      </c>
      <c r="J3407" s="23">
        <f t="shared" si="357"/>
        <v>0</v>
      </c>
      <c r="K3407" s="23">
        <f t="shared" si="358"/>
        <v>0</v>
      </c>
      <c r="L3407" s="23">
        <f t="shared" si="359"/>
        <v>0</v>
      </c>
      <c r="M3407" s="1">
        <f>IF(AND(B3407="Med B", COUNTIFS(A$2:A3407, A3407, B$2:B3407, "Med B")=1), 1, 0)</f>
        <v>0</v>
      </c>
      <c r="N3407" s="1">
        <f t="shared" si="360"/>
        <v>0</v>
      </c>
      <c r="O3407" s="1">
        <f>IF(B3407="Med B", COUNTIFS(A$2:A3407, A3407, B$2:B3407, "Med B"), 0)</f>
        <v>0</v>
      </c>
      <c r="P3407" s="1">
        <f>IF(AND(B3407="Med B", COUNTIFS(A$2:A3407, A3407, B$2:B3407, "Med B")=2), E3407, 0)</f>
        <v>0</v>
      </c>
    </row>
    <row r="3408" spans="9:16" ht="12.75" customHeight="1" x14ac:dyDescent="0.25">
      <c r="I3408" s="23">
        <f>IF(F3408=1, SUMIFS(E$2:E3408, A$2:A3408, A3408, B$2:B3408, "Med A"), 0)</f>
        <v>0</v>
      </c>
      <c r="J3408" s="23">
        <f t="shared" si="357"/>
        <v>0</v>
      </c>
      <c r="K3408" s="23">
        <f t="shared" si="358"/>
        <v>0</v>
      </c>
      <c r="L3408" s="23">
        <f t="shared" si="359"/>
        <v>0</v>
      </c>
      <c r="M3408" s="1">
        <f>IF(AND(B3408="Med B", COUNTIFS(A$2:A3408, A3408, B$2:B3408, "Med B")=1), 1, 0)</f>
        <v>0</v>
      </c>
      <c r="N3408" s="1">
        <f t="shared" si="360"/>
        <v>0</v>
      </c>
      <c r="O3408" s="1">
        <f>IF(B3408="Med B", COUNTIFS(A$2:A3408, A3408, B$2:B3408, "Med B"), 0)</f>
        <v>0</v>
      </c>
      <c r="P3408" s="1">
        <f>IF(AND(B3408="Med B", COUNTIFS(A$2:A3408, A3408, B$2:B3408, "Med B")=2), E3408, 0)</f>
        <v>0</v>
      </c>
    </row>
    <row r="3409" spans="9:16" ht="12.75" customHeight="1" x14ac:dyDescent="0.25">
      <c r="I3409" s="23">
        <f>IF(F3409=1, SUMIFS(E$2:E3409, A$2:A3409, A3409, B$2:B3409, "Med A"), 0)</f>
        <v>0</v>
      </c>
      <c r="J3409" s="23">
        <f t="shared" si="357"/>
        <v>0</v>
      </c>
      <c r="K3409" s="23">
        <f t="shared" si="358"/>
        <v>0</v>
      </c>
      <c r="L3409" s="23">
        <f t="shared" si="359"/>
        <v>0</v>
      </c>
      <c r="M3409" s="1">
        <f>IF(AND(B3409="Med B", COUNTIFS(A$2:A3409, A3409, B$2:B3409, "Med B")=1), 1, 0)</f>
        <v>0</v>
      </c>
      <c r="N3409" s="1">
        <f t="shared" si="360"/>
        <v>0</v>
      </c>
      <c r="O3409" s="1">
        <f>IF(B3409="Med B", COUNTIFS(A$2:A3409, A3409, B$2:B3409, "Med B"), 0)</f>
        <v>0</v>
      </c>
      <c r="P3409" s="1">
        <f>IF(AND(B3409="Med B", COUNTIFS(A$2:A3409, A3409, B$2:B3409, "Med B")=2), E3409, 0)</f>
        <v>0</v>
      </c>
    </row>
    <row r="3410" spans="9:16" ht="12.75" customHeight="1" x14ac:dyDescent="0.25">
      <c r="I3410" s="23">
        <f>IF(F3410=1, SUMIFS(E$2:E3410, A$2:A3410, A3410, B$2:B3410, "Med A"), 0)</f>
        <v>0</v>
      </c>
      <c r="J3410" s="23">
        <f t="shared" si="357"/>
        <v>0</v>
      </c>
      <c r="K3410" s="23">
        <f t="shared" si="358"/>
        <v>0</v>
      </c>
      <c r="L3410" s="23">
        <f t="shared" si="359"/>
        <v>0</v>
      </c>
      <c r="M3410" s="1">
        <f>IF(AND(B3410="Med B", COUNTIFS(A$2:A3410, A3410, B$2:B3410, "Med B")=1), 1, 0)</f>
        <v>0</v>
      </c>
      <c r="N3410" s="1">
        <f t="shared" si="360"/>
        <v>0</v>
      </c>
      <c r="O3410" s="1">
        <f>IF(B3410="Med B", COUNTIFS(A$2:A3410, A3410, B$2:B3410, "Med B"), 0)</f>
        <v>0</v>
      </c>
      <c r="P3410" s="1">
        <f>IF(AND(B3410="Med B", COUNTIFS(A$2:A3410, A3410, B$2:B3410, "Med B")=2), E3410, 0)</f>
        <v>0</v>
      </c>
    </row>
    <row r="3411" spans="9:16" ht="12.75" customHeight="1" x14ac:dyDescent="0.25">
      <c r="I3411" s="23">
        <f>IF(F3411=1, SUMIFS(E$2:E3411, A$2:A3411, A3411, B$2:B3411, "Med A"), 0)</f>
        <v>0</v>
      </c>
      <c r="J3411" s="23">
        <f t="shared" si="357"/>
        <v>0</v>
      </c>
      <c r="K3411" s="23">
        <f t="shared" si="358"/>
        <v>0</v>
      </c>
      <c r="L3411" s="23">
        <f t="shared" si="359"/>
        <v>0</v>
      </c>
      <c r="M3411" s="1">
        <f>IF(AND(B3411="Med B", COUNTIFS(A$2:A3411, A3411, B$2:B3411, "Med B")=1), 1, 0)</f>
        <v>0</v>
      </c>
      <c r="N3411" s="1">
        <f t="shared" si="360"/>
        <v>0</v>
      </c>
      <c r="O3411" s="1">
        <f>IF(B3411="Med B", COUNTIFS(A$2:A3411, A3411, B$2:B3411, "Med B"), 0)</f>
        <v>0</v>
      </c>
      <c r="P3411" s="1">
        <f>IF(AND(B3411="Med B", COUNTIFS(A$2:A3411, A3411, B$2:B3411, "Med B")=2), E3411, 0)</f>
        <v>0</v>
      </c>
    </row>
    <row r="3412" spans="9:16" ht="12.75" customHeight="1" x14ac:dyDescent="0.25">
      <c r="I3412" s="23">
        <f>IF(F3412=1, SUMIFS(E$2:E3412, A$2:A3412, A3412, B$2:B3412, "Med A"), 0)</f>
        <v>0</v>
      </c>
      <c r="J3412" s="23">
        <f t="shared" si="357"/>
        <v>0</v>
      </c>
      <c r="K3412" s="23">
        <f t="shared" si="358"/>
        <v>0</v>
      </c>
      <c r="L3412" s="23">
        <f t="shared" si="359"/>
        <v>0</v>
      </c>
      <c r="M3412" s="1">
        <f>IF(AND(B3412="Med B", COUNTIFS(A$2:A3412, A3412, B$2:B3412, "Med B")=1), 1, 0)</f>
        <v>0</v>
      </c>
      <c r="N3412" s="1">
        <f t="shared" si="360"/>
        <v>0</v>
      </c>
      <c r="O3412" s="1">
        <f>IF(B3412="Med B", COUNTIFS(A$2:A3412, A3412, B$2:B3412, "Med B"), 0)</f>
        <v>0</v>
      </c>
      <c r="P3412" s="1">
        <f>IF(AND(B3412="Med B", COUNTIFS(A$2:A3412, A3412, B$2:B3412, "Med B")=2), E3412, 0)</f>
        <v>0</v>
      </c>
    </row>
    <row r="3413" spans="9:16" ht="12.75" customHeight="1" x14ac:dyDescent="0.25">
      <c r="I3413" s="23">
        <f>IF(F3413=1, SUMIFS(E$2:E3413, A$2:A3413, A3413, B$2:B3413, "Med A"), 0)</f>
        <v>0</v>
      </c>
      <c r="J3413" s="23">
        <f t="shared" si="357"/>
        <v>0</v>
      </c>
      <c r="K3413" s="23">
        <f t="shared" si="358"/>
        <v>0</v>
      </c>
      <c r="L3413" s="23">
        <f t="shared" si="359"/>
        <v>0</v>
      </c>
      <c r="M3413" s="1">
        <f>IF(AND(B3413="Med B", COUNTIFS(A$2:A3413, A3413, B$2:B3413, "Med B")=1), 1, 0)</f>
        <v>0</v>
      </c>
      <c r="N3413" s="1">
        <f t="shared" si="360"/>
        <v>0</v>
      </c>
      <c r="O3413" s="1">
        <f>IF(B3413="Med B", COUNTIFS(A$2:A3413, A3413, B$2:B3413, "Med B"), 0)</f>
        <v>0</v>
      </c>
      <c r="P3413" s="1">
        <f>IF(AND(B3413="Med B", COUNTIFS(A$2:A3413, A3413, B$2:B3413, "Med B")=2), E3413, 0)</f>
        <v>0</v>
      </c>
    </row>
    <row r="3414" spans="9:16" ht="12.75" customHeight="1" x14ac:dyDescent="0.25">
      <c r="I3414" s="23">
        <f>IF(F3414=1, SUMIFS(E$2:E3414, A$2:A3414, A3414, B$2:B3414, "Med A"), 0)</f>
        <v>0</v>
      </c>
      <c r="J3414" s="23">
        <f t="shared" si="357"/>
        <v>0</v>
      </c>
      <c r="K3414" s="23">
        <f t="shared" si="358"/>
        <v>0</v>
      </c>
      <c r="L3414" s="23">
        <f t="shared" si="359"/>
        <v>0</v>
      </c>
      <c r="M3414" s="1">
        <f>IF(AND(B3414="Med B", COUNTIFS(A$2:A3414, A3414, B$2:B3414, "Med B")=1), 1, 0)</f>
        <v>0</v>
      </c>
      <c r="N3414" s="1">
        <f t="shared" si="360"/>
        <v>0</v>
      </c>
      <c r="O3414" s="1">
        <f>IF(B3414="Med B", COUNTIFS(A$2:A3414, A3414, B$2:B3414, "Med B"), 0)</f>
        <v>0</v>
      </c>
      <c r="P3414" s="1">
        <f>IF(AND(B3414="Med B", COUNTIFS(A$2:A3414, A3414, B$2:B3414, "Med B")=2), E3414, 0)</f>
        <v>0</v>
      </c>
    </row>
    <row r="3415" spans="9:16" ht="12.75" customHeight="1" x14ac:dyDescent="0.25">
      <c r="I3415" s="23">
        <f>IF(F3415=1, SUMIFS(E$2:E3415, A$2:A3415, A3415, B$2:B3415, "Med A"), 0)</f>
        <v>0</v>
      </c>
      <c r="J3415" s="23">
        <f t="shared" si="357"/>
        <v>0</v>
      </c>
      <c r="K3415" s="23">
        <f t="shared" si="358"/>
        <v>0</v>
      </c>
      <c r="L3415" s="23">
        <f t="shared" si="359"/>
        <v>0</v>
      </c>
      <c r="M3415" s="1">
        <f>IF(AND(B3415="Med B", COUNTIFS(A$2:A3415, A3415, B$2:B3415, "Med B")=1), 1, 0)</f>
        <v>0</v>
      </c>
      <c r="N3415" s="1">
        <f t="shared" si="360"/>
        <v>0</v>
      </c>
      <c r="O3415" s="1">
        <f>IF(B3415="Med B", COUNTIFS(A$2:A3415, A3415, B$2:B3415, "Med B"), 0)</f>
        <v>0</v>
      </c>
      <c r="P3415" s="1">
        <f>IF(AND(B3415="Med B", COUNTIFS(A$2:A3415, A3415, B$2:B3415, "Med B")=2), E3415, 0)</f>
        <v>0</v>
      </c>
    </row>
    <row r="3416" spans="9:16" ht="12.75" customHeight="1" x14ac:dyDescent="0.25">
      <c r="I3416" s="23">
        <f>IF(F3416=1, SUMIFS(E$2:E3416, A$2:A3416, A3416, B$2:B3416, "Med A"), 0)</f>
        <v>0</v>
      </c>
      <c r="J3416" s="23">
        <f t="shared" si="357"/>
        <v>0</v>
      </c>
      <c r="K3416" s="23">
        <f t="shared" si="358"/>
        <v>0</v>
      </c>
      <c r="L3416" s="23">
        <f t="shared" si="359"/>
        <v>0</v>
      </c>
      <c r="M3416" s="1">
        <f>IF(AND(B3416="Med B", COUNTIFS(A$2:A3416, A3416, B$2:B3416, "Med B")=1), 1, 0)</f>
        <v>0</v>
      </c>
      <c r="N3416" s="1">
        <f t="shared" si="360"/>
        <v>0</v>
      </c>
      <c r="O3416" s="1">
        <f>IF(B3416="Med B", COUNTIFS(A$2:A3416, A3416, B$2:B3416, "Med B"), 0)</f>
        <v>0</v>
      </c>
      <c r="P3416" s="1">
        <f>IF(AND(B3416="Med B", COUNTIFS(A$2:A3416, A3416, B$2:B3416, "Med B")=2), E3416, 0)</f>
        <v>0</v>
      </c>
    </row>
    <row r="3417" spans="9:16" ht="12.75" customHeight="1" x14ac:dyDescent="0.25">
      <c r="I3417" s="23">
        <f>IF(F3417=1, SUMIFS(E$2:E3417, A$2:A3417, A3417, B$2:B3417, "Med A"), 0)</f>
        <v>0</v>
      </c>
      <c r="J3417" s="23">
        <f t="shared" si="357"/>
        <v>0</v>
      </c>
      <c r="K3417" s="23">
        <f t="shared" si="358"/>
        <v>0</v>
      </c>
      <c r="L3417" s="23">
        <f t="shared" si="359"/>
        <v>0</v>
      </c>
      <c r="M3417" s="1">
        <f>IF(AND(B3417="Med B", COUNTIFS(A$2:A3417, A3417, B$2:B3417, "Med B")=1), 1, 0)</f>
        <v>0</v>
      </c>
      <c r="N3417" s="1">
        <f t="shared" si="360"/>
        <v>0</v>
      </c>
      <c r="O3417" s="1">
        <f>IF(B3417="Med B", COUNTIFS(A$2:A3417, A3417, B$2:B3417, "Med B"), 0)</f>
        <v>0</v>
      </c>
      <c r="P3417" s="1">
        <f>IF(AND(B3417="Med B", COUNTIFS(A$2:A3417, A3417, B$2:B3417, "Med B")=2), E3417, 0)</f>
        <v>0</v>
      </c>
    </row>
    <row r="3418" spans="9:16" ht="12.75" customHeight="1" x14ac:dyDescent="0.25">
      <c r="I3418" s="23">
        <f>IF(F3418=1, SUMIFS(E$2:E3418, A$2:A3418, A3418, B$2:B3418, "Med A"), 0)</f>
        <v>0</v>
      </c>
      <c r="J3418" s="23">
        <f t="shared" si="357"/>
        <v>0</v>
      </c>
      <c r="K3418" s="23">
        <f t="shared" si="358"/>
        <v>0</v>
      </c>
      <c r="L3418" s="23">
        <f t="shared" si="359"/>
        <v>0</v>
      </c>
      <c r="M3418" s="1">
        <f>IF(AND(B3418="Med B", COUNTIFS(A$2:A3418, A3418, B$2:B3418, "Med B")=1), 1, 0)</f>
        <v>0</v>
      </c>
      <c r="N3418" s="1">
        <f t="shared" si="360"/>
        <v>0</v>
      </c>
      <c r="O3418" s="1">
        <f>IF(B3418="Med B", COUNTIFS(A$2:A3418, A3418, B$2:B3418, "Med B"), 0)</f>
        <v>0</v>
      </c>
      <c r="P3418" s="1">
        <f>IF(AND(B3418="Med B", COUNTIFS(A$2:A3418, A3418, B$2:B3418, "Med B")=2), E3418, 0)</f>
        <v>0</v>
      </c>
    </row>
    <row r="3419" spans="9:16" ht="12.75" customHeight="1" x14ac:dyDescent="0.25">
      <c r="I3419" s="23">
        <f>IF(F3419=1, SUMIFS(E$2:E3419, A$2:A3419, A3419, B$2:B3419, "Med A"), 0)</f>
        <v>0</v>
      </c>
      <c r="J3419" s="23">
        <f t="shared" si="357"/>
        <v>0</v>
      </c>
      <c r="K3419" s="23">
        <f t="shared" si="358"/>
        <v>0</v>
      </c>
      <c r="L3419" s="23">
        <f t="shared" si="359"/>
        <v>0</v>
      </c>
      <c r="M3419" s="1">
        <f>IF(AND(B3419="Med B", COUNTIFS(A$2:A3419, A3419, B$2:B3419, "Med B")=1), 1, 0)</f>
        <v>0</v>
      </c>
      <c r="N3419" s="1">
        <f t="shared" si="360"/>
        <v>0</v>
      </c>
      <c r="O3419" s="1">
        <f>IF(B3419="Med B", COUNTIFS(A$2:A3419, A3419, B$2:B3419, "Med B"), 0)</f>
        <v>0</v>
      </c>
      <c r="P3419" s="1">
        <f>IF(AND(B3419="Med B", COUNTIFS(A$2:A3419, A3419, B$2:B3419, "Med B")=2), E3419, 0)</f>
        <v>0</v>
      </c>
    </row>
    <row r="3420" spans="9:16" ht="12.75" customHeight="1" x14ac:dyDescent="0.25">
      <c r="I3420" s="23">
        <f>IF(F3420=1, SUMIFS(E$2:E3420, A$2:A3420, A3420, B$2:B3420, "Med A"), 0)</f>
        <v>0</v>
      </c>
      <c r="J3420" s="23">
        <f t="shared" si="357"/>
        <v>0</v>
      </c>
      <c r="K3420" s="23">
        <f t="shared" si="358"/>
        <v>0</v>
      </c>
      <c r="L3420" s="23">
        <f t="shared" si="359"/>
        <v>0</v>
      </c>
      <c r="M3420" s="1">
        <f>IF(AND(B3420="Med B", COUNTIFS(A$2:A3420, A3420, B$2:B3420, "Med B")=1), 1, 0)</f>
        <v>0</v>
      </c>
      <c r="N3420" s="1">
        <f t="shared" si="360"/>
        <v>0</v>
      </c>
      <c r="O3420" s="1">
        <f>IF(B3420="Med B", COUNTIFS(A$2:A3420, A3420, B$2:B3420, "Med B"), 0)</f>
        <v>0</v>
      </c>
      <c r="P3420" s="1">
        <f>IF(AND(B3420="Med B", COUNTIFS(A$2:A3420, A3420, B$2:B3420, "Med B")=2), E3420, 0)</f>
        <v>0</v>
      </c>
    </row>
    <row r="3421" spans="9:16" ht="12.75" customHeight="1" x14ac:dyDescent="0.25">
      <c r="I3421" s="23">
        <f>IF(F3421=1, SUMIFS(E$2:E3421, A$2:A3421, A3421, B$2:B3421, "Med A"), 0)</f>
        <v>0</v>
      </c>
      <c r="J3421" s="23">
        <f t="shared" si="357"/>
        <v>0</v>
      </c>
      <c r="K3421" s="23">
        <f t="shared" si="358"/>
        <v>0</v>
      </c>
      <c r="L3421" s="23">
        <f t="shared" si="359"/>
        <v>0</v>
      </c>
      <c r="M3421" s="1">
        <f>IF(AND(B3421="Med B", COUNTIFS(A$2:A3421, A3421, B$2:B3421, "Med B")=1), 1, 0)</f>
        <v>0</v>
      </c>
      <c r="N3421" s="1">
        <f t="shared" si="360"/>
        <v>0</v>
      </c>
      <c r="O3421" s="1">
        <f>IF(B3421="Med B", COUNTIFS(A$2:A3421, A3421, B$2:B3421, "Med B"), 0)</f>
        <v>0</v>
      </c>
      <c r="P3421" s="1">
        <f>IF(AND(B3421="Med B", COUNTIFS(A$2:A3421, A3421, B$2:B3421, "Med B")=2), E3421, 0)</f>
        <v>0</v>
      </c>
    </row>
    <row r="3422" spans="9:16" ht="12.75" customHeight="1" x14ac:dyDescent="0.25">
      <c r="I3422" s="23">
        <f>IF(F3422=1, SUMIFS(E$2:E3422, A$2:A3422, A3422, B$2:B3422, "Med A"), 0)</f>
        <v>0</v>
      </c>
      <c r="J3422" s="23">
        <f t="shared" si="357"/>
        <v>0</v>
      </c>
      <c r="K3422" s="23">
        <f t="shared" si="358"/>
        <v>0</v>
      </c>
      <c r="L3422" s="23">
        <f t="shared" si="359"/>
        <v>0</v>
      </c>
      <c r="M3422" s="1">
        <f>IF(AND(B3422="Med B", COUNTIFS(A$2:A3422, A3422, B$2:B3422, "Med B")=1), 1, 0)</f>
        <v>0</v>
      </c>
      <c r="N3422" s="1">
        <f t="shared" si="360"/>
        <v>0</v>
      </c>
      <c r="O3422" s="1">
        <f>IF(B3422="Med B", COUNTIFS(A$2:A3422, A3422, B$2:B3422, "Med B"), 0)</f>
        <v>0</v>
      </c>
      <c r="P3422" s="1">
        <f>IF(AND(B3422="Med B", COUNTIFS(A$2:A3422, A3422, B$2:B3422, "Med B")=2), E3422, 0)</f>
        <v>0</v>
      </c>
    </row>
    <row r="3423" spans="9:16" ht="12.75" customHeight="1" x14ac:dyDescent="0.25">
      <c r="I3423" s="23">
        <f>IF(F3423=1, SUMIFS(E$2:E3423, A$2:A3423, A3423, B$2:B3423, "Med A"), 0)</f>
        <v>0</v>
      </c>
      <c r="J3423" s="23">
        <f t="shared" si="357"/>
        <v>0</v>
      </c>
      <c r="K3423" s="23">
        <f t="shared" si="358"/>
        <v>0</v>
      </c>
      <c r="L3423" s="23">
        <f t="shared" si="359"/>
        <v>0</v>
      </c>
      <c r="M3423" s="1">
        <f>IF(AND(B3423="Med B", COUNTIFS(A$2:A3423, A3423, B$2:B3423, "Med B")=1), 1, 0)</f>
        <v>0</v>
      </c>
      <c r="N3423" s="1">
        <f t="shared" si="360"/>
        <v>0</v>
      </c>
      <c r="O3423" s="1">
        <f>IF(B3423="Med B", COUNTIFS(A$2:A3423, A3423, B$2:B3423, "Med B"), 0)</f>
        <v>0</v>
      </c>
      <c r="P3423" s="1">
        <f>IF(AND(B3423="Med B", COUNTIFS(A$2:A3423, A3423, B$2:B3423, "Med B")=2), E3423, 0)</f>
        <v>0</v>
      </c>
    </row>
    <row r="3424" spans="9:16" ht="12.75" customHeight="1" x14ac:dyDescent="0.25">
      <c r="I3424" s="23">
        <f>IF(F3424=1, SUMIFS(E$2:E3424, A$2:A3424, A3424, B$2:B3424, "Med A"), 0)</f>
        <v>0</v>
      </c>
      <c r="J3424" s="23">
        <f t="shared" si="357"/>
        <v>0</v>
      </c>
      <c r="K3424" s="23">
        <f t="shared" si="358"/>
        <v>0</v>
      </c>
      <c r="L3424" s="23">
        <f t="shared" si="359"/>
        <v>0</v>
      </c>
      <c r="M3424" s="1">
        <f>IF(AND(B3424="Med B", COUNTIFS(A$2:A3424, A3424, B$2:B3424, "Med B")=1), 1, 0)</f>
        <v>0</v>
      </c>
      <c r="N3424" s="1">
        <f t="shared" si="360"/>
        <v>0</v>
      </c>
      <c r="O3424" s="1">
        <f>IF(B3424="Med B", COUNTIFS(A$2:A3424, A3424, B$2:B3424, "Med B"), 0)</f>
        <v>0</v>
      </c>
      <c r="P3424" s="1">
        <f>IF(AND(B3424="Med B", COUNTIFS(A$2:A3424, A3424, B$2:B3424, "Med B")=2), E3424, 0)</f>
        <v>0</v>
      </c>
    </row>
    <row r="3425" spans="9:16" ht="12.75" customHeight="1" x14ac:dyDescent="0.25">
      <c r="I3425" s="23">
        <f>IF(F3425=1, SUMIFS(E$2:E3425, A$2:A3425, A3425, B$2:B3425, "Med A"), 0)</f>
        <v>0</v>
      </c>
      <c r="J3425" s="23">
        <f t="shared" si="357"/>
        <v>0</v>
      </c>
      <c r="K3425" s="23">
        <f t="shared" si="358"/>
        <v>0</v>
      </c>
      <c r="L3425" s="23">
        <f t="shared" si="359"/>
        <v>0</v>
      </c>
      <c r="M3425" s="1">
        <f>IF(AND(B3425="Med B", COUNTIFS(A$2:A3425, A3425, B$2:B3425, "Med B")=1), 1, 0)</f>
        <v>0</v>
      </c>
      <c r="N3425" s="1">
        <f t="shared" si="360"/>
        <v>0</v>
      </c>
      <c r="O3425" s="1">
        <f>IF(B3425="Med B", COUNTIFS(A$2:A3425, A3425, B$2:B3425, "Med B"), 0)</f>
        <v>0</v>
      </c>
      <c r="P3425" s="1">
        <f>IF(AND(B3425="Med B", COUNTIFS(A$2:A3425, A3425, B$2:B3425, "Med B")=2), E3425, 0)</f>
        <v>0</v>
      </c>
    </row>
    <row r="3426" spans="9:16" ht="12.75" customHeight="1" x14ac:dyDescent="0.25">
      <c r="I3426" s="23">
        <f>IF(F3426=1, SUMIFS(E$2:E3426, A$2:A3426, A3426, B$2:B3426, "Med A"), 0)</f>
        <v>0</v>
      </c>
      <c r="J3426" s="23">
        <f t="shared" si="357"/>
        <v>0</v>
      </c>
      <c r="K3426" s="23">
        <f t="shared" si="358"/>
        <v>0</v>
      </c>
      <c r="L3426" s="23">
        <f t="shared" si="359"/>
        <v>0</v>
      </c>
      <c r="M3426" s="1">
        <f>IF(AND(B3426="Med B", COUNTIFS(A$2:A3426, A3426, B$2:B3426, "Med B")=1), 1, 0)</f>
        <v>0</v>
      </c>
      <c r="N3426" s="1">
        <f t="shared" si="360"/>
        <v>0</v>
      </c>
      <c r="O3426" s="1">
        <f>IF(B3426="Med B", COUNTIFS(A$2:A3426, A3426, B$2:B3426, "Med B"), 0)</f>
        <v>0</v>
      </c>
      <c r="P3426" s="1">
        <f>IF(AND(B3426="Med B", COUNTIFS(A$2:A3426, A3426, B$2:B3426, "Med B")=2), E3426, 0)</f>
        <v>0</v>
      </c>
    </row>
    <row r="3427" spans="9:16" ht="12.75" customHeight="1" x14ac:dyDescent="0.25">
      <c r="I3427" s="23">
        <f>IF(F3427=1, SUMIFS(E$2:E3427, A$2:A3427, A3427, B$2:B3427, "Med A"), 0)</f>
        <v>0</v>
      </c>
      <c r="J3427" s="23">
        <f t="shared" si="357"/>
        <v>0</v>
      </c>
      <c r="K3427" s="23">
        <f t="shared" si="358"/>
        <v>0</v>
      </c>
      <c r="L3427" s="23">
        <f t="shared" si="359"/>
        <v>0</v>
      </c>
      <c r="M3427" s="1">
        <f>IF(AND(B3427="Med B", COUNTIFS(A$2:A3427, A3427, B$2:B3427, "Med B")=1), 1, 0)</f>
        <v>0</v>
      </c>
      <c r="N3427" s="1">
        <f t="shared" si="360"/>
        <v>0</v>
      </c>
      <c r="O3427" s="1">
        <f>IF(B3427="Med B", COUNTIFS(A$2:A3427, A3427, B$2:B3427, "Med B"), 0)</f>
        <v>0</v>
      </c>
      <c r="P3427" s="1">
        <f>IF(AND(B3427="Med B", COUNTIFS(A$2:A3427, A3427, B$2:B3427, "Med B")=2), E3427, 0)</f>
        <v>0</v>
      </c>
    </row>
    <row r="3428" spans="9:16" ht="12.75" customHeight="1" x14ac:dyDescent="0.25">
      <c r="I3428" s="23">
        <f>IF(F3428=1, SUMIFS(E$2:E3428, A$2:A3428, A3428, B$2:B3428, "Med A"), 0)</f>
        <v>0</v>
      </c>
      <c r="J3428" s="23">
        <f t="shared" si="357"/>
        <v>0</v>
      </c>
      <c r="K3428" s="23">
        <f t="shared" si="358"/>
        <v>0</v>
      </c>
      <c r="L3428" s="23">
        <f t="shared" si="359"/>
        <v>0</v>
      </c>
      <c r="M3428" s="1">
        <f>IF(AND(B3428="Med B", COUNTIFS(A$2:A3428, A3428, B$2:B3428, "Med B")=1), 1, 0)</f>
        <v>0</v>
      </c>
      <c r="N3428" s="1">
        <f t="shared" si="360"/>
        <v>0</v>
      </c>
      <c r="O3428" s="1">
        <f>IF(B3428="Med B", COUNTIFS(A$2:A3428, A3428, B$2:B3428, "Med B"), 0)</f>
        <v>0</v>
      </c>
      <c r="P3428" s="1">
        <f>IF(AND(B3428="Med B", COUNTIFS(A$2:A3428, A3428, B$2:B3428, "Med B")=2), E3428, 0)</f>
        <v>0</v>
      </c>
    </row>
    <row r="3429" spans="9:16" ht="12.75" customHeight="1" x14ac:dyDescent="0.25">
      <c r="I3429" s="23">
        <f>IF(F3429=1, SUMIFS(E$2:E3429, A$2:A3429, A3429, B$2:B3429, "Med A"), 0)</f>
        <v>0</v>
      </c>
      <c r="J3429" s="23">
        <f t="shared" si="357"/>
        <v>0</v>
      </c>
      <c r="K3429" s="23">
        <f t="shared" si="358"/>
        <v>0</v>
      </c>
      <c r="L3429" s="23">
        <f t="shared" si="359"/>
        <v>0</v>
      </c>
      <c r="M3429" s="1">
        <f>IF(AND(B3429="Med B", COUNTIFS(A$2:A3429, A3429, B$2:B3429, "Med B")=1), 1, 0)</f>
        <v>0</v>
      </c>
      <c r="N3429" s="1">
        <f t="shared" si="360"/>
        <v>0</v>
      </c>
      <c r="O3429" s="1">
        <f>IF(B3429="Med B", COUNTIFS(A$2:A3429, A3429, B$2:B3429, "Med B"), 0)</f>
        <v>0</v>
      </c>
      <c r="P3429" s="1">
        <f>IF(AND(B3429="Med B", COUNTIFS(A$2:A3429, A3429, B$2:B3429, "Med B")=2), E3429, 0)</f>
        <v>0</v>
      </c>
    </row>
    <row r="3430" spans="9:16" ht="12.75" customHeight="1" x14ac:dyDescent="0.25">
      <c r="I3430" s="23">
        <f>IF(F3430=1, SUMIFS(E$2:E3430, A$2:A3430, A3430, B$2:B3430, "Med A"), 0)</f>
        <v>0</v>
      </c>
      <c r="J3430" s="23">
        <f t="shared" si="357"/>
        <v>0</v>
      </c>
      <c r="K3430" s="23">
        <f t="shared" si="358"/>
        <v>0</v>
      </c>
      <c r="L3430" s="23">
        <f t="shared" si="359"/>
        <v>0</v>
      </c>
      <c r="M3430" s="1">
        <f>IF(AND(B3430="Med B", COUNTIFS(A$2:A3430, A3430, B$2:B3430, "Med B")=1), 1, 0)</f>
        <v>0</v>
      </c>
      <c r="N3430" s="1">
        <f t="shared" si="360"/>
        <v>0</v>
      </c>
      <c r="O3430" s="1">
        <f>IF(B3430="Med B", COUNTIFS(A$2:A3430, A3430, B$2:B3430, "Med B"), 0)</f>
        <v>0</v>
      </c>
      <c r="P3430" s="1">
        <f>IF(AND(B3430="Med B", COUNTIFS(A$2:A3430, A3430, B$2:B3430, "Med B")=2), E3430, 0)</f>
        <v>0</v>
      </c>
    </row>
    <row r="3431" spans="9:16" ht="12.75" customHeight="1" x14ac:dyDescent="0.25">
      <c r="I3431" s="23">
        <f>IF(F3431=1, SUMIFS(E$2:E3431, A$2:A3431, A3431, B$2:B3431, "Med A"), 0)</f>
        <v>0</v>
      </c>
      <c r="J3431" s="23">
        <f t="shared" si="357"/>
        <v>0</v>
      </c>
      <c r="K3431" s="23">
        <f t="shared" si="358"/>
        <v>0</v>
      </c>
      <c r="L3431" s="23">
        <f t="shared" si="359"/>
        <v>0</v>
      </c>
      <c r="M3431" s="1">
        <f>IF(AND(B3431="Med B", COUNTIFS(A$2:A3431, A3431, B$2:B3431, "Med B")=1), 1, 0)</f>
        <v>0</v>
      </c>
      <c r="N3431" s="1">
        <f t="shared" si="360"/>
        <v>0</v>
      </c>
      <c r="O3431" s="1">
        <f>IF(B3431="Med B", COUNTIFS(A$2:A3431, A3431, B$2:B3431, "Med B"), 0)</f>
        <v>0</v>
      </c>
      <c r="P3431" s="1">
        <f>IF(AND(B3431="Med B", COUNTIFS(A$2:A3431, A3431, B$2:B3431, "Med B")=2), E3431, 0)</f>
        <v>0</v>
      </c>
    </row>
    <row r="3432" spans="9:16" ht="12.75" customHeight="1" x14ac:dyDescent="0.25">
      <c r="I3432" s="23">
        <f>IF(F3432=1, SUMIFS(E$2:E3432, A$2:A3432, A3432, B$2:B3432, "Med A"), 0)</f>
        <v>0</v>
      </c>
      <c r="J3432" s="23">
        <f t="shared" si="357"/>
        <v>0</v>
      </c>
      <c r="K3432" s="23">
        <f t="shared" si="358"/>
        <v>0</v>
      </c>
      <c r="L3432" s="23">
        <f t="shared" si="359"/>
        <v>0</v>
      </c>
      <c r="M3432" s="1">
        <f>IF(AND(B3432="Med B", COUNTIFS(A$2:A3432, A3432, B$2:B3432, "Med B")=1), 1, 0)</f>
        <v>0</v>
      </c>
      <c r="N3432" s="1">
        <f t="shared" si="360"/>
        <v>0</v>
      </c>
      <c r="O3432" s="1">
        <f>IF(B3432="Med B", COUNTIFS(A$2:A3432, A3432, B$2:B3432, "Med B"), 0)</f>
        <v>0</v>
      </c>
      <c r="P3432" s="1">
        <f>IF(AND(B3432="Med B", COUNTIFS(A$2:A3432, A3432, B$2:B3432, "Med B")=2), E3432, 0)</f>
        <v>0</v>
      </c>
    </row>
    <row r="3433" spans="9:16" ht="12.75" customHeight="1" x14ac:dyDescent="0.25">
      <c r="I3433" s="23">
        <f>IF(F3433=1, SUMIFS(E$2:E3433, A$2:A3433, A3433, B$2:B3433, "Med A"), 0)</f>
        <v>0</v>
      </c>
      <c r="J3433" s="23">
        <f t="shared" si="357"/>
        <v>0</v>
      </c>
      <c r="K3433" s="23">
        <f t="shared" si="358"/>
        <v>0</v>
      </c>
      <c r="L3433" s="23">
        <f t="shared" si="359"/>
        <v>0</v>
      </c>
      <c r="M3433" s="1">
        <f>IF(AND(B3433="Med B", COUNTIFS(A$2:A3433, A3433, B$2:B3433, "Med B")=1), 1, 0)</f>
        <v>0</v>
      </c>
      <c r="N3433" s="1">
        <f t="shared" si="360"/>
        <v>0</v>
      </c>
      <c r="O3433" s="1">
        <f>IF(B3433="Med B", COUNTIFS(A$2:A3433, A3433, B$2:B3433, "Med B"), 0)</f>
        <v>0</v>
      </c>
      <c r="P3433" s="1">
        <f>IF(AND(B3433="Med B", COUNTIFS(A$2:A3433, A3433, B$2:B3433, "Med B")=2), E3433, 0)</f>
        <v>0</v>
      </c>
    </row>
    <row r="3434" spans="9:16" ht="12.75" customHeight="1" x14ac:dyDescent="0.25">
      <c r="I3434" s="23">
        <f>IF(F3434=1, SUMIFS(E$2:E3434, A$2:A3434, A3434, B$2:B3434, "Med A"), 0)</f>
        <v>0</v>
      </c>
      <c r="J3434" s="23">
        <f t="shared" si="357"/>
        <v>0</v>
      </c>
      <c r="K3434" s="23">
        <f t="shared" si="358"/>
        <v>0</v>
      </c>
      <c r="L3434" s="23">
        <f t="shared" si="359"/>
        <v>0</v>
      </c>
      <c r="M3434" s="1">
        <f>IF(AND(B3434="Med B", COUNTIFS(A$2:A3434, A3434, B$2:B3434, "Med B")=1), 1, 0)</f>
        <v>0</v>
      </c>
      <c r="N3434" s="1">
        <f t="shared" si="360"/>
        <v>0</v>
      </c>
      <c r="O3434" s="1">
        <f>IF(B3434="Med B", COUNTIFS(A$2:A3434, A3434, B$2:B3434, "Med B"), 0)</f>
        <v>0</v>
      </c>
      <c r="P3434" s="1">
        <f>IF(AND(B3434="Med B", COUNTIFS(A$2:A3434, A3434, B$2:B3434, "Med B")=2), E3434, 0)</f>
        <v>0</v>
      </c>
    </row>
    <row r="3435" spans="9:16" ht="12.75" customHeight="1" x14ac:dyDescent="0.25">
      <c r="I3435" s="23">
        <f>IF(F3435=1, SUMIFS(E$2:E3435, A$2:A3435, A3435, B$2:B3435, "Med A"), 0)</f>
        <v>0</v>
      </c>
      <c r="J3435" s="23">
        <f t="shared" si="357"/>
        <v>0</v>
      </c>
      <c r="K3435" s="23">
        <f t="shared" si="358"/>
        <v>0</v>
      </c>
      <c r="L3435" s="23">
        <f t="shared" si="359"/>
        <v>0</v>
      </c>
      <c r="M3435" s="1">
        <f>IF(AND(B3435="Med B", COUNTIFS(A$2:A3435, A3435, B$2:B3435, "Med B")=1), 1, 0)</f>
        <v>0</v>
      </c>
      <c r="N3435" s="1">
        <f t="shared" si="360"/>
        <v>0</v>
      </c>
      <c r="O3435" s="1">
        <f>IF(B3435="Med B", COUNTIFS(A$2:A3435, A3435, B$2:B3435, "Med B"), 0)</f>
        <v>0</v>
      </c>
      <c r="P3435" s="1">
        <f>IF(AND(B3435="Med B", COUNTIFS(A$2:A3435, A3435, B$2:B3435, "Med B")=2), E3435, 0)</f>
        <v>0</v>
      </c>
    </row>
    <row r="3436" spans="9:16" ht="12.75" customHeight="1" x14ac:dyDescent="0.25">
      <c r="I3436" s="23">
        <f>IF(F3436=1, SUMIFS(E$2:E3436, A$2:A3436, A3436, B$2:B3436, "Med A"), 0)</f>
        <v>0</v>
      </c>
      <c r="J3436" s="23">
        <f t="shared" si="357"/>
        <v>0</v>
      </c>
      <c r="K3436" s="23">
        <f t="shared" si="358"/>
        <v>0</v>
      </c>
      <c r="L3436" s="23">
        <f t="shared" si="359"/>
        <v>0</v>
      </c>
      <c r="M3436" s="1">
        <f>IF(AND(B3436="Med B", COUNTIFS(A$2:A3436, A3436, B$2:B3436, "Med B")=1), 1, 0)</f>
        <v>0</v>
      </c>
      <c r="N3436" s="1">
        <f t="shared" si="360"/>
        <v>0</v>
      </c>
      <c r="O3436" s="1">
        <f>IF(B3436="Med B", COUNTIFS(A$2:A3436, A3436, B$2:B3436, "Med B"), 0)</f>
        <v>0</v>
      </c>
      <c r="P3436" s="1">
        <f>IF(AND(B3436="Med B", COUNTIFS(A$2:A3436, A3436, B$2:B3436, "Med B")=2), E3436, 0)</f>
        <v>0</v>
      </c>
    </row>
    <row r="3437" spans="9:16" ht="12.75" customHeight="1" x14ac:dyDescent="0.25">
      <c r="I3437" s="23">
        <f>IF(F3437=1, SUMIFS(E$2:E3437, A$2:A3437, A3437, B$2:B3437, "Med A"), 0)</f>
        <v>0</v>
      </c>
      <c r="J3437" s="23">
        <f t="shared" si="357"/>
        <v>0</v>
      </c>
      <c r="K3437" s="23">
        <f t="shared" si="358"/>
        <v>0</v>
      </c>
      <c r="L3437" s="23">
        <f t="shared" si="359"/>
        <v>0</v>
      </c>
      <c r="M3437" s="1">
        <f>IF(AND(B3437="Med B", COUNTIFS(A$2:A3437, A3437, B$2:B3437, "Med B")=1), 1, 0)</f>
        <v>0</v>
      </c>
      <c r="N3437" s="1">
        <f t="shared" si="360"/>
        <v>0</v>
      </c>
      <c r="O3437" s="1">
        <f>IF(B3437="Med B", COUNTIFS(A$2:A3437, A3437, B$2:B3437, "Med B"), 0)</f>
        <v>0</v>
      </c>
      <c r="P3437" s="1">
        <f>IF(AND(B3437="Med B", COUNTIFS(A$2:A3437, A3437, B$2:B3437, "Med B")=2), E3437, 0)</f>
        <v>0</v>
      </c>
    </row>
    <row r="3438" spans="9:16" ht="12.75" customHeight="1" x14ac:dyDescent="0.25">
      <c r="I3438" s="23">
        <f>IF(F3438=1, SUMIFS(E$2:E3438, A$2:A3438, A3438, B$2:B3438, "Med A"), 0)</f>
        <v>0</v>
      </c>
      <c r="J3438" s="23">
        <f t="shared" si="357"/>
        <v>0</v>
      </c>
      <c r="K3438" s="23">
        <f t="shared" si="358"/>
        <v>0</v>
      </c>
      <c r="L3438" s="23">
        <f t="shared" si="359"/>
        <v>0</v>
      </c>
      <c r="M3438" s="1">
        <f>IF(AND(B3438="Med B", COUNTIFS(A$2:A3438, A3438, B$2:B3438, "Med B")=1), 1, 0)</f>
        <v>0</v>
      </c>
      <c r="N3438" s="1">
        <f t="shared" si="360"/>
        <v>0</v>
      </c>
      <c r="O3438" s="1">
        <f>IF(B3438="Med B", COUNTIFS(A$2:A3438, A3438, B$2:B3438, "Med B"), 0)</f>
        <v>0</v>
      </c>
      <c r="P3438" s="1">
        <f>IF(AND(B3438="Med B", COUNTIFS(A$2:A3438, A3438, B$2:B3438, "Med B")=2), E3438, 0)</f>
        <v>0</v>
      </c>
    </row>
    <row r="3439" spans="9:16" ht="12.75" customHeight="1" x14ac:dyDescent="0.25">
      <c r="I3439" s="23">
        <f>IF(F3439=1, SUMIFS(E$2:E3439, A$2:A3439, A3439, B$2:B3439, "Med A"), 0)</f>
        <v>0</v>
      </c>
      <c r="J3439" s="23">
        <f t="shared" si="357"/>
        <v>0</v>
      </c>
      <c r="K3439" s="23">
        <f t="shared" si="358"/>
        <v>0</v>
      </c>
      <c r="L3439" s="23">
        <f t="shared" si="359"/>
        <v>0</v>
      </c>
      <c r="M3439" s="1">
        <f>IF(AND(B3439="Med B", COUNTIFS(A$2:A3439, A3439, B$2:B3439, "Med B")=1), 1, 0)</f>
        <v>0</v>
      </c>
      <c r="N3439" s="1">
        <f t="shared" si="360"/>
        <v>0</v>
      </c>
      <c r="O3439" s="1">
        <f>IF(B3439="Med B", COUNTIFS(A$2:A3439, A3439, B$2:B3439, "Med B"), 0)</f>
        <v>0</v>
      </c>
      <c r="P3439" s="1">
        <f>IF(AND(B3439="Med B", COUNTIFS(A$2:A3439, A3439, B$2:B3439, "Med B")=2), E3439, 0)</f>
        <v>0</v>
      </c>
    </row>
    <row r="3440" spans="9:16" ht="12.75" customHeight="1" x14ac:dyDescent="0.25">
      <c r="I3440" s="23">
        <f>IF(F3440=1, SUMIFS(E$2:E3440, A$2:A3440, A3440, B$2:B3440, "Med A"), 0)</f>
        <v>0</v>
      </c>
      <c r="J3440" s="23">
        <f t="shared" si="357"/>
        <v>0</v>
      </c>
      <c r="K3440" s="23">
        <f t="shared" si="358"/>
        <v>0</v>
      </c>
      <c r="L3440" s="23">
        <f t="shared" si="359"/>
        <v>0</v>
      </c>
      <c r="M3440" s="1">
        <f>IF(AND(B3440="Med B", COUNTIFS(A$2:A3440, A3440, B$2:B3440, "Med B")=1), 1, 0)</f>
        <v>0</v>
      </c>
      <c r="N3440" s="1">
        <f t="shared" si="360"/>
        <v>0</v>
      </c>
      <c r="O3440" s="1">
        <f>IF(B3440="Med B", COUNTIFS(A$2:A3440, A3440, B$2:B3440, "Med B"), 0)</f>
        <v>0</v>
      </c>
      <c r="P3440" s="1">
        <f>IF(AND(B3440="Med B", COUNTIFS(A$2:A3440, A3440, B$2:B3440, "Med B")=2), E3440, 0)</f>
        <v>0</v>
      </c>
    </row>
    <row r="3441" spans="9:16" ht="12.75" customHeight="1" x14ac:dyDescent="0.25">
      <c r="I3441" s="23">
        <f>IF(F3441=1, SUMIFS(E$2:E3441, A$2:A3441, A3441, B$2:B3441, "Med A"), 0)</f>
        <v>0</v>
      </c>
      <c r="J3441" s="23">
        <f t="shared" si="357"/>
        <v>0</v>
      </c>
      <c r="K3441" s="23">
        <f t="shared" si="358"/>
        <v>0</v>
      </c>
      <c r="L3441" s="23">
        <f t="shared" si="359"/>
        <v>0</v>
      </c>
      <c r="M3441" s="1">
        <f>IF(AND(B3441="Med B", COUNTIFS(A$2:A3441, A3441, B$2:B3441, "Med B")=1), 1, 0)</f>
        <v>0</v>
      </c>
      <c r="N3441" s="1">
        <f t="shared" si="360"/>
        <v>0</v>
      </c>
      <c r="O3441" s="1">
        <f>IF(B3441="Med B", COUNTIFS(A$2:A3441, A3441, B$2:B3441, "Med B"), 0)</f>
        <v>0</v>
      </c>
      <c r="P3441" s="1">
        <f>IF(AND(B3441="Med B", COUNTIFS(A$2:A3441, A3441, B$2:B3441, "Med B")=2), E3441, 0)</f>
        <v>0</v>
      </c>
    </row>
    <row r="3442" spans="9:16" ht="12.75" customHeight="1" x14ac:dyDescent="0.25">
      <c r="I3442" s="23">
        <f>IF(F3442=1, SUMIFS(E$2:E3442, A$2:A3442, A3442, B$2:B3442, "Med A"), 0)</f>
        <v>0</v>
      </c>
      <c r="J3442" s="23">
        <f t="shared" si="357"/>
        <v>0</v>
      </c>
      <c r="K3442" s="23">
        <f t="shared" si="358"/>
        <v>0</v>
      </c>
      <c r="L3442" s="23">
        <f t="shared" si="359"/>
        <v>0</v>
      </c>
      <c r="M3442" s="1">
        <f>IF(AND(B3442="Med B", COUNTIFS(A$2:A3442, A3442, B$2:B3442, "Med B")=1), 1, 0)</f>
        <v>0</v>
      </c>
      <c r="N3442" s="1">
        <f t="shared" si="360"/>
        <v>0</v>
      </c>
      <c r="O3442" s="1">
        <f>IF(B3442="Med B", COUNTIFS(A$2:A3442, A3442, B$2:B3442, "Med B"), 0)</f>
        <v>0</v>
      </c>
      <c r="P3442" s="1">
        <f>IF(AND(B3442="Med B", COUNTIFS(A$2:A3442, A3442, B$2:B3442, "Med B")=2), E3442, 0)</f>
        <v>0</v>
      </c>
    </row>
    <row r="3443" spans="9:16" ht="12.75" customHeight="1" x14ac:dyDescent="0.25">
      <c r="I3443" s="23">
        <f>IF(F3443=1, SUMIFS(E$2:E3443, A$2:A3443, A3443, B$2:B3443, "Med A"), 0)</f>
        <v>0</v>
      </c>
      <c r="J3443" s="23">
        <f t="shared" si="357"/>
        <v>0</v>
      </c>
      <c r="K3443" s="23">
        <f t="shared" si="358"/>
        <v>0</v>
      </c>
      <c r="L3443" s="23">
        <f t="shared" si="359"/>
        <v>0</v>
      </c>
      <c r="M3443" s="1">
        <f>IF(AND(B3443="Med B", COUNTIFS(A$2:A3443, A3443, B$2:B3443, "Med B")=1), 1, 0)</f>
        <v>0</v>
      </c>
      <c r="N3443" s="1">
        <f t="shared" si="360"/>
        <v>0</v>
      </c>
      <c r="O3443" s="1">
        <f>IF(B3443="Med B", COUNTIFS(A$2:A3443, A3443, B$2:B3443, "Med B"), 0)</f>
        <v>0</v>
      </c>
      <c r="P3443" s="1">
        <f>IF(AND(B3443="Med B", COUNTIFS(A$2:A3443, A3443, B$2:B3443, "Med B")=2), E3443, 0)</f>
        <v>0</v>
      </c>
    </row>
    <row r="3444" spans="9:16" ht="12.75" customHeight="1" x14ac:dyDescent="0.25">
      <c r="I3444" s="23">
        <f>IF(F3444=1, SUMIFS(E$2:E3444, A$2:A3444, A3444, B$2:B3444, "Med A"), 0)</f>
        <v>0</v>
      </c>
      <c r="J3444" s="23">
        <f t="shared" si="357"/>
        <v>0</v>
      </c>
      <c r="K3444" s="23">
        <f t="shared" si="358"/>
        <v>0</v>
      </c>
      <c r="L3444" s="23">
        <f t="shared" si="359"/>
        <v>0</v>
      </c>
      <c r="M3444" s="1">
        <f>IF(AND(B3444="Med B", COUNTIFS(A$2:A3444, A3444, B$2:B3444, "Med B")=1), 1, 0)</f>
        <v>0</v>
      </c>
      <c r="N3444" s="1">
        <f t="shared" si="360"/>
        <v>0</v>
      </c>
      <c r="O3444" s="1">
        <f>IF(B3444="Med B", COUNTIFS(A$2:A3444, A3444, B$2:B3444, "Med B"), 0)</f>
        <v>0</v>
      </c>
      <c r="P3444" s="1">
        <f>IF(AND(B3444="Med B", COUNTIFS(A$2:A3444, A3444, B$2:B3444, "Med B")=2), E3444, 0)</f>
        <v>0</v>
      </c>
    </row>
    <row r="3445" spans="9:16" ht="12.75" customHeight="1" x14ac:dyDescent="0.25">
      <c r="I3445" s="23">
        <f>IF(F3445=1, SUMIFS(E$2:E3445, A$2:A3445, A3445, B$2:B3445, "Med A"), 0)</f>
        <v>0</v>
      </c>
      <c r="J3445" s="23">
        <f t="shared" si="357"/>
        <v>0</v>
      </c>
      <c r="K3445" s="23">
        <f t="shared" si="358"/>
        <v>0</v>
      </c>
      <c r="L3445" s="23">
        <f t="shared" si="359"/>
        <v>0</v>
      </c>
      <c r="M3445" s="1">
        <f>IF(AND(B3445="Med B", COUNTIFS(A$2:A3445, A3445, B$2:B3445, "Med B")=1), 1, 0)</f>
        <v>0</v>
      </c>
      <c r="N3445" s="1">
        <f t="shared" si="360"/>
        <v>0</v>
      </c>
      <c r="O3445" s="1">
        <f>IF(B3445="Med B", COUNTIFS(A$2:A3445, A3445, B$2:B3445, "Med B"), 0)</f>
        <v>0</v>
      </c>
      <c r="P3445" s="1">
        <f>IF(AND(B3445="Med B", COUNTIFS(A$2:A3445, A3445, B$2:B3445, "Med B")=2), E3445, 0)</f>
        <v>0</v>
      </c>
    </row>
    <row r="3446" spans="9:16" ht="12.75" customHeight="1" x14ac:dyDescent="0.25">
      <c r="I3446" s="23">
        <f>IF(F3446=1, SUMIFS(E$2:E3446, A$2:A3446, A3446, B$2:B3446, "Med A"), 0)</f>
        <v>0</v>
      </c>
      <c r="J3446" s="23">
        <f t="shared" si="357"/>
        <v>0</v>
      </c>
      <c r="K3446" s="23">
        <f t="shared" si="358"/>
        <v>0</v>
      </c>
      <c r="L3446" s="23">
        <f t="shared" si="359"/>
        <v>0</v>
      </c>
      <c r="M3446" s="1">
        <f>IF(AND(B3446="Med B", COUNTIFS(A$2:A3446, A3446, B$2:B3446, "Med B")=1), 1, 0)</f>
        <v>0</v>
      </c>
      <c r="N3446" s="1">
        <f t="shared" si="360"/>
        <v>0</v>
      </c>
      <c r="O3446" s="1">
        <f>IF(B3446="Med B", COUNTIFS(A$2:A3446, A3446, B$2:B3446, "Med B"), 0)</f>
        <v>0</v>
      </c>
      <c r="P3446" s="1">
        <f>IF(AND(B3446="Med B", COUNTIFS(A$2:A3446, A3446, B$2:B3446, "Med B")=2), E3446, 0)</f>
        <v>0</v>
      </c>
    </row>
    <row r="3447" spans="9:16" ht="12.75" customHeight="1" x14ac:dyDescent="0.25">
      <c r="I3447" s="23">
        <f>IF(F3447=1, SUMIFS(E$2:E3447, A$2:A3447, A3447, B$2:B3447, "Med A"), 0)</f>
        <v>0</v>
      </c>
      <c r="J3447" s="23">
        <f t="shared" si="357"/>
        <v>0</v>
      </c>
      <c r="K3447" s="23">
        <f t="shared" si="358"/>
        <v>0</v>
      </c>
      <c r="L3447" s="23">
        <f t="shared" si="359"/>
        <v>0</v>
      </c>
      <c r="M3447" s="1">
        <f>IF(AND(B3447="Med B", COUNTIFS(A$2:A3447, A3447, B$2:B3447, "Med B")=1), 1, 0)</f>
        <v>0</v>
      </c>
      <c r="N3447" s="1">
        <f t="shared" si="360"/>
        <v>0</v>
      </c>
      <c r="O3447" s="1">
        <f>IF(B3447="Med B", COUNTIFS(A$2:A3447, A3447, B$2:B3447, "Med B"), 0)</f>
        <v>0</v>
      </c>
      <c r="P3447" s="1">
        <f>IF(AND(B3447="Med B", COUNTIFS(A$2:A3447, A3447, B$2:B3447, "Med B")=2), E3447, 0)</f>
        <v>0</v>
      </c>
    </row>
    <row r="3448" spans="9:16" ht="12.75" customHeight="1" x14ac:dyDescent="0.25">
      <c r="I3448" s="23">
        <f>IF(F3448=1, SUMIFS(E$2:E3448, A$2:A3448, A3448, B$2:B3448, "Med A"), 0)</f>
        <v>0</v>
      </c>
      <c r="J3448" s="23">
        <f t="shared" si="357"/>
        <v>0</v>
      </c>
      <c r="K3448" s="23">
        <f t="shared" si="358"/>
        <v>0</v>
      </c>
      <c r="L3448" s="23">
        <f t="shared" si="359"/>
        <v>0</v>
      </c>
      <c r="M3448" s="1">
        <f>IF(AND(B3448="Med B", COUNTIFS(A$2:A3448, A3448, B$2:B3448, "Med B")=1), 1, 0)</f>
        <v>0</v>
      </c>
      <c r="N3448" s="1">
        <f t="shared" si="360"/>
        <v>0</v>
      </c>
      <c r="O3448" s="1">
        <f>IF(B3448="Med B", COUNTIFS(A$2:A3448, A3448, B$2:B3448, "Med B"), 0)</f>
        <v>0</v>
      </c>
      <c r="P3448" s="1">
        <f>IF(AND(B3448="Med B", COUNTIFS(A$2:A3448, A3448, B$2:B3448, "Med B")=2), E3448, 0)</f>
        <v>0</v>
      </c>
    </row>
    <row r="3449" spans="9:16" ht="12.75" customHeight="1" x14ac:dyDescent="0.25">
      <c r="I3449" s="23">
        <f>IF(F3449=1, SUMIFS(E$2:E3449, A$2:A3449, A3449, B$2:B3449, "Med A"), 0)</f>
        <v>0</v>
      </c>
      <c r="J3449" s="23">
        <f t="shared" si="357"/>
        <v>0</v>
      </c>
      <c r="K3449" s="23">
        <f t="shared" si="358"/>
        <v>0</v>
      </c>
      <c r="L3449" s="23">
        <f t="shared" si="359"/>
        <v>0</v>
      </c>
      <c r="M3449" s="1">
        <f>IF(AND(B3449="Med B", COUNTIFS(A$2:A3449, A3449, B$2:B3449, "Med B")=1), 1, 0)</f>
        <v>0</v>
      </c>
      <c r="N3449" s="1">
        <f t="shared" si="360"/>
        <v>0</v>
      </c>
      <c r="O3449" s="1">
        <f>IF(B3449="Med B", COUNTIFS(A$2:A3449, A3449, B$2:B3449, "Med B"), 0)</f>
        <v>0</v>
      </c>
      <c r="P3449" s="1">
        <f>IF(AND(B3449="Med B", COUNTIFS(A$2:A3449, A3449, B$2:B3449, "Med B")=2), E3449, 0)</f>
        <v>0</v>
      </c>
    </row>
    <row r="3450" spans="9:16" ht="12.75" customHeight="1" x14ac:dyDescent="0.25">
      <c r="I3450" s="23">
        <f>IF(F3450=1, SUMIFS(E$2:E3450, A$2:A3450, A3450, B$2:B3450, "Med A"), 0)</f>
        <v>0</v>
      </c>
      <c r="J3450" s="23">
        <f t="shared" si="357"/>
        <v>0</v>
      </c>
      <c r="K3450" s="23">
        <f t="shared" si="358"/>
        <v>0</v>
      </c>
      <c r="L3450" s="23">
        <f t="shared" si="359"/>
        <v>0</v>
      </c>
      <c r="M3450" s="1">
        <f>IF(AND(B3450="Med B", COUNTIFS(A$2:A3450, A3450, B$2:B3450, "Med B")=1), 1, 0)</f>
        <v>0</v>
      </c>
      <c r="N3450" s="1">
        <f t="shared" si="360"/>
        <v>0</v>
      </c>
      <c r="O3450" s="1">
        <f>IF(B3450="Med B", COUNTIFS(A$2:A3450, A3450, B$2:B3450, "Med B"), 0)</f>
        <v>0</v>
      </c>
      <c r="P3450" s="1">
        <f>IF(AND(B3450="Med B", COUNTIFS(A$2:A3450, A3450, B$2:B3450, "Med B")=2), E3450, 0)</f>
        <v>0</v>
      </c>
    </row>
    <row r="3451" spans="9:16" ht="12.75" customHeight="1" x14ac:dyDescent="0.25">
      <c r="I3451" s="23">
        <f>IF(F3451=1, SUMIFS(E$2:E3451, A$2:A3451, A3451, B$2:B3451, "Med A"), 0)</f>
        <v>0</v>
      </c>
      <c r="J3451" s="23">
        <f t="shared" si="357"/>
        <v>0</v>
      </c>
      <c r="K3451" s="23">
        <f t="shared" si="358"/>
        <v>0</v>
      </c>
      <c r="L3451" s="23">
        <f t="shared" si="359"/>
        <v>0</v>
      </c>
      <c r="M3451" s="1">
        <f>IF(AND(B3451="Med B", COUNTIFS(A$2:A3451, A3451, B$2:B3451, "Med B")=1), 1, 0)</f>
        <v>0</v>
      </c>
      <c r="N3451" s="1">
        <f t="shared" si="360"/>
        <v>0</v>
      </c>
      <c r="O3451" s="1">
        <f>IF(B3451="Med B", COUNTIFS(A$2:A3451, A3451, B$2:B3451, "Med B"), 0)</f>
        <v>0</v>
      </c>
      <c r="P3451" s="1">
        <f>IF(AND(B3451="Med B", COUNTIFS(A$2:A3451, A3451, B$2:B3451, "Med B")=2), E3451, 0)</f>
        <v>0</v>
      </c>
    </row>
    <row r="3452" spans="9:16" ht="12.75" customHeight="1" x14ac:dyDescent="0.25">
      <c r="I3452" s="23">
        <f>IF(F3452=1, SUMIFS(E$2:E3452, A$2:A3452, A3452, B$2:B3452, "Med A"), 0)</f>
        <v>0</v>
      </c>
      <c r="J3452" s="23">
        <f t="shared" si="357"/>
        <v>0</v>
      </c>
      <c r="K3452" s="23">
        <f t="shared" si="358"/>
        <v>0</v>
      </c>
      <c r="L3452" s="23">
        <f t="shared" si="359"/>
        <v>0</v>
      </c>
      <c r="M3452" s="1">
        <f>IF(AND(B3452="Med B", COUNTIFS(A$2:A3452, A3452, B$2:B3452, "Med B")=1), 1, 0)</f>
        <v>0</v>
      </c>
      <c r="N3452" s="1">
        <f t="shared" si="360"/>
        <v>0</v>
      </c>
      <c r="O3452" s="1">
        <f>IF(B3452="Med B", COUNTIFS(A$2:A3452, A3452, B$2:B3452, "Med B"), 0)</f>
        <v>0</v>
      </c>
      <c r="P3452" s="1">
        <f>IF(AND(B3452="Med B", COUNTIFS(A$2:A3452, A3452, B$2:B3452, "Med B")=2), E3452, 0)</f>
        <v>0</v>
      </c>
    </row>
    <row r="3453" spans="9:16" ht="12.75" customHeight="1" x14ac:dyDescent="0.25">
      <c r="I3453" s="23">
        <f>IF(F3453=1, SUMIFS(E$2:E3453, A$2:A3453, A3453, B$2:B3453, "Med A"), 0)</f>
        <v>0</v>
      </c>
      <c r="J3453" s="23">
        <f t="shared" si="357"/>
        <v>0</v>
      </c>
      <c r="K3453" s="23">
        <f t="shared" si="358"/>
        <v>0</v>
      </c>
      <c r="L3453" s="23">
        <f t="shared" si="359"/>
        <v>0</v>
      </c>
      <c r="M3453" s="1">
        <f>IF(AND(B3453="Med B", COUNTIFS(A$2:A3453, A3453, B$2:B3453, "Med B")=1), 1, 0)</f>
        <v>0</v>
      </c>
      <c r="N3453" s="1">
        <f t="shared" si="360"/>
        <v>0</v>
      </c>
      <c r="O3453" s="1">
        <f>IF(B3453="Med B", COUNTIFS(A$2:A3453, A3453, B$2:B3453, "Med B"), 0)</f>
        <v>0</v>
      </c>
      <c r="P3453" s="1">
        <f>IF(AND(B3453="Med B", COUNTIFS(A$2:A3453, A3453, B$2:B3453, "Med B")=2), E3453, 0)</f>
        <v>0</v>
      </c>
    </row>
    <row r="3454" spans="9:16" ht="12.75" customHeight="1" x14ac:dyDescent="0.25">
      <c r="I3454" s="23">
        <f>IF(F3454=1, SUMIFS(E$2:E3454, A$2:A3454, A3454, B$2:B3454, "Med A"), 0)</f>
        <v>0</v>
      </c>
      <c r="J3454" s="23">
        <f t="shared" si="357"/>
        <v>0</v>
      </c>
      <c r="K3454" s="23">
        <f t="shared" si="358"/>
        <v>0</v>
      </c>
      <c r="L3454" s="23">
        <f t="shared" si="359"/>
        <v>0</v>
      </c>
      <c r="M3454" s="1">
        <f>IF(AND(B3454="Med B", COUNTIFS(A$2:A3454, A3454, B$2:B3454, "Med B")=1), 1, 0)</f>
        <v>0</v>
      </c>
      <c r="N3454" s="1">
        <f t="shared" si="360"/>
        <v>0</v>
      </c>
      <c r="O3454" s="1">
        <f>IF(B3454="Med B", COUNTIFS(A$2:A3454, A3454, B$2:B3454, "Med B"), 0)</f>
        <v>0</v>
      </c>
      <c r="P3454" s="1">
        <f>IF(AND(B3454="Med B", COUNTIFS(A$2:A3454, A3454, B$2:B3454, "Med B")=2), E3454, 0)</f>
        <v>0</v>
      </c>
    </row>
    <row r="3455" spans="9:16" ht="12.75" customHeight="1" x14ac:dyDescent="0.25">
      <c r="I3455" s="23">
        <f>IF(F3455=1, SUMIFS(E$2:E3455, A$2:A3455, A3455, B$2:B3455, "Med A"), 0)</f>
        <v>0</v>
      </c>
      <c r="J3455" s="23">
        <f t="shared" si="357"/>
        <v>0</v>
      </c>
      <c r="K3455" s="23">
        <f t="shared" si="358"/>
        <v>0</v>
      </c>
      <c r="L3455" s="23">
        <f t="shared" si="359"/>
        <v>0</v>
      </c>
      <c r="M3455" s="1">
        <f>IF(AND(B3455="Med B", COUNTIFS(A$2:A3455, A3455, B$2:B3455, "Med B")=1), 1, 0)</f>
        <v>0</v>
      </c>
      <c r="N3455" s="1">
        <f t="shared" si="360"/>
        <v>0</v>
      </c>
      <c r="O3455" s="1">
        <f>IF(B3455="Med B", COUNTIFS(A$2:A3455, A3455, B$2:B3455, "Med B"), 0)</f>
        <v>0</v>
      </c>
      <c r="P3455" s="1">
        <f>IF(AND(B3455="Med B", COUNTIFS(A$2:A3455, A3455, B$2:B3455, "Med B")=2), E3455, 0)</f>
        <v>0</v>
      </c>
    </row>
    <row r="3456" spans="9:16" ht="12.75" customHeight="1" x14ac:dyDescent="0.25">
      <c r="I3456" s="23">
        <f>IF(F3456=1, SUMIFS(E$2:E3456, A$2:A3456, A3456, B$2:B3456, "Med A"), 0)</f>
        <v>0</v>
      </c>
      <c r="J3456" s="23">
        <f t="shared" si="357"/>
        <v>0</v>
      </c>
      <c r="K3456" s="23">
        <f t="shared" si="358"/>
        <v>0</v>
      </c>
      <c r="L3456" s="23">
        <f t="shared" si="359"/>
        <v>0</v>
      </c>
      <c r="M3456" s="1">
        <f>IF(AND(B3456="Med B", COUNTIFS(A$2:A3456, A3456, B$2:B3456, "Med B")=1), 1, 0)</f>
        <v>0</v>
      </c>
      <c r="N3456" s="1">
        <f t="shared" si="360"/>
        <v>0</v>
      </c>
      <c r="O3456" s="1">
        <f>IF(B3456="Med B", COUNTIFS(A$2:A3456, A3456, B$2:B3456, "Med B"), 0)</f>
        <v>0</v>
      </c>
      <c r="P3456" s="1">
        <f>IF(AND(B3456="Med B", COUNTIFS(A$2:A3456, A3456, B$2:B3456, "Med B")=2), E3456, 0)</f>
        <v>0</v>
      </c>
    </row>
    <row r="3457" spans="9:16" ht="12.75" customHeight="1" x14ac:dyDescent="0.25">
      <c r="I3457" s="23">
        <f>IF(F3457=1, SUMIFS(E$2:E3457, A$2:A3457, A3457, B$2:B3457, "Med A"), 0)</f>
        <v>0</v>
      </c>
      <c r="J3457" s="23">
        <f t="shared" si="357"/>
        <v>0</v>
      </c>
      <c r="K3457" s="23">
        <f t="shared" si="358"/>
        <v>0</v>
      </c>
      <c r="L3457" s="23">
        <f t="shared" si="359"/>
        <v>0</v>
      </c>
      <c r="M3457" s="1">
        <f>IF(AND(B3457="Med B", COUNTIFS(A$2:A3457, A3457, B$2:B3457, "Med B")=1), 1, 0)</f>
        <v>0</v>
      </c>
      <c r="N3457" s="1">
        <f t="shared" si="360"/>
        <v>0</v>
      </c>
      <c r="O3457" s="1">
        <f>IF(B3457="Med B", COUNTIFS(A$2:A3457, A3457, B$2:B3457, "Med B"), 0)</f>
        <v>0</v>
      </c>
      <c r="P3457" s="1">
        <f>IF(AND(B3457="Med B", COUNTIFS(A$2:A3457, A3457, B$2:B3457, "Med B")=2), E3457, 0)</f>
        <v>0</v>
      </c>
    </row>
    <row r="3458" spans="9:16" ht="12.75" customHeight="1" x14ac:dyDescent="0.25">
      <c r="I3458" s="23">
        <f>IF(F3458=1, SUMIFS(E$2:E3458, A$2:A3458, A3458, B$2:B3458, "Med A"), 0)</f>
        <v>0</v>
      </c>
      <c r="J3458" s="23">
        <f t="shared" si="357"/>
        <v>0</v>
      </c>
      <c r="K3458" s="23">
        <f t="shared" si="358"/>
        <v>0</v>
      </c>
      <c r="L3458" s="23">
        <f t="shared" si="359"/>
        <v>0</v>
      </c>
      <c r="M3458" s="1">
        <f>IF(AND(B3458="Med B", COUNTIFS(A$2:A3458, A3458, B$2:B3458, "Med B")=1), 1, 0)</f>
        <v>0</v>
      </c>
      <c r="N3458" s="1">
        <f t="shared" si="360"/>
        <v>0</v>
      </c>
      <c r="O3458" s="1">
        <f>IF(B3458="Med B", COUNTIFS(A$2:A3458, A3458, B$2:B3458, "Med B"), 0)</f>
        <v>0</v>
      </c>
      <c r="P3458" s="1">
        <f>IF(AND(B3458="Med B", COUNTIFS(A$2:A3458, A3458, B$2:B3458, "Med B")=2), E3458, 0)</f>
        <v>0</v>
      </c>
    </row>
    <row r="3459" spans="9:16" ht="12.75" customHeight="1" x14ac:dyDescent="0.25">
      <c r="I3459" s="23">
        <f>IF(F3459=1, SUMIFS(E$2:E3459, A$2:A3459, A3459, B$2:B3459, "Med A"), 0)</f>
        <v>0</v>
      </c>
      <c r="J3459" s="23">
        <f t="shared" ref="J3459:J3522" si="361">IF(AND(B3459="Med B", OR(A3460&lt;&gt;A3459, ISBLANK(A3460))), SUMIFS(E:E, A:A, A3459, B:B, "Med B"), 0)</f>
        <v>0</v>
      </c>
      <c r="K3459" s="23">
        <f t="shared" ref="K3459:K3522" si="362">IF(B3459="Med A", E3459, 0)</f>
        <v>0</v>
      </c>
      <c r="L3459" s="23">
        <f t="shared" ref="L3459:L3522" si="363">IF(B3459="Med B", E3459, 0)</f>
        <v>0</v>
      </c>
      <c r="M3459" s="1">
        <f>IF(AND(B3459="Med B", COUNTIFS(A$2:A3459, A3459, B$2:B3459, "Med B")=1), 1, 0)</f>
        <v>0</v>
      </c>
      <c r="N3459" s="1">
        <f t="shared" ref="N3459:N3522" si="364">IF(M3459=1, E3459, 0)</f>
        <v>0</v>
      </c>
      <c r="O3459" s="1">
        <f>IF(B3459="Med B", COUNTIFS(A$2:A3459, A3459, B$2:B3459, "Med B"), 0)</f>
        <v>0</v>
      </c>
      <c r="P3459" s="1">
        <f>IF(AND(B3459="Med B", COUNTIFS(A$2:A3459, A3459, B$2:B3459, "Med B")=2), E3459, 0)</f>
        <v>0</v>
      </c>
    </row>
    <row r="3460" spans="9:16" ht="12.75" customHeight="1" x14ac:dyDescent="0.25">
      <c r="I3460" s="23">
        <f>IF(F3460=1, SUMIFS(E$2:E3460, A$2:A3460, A3460, B$2:B3460, "Med A"), 0)</f>
        <v>0</v>
      </c>
      <c r="J3460" s="23">
        <f t="shared" si="361"/>
        <v>0</v>
      </c>
      <c r="K3460" s="23">
        <f t="shared" si="362"/>
        <v>0</v>
      </c>
      <c r="L3460" s="23">
        <f t="shared" si="363"/>
        <v>0</v>
      </c>
      <c r="M3460" s="1">
        <f>IF(AND(B3460="Med B", COUNTIFS(A$2:A3460, A3460, B$2:B3460, "Med B")=1), 1, 0)</f>
        <v>0</v>
      </c>
      <c r="N3460" s="1">
        <f t="shared" si="364"/>
        <v>0</v>
      </c>
      <c r="O3460" s="1">
        <f>IF(B3460="Med B", COUNTIFS(A$2:A3460, A3460, B$2:B3460, "Med B"), 0)</f>
        <v>0</v>
      </c>
      <c r="P3460" s="1">
        <f>IF(AND(B3460="Med B", COUNTIFS(A$2:A3460, A3460, B$2:B3460, "Med B")=2), E3460, 0)</f>
        <v>0</v>
      </c>
    </row>
    <row r="3461" spans="9:16" ht="12.75" customHeight="1" x14ac:dyDescent="0.25">
      <c r="I3461" s="23">
        <f>IF(F3461=1, SUMIFS(E$2:E3461, A$2:A3461, A3461, B$2:B3461, "Med A"), 0)</f>
        <v>0</v>
      </c>
      <c r="J3461" s="23">
        <f t="shared" si="361"/>
        <v>0</v>
      </c>
      <c r="K3461" s="23">
        <f t="shared" si="362"/>
        <v>0</v>
      </c>
      <c r="L3461" s="23">
        <f t="shared" si="363"/>
        <v>0</v>
      </c>
      <c r="M3461" s="1">
        <f>IF(AND(B3461="Med B", COUNTIFS(A$2:A3461, A3461, B$2:B3461, "Med B")=1), 1, 0)</f>
        <v>0</v>
      </c>
      <c r="N3461" s="1">
        <f t="shared" si="364"/>
        <v>0</v>
      </c>
      <c r="O3461" s="1">
        <f>IF(B3461="Med B", COUNTIFS(A$2:A3461, A3461, B$2:B3461, "Med B"), 0)</f>
        <v>0</v>
      </c>
      <c r="P3461" s="1">
        <f>IF(AND(B3461="Med B", COUNTIFS(A$2:A3461, A3461, B$2:B3461, "Med B")=2), E3461, 0)</f>
        <v>0</v>
      </c>
    </row>
    <row r="3462" spans="9:16" ht="12.75" customHeight="1" x14ac:dyDescent="0.25">
      <c r="I3462" s="23">
        <f>IF(F3462=1, SUMIFS(E$2:E3462, A$2:A3462, A3462, B$2:B3462, "Med A"), 0)</f>
        <v>0</v>
      </c>
      <c r="J3462" s="23">
        <f t="shared" si="361"/>
        <v>0</v>
      </c>
      <c r="K3462" s="23">
        <f t="shared" si="362"/>
        <v>0</v>
      </c>
      <c r="L3462" s="23">
        <f t="shared" si="363"/>
        <v>0</v>
      </c>
      <c r="M3462" s="1">
        <f>IF(AND(B3462="Med B", COUNTIFS(A$2:A3462, A3462, B$2:B3462, "Med B")=1), 1, 0)</f>
        <v>0</v>
      </c>
      <c r="N3462" s="1">
        <f t="shared" si="364"/>
        <v>0</v>
      </c>
      <c r="O3462" s="1">
        <f>IF(B3462="Med B", COUNTIFS(A$2:A3462, A3462, B$2:B3462, "Med B"), 0)</f>
        <v>0</v>
      </c>
      <c r="P3462" s="1">
        <f>IF(AND(B3462="Med B", COUNTIFS(A$2:A3462, A3462, B$2:B3462, "Med B")=2), E3462, 0)</f>
        <v>0</v>
      </c>
    </row>
    <row r="3463" spans="9:16" ht="12.75" customHeight="1" x14ac:dyDescent="0.25">
      <c r="I3463" s="23">
        <f>IF(F3463=1, SUMIFS(E$2:E3463, A$2:A3463, A3463, B$2:B3463, "Med A"), 0)</f>
        <v>0</v>
      </c>
      <c r="J3463" s="23">
        <f t="shared" si="361"/>
        <v>0</v>
      </c>
      <c r="K3463" s="23">
        <f t="shared" si="362"/>
        <v>0</v>
      </c>
      <c r="L3463" s="23">
        <f t="shared" si="363"/>
        <v>0</v>
      </c>
      <c r="M3463" s="1">
        <f>IF(AND(B3463="Med B", COUNTIFS(A$2:A3463, A3463, B$2:B3463, "Med B")=1), 1, 0)</f>
        <v>0</v>
      </c>
      <c r="N3463" s="1">
        <f t="shared" si="364"/>
        <v>0</v>
      </c>
      <c r="O3463" s="1">
        <f>IF(B3463="Med B", COUNTIFS(A$2:A3463, A3463, B$2:B3463, "Med B"), 0)</f>
        <v>0</v>
      </c>
      <c r="P3463" s="1">
        <f>IF(AND(B3463="Med B", COUNTIFS(A$2:A3463, A3463, B$2:B3463, "Med B")=2), E3463, 0)</f>
        <v>0</v>
      </c>
    </row>
    <row r="3464" spans="9:16" ht="12.75" customHeight="1" x14ac:dyDescent="0.25">
      <c r="I3464" s="23">
        <f>IF(F3464=1, SUMIFS(E$2:E3464, A$2:A3464, A3464, B$2:B3464, "Med A"), 0)</f>
        <v>0</v>
      </c>
      <c r="J3464" s="23">
        <f t="shared" si="361"/>
        <v>0</v>
      </c>
      <c r="K3464" s="23">
        <f t="shared" si="362"/>
        <v>0</v>
      </c>
      <c r="L3464" s="23">
        <f t="shared" si="363"/>
        <v>0</v>
      </c>
      <c r="M3464" s="1">
        <f>IF(AND(B3464="Med B", COUNTIFS(A$2:A3464, A3464, B$2:B3464, "Med B")=1), 1, 0)</f>
        <v>0</v>
      </c>
      <c r="N3464" s="1">
        <f t="shared" si="364"/>
        <v>0</v>
      </c>
      <c r="O3464" s="1">
        <f>IF(B3464="Med B", COUNTIFS(A$2:A3464, A3464, B$2:B3464, "Med B"), 0)</f>
        <v>0</v>
      </c>
      <c r="P3464" s="1">
        <f>IF(AND(B3464="Med B", COUNTIFS(A$2:A3464, A3464, B$2:B3464, "Med B")=2), E3464, 0)</f>
        <v>0</v>
      </c>
    </row>
    <row r="3465" spans="9:16" ht="12.75" customHeight="1" x14ac:dyDescent="0.25">
      <c r="I3465" s="23">
        <f>IF(F3465=1, SUMIFS(E$2:E3465, A$2:A3465, A3465, B$2:B3465, "Med A"), 0)</f>
        <v>0</v>
      </c>
      <c r="J3465" s="23">
        <f t="shared" si="361"/>
        <v>0</v>
      </c>
      <c r="K3465" s="23">
        <f t="shared" si="362"/>
        <v>0</v>
      </c>
      <c r="L3465" s="23">
        <f t="shared" si="363"/>
        <v>0</v>
      </c>
      <c r="M3465" s="1">
        <f>IF(AND(B3465="Med B", COUNTIFS(A$2:A3465, A3465, B$2:B3465, "Med B")=1), 1, 0)</f>
        <v>0</v>
      </c>
      <c r="N3465" s="1">
        <f t="shared" si="364"/>
        <v>0</v>
      </c>
      <c r="O3465" s="1">
        <f>IF(B3465="Med B", COUNTIFS(A$2:A3465, A3465, B$2:B3465, "Med B"), 0)</f>
        <v>0</v>
      </c>
      <c r="P3465" s="1">
        <f>IF(AND(B3465="Med B", COUNTIFS(A$2:A3465, A3465, B$2:B3465, "Med B")=2), E3465, 0)</f>
        <v>0</v>
      </c>
    </row>
    <row r="3466" spans="9:16" ht="12.75" customHeight="1" x14ac:dyDescent="0.25">
      <c r="I3466" s="23">
        <f>IF(F3466=1, SUMIFS(E$2:E3466, A$2:A3466, A3466, B$2:B3466, "Med A"), 0)</f>
        <v>0</v>
      </c>
      <c r="J3466" s="23">
        <f t="shared" si="361"/>
        <v>0</v>
      </c>
      <c r="K3466" s="23">
        <f t="shared" si="362"/>
        <v>0</v>
      </c>
      <c r="L3466" s="23">
        <f t="shared" si="363"/>
        <v>0</v>
      </c>
      <c r="M3466" s="1">
        <f>IF(AND(B3466="Med B", COUNTIFS(A$2:A3466, A3466, B$2:B3466, "Med B")=1), 1, 0)</f>
        <v>0</v>
      </c>
      <c r="N3466" s="1">
        <f t="shared" si="364"/>
        <v>0</v>
      </c>
      <c r="O3466" s="1">
        <f>IF(B3466="Med B", COUNTIFS(A$2:A3466, A3466, B$2:B3466, "Med B"), 0)</f>
        <v>0</v>
      </c>
      <c r="P3466" s="1">
        <f>IF(AND(B3466="Med B", COUNTIFS(A$2:A3466, A3466, B$2:B3466, "Med B")=2), E3466, 0)</f>
        <v>0</v>
      </c>
    </row>
    <row r="3467" spans="9:16" ht="12.75" customHeight="1" x14ac:dyDescent="0.25">
      <c r="I3467" s="23">
        <f>IF(F3467=1, SUMIFS(E$2:E3467, A$2:A3467, A3467, B$2:B3467, "Med A"), 0)</f>
        <v>0</v>
      </c>
      <c r="J3467" s="23">
        <f t="shared" si="361"/>
        <v>0</v>
      </c>
      <c r="K3467" s="23">
        <f t="shared" si="362"/>
        <v>0</v>
      </c>
      <c r="L3467" s="23">
        <f t="shared" si="363"/>
        <v>0</v>
      </c>
      <c r="M3467" s="1">
        <f>IF(AND(B3467="Med B", COUNTIFS(A$2:A3467, A3467, B$2:B3467, "Med B")=1), 1, 0)</f>
        <v>0</v>
      </c>
      <c r="N3467" s="1">
        <f t="shared" si="364"/>
        <v>0</v>
      </c>
      <c r="O3467" s="1">
        <f>IF(B3467="Med B", COUNTIFS(A$2:A3467, A3467, B$2:B3467, "Med B"), 0)</f>
        <v>0</v>
      </c>
      <c r="P3467" s="1">
        <f>IF(AND(B3467="Med B", COUNTIFS(A$2:A3467, A3467, B$2:B3467, "Med B")=2), E3467, 0)</f>
        <v>0</v>
      </c>
    </row>
    <row r="3468" spans="9:16" ht="12.75" customHeight="1" x14ac:dyDescent="0.25">
      <c r="I3468" s="23">
        <f>IF(F3468=1, SUMIFS(E$2:E3468, A$2:A3468, A3468, B$2:B3468, "Med A"), 0)</f>
        <v>0</v>
      </c>
      <c r="J3468" s="23">
        <f t="shared" si="361"/>
        <v>0</v>
      </c>
      <c r="K3468" s="23">
        <f t="shared" si="362"/>
        <v>0</v>
      </c>
      <c r="L3468" s="23">
        <f t="shared" si="363"/>
        <v>0</v>
      </c>
      <c r="M3468" s="1">
        <f>IF(AND(B3468="Med B", COUNTIFS(A$2:A3468, A3468, B$2:B3468, "Med B")=1), 1, 0)</f>
        <v>0</v>
      </c>
      <c r="N3468" s="1">
        <f t="shared" si="364"/>
        <v>0</v>
      </c>
      <c r="O3468" s="1">
        <f>IF(B3468="Med B", COUNTIFS(A$2:A3468, A3468, B$2:B3468, "Med B"), 0)</f>
        <v>0</v>
      </c>
      <c r="P3468" s="1">
        <f>IF(AND(B3468="Med B", COUNTIFS(A$2:A3468, A3468, B$2:B3468, "Med B")=2), E3468, 0)</f>
        <v>0</v>
      </c>
    </row>
    <row r="3469" spans="9:16" ht="12.75" customHeight="1" x14ac:dyDescent="0.25">
      <c r="I3469" s="23">
        <f>IF(F3469=1, SUMIFS(E$2:E3469, A$2:A3469, A3469, B$2:B3469, "Med A"), 0)</f>
        <v>0</v>
      </c>
      <c r="J3469" s="23">
        <f t="shared" si="361"/>
        <v>0</v>
      </c>
      <c r="K3469" s="23">
        <f t="shared" si="362"/>
        <v>0</v>
      </c>
      <c r="L3469" s="23">
        <f t="shared" si="363"/>
        <v>0</v>
      </c>
      <c r="M3469" s="1">
        <f>IF(AND(B3469="Med B", COUNTIFS(A$2:A3469, A3469, B$2:B3469, "Med B")=1), 1, 0)</f>
        <v>0</v>
      </c>
      <c r="N3469" s="1">
        <f t="shared" si="364"/>
        <v>0</v>
      </c>
      <c r="O3469" s="1">
        <f>IF(B3469="Med B", COUNTIFS(A$2:A3469, A3469, B$2:B3469, "Med B"), 0)</f>
        <v>0</v>
      </c>
      <c r="P3469" s="1">
        <f>IF(AND(B3469="Med B", COUNTIFS(A$2:A3469, A3469, B$2:B3469, "Med B")=2), E3469, 0)</f>
        <v>0</v>
      </c>
    </row>
    <row r="3470" spans="9:16" ht="12.75" customHeight="1" x14ac:dyDescent="0.25">
      <c r="I3470" s="23">
        <f>IF(F3470=1, SUMIFS(E$2:E3470, A$2:A3470, A3470, B$2:B3470, "Med A"), 0)</f>
        <v>0</v>
      </c>
      <c r="J3470" s="23">
        <f t="shared" si="361"/>
        <v>0</v>
      </c>
      <c r="K3470" s="23">
        <f t="shared" si="362"/>
        <v>0</v>
      </c>
      <c r="L3470" s="23">
        <f t="shared" si="363"/>
        <v>0</v>
      </c>
      <c r="M3470" s="1">
        <f>IF(AND(B3470="Med B", COUNTIFS(A$2:A3470, A3470, B$2:B3470, "Med B")=1), 1, 0)</f>
        <v>0</v>
      </c>
      <c r="N3470" s="1">
        <f t="shared" si="364"/>
        <v>0</v>
      </c>
      <c r="O3470" s="1">
        <f>IF(B3470="Med B", COUNTIFS(A$2:A3470, A3470, B$2:B3470, "Med B"), 0)</f>
        <v>0</v>
      </c>
      <c r="P3470" s="1">
        <f>IF(AND(B3470="Med B", COUNTIFS(A$2:A3470, A3470, B$2:B3470, "Med B")=2), E3470, 0)</f>
        <v>0</v>
      </c>
    </row>
    <row r="3471" spans="9:16" ht="12.75" customHeight="1" x14ac:dyDescent="0.25">
      <c r="I3471" s="23">
        <f>IF(F3471=1, SUMIFS(E$2:E3471, A$2:A3471, A3471, B$2:B3471, "Med A"), 0)</f>
        <v>0</v>
      </c>
      <c r="J3471" s="23">
        <f t="shared" si="361"/>
        <v>0</v>
      </c>
      <c r="K3471" s="23">
        <f t="shared" si="362"/>
        <v>0</v>
      </c>
      <c r="L3471" s="23">
        <f t="shared" si="363"/>
        <v>0</v>
      </c>
      <c r="M3471" s="1">
        <f>IF(AND(B3471="Med B", COUNTIFS(A$2:A3471, A3471, B$2:B3471, "Med B")=1), 1, 0)</f>
        <v>0</v>
      </c>
      <c r="N3471" s="1">
        <f t="shared" si="364"/>
        <v>0</v>
      </c>
      <c r="O3471" s="1">
        <f>IF(B3471="Med B", COUNTIFS(A$2:A3471, A3471, B$2:B3471, "Med B"), 0)</f>
        <v>0</v>
      </c>
      <c r="P3471" s="1">
        <f>IF(AND(B3471="Med B", COUNTIFS(A$2:A3471, A3471, B$2:B3471, "Med B")=2), E3471, 0)</f>
        <v>0</v>
      </c>
    </row>
    <row r="3472" spans="9:16" ht="12.75" customHeight="1" x14ac:dyDescent="0.25">
      <c r="I3472" s="23">
        <f>IF(F3472=1, SUMIFS(E$2:E3472, A$2:A3472, A3472, B$2:B3472, "Med A"), 0)</f>
        <v>0</v>
      </c>
      <c r="J3472" s="23">
        <f t="shared" si="361"/>
        <v>0</v>
      </c>
      <c r="K3472" s="23">
        <f t="shared" si="362"/>
        <v>0</v>
      </c>
      <c r="L3472" s="23">
        <f t="shared" si="363"/>
        <v>0</v>
      </c>
      <c r="M3472" s="1">
        <f>IF(AND(B3472="Med B", COUNTIFS(A$2:A3472, A3472, B$2:B3472, "Med B")=1), 1, 0)</f>
        <v>0</v>
      </c>
      <c r="N3472" s="1">
        <f t="shared" si="364"/>
        <v>0</v>
      </c>
      <c r="O3472" s="1">
        <f>IF(B3472="Med B", COUNTIFS(A$2:A3472, A3472, B$2:B3472, "Med B"), 0)</f>
        <v>0</v>
      </c>
      <c r="P3472" s="1">
        <f>IF(AND(B3472="Med B", COUNTIFS(A$2:A3472, A3472, B$2:B3472, "Med B")=2), E3472, 0)</f>
        <v>0</v>
      </c>
    </row>
    <row r="3473" spans="9:16" ht="12.75" customHeight="1" x14ac:dyDescent="0.25">
      <c r="I3473" s="23">
        <f>IF(F3473=1, SUMIFS(E$2:E3473, A$2:A3473, A3473, B$2:B3473, "Med A"), 0)</f>
        <v>0</v>
      </c>
      <c r="J3473" s="23">
        <f t="shared" si="361"/>
        <v>0</v>
      </c>
      <c r="K3473" s="23">
        <f t="shared" si="362"/>
        <v>0</v>
      </c>
      <c r="L3473" s="23">
        <f t="shared" si="363"/>
        <v>0</v>
      </c>
      <c r="M3473" s="1">
        <f>IF(AND(B3473="Med B", COUNTIFS(A$2:A3473, A3473, B$2:B3473, "Med B")=1), 1, 0)</f>
        <v>0</v>
      </c>
      <c r="N3473" s="1">
        <f t="shared" si="364"/>
        <v>0</v>
      </c>
      <c r="O3473" s="1">
        <f>IF(B3473="Med B", COUNTIFS(A$2:A3473, A3473, B$2:B3473, "Med B"), 0)</f>
        <v>0</v>
      </c>
      <c r="P3473" s="1">
        <f>IF(AND(B3473="Med B", COUNTIFS(A$2:A3473, A3473, B$2:B3473, "Med B")=2), E3473, 0)</f>
        <v>0</v>
      </c>
    </row>
    <row r="3474" spans="9:16" ht="12.75" customHeight="1" x14ac:dyDescent="0.25">
      <c r="I3474" s="23">
        <f>IF(F3474=1, SUMIFS(E$2:E3474, A$2:A3474, A3474, B$2:B3474, "Med A"), 0)</f>
        <v>0</v>
      </c>
      <c r="J3474" s="23">
        <f t="shared" si="361"/>
        <v>0</v>
      </c>
      <c r="K3474" s="23">
        <f t="shared" si="362"/>
        <v>0</v>
      </c>
      <c r="L3474" s="23">
        <f t="shared" si="363"/>
        <v>0</v>
      </c>
      <c r="M3474" s="1">
        <f>IF(AND(B3474="Med B", COUNTIFS(A$2:A3474, A3474, B$2:B3474, "Med B")=1), 1, 0)</f>
        <v>0</v>
      </c>
      <c r="N3474" s="1">
        <f t="shared" si="364"/>
        <v>0</v>
      </c>
      <c r="O3474" s="1">
        <f>IF(B3474="Med B", COUNTIFS(A$2:A3474, A3474, B$2:B3474, "Med B"), 0)</f>
        <v>0</v>
      </c>
      <c r="P3474" s="1">
        <f>IF(AND(B3474="Med B", COUNTIFS(A$2:A3474, A3474, B$2:B3474, "Med B")=2), E3474, 0)</f>
        <v>0</v>
      </c>
    </row>
    <row r="3475" spans="9:16" ht="12.75" customHeight="1" x14ac:dyDescent="0.25">
      <c r="I3475" s="23">
        <f>IF(F3475=1, SUMIFS(E$2:E3475, A$2:A3475, A3475, B$2:B3475, "Med A"), 0)</f>
        <v>0</v>
      </c>
      <c r="J3475" s="23">
        <f t="shared" si="361"/>
        <v>0</v>
      </c>
      <c r="K3475" s="23">
        <f t="shared" si="362"/>
        <v>0</v>
      </c>
      <c r="L3475" s="23">
        <f t="shared" si="363"/>
        <v>0</v>
      </c>
      <c r="M3475" s="1">
        <f>IF(AND(B3475="Med B", COUNTIFS(A$2:A3475, A3475, B$2:B3475, "Med B")=1), 1, 0)</f>
        <v>0</v>
      </c>
      <c r="N3475" s="1">
        <f t="shared" si="364"/>
        <v>0</v>
      </c>
      <c r="O3475" s="1">
        <f>IF(B3475="Med B", COUNTIFS(A$2:A3475, A3475, B$2:B3475, "Med B"), 0)</f>
        <v>0</v>
      </c>
      <c r="P3475" s="1">
        <f>IF(AND(B3475="Med B", COUNTIFS(A$2:A3475, A3475, B$2:B3475, "Med B")=2), E3475, 0)</f>
        <v>0</v>
      </c>
    </row>
    <row r="3476" spans="9:16" ht="12.75" customHeight="1" x14ac:dyDescent="0.25">
      <c r="I3476" s="23">
        <f>IF(F3476=1, SUMIFS(E$2:E3476, A$2:A3476, A3476, B$2:B3476, "Med A"), 0)</f>
        <v>0</v>
      </c>
      <c r="J3476" s="23">
        <f t="shared" si="361"/>
        <v>0</v>
      </c>
      <c r="K3476" s="23">
        <f t="shared" si="362"/>
        <v>0</v>
      </c>
      <c r="L3476" s="23">
        <f t="shared" si="363"/>
        <v>0</v>
      </c>
      <c r="M3476" s="1">
        <f>IF(AND(B3476="Med B", COUNTIFS(A$2:A3476, A3476, B$2:B3476, "Med B")=1), 1, 0)</f>
        <v>0</v>
      </c>
      <c r="N3476" s="1">
        <f t="shared" si="364"/>
        <v>0</v>
      </c>
      <c r="O3476" s="1">
        <f>IF(B3476="Med B", COUNTIFS(A$2:A3476, A3476, B$2:B3476, "Med B"), 0)</f>
        <v>0</v>
      </c>
      <c r="P3476" s="1">
        <f>IF(AND(B3476="Med B", COUNTIFS(A$2:A3476, A3476, B$2:B3476, "Med B")=2), E3476, 0)</f>
        <v>0</v>
      </c>
    </row>
    <row r="3477" spans="9:16" ht="12.75" customHeight="1" x14ac:dyDescent="0.25">
      <c r="I3477" s="23">
        <f>IF(F3477=1, SUMIFS(E$2:E3477, A$2:A3477, A3477, B$2:B3477, "Med A"), 0)</f>
        <v>0</v>
      </c>
      <c r="J3477" s="23">
        <f t="shared" si="361"/>
        <v>0</v>
      </c>
      <c r="K3477" s="23">
        <f t="shared" si="362"/>
        <v>0</v>
      </c>
      <c r="L3477" s="23">
        <f t="shared" si="363"/>
        <v>0</v>
      </c>
      <c r="M3477" s="1">
        <f>IF(AND(B3477="Med B", COUNTIFS(A$2:A3477, A3477, B$2:B3477, "Med B")=1), 1, 0)</f>
        <v>0</v>
      </c>
      <c r="N3477" s="1">
        <f t="shared" si="364"/>
        <v>0</v>
      </c>
      <c r="O3477" s="1">
        <f>IF(B3477="Med B", COUNTIFS(A$2:A3477, A3477, B$2:B3477, "Med B"), 0)</f>
        <v>0</v>
      </c>
      <c r="P3477" s="1">
        <f>IF(AND(B3477="Med B", COUNTIFS(A$2:A3477, A3477, B$2:B3477, "Med B")=2), E3477, 0)</f>
        <v>0</v>
      </c>
    </row>
    <row r="3478" spans="9:16" ht="12.75" customHeight="1" x14ac:dyDescent="0.25">
      <c r="I3478" s="23">
        <f>IF(F3478=1, SUMIFS(E$2:E3478, A$2:A3478, A3478, B$2:B3478, "Med A"), 0)</f>
        <v>0</v>
      </c>
      <c r="J3478" s="23">
        <f t="shared" si="361"/>
        <v>0</v>
      </c>
      <c r="K3478" s="23">
        <f t="shared" si="362"/>
        <v>0</v>
      </c>
      <c r="L3478" s="23">
        <f t="shared" si="363"/>
        <v>0</v>
      </c>
      <c r="M3478" s="1">
        <f>IF(AND(B3478="Med B", COUNTIFS(A$2:A3478, A3478, B$2:B3478, "Med B")=1), 1, 0)</f>
        <v>0</v>
      </c>
      <c r="N3478" s="1">
        <f t="shared" si="364"/>
        <v>0</v>
      </c>
      <c r="O3478" s="1">
        <f>IF(B3478="Med B", COUNTIFS(A$2:A3478, A3478, B$2:B3478, "Med B"), 0)</f>
        <v>0</v>
      </c>
      <c r="P3478" s="1">
        <f>IF(AND(B3478="Med B", COUNTIFS(A$2:A3478, A3478, B$2:B3478, "Med B")=2), E3478, 0)</f>
        <v>0</v>
      </c>
    </row>
    <row r="3479" spans="9:16" ht="12.75" customHeight="1" x14ac:dyDescent="0.25">
      <c r="I3479" s="23">
        <f>IF(F3479=1, SUMIFS(E$2:E3479, A$2:A3479, A3479, B$2:B3479, "Med A"), 0)</f>
        <v>0</v>
      </c>
      <c r="J3479" s="23">
        <f t="shared" si="361"/>
        <v>0</v>
      </c>
      <c r="K3479" s="23">
        <f t="shared" si="362"/>
        <v>0</v>
      </c>
      <c r="L3479" s="23">
        <f t="shared" si="363"/>
        <v>0</v>
      </c>
      <c r="M3479" s="1">
        <f>IF(AND(B3479="Med B", COUNTIFS(A$2:A3479, A3479, B$2:B3479, "Med B")=1), 1, 0)</f>
        <v>0</v>
      </c>
      <c r="N3479" s="1">
        <f t="shared" si="364"/>
        <v>0</v>
      </c>
      <c r="O3479" s="1">
        <f>IF(B3479="Med B", COUNTIFS(A$2:A3479, A3479, B$2:B3479, "Med B"), 0)</f>
        <v>0</v>
      </c>
      <c r="P3479" s="1">
        <f>IF(AND(B3479="Med B", COUNTIFS(A$2:A3479, A3479, B$2:B3479, "Med B")=2), E3479, 0)</f>
        <v>0</v>
      </c>
    </row>
    <row r="3480" spans="9:16" ht="12.75" customHeight="1" x14ac:dyDescent="0.25">
      <c r="I3480" s="23">
        <f>IF(F3480=1, SUMIFS(E$2:E3480, A$2:A3480, A3480, B$2:B3480, "Med A"), 0)</f>
        <v>0</v>
      </c>
      <c r="J3480" s="23">
        <f t="shared" si="361"/>
        <v>0</v>
      </c>
      <c r="K3480" s="23">
        <f t="shared" si="362"/>
        <v>0</v>
      </c>
      <c r="L3480" s="23">
        <f t="shared" si="363"/>
        <v>0</v>
      </c>
      <c r="M3480" s="1">
        <f>IF(AND(B3480="Med B", COUNTIFS(A$2:A3480, A3480, B$2:B3480, "Med B")=1), 1, 0)</f>
        <v>0</v>
      </c>
      <c r="N3480" s="1">
        <f t="shared" si="364"/>
        <v>0</v>
      </c>
      <c r="O3480" s="1">
        <f>IF(B3480="Med B", COUNTIFS(A$2:A3480, A3480, B$2:B3480, "Med B"), 0)</f>
        <v>0</v>
      </c>
      <c r="P3480" s="1">
        <f>IF(AND(B3480="Med B", COUNTIFS(A$2:A3480, A3480, B$2:B3480, "Med B")=2), E3480, 0)</f>
        <v>0</v>
      </c>
    </row>
    <row r="3481" spans="9:16" ht="12.75" customHeight="1" x14ac:dyDescent="0.25">
      <c r="I3481" s="23">
        <f>IF(F3481=1, SUMIFS(E$2:E3481, A$2:A3481, A3481, B$2:B3481, "Med A"), 0)</f>
        <v>0</v>
      </c>
      <c r="J3481" s="23">
        <f t="shared" si="361"/>
        <v>0</v>
      </c>
      <c r="K3481" s="23">
        <f t="shared" si="362"/>
        <v>0</v>
      </c>
      <c r="L3481" s="23">
        <f t="shared" si="363"/>
        <v>0</v>
      </c>
      <c r="M3481" s="1">
        <f>IF(AND(B3481="Med B", COUNTIFS(A$2:A3481, A3481, B$2:B3481, "Med B")=1), 1, 0)</f>
        <v>0</v>
      </c>
      <c r="N3481" s="1">
        <f t="shared" si="364"/>
        <v>0</v>
      </c>
      <c r="O3481" s="1">
        <f>IF(B3481="Med B", COUNTIFS(A$2:A3481, A3481, B$2:B3481, "Med B"), 0)</f>
        <v>0</v>
      </c>
      <c r="P3481" s="1">
        <f>IF(AND(B3481="Med B", COUNTIFS(A$2:A3481, A3481, B$2:B3481, "Med B")=2), E3481, 0)</f>
        <v>0</v>
      </c>
    </row>
    <row r="3482" spans="9:16" ht="12.75" customHeight="1" x14ac:dyDescent="0.25">
      <c r="I3482" s="23">
        <f>IF(F3482=1, SUMIFS(E$2:E3482, A$2:A3482, A3482, B$2:B3482, "Med A"), 0)</f>
        <v>0</v>
      </c>
      <c r="J3482" s="23">
        <f t="shared" si="361"/>
        <v>0</v>
      </c>
      <c r="K3482" s="23">
        <f t="shared" si="362"/>
        <v>0</v>
      </c>
      <c r="L3482" s="23">
        <f t="shared" si="363"/>
        <v>0</v>
      </c>
      <c r="M3482" s="1">
        <f>IF(AND(B3482="Med B", COUNTIFS(A$2:A3482, A3482, B$2:B3482, "Med B")=1), 1, 0)</f>
        <v>0</v>
      </c>
      <c r="N3482" s="1">
        <f t="shared" si="364"/>
        <v>0</v>
      </c>
      <c r="O3482" s="1">
        <f>IF(B3482="Med B", COUNTIFS(A$2:A3482, A3482, B$2:B3482, "Med B"), 0)</f>
        <v>0</v>
      </c>
      <c r="P3482" s="1">
        <f>IF(AND(B3482="Med B", COUNTIFS(A$2:A3482, A3482, B$2:B3482, "Med B")=2), E3482, 0)</f>
        <v>0</v>
      </c>
    </row>
    <row r="3483" spans="9:16" ht="12.75" customHeight="1" x14ac:dyDescent="0.25">
      <c r="I3483" s="23">
        <f>IF(F3483=1, SUMIFS(E$2:E3483, A$2:A3483, A3483, B$2:B3483, "Med A"), 0)</f>
        <v>0</v>
      </c>
      <c r="J3483" s="23">
        <f t="shared" si="361"/>
        <v>0</v>
      </c>
      <c r="K3483" s="23">
        <f t="shared" si="362"/>
        <v>0</v>
      </c>
      <c r="L3483" s="23">
        <f t="shared" si="363"/>
        <v>0</v>
      </c>
      <c r="M3483" s="1">
        <f>IF(AND(B3483="Med B", COUNTIFS(A$2:A3483, A3483, B$2:B3483, "Med B")=1), 1, 0)</f>
        <v>0</v>
      </c>
      <c r="N3483" s="1">
        <f t="shared" si="364"/>
        <v>0</v>
      </c>
      <c r="O3483" s="1">
        <f>IF(B3483="Med B", COUNTIFS(A$2:A3483, A3483, B$2:B3483, "Med B"), 0)</f>
        <v>0</v>
      </c>
      <c r="P3483" s="1">
        <f>IF(AND(B3483="Med B", COUNTIFS(A$2:A3483, A3483, B$2:B3483, "Med B")=2), E3483, 0)</f>
        <v>0</v>
      </c>
    </row>
    <row r="3484" spans="9:16" ht="12.75" customHeight="1" x14ac:dyDescent="0.25">
      <c r="I3484" s="23">
        <f>IF(F3484=1, SUMIFS(E$2:E3484, A$2:A3484, A3484, B$2:B3484, "Med A"), 0)</f>
        <v>0</v>
      </c>
      <c r="J3484" s="23">
        <f t="shared" si="361"/>
        <v>0</v>
      </c>
      <c r="K3484" s="23">
        <f t="shared" si="362"/>
        <v>0</v>
      </c>
      <c r="L3484" s="23">
        <f t="shared" si="363"/>
        <v>0</v>
      </c>
      <c r="M3484" s="1">
        <f>IF(AND(B3484="Med B", COUNTIFS(A$2:A3484, A3484, B$2:B3484, "Med B")=1), 1, 0)</f>
        <v>0</v>
      </c>
      <c r="N3484" s="1">
        <f t="shared" si="364"/>
        <v>0</v>
      </c>
      <c r="O3484" s="1">
        <f>IF(B3484="Med B", COUNTIFS(A$2:A3484, A3484, B$2:B3484, "Med B"), 0)</f>
        <v>0</v>
      </c>
      <c r="P3484" s="1">
        <f>IF(AND(B3484="Med B", COUNTIFS(A$2:A3484, A3484, B$2:B3484, "Med B")=2), E3484, 0)</f>
        <v>0</v>
      </c>
    </row>
    <row r="3485" spans="9:16" ht="12.75" customHeight="1" x14ac:dyDescent="0.25">
      <c r="I3485" s="23">
        <f>IF(F3485=1, SUMIFS(E$2:E3485, A$2:A3485, A3485, B$2:B3485, "Med A"), 0)</f>
        <v>0</v>
      </c>
      <c r="J3485" s="23">
        <f t="shared" si="361"/>
        <v>0</v>
      </c>
      <c r="K3485" s="23">
        <f t="shared" si="362"/>
        <v>0</v>
      </c>
      <c r="L3485" s="23">
        <f t="shared" si="363"/>
        <v>0</v>
      </c>
      <c r="M3485" s="1">
        <f>IF(AND(B3485="Med B", COUNTIFS(A$2:A3485, A3485, B$2:B3485, "Med B")=1), 1, 0)</f>
        <v>0</v>
      </c>
      <c r="N3485" s="1">
        <f t="shared" si="364"/>
        <v>0</v>
      </c>
      <c r="O3485" s="1">
        <f>IF(B3485="Med B", COUNTIFS(A$2:A3485, A3485, B$2:B3485, "Med B"), 0)</f>
        <v>0</v>
      </c>
      <c r="P3485" s="1">
        <f>IF(AND(B3485="Med B", COUNTIFS(A$2:A3485, A3485, B$2:B3485, "Med B")=2), E3485, 0)</f>
        <v>0</v>
      </c>
    </row>
    <row r="3486" spans="9:16" ht="12.75" customHeight="1" x14ac:dyDescent="0.25">
      <c r="I3486" s="23">
        <f>IF(F3486=1, SUMIFS(E$2:E3486, A$2:A3486, A3486, B$2:B3486, "Med A"), 0)</f>
        <v>0</v>
      </c>
      <c r="J3486" s="23">
        <f t="shared" si="361"/>
        <v>0</v>
      </c>
      <c r="K3486" s="23">
        <f t="shared" si="362"/>
        <v>0</v>
      </c>
      <c r="L3486" s="23">
        <f t="shared" si="363"/>
        <v>0</v>
      </c>
      <c r="M3486" s="1">
        <f>IF(AND(B3486="Med B", COUNTIFS(A$2:A3486, A3486, B$2:B3486, "Med B")=1), 1, 0)</f>
        <v>0</v>
      </c>
      <c r="N3486" s="1">
        <f t="shared" si="364"/>
        <v>0</v>
      </c>
      <c r="O3486" s="1">
        <f>IF(B3486="Med B", COUNTIFS(A$2:A3486, A3486, B$2:B3486, "Med B"), 0)</f>
        <v>0</v>
      </c>
      <c r="P3486" s="1">
        <f>IF(AND(B3486="Med B", COUNTIFS(A$2:A3486, A3486, B$2:B3486, "Med B")=2), E3486, 0)</f>
        <v>0</v>
      </c>
    </row>
    <row r="3487" spans="9:16" ht="12.75" customHeight="1" x14ac:dyDescent="0.25">
      <c r="I3487" s="23">
        <f>IF(F3487=1, SUMIFS(E$2:E3487, A$2:A3487, A3487, B$2:B3487, "Med A"), 0)</f>
        <v>0</v>
      </c>
      <c r="J3487" s="23">
        <f t="shared" si="361"/>
        <v>0</v>
      </c>
      <c r="K3487" s="23">
        <f t="shared" si="362"/>
        <v>0</v>
      </c>
      <c r="L3487" s="23">
        <f t="shared" si="363"/>
        <v>0</v>
      </c>
      <c r="M3487" s="1">
        <f>IF(AND(B3487="Med B", COUNTIFS(A$2:A3487, A3487, B$2:B3487, "Med B")=1), 1, 0)</f>
        <v>0</v>
      </c>
      <c r="N3487" s="1">
        <f t="shared" si="364"/>
        <v>0</v>
      </c>
      <c r="O3487" s="1">
        <f>IF(B3487="Med B", COUNTIFS(A$2:A3487, A3487, B$2:B3487, "Med B"), 0)</f>
        <v>0</v>
      </c>
      <c r="P3487" s="1">
        <f>IF(AND(B3487="Med B", COUNTIFS(A$2:A3487, A3487, B$2:B3487, "Med B")=2), E3487, 0)</f>
        <v>0</v>
      </c>
    </row>
    <row r="3488" spans="9:16" ht="12.75" customHeight="1" x14ac:dyDescent="0.25">
      <c r="I3488" s="23">
        <f>IF(F3488=1, SUMIFS(E$2:E3488, A$2:A3488, A3488, B$2:B3488, "Med A"), 0)</f>
        <v>0</v>
      </c>
      <c r="J3488" s="23">
        <f t="shared" si="361"/>
        <v>0</v>
      </c>
      <c r="K3488" s="23">
        <f t="shared" si="362"/>
        <v>0</v>
      </c>
      <c r="L3488" s="23">
        <f t="shared" si="363"/>
        <v>0</v>
      </c>
      <c r="M3488" s="1">
        <f>IF(AND(B3488="Med B", COUNTIFS(A$2:A3488, A3488, B$2:B3488, "Med B")=1), 1, 0)</f>
        <v>0</v>
      </c>
      <c r="N3488" s="1">
        <f t="shared" si="364"/>
        <v>0</v>
      </c>
      <c r="O3488" s="1">
        <f>IF(B3488="Med B", COUNTIFS(A$2:A3488, A3488, B$2:B3488, "Med B"), 0)</f>
        <v>0</v>
      </c>
      <c r="P3488" s="1">
        <f>IF(AND(B3488="Med B", COUNTIFS(A$2:A3488, A3488, B$2:B3488, "Med B")=2), E3488, 0)</f>
        <v>0</v>
      </c>
    </row>
    <row r="3489" spans="9:16" ht="12.75" customHeight="1" x14ac:dyDescent="0.25">
      <c r="I3489" s="23">
        <f>IF(F3489=1, SUMIFS(E$2:E3489, A$2:A3489, A3489, B$2:B3489, "Med A"), 0)</f>
        <v>0</v>
      </c>
      <c r="J3489" s="23">
        <f t="shared" si="361"/>
        <v>0</v>
      </c>
      <c r="K3489" s="23">
        <f t="shared" si="362"/>
        <v>0</v>
      </c>
      <c r="L3489" s="23">
        <f t="shared" si="363"/>
        <v>0</v>
      </c>
      <c r="M3489" s="1">
        <f>IF(AND(B3489="Med B", COUNTIFS(A$2:A3489, A3489, B$2:B3489, "Med B")=1), 1, 0)</f>
        <v>0</v>
      </c>
      <c r="N3489" s="1">
        <f t="shared" si="364"/>
        <v>0</v>
      </c>
      <c r="O3489" s="1">
        <f>IF(B3489="Med B", COUNTIFS(A$2:A3489, A3489, B$2:B3489, "Med B"), 0)</f>
        <v>0</v>
      </c>
      <c r="P3489" s="1">
        <f>IF(AND(B3489="Med B", COUNTIFS(A$2:A3489, A3489, B$2:B3489, "Med B")=2), E3489, 0)</f>
        <v>0</v>
      </c>
    </row>
    <row r="3490" spans="9:16" ht="12.75" customHeight="1" x14ac:dyDescent="0.25">
      <c r="I3490" s="23">
        <f>IF(F3490=1, SUMIFS(E$2:E3490, A$2:A3490, A3490, B$2:B3490, "Med A"), 0)</f>
        <v>0</v>
      </c>
      <c r="J3490" s="23">
        <f t="shared" si="361"/>
        <v>0</v>
      </c>
      <c r="K3490" s="23">
        <f t="shared" si="362"/>
        <v>0</v>
      </c>
      <c r="L3490" s="23">
        <f t="shared" si="363"/>
        <v>0</v>
      </c>
      <c r="M3490" s="1">
        <f>IF(AND(B3490="Med B", COUNTIFS(A$2:A3490, A3490, B$2:B3490, "Med B")=1), 1, 0)</f>
        <v>0</v>
      </c>
      <c r="N3490" s="1">
        <f t="shared" si="364"/>
        <v>0</v>
      </c>
      <c r="O3490" s="1">
        <f>IF(B3490="Med B", COUNTIFS(A$2:A3490, A3490, B$2:B3490, "Med B"), 0)</f>
        <v>0</v>
      </c>
      <c r="P3490" s="1">
        <f>IF(AND(B3490="Med B", COUNTIFS(A$2:A3490, A3490, B$2:B3490, "Med B")=2), E3490, 0)</f>
        <v>0</v>
      </c>
    </row>
    <row r="3491" spans="9:16" ht="12.75" customHeight="1" x14ac:dyDescent="0.25">
      <c r="I3491" s="23">
        <f>IF(F3491=1, SUMIFS(E$2:E3491, A$2:A3491, A3491, B$2:B3491, "Med A"), 0)</f>
        <v>0</v>
      </c>
      <c r="J3491" s="23">
        <f t="shared" si="361"/>
        <v>0</v>
      </c>
      <c r="K3491" s="23">
        <f t="shared" si="362"/>
        <v>0</v>
      </c>
      <c r="L3491" s="23">
        <f t="shared" si="363"/>
        <v>0</v>
      </c>
      <c r="M3491" s="1">
        <f>IF(AND(B3491="Med B", COUNTIFS(A$2:A3491, A3491, B$2:B3491, "Med B")=1), 1, 0)</f>
        <v>0</v>
      </c>
      <c r="N3491" s="1">
        <f t="shared" si="364"/>
        <v>0</v>
      </c>
      <c r="O3491" s="1">
        <f>IF(B3491="Med B", COUNTIFS(A$2:A3491, A3491, B$2:B3491, "Med B"), 0)</f>
        <v>0</v>
      </c>
      <c r="P3491" s="1">
        <f>IF(AND(B3491="Med B", COUNTIFS(A$2:A3491, A3491, B$2:B3491, "Med B")=2), E3491, 0)</f>
        <v>0</v>
      </c>
    </row>
    <row r="3492" spans="9:16" ht="12.75" customHeight="1" x14ac:dyDescent="0.25">
      <c r="I3492" s="23">
        <f>IF(F3492=1, SUMIFS(E$2:E3492, A$2:A3492, A3492, B$2:B3492, "Med A"), 0)</f>
        <v>0</v>
      </c>
      <c r="J3492" s="23">
        <f t="shared" si="361"/>
        <v>0</v>
      </c>
      <c r="K3492" s="23">
        <f t="shared" si="362"/>
        <v>0</v>
      </c>
      <c r="L3492" s="23">
        <f t="shared" si="363"/>
        <v>0</v>
      </c>
      <c r="M3492" s="1">
        <f>IF(AND(B3492="Med B", COUNTIFS(A$2:A3492, A3492, B$2:B3492, "Med B")=1), 1, 0)</f>
        <v>0</v>
      </c>
      <c r="N3492" s="1">
        <f t="shared" si="364"/>
        <v>0</v>
      </c>
      <c r="O3492" s="1">
        <f>IF(B3492="Med B", COUNTIFS(A$2:A3492, A3492, B$2:B3492, "Med B"), 0)</f>
        <v>0</v>
      </c>
      <c r="P3492" s="1">
        <f>IF(AND(B3492="Med B", COUNTIFS(A$2:A3492, A3492, B$2:B3492, "Med B")=2), E3492, 0)</f>
        <v>0</v>
      </c>
    </row>
    <row r="3493" spans="9:16" ht="12.75" customHeight="1" x14ac:dyDescent="0.25">
      <c r="I3493" s="23">
        <f>IF(F3493=1, SUMIFS(E$2:E3493, A$2:A3493, A3493, B$2:B3493, "Med A"), 0)</f>
        <v>0</v>
      </c>
      <c r="J3493" s="23">
        <f t="shared" si="361"/>
        <v>0</v>
      </c>
      <c r="K3493" s="23">
        <f t="shared" si="362"/>
        <v>0</v>
      </c>
      <c r="L3493" s="23">
        <f t="shared" si="363"/>
        <v>0</v>
      </c>
      <c r="M3493" s="1">
        <f>IF(AND(B3493="Med B", COUNTIFS(A$2:A3493, A3493, B$2:B3493, "Med B")=1), 1, 0)</f>
        <v>0</v>
      </c>
      <c r="N3493" s="1">
        <f t="shared" si="364"/>
        <v>0</v>
      </c>
      <c r="O3493" s="1">
        <f>IF(B3493="Med B", COUNTIFS(A$2:A3493, A3493, B$2:B3493, "Med B"), 0)</f>
        <v>0</v>
      </c>
      <c r="P3493" s="1">
        <f>IF(AND(B3493="Med B", COUNTIFS(A$2:A3493, A3493, B$2:B3493, "Med B")=2), E3493, 0)</f>
        <v>0</v>
      </c>
    </row>
    <row r="3494" spans="9:16" ht="12.75" customHeight="1" x14ac:dyDescent="0.25">
      <c r="I3494" s="23">
        <f>IF(F3494=1, SUMIFS(E$2:E3494, A$2:A3494, A3494, B$2:B3494, "Med A"), 0)</f>
        <v>0</v>
      </c>
      <c r="J3494" s="23">
        <f t="shared" si="361"/>
        <v>0</v>
      </c>
      <c r="K3494" s="23">
        <f t="shared" si="362"/>
        <v>0</v>
      </c>
      <c r="L3494" s="23">
        <f t="shared" si="363"/>
        <v>0</v>
      </c>
      <c r="M3494" s="1">
        <f>IF(AND(B3494="Med B", COUNTIFS(A$2:A3494, A3494, B$2:B3494, "Med B")=1), 1, 0)</f>
        <v>0</v>
      </c>
      <c r="N3494" s="1">
        <f t="shared" si="364"/>
        <v>0</v>
      </c>
      <c r="O3494" s="1">
        <f>IF(B3494="Med B", COUNTIFS(A$2:A3494, A3494, B$2:B3494, "Med B"), 0)</f>
        <v>0</v>
      </c>
      <c r="P3494" s="1">
        <f>IF(AND(B3494="Med B", COUNTIFS(A$2:A3494, A3494, B$2:B3494, "Med B")=2), E3494, 0)</f>
        <v>0</v>
      </c>
    </row>
    <row r="3495" spans="9:16" ht="12.75" customHeight="1" x14ac:dyDescent="0.25">
      <c r="I3495" s="23">
        <f>IF(F3495=1, SUMIFS(E$2:E3495, A$2:A3495, A3495, B$2:B3495, "Med A"), 0)</f>
        <v>0</v>
      </c>
      <c r="J3495" s="23">
        <f t="shared" si="361"/>
        <v>0</v>
      </c>
      <c r="K3495" s="23">
        <f t="shared" si="362"/>
        <v>0</v>
      </c>
      <c r="L3495" s="23">
        <f t="shared" si="363"/>
        <v>0</v>
      </c>
      <c r="M3495" s="1">
        <f>IF(AND(B3495="Med B", COUNTIFS(A$2:A3495, A3495, B$2:B3495, "Med B")=1), 1, 0)</f>
        <v>0</v>
      </c>
      <c r="N3495" s="1">
        <f t="shared" si="364"/>
        <v>0</v>
      </c>
      <c r="O3495" s="1">
        <f>IF(B3495="Med B", COUNTIFS(A$2:A3495, A3495, B$2:B3495, "Med B"), 0)</f>
        <v>0</v>
      </c>
      <c r="P3495" s="1">
        <f>IF(AND(B3495="Med B", COUNTIFS(A$2:A3495, A3495, B$2:B3495, "Med B")=2), E3495, 0)</f>
        <v>0</v>
      </c>
    </row>
    <row r="3496" spans="9:16" ht="12.75" customHeight="1" x14ac:dyDescent="0.25">
      <c r="I3496" s="23">
        <f>IF(F3496=1, SUMIFS(E$2:E3496, A$2:A3496, A3496, B$2:B3496, "Med A"), 0)</f>
        <v>0</v>
      </c>
      <c r="J3496" s="23">
        <f t="shared" si="361"/>
        <v>0</v>
      </c>
      <c r="K3496" s="23">
        <f t="shared" si="362"/>
        <v>0</v>
      </c>
      <c r="L3496" s="23">
        <f t="shared" si="363"/>
        <v>0</v>
      </c>
      <c r="M3496" s="1">
        <f>IF(AND(B3496="Med B", COUNTIFS(A$2:A3496, A3496, B$2:B3496, "Med B")=1), 1, 0)</f>
        <v>0</v>
      </c>
      <c r="N3496" s="1">
        <f t="shared" si="364"/>
        <v>0</v>
      </c>
      <c r="O3496" s="1">
        <f>IF(B3496="Med B", COUNTIFS(A$2:A3496, A3496, B$2:B3496, "Med B"), 0)</f>
        <v>0</v>
      </c>
      <c r="P3496" s="1">
        <f>IF(AND(B3496="Med B", COUNTIFS(A$2:A3496, A3496, B$2:B3496, "Med B")=2), E3496, 0)</f>
        <v>0</v>
      </c>
    </row>
    <row r="3497" spans="9:16" ht="12.75" customHeight="1" x14ac:dyDescent="0.25">
      <c r="I3497" s="23">
        <f>IF(F3497=1, SUMIFS(E$2:E3497, A$2:A3497, A3497, B$2:B3497, "Med A"), 0)</f>
        <v>0</v>
      </c>
      <c r="J3497" s="23">
        <f t="shared" si="361"/>
        <v>0</v>
      </c>
      <c r="K3497" s="23">
        <f t="shared" si="362"/>
        <v>0</v>
      </c>
      <c r="L3497" s="23">
        <f t="shared" si="363"/>
        <v>0</v>
      </c>
      <c r="M3497" s="1">
        <f>IF(AND(B3497="Med B", COUNTIFS(A$2:A3497, A3497, B$2:B3497, "Med B")=1), 1, 0)</f>
        <v>0</v>
      </c>
      <c r="N3497" s="1">
        <f t="shared" si="364"/>
        <v>0</v>
      </c>
      <c r="O3497" s="1">
        <f>IF(B3497="Med B", COUNTIFS(A$2:A3497, A3497, B$2:B3497, "Med B"), 0)</f>
        <v>0</v>
      </c>
      <c r="P3497" s="1">
        <f>IF(AND(B3497="Med B", COUNTIFS(A$2:A3497, A3497, B$2:B3497, "Med B")=2), E3497, 0)</f>
        <v>0</v>
      </c>
    </row>
    <row r="3498" spans="9:16" ht="12.75" customHeight="1" x14ac:dyDescent="0.25">
      <c r="I3498" s="23">
        <f>IF(F3498=1, SUMIFS(E$2:E3498, A$2:A3498, A3498, B$2:B3498, "Med A"), 0)</f>
        <v>0</v>
      </c>
      <c r="J3498" s="23">
        <f t="shared" si="361"/>
        <v>0</v>
      </c>
      <c r="K3498" s="23">
        <f t="shared" si="362"/>
        <v>0</v>
      </c>
      <c r="L3498" s="23">
        <f t="shared" si="363"/>
        <v>0</v>
      </c>
      <c r="M3498" s="1">
        <f>IF(AND(B3498="Med B", COUNTIFS(A$2:A3498, A3498, B$2:B3498, "Med B")=1), 1, 0)</f>
        <v>0</v>
      </c>
      <c r="N3498" s="1">
        <f t="shared" si="364"/>
        <v>0</v>
      </c>
      <c r="O3498" s="1">
        <f>IF(B3498="Med B", COUNTIFS(A$2:A3498, A3498, B$2:B3498, "Med B"), 0)</f>
        <v>0</v>
      </c>
      <c r="P3498" s="1">
        <f>IF(AND(B3498="Med B", COUNTIFS(A$2:A3498, A3498, B$2:B3498, "Med B")=2), E3498, 0)</f>
        <v>0</v>
      </c>
    </row>
    <row r="3499" spans="9:16" ht="12.75" customHeight="1" x14ac:dyDescent="0.25">
      <c r="I3499" s="23">
        <f>IF(F3499=1, SUMIFS(E$2:E3499, A$2:A3499, A3499, B$2:B3499, "Med A"), 0)</f>
        <v>0</v>
      </c>
      <c r="J3499" s="23">
        <f t="shared" si="361"/>
        <v>0</v>
      </c>
      <c r="K3499" s="23">
        <f t="shared" si="362"/>
        <v>0</v>
      </c>
      <c r="L3499" s="23">
        <f t="shared" si="363"/>
        <v>0</v>
      </c>
      <c r="M3499" s="1">
        <f>IF(AND(B3499="Med B", COUNTIFS(A$2:A3499, A3499, B$2:B3499, "Med B")=1), 1, 0)</f>
        <v>0</v>
      </c>
      <c r="N3499" s="1">
        <f t="shared" si="364"/>
        <v>0</v>
      </c>
      <c r="O3499" s="1">
        <f>IF(B3499="Med B", COUNTIFS(A$2:A3499, A3499, B$2:B3499, "Med B"), 0)</f>
        <v>0</v>
      </c>
      <c r="P3499" s="1">
        <f>IF(AND(B3499="Med B", COUNTIFS(A$2:A3499, A3499, B$2:B3499, "Med B")=2), E3499, 0)</f>
        <v>0</v>
      </c>
    </row>
    <row r="3500" spans="9:16" ht="12.75" customHeight="1" x14ac:dyDescent="0.25">
      <c r="I3500" s="23">
        <f>IF(F3500=1, SUMIFS(E$2:E3500, A$2:A3500, A3500, B$2:B3500, "Med A"), 0)</f>
        <v>0</v>
      </c>
      <c r="J3500" s="23">
        <f t="shared" si="361"/>
        <v>0</v>
      </c>
      <c r="K3500" s="23">
        <f t="shared" si="362"/>
        <v>0</v>
      </c>
      <c r="L3500" s="23">
        <f t="shared" si="363"/>
        <v>0</v>
      </c>
      <c r="M3500" s="1">
        <f>IF(AND(B3500="Med B", COUNTIFS(A$2:A3500, A3500, B$2:B3500, "Med B")=1), 1, 0)</f>
        <v>0</v>
      </c>
      <c r="N3500" s="1">
        <f t="shared" si="364"/>
        <v>0</v>
      </c>
      <c r="O3500" s="1">
        <f>IF(B3500="Med B", COUNTIFS(A$2:A3500, A3500, B$2:B3500, "Med B"), 0)</f>
        <v>0</v>
      </c>
      <c r="P3500" s="1">
        <f>IF(AND(B3500="Med B", COUNTIFS(A$2:A3500, A3500, B$2:B3500, "Med B")=2), E3500, 0)</f>
        <v>0</v>
      </c>
    </row>
    <row r="3501" spans="9:16" ht="12.75" customHeight="1" x14ac:dyDescent="0.25">
      <c r="I3501" s="23">
        <f>IF(F3501=1, SUMIFS(E$2:E3501, A$2:A3501, A3501, B$2:B3501, "Med A"), 0)</f>
        <v>0</v>
      </c>
      <c r="J3501" s="23">
        <f t="shared" si="361"/>
        <v>0</v>
      </c>
      <c r="K3501" s="23">
        <f t="shared" si="362"/>
        <v>0</v>
      </c>
      <c r="L3501" s="23">
        <f t="shared" si="363"/>
        <v>0</v>
      </c>
      <c r="M3501" s="1">
        <f>IF(AND(B3501="Med B", COUNTIFS(A$2:A3501, A3501, B$2:B3501, "Med B")=1), 1, 0)</f>
        <v>0</v>
      </c>
      <c r="N3501" s="1">
        <f t="shared" si="364"/>
        <v>0</v>
      </c>
      <c r="O3501" s="1">
        <f>IF(B3501="Med B", COUNTIFS(A$2:A3501, A3501, B$2:B3501, "Med B"), 0)</f>
        <v>0</v>
      </c>
      <c r="P3501" s="1">
        <f>IF(AND(B3501="Med B", COUNTIFS(A$2:A3501, A3501, B$2:B3501, "Med B")=2), E3501, 0)</f>
        <v>0</v>
      </c>
    </row>
    <row r="3502" spans="9:16" ht="12.75" customHeight="1" x14ac:dyDescent="0.25">
      <c r="I3502" s="23">
        <f>IF(F3502=1, SUMIFS(E$2:E3502, A$2:A3502, A3502, B$2:B3502, "Med A"), 0)</f>
        <v>0</v>
      </c>
      <c r="J3502" s="23">
        <f t="shared" si="361"/>
        <v>0</v>
      </c>
      <c r="K3502" s="23">
        <f t="shared" si="362"/>
        <v>0</v>
      </c>
      <c r="L3502" s="23">
        <f t="shared" si="363"/>
        <v>0</v>
      </c>
      <c r="M3502" s="1">
        <f>IF(AND(B3502="Med B", COUNTIFS(A$2:A3502, A3502, B$2:B3502, "Med B")=1), 1, 0)</f>
        <v>0</v>
      </c>
      <c r="N3502" s="1">
        <f t="shared" si="364"/>
        <v>0</v>
      </c>
      <c r="O3502" s="1">
        <f>IF(B3502="Med B", COUNTIFS(A$2:A3502, A3502, B$2:B3502, "Med B"), 0)</f>
        <v>0</v>
      </c>
      <c r="P3502" s="1">
        <f>IF(AND(B3502="Med B", COUNTIFS(A$2:A3502, A3502, B$2:B3502, "Med B")=2), E3502, 0)</f>
        <v>0</v>
      </c>
    </row>
    <row r="3503" spans="9:16" ht="12.75" customHeight="1" x14ac:dyDescent="0.25">
      <c r="I3503" s="23">
        <f>IF(F3503=1, SUMIFS(E$2:E3503, A$2:A3503, A3503, B$2:B3503, "Med A"), 0)</f>
        <v>0</v>
      </c>
      <c r="J3503" s="23">
        <f t="shared" si="361"/>
        <v>0</v>
      </c>
      <c r="K3503" s="23">
        <f t="shared" si="362"/>
        <v>0</v>
      </c>
      <c r="L3503" s="23">
        <f t="shared" si="363"/>
        <v>0</v>
      </c>
      <c r="M3503" s="1">
        <f>IF(AND(B3503="Med B", COUNTIFS(A$2:A3503, A3503, B$2:B3503, "Med B")=1), 1, 0)</f>
        <v>0</v>
      </c>
      <c r="N3503" s="1">
        <f t="shared" si="364"/>
        <v>0</v>
      </c>
      <c r="O3503" s="1">
        <f>IF(B3503="Med B", COUNTIFS(A$2:A3503, A3503, B$2:B3503, "Med B"), 0)</f>
        <v>0</v>
      </c>
      <c r="P3503" s="1">
        <f>IF(AND(B3503="Med B", COUNTIFS(A$2:A3503, A3503, B$2:B3503, "Med B")=2), E3503, 0)</f>
        <v>0</v>
      </c>
    </row>
    <row r="3504" spans="9:16" ht="12.75" customHeight="1" x14ac:dyDescent="0.25">
      <c r="I3504" s="23">
        <f>IF(F3504=1, SUMIFS(E$2:E3504, A$2:A3504, A3504, B$2:B3504, "Med A"), 0)</f>
        <v>0</v>
      </c>
      <c r="J3504" s="23">
        <f t="shared" si="361"/>
        <v>0</v>
      </c>
      <c r="K3504" s="23">
        <f t="shared" si="362"/>
        <v>0</v>
      </c>
      <c r="L3504" s="23">
        <f t="shared" si="363"/>
        <v>0</v>
      </c>
      <c r="M3504" s="1">
        <f>IF(AND(B3504="Med B", COUNTIFS(A$2:A3504, A3504, B$2:B3504, "Med B")=1), 1, 0)</f>
        <v>0</v>
      </c>
      <c r="N3504" s="1">
        <f t="shared" si="364"/>
        <v>0</v>
      </c>
      <c r="O3504" s="1">
        <f>IF(B3504="Med B", COUNTIFS(A$2:A3504, A3504, B$2:B3504, "Med B"), 0)</f>
        <v>0</v>
      </c>
      <c r="P3504" s="1">
        <f>IF(AND(B3504="Med B", COUNTIFS(A$2:A3504, A3504, B$2:B3504, "Med B")=2), E3504, 0)</f>
        <v>0</v>
      </c>
    </row>
    <row r="3505" spans="9:16" ht="12.75" customHeight="1" x14ac:dyDescent="0.25">
      <c r="I3505" s="23">
        <f>IF(F3505=1, SUMIFS(E$2:E3505, A$2:A3505, A3505, B$2:B3505, "Med A"), 0)</f>
        <v>0</v>
      </c>
      <c r="J3505" s="23">
        <f t="shared" si="361"/>
        <v>0</v>
      </c>
      <c r="K3505" s="23">
        <f t="shared" si="362"/>
        <v>0</v>
      </c>
      <c r="L3505" s="23">
        <f t="shared" si="363"/>
        <v>0</v>
      </c>
      <c r="M3505" s="1">
        <f>IF(AND(B3505="Med B", COUNTIFS(A$2:A3505, A3505, B$2:B3505, "Med B")=1), 1, 0)</f>
        <v>0</v>
      </c>
      <c r="N3505" s="1">
        <f t="shared" si="364"/>
        <v>0</v>
      </c>
      <c r="O3505" s="1">
        <f>IF(B3505="Med B", COUNTIFS(A$2:A3505, A3505, B$2:B3505, "Med B"), 0)</f>
        <v>0</v>
      </c>
      <c r="P3505" s="1">
        <f>IF(AND(B3505="Med B", COUNTIFS(A$2:A3505, A3505, B$2:B3505, "Med B")=2), E3505, 0)</f>
        <v>0</v>
      </c>
    </row>
    <row r="3506" spans="9:16" ht="12.75" customHeight="1" x14ac:dyDescent="0.25">
      <c r="I3506" s="23">
        <f>IF(F3506=1, SUMIFS(E$2:E3506, A$2:A3506, A3506, B$2:B3506, "Med A"), 0)</f>
        <v>0</v>
      </c>
      <c r="J3506" s="23">
        <f t="shared" si="361"/>
        <v>0</v>
      </c>
      <c r="K3506" s="23">
        <f t="shared" si="362"/>
        <v>0</v>
      </c>
      <c r="L3506" s="23">
        <f t="shared" si="363"/>
        <v>0</v>
      </c>
      <c r="M3506" s="1">
        <f>IF(AND(B3506="Med B", COUNTIFS(A$2:A3506, A3506, B$2:B3506, "Med B")=1), 1, 0)</f>
        <v>0</v>
      </c>
      <c r="N3506" s="1">
        <f t="shared" si="364"/>
        <v>0</v>
      </c>
      <c r="O3506" s="1">
        <f>IF(B3506="Med B", COUNTIFS(A$2:A3506, A3506, B$2:B3506, "Med B"), 0)</f>
        <v>0</v>
      </c>
      <c r="P3506" s="1">
        <f>IF(AND(B3506="Med B", COUNTIFS(A$2:A3506, A3506, B$2:B3506, "Med B")=2), E3506, 0)</f>
        <v>0</v>
      </c>
    </row>
    <row r="3507" spans="9:16" ht="12.75" customHeight="1" x14ac:dyDescent="0.25">
      <c r="I3507" s="23">
        <f>IF(F3507=1, SUMIFS(E$2:E3507, A$2:A3507, A3507, B$2:B3507, "Med A"), 0)</f>
        <v>0</v>
      </c>
      <c r="J3507" s="23">
        <f t="shared" si="361"/>
        <v>0</v>
      </c>
      <c r="K3507" s="23">
        <f t="shared" si="362"/>
        <v>0</v>
      </c>
      <c r="L3507" s="23">
        <f t="shared" si="363"/>
        <v>0</v>
      </c>
      <c r="M3507" s="1">
        <f>IF(AND(B3507="Med B", COUNTIFS(A$2:A3507, A3507, B$2:B3507, "Med B")=1), 1, 0)</f>
        <v>0</v>
      </c>
      <c r="N3507" s="1">
        <f t="shared" si="364"/>
        <v>0</v>
      </c>
      <c r="O3507" s="1">
        <f>IF(B3507="Med B", COUNTIFS(A$2:A3507, A3507, B$2:B3507, "Med B"), 0)</f>
        <v>0</v>
      </c>
      <c r="P3507" s="1">
        <f>IF(AND(B3507="Med B", COUNTIFS(A$2:A3507, A3507, B$2:B3507, "Med B")=2), E3507, 0)</f>
        <v>0</v>
      </c>
    </row>
    <row r="3508" spans="9:16" ht="12.75" customHeight="1" x14ac:dyDescent="0.25">
      <c r="I3508" s="23">
        <f>IF(F3508=1, SUMIFS(E$2:E3508, A$2:A3508, A3508, B$2:B3508, "Med A"), 0)</f>
        <v>0</v>
      </c>
      <c r="J3508" s="23">
        <f t="shared" si="361"/>
        <v>0</v>
      </c>
      <c r="K3508" s="23">
        <f t="shared" si="362"/>
        <v>0</v>
      </c>
      <c r="L3508" s="23">
        <f t="shared" si="363"/>
        <v>0</v>
      </c>
      <c r="M3508" s="1">
        <f>IF(AND(B3508="Med B", COUNTIFS(A$2:A3508, A3508, B$2:B3508, "Med B")=1), 1, 0)</f>
        <v>0</v>
      </c>
      <c r="N3508" s="1">
        <f t="shared" si="364"/>
        <v>0</v>
      </c>
      <c r="O3508" s="1">
        <f>IF(B3508="Med B", COUNTIFS(A$2:A3508, A3508, B$2:B3508, "Med B"), 0)</f>
        <v>0</v>
      </c>
      <c r="P3508" s="1">
        <f>IF(AND(B3508="Med B", COUNTIFS(A$2:A3508, A3508, B$2:B3508, "Med B")=2), E3508, 0)</f>
        <v>0</v>
      </c>
    </row>
    <row r="3509" spans="9:16" ht="12.75" customHeight="1" x14ac:dyDescent="0.25">
      <c r="I3509" s="23">
        <f>IF(F3509=1, SUMIFS(E$2:E3509, A$2:A3509, A3509, B$2:B3509, "Med A"), 0)</f>
        <v>0</v>
      </c>
      <c r="J3509" s="23">
        <f t="shared" si="361"/>
        <v>0</v>
      </c>
      <c r="K3509" s="23">
        <f t="shared" si="362"/>
        <v>0</v>
      </c>
      <c r="L3509" s="23">
        <f t="shared" si="363"/>
        <v>0</v>
      </c>
      <c r="M3509" s="1">
        <f>IF(AND(B3509="Med B", COUNTIFS(A$2:A3509, A3509, B$2:B3509, "Med B")=1), 1, 0)</f>
        <v>0</v>
      </c>
      <c r="N3509" s="1">
        <f t="shared" si="364"/>
        <v>0</v>
      </c>
      <c r="O3509" s="1">
        <f>IF(B3509="Med B", COUNTIFS(A$2:A3509, A3509, B$2:B3509, "Med B"), 0)</f>
        <v>0</v>
      </c>
      <c r="P3509" s="1">
        <f>IF(AND(B3509="Med B", COUNTIFS(A$2:A3509, A3509, B$2:B3509, "Med B")=2), E3509, 0)</f>
        <v>0</v>
      </c>
    </row>
    <row r="3510" spans="9:16" ht="12.75" customHeight="1" x14ac:dyDescent="0.25">
      <c r="I3510" s="23">
        <f>IF(F3510=1, SUMIFS(E$2:E3510, A$2:A3510, A3510, B$2:B3510, "Med A"), 0)</f>
        <v>0</v>
      </c>
      <c r="J3510" s="23">
        <f t="shared" si="361"/>
        <v>0</v>
      </c>
      <c r="K3510" s="23">
        <f t="shared" si="362"/>
        <v>0</v>
      </c>
      <c r="L3510" s="23">
        <f t="shared" si="363"/>
        <v>0</v>
      </c>
      <c r="M3510" s="1">
        <f>IF(AND(B3510="Med B", COUNTIFS(A$2:A3510, A3510, B$2:B3510, "Med B")=1), 1, 0)</f>
        <v>0</v>
      </c>
      <c r="N3510" s="1">
        <f t="shared" si="364"/>
        <v>0</v>
      </c>
      <c r="O3510" s="1">
        <f>IF(B3510="Med B", COUNTIFS(A$2:A3510, A3510, B$2:B3510, "Med B"), 0)</f>
        <v>0</v>
      </c>
      <c r="P3510" s="1">
        <f>IF(AND(B3510="Med B", COUNTIFS(A$2:A3510, A3510, B$2:B3510, "Med B")=2), E3510, 0)</f>
        <v>0</v>
      </c>
    </row>
    <row r="3511" spans="9:16" ht="12.75" customHeight="1" x14ac:dyDescent="0.25">
      <c r="I3511" s="23">
        <f>IF(F3511=1, SUMIFS(E$2:E3511, A$2:A3511, A3511, B$2:B3511, "Med A"), 0)</f>
        <v>0</v>
      </c>
      <c r="J3511" s="23">
        <f t="shared" si="361"/>
        <v>0</v>
      </c>
      <c r="K3511" s="23">
        <f t="shared" si="362"/>
        <v>0</v>
      </c>
      <c r="L3511" s="23">
        <f t="shared" si="363"/>
        <v>0</v>
      </c>
      <c r="M3511" s="1">
        <f>IF(AND(B3511="Med B", COUNTIFS(A$2:A3511, A3511, B$2:B3511, "Med B")=1), 1, 0)</f>
        <v>0</v>
      </c>
      <c r="N3511" s="1">
        <f t="shared" si="364"/>
        <v>0</v>
      </c>
      <c r="O3511" s="1">
        <f>IF(B3511="Med B", COUNTIFS(A$2:A3511, A3511, B$2:B3511, "Med B"), 0)</f>
        <v>0</v>
      </c>
      <c r="P3511" s="1">
        <f>IF(AND(B3511="Med B", COUNTIFS(A$2:A3511, A3511, B$2:B3511, "Med B")=2), E3511, 0)</f>
        <v>0</v>
      </c>
    </row>
    <row r="3512" spans="9:16" ht="12.75" customHeight="1" x14ac:dyDescent="0.25">
      <c r="I3512" s="23">
        <f>IF(F3512=1, SUMIFS(E$2:E3512, A$2:A3512, A3512, B$2:B3512, "Med A"), 0)</f>
        <v>0</v>
      </c>
      <c r="J3512" s="23">
        <f t="shared" si="361"/>
        <v>0</v>
      </c>
      <c r="K3512" s="23">
        <f t="shared" si="362"/>
        <v>0</v>
      </c>
      <c r="L3512" s="23">
        <f t="shared" si="363"/>
        <v>0</v>
      </c>
      <c r="M3512" s="1">
        <f>IF(AND(B3512="Med B", COUNTIFS(A$2:A3512, A3512, B$2:B3512, "Med B")=1), 1, 0)</f>
        <v>0</v>
      </c>
      <c r="N3512" s="1">
        <f t="shared" si="364"/>
        <v>0</v>
      </c>
      <c r="O3512" s="1">
        <f>IF(B3512="Med B", COUNTIFS(A$2:A3512, A3512, B$2:B3512, "Med B"), 0)</f>
        <v>0</v>
      </c>
      <c r="P3512" s="1">
        <f>IF(AND(B3512="Med B", COUNTIFS(A$2:A3512, A3512, B$2:B3512, "Med B")=2), E3512, 0)</f>
        <v>0</v>
      </c>
    </row>
    <row r="3513" spans="9:16" ht="12.75" customHeight="1" x14ac:dyDescent="0.25">
      <c r="I3513" s="23">
        <f>IF(F3513=1, SUMIFS(E$2:E3513, A$2:A3513, A3513, B$2:B3513, "Med A"), 0)</f>
        <v>0</v>
      </c>
      <c r="J3513" s="23">
        <f t="shared" si="361"/>
        <v>0</v>
      </c>
      <c r="K3513" s="23">
        <f t="shared" si="362"/>
        <v>0</v>
      </c>
      <c r="L3513" s="23">
        <f t="shared" si="363"/>
        <v>0</v>
      </c>
      <c r="M3513" s="1">
        <f>IF(AND(B3513="Med B", COUNTIFS(A$2:A3513, A3513, B$2:B3513, "Med B")=1), 1, 0)</f>
        <v>0</v>
      </c>
      <c r="N3513" s="1">
        <f t="shared" si="364"/>
        <v>0</v>
      </c>
      <c r="O3513" s="1">
        <f>IF(B3513="Med B", COUNTIFS(A$2:A3513, A3513, B$2:B3513, "Med B"), 0)</f>
        <v>0</v>
      </c>
      <c r="P3513" s="1">
        <f>IF(AND(B3513="Med B", COUNTIFS(A$2:A3513, A3513, B$2:B3513, "Med B")=2), E3513, 0)</f>
        <v>0</v>
      </c>
    </row>
    <row r="3514" spans="9:16" ht="12.75" customHeight="1" x14ac:dyDescent="0.25">
      <c r="I3514" s="23">
        <f>IF(F3514=1, SUMIFS(E$2:E3514, A$2:A3514, A3514, B$2:B3514, "Med A"), 0)</f>
        <v>0</v>
      </c>
      <c r="J3514" s="23">
        <f t="shared" si="361"/>
        <v>0</v>
      </c>
      <c r="K3514" s="23">
        <f t="shared" si="362"/>
        <v>0</v>
      </c>
      <c r="L3514" s="23">
        <f t="shared" si="363"/>
        <v>0</v>
      </c>
      <c r="M3514" s="1">
        <f>IF(AND(B3514="Med B", COUNTIFS(A$2:A3514, A3514, B$2:B3514, "Med B")=1), 1, 0)</f>
        <v>0</v>
      </c>
      <c r="N3514" s="1">
        <f t="shared" si="364"/>
        <v>0</v>
      </c>
      <c r="O3514" s="1">
        <f>IF(B3514="Med B", COUNTIFS(A$2:A3514, A3514, B$2:B3514, "Med B"), 0)</f>
        <v>0</v>
      </c>
      <c r="P3514" s="1">
        <f>IF(AND(B3514="Med B", COUNTIFS(A$2:A3514, A3514, B$2:B3514, "Med B")=2), E3514, 0)</f>
        <v>0</v>
      </c>
    </row>
    <row r="3515" spans="9:16" ht="12.75" customHeight="1" x14ac:dyDescent="0.25">
      <c r="I3515" s="23">
        <f>IF(F3515=1, SUMIFS(E$2:E3515, A$2:A3515, A3515, B$2:B3515, "Med A"), 0)</f>
        <v>0</v>
      </c>
      <c r="J3515" s="23">
        <f t="shared" si="361"/>
        <v>0</v>
      </c>
      <c r="K3515" s="23">
        <f t="shared" si="362"/>
        <v>0</v>
      </c>
      <c r="L3515" s="23">
        <f t="shared" si="363"/>
        <v>0</v>
      </c>
      <c r="M3515" s="1">
        <f>IF(AND(B3515="Med B", COUNTIFS(A$2:A3515, A3515, B$2:B3515, "Med B")=1), 1, 0)</f>
        <v>0</v>
      </c>
      <c r="N3515" s="1">
        <f t="shared" si="364"/>
        <v>0</v>
      </c>
      <c r="O3515" s="1">
        <f>IF(B3515="Med B", COUNTIFS(A$2:A3515, A3515, B$2:B3515, "Med B"), 0)</f>
        <v>0</v>
      </c>
      <c r="P3515" s="1">
        <f>IF(AND(B3515="Med B", COUNTIFS(A$2:A3515, A3515, B$2:B3515, "Med B")=2), E3515, 0)</f>
        <v>0</v>
      </c>
    </row>
    <row r="3516" spans="9:16" ht="12.75" customHeight="1" x14ac:dyDescent="0.25">
      <c r="I3516" s="23">
        <f>IF(F3516=1, SUMIFS(E$2:E3516, A$2:A3516, A3516, B$2:B3516, "Med A"), 0)</f>
        <v>0</v>
      </c>
      <c r="J3516" s="23">
        <f t="shared" si="361"/>
        <v>0</v>
      </c>
      <c r="K3516" s="23">
        <f t="shared" si="362"/>
        <v>0</v>
      </c>
      <c r="L3516" s="23">
        <f t="shared" si="363"/>
        <v>0</v>
      </c>
      <c r="M3516" s="1">
        <f>IF(AND(B3516="Med B", COUNTIFS(A$2:A3516, A3516, B$2:B3516, "Med B")=1), 1, 0)</f>
        <v>0</v>
      </c>
      <c r="N3516" s="1">
        <f t="shared" si="364"/>
        <v>0</v>
      </c>
      <c r="O3516" s="1">
        <f>IF(B3516="Med B", COUNTIFS(A$2:A3516, A3516, B$2:B3516, "Med B"), 0)</f>
        <v>0</v>
      </c>
      <c r="P3516" s="1">
        <f>IF(AND(B3516="Med B", COUNTIFS(A$2:A3516, A3516, B$2:B3516, "Med B")=2), E3516, 0)</f>
        <v>0</v>
      </c>
    </row>
    <row r="3517" spans="9:16" ht="12.75" customHeight="1" x14ac:dyDescent="0.25">
      <c r="I3517" s="23">
        <f>IF(F3517=1, SUMIFS(E$2:E3517, A$2:A3517, A3517, B$2:B3517, "Med A"), 0)</f>
        <v>0</v>
      </c>
      <c r="J3517" s="23">
        <f t="shared" si="361"/>
        <v>0</v>
      </c>
      <c r="K3517" s="23">
        <f t="shared" si="362"/>
        <v>0</v>
      </c>
      <c r="L3517" s="23">
        <f t="shared" si="363"/>
        <v>0</v>
      </c>
      <c r="M3517" s="1">
        <f>IF(AND(B3517="Med B", COUNTIFS(A$2:A3517, A3517, B$2:B3517, "Med B")=1), 1, 0)</f>
        <v>0</v>
      </c>
      <c r="N3517" s="1">
        <f t="shared" si="364"/>
        <v>0</v>
      </c>
      <c r="O3517" s="1">
        <f>IF(B3517="Med B", COUNTIFS(A$2:A3517, A3517, B$2:B3517, "Med B"), 0)</f>
        <v>0</v>
      </c>
      <c r="P3517" s="1">
        <f>IF(AND(B3517="Med B", COUNTIFS(A$2:A3517, A3517, B$2:B3517, "Med B")=2), E3517, 0)</f>
        <v>0</v>
      </c>
    </row>
    <row r="3518" spans="9:16" ht="12.75" customHeight="1" x14ac:dyDescent="0.25">
      <c r="I3518" s="23">
        <f>IF(F3518=1, SUMIFS(E$2:E3518, A$2:A3518, A3518, B$2:B3518, "Med A"), 0)</f>
        <v>0</v>
      </c>
      <c r="J3518" s="23">
        <f t="shared" si="361"/>
        <v>0</v>
      </c>
      <c r="K3518" s="23">
        <f t="shared" si="362"/>
        <v>0</v>
      </c>
      <c r="L3518" s="23">
        <f t="shared" si="363"/>
        <v>0</v>
      </c>
      <c r="M3518" s="1">
        <f>IF(AND(B3518="Med B", COUNTIFS(A$2:A3518, A3518, B$2:B3518, "Med B")=1), 1, 0)</f>
        <v>0</v>
      </c>
      <c r="N3518" s="1">
        <f t="shared" si="364"/>
        <v>0</v>
      </c>
      <c r="O3518" s="1">
        <f>IF(B3518="Med B", COUNTIFS(A$2:A3518, A3518, B$2:B3518, "Med B"), 0)</f>
        <v>0</v>
      </c>
      <c r="P3518" s="1">
        <f>IF(AND(B3518="Med B", COUNTIFS(A$2:A3518, A3518, B$2:B3518, "Med B")=2), E3518, 0)</f>
        <v>0</v>
      </c>
    </row>
    <row r="3519" spans="9:16" ht="12.75" customHeight="1" x14ac:dyDescent="0.25">
      <c r="I3519" s="23">
        <f>IF(F3519=1, SUMIFS(E$2:E3519, A$2:A3519, A3519, B$2:B3519, "Med A"), 0)</f>
        <v>0</v>
      </c>
      <c r="J3519" s="23">
        <f t="shared" si="361"/>
        <v>0</v>
      </c>
      <c r="K3519" s="23">
        <f t="shared" si="362"/>
        <v>0</v>
      </c>
      <c r="L3519" s="23">
        <f t="shared" si="363"/>
        <v>0</v>
      </c>
      <c r="M3519" s="1">
        <f>IF(AND(B3519="Med B", COUNTIFS(A$2:A3519, A3519, B$2:B3519, "Med B")=1), 1, 0)</f>
        <v>0</v>
      </c>
      <c r="N3519" s="1">
        <f t="shared" si="364"/>
        <v>0</v>
      </c>
      <c r="O3519" s="1">
        <f>IF(B3519="Med B", COUNTIFS(A$2:A3519, A3519, B$2:B3519, "Med B"), 0)</f>
        <v>0</v>
      </c>
      <c r="P3519" s="1">
        <f>IF(AND(B3519="Med B", COUNTIFS(A$2:A3519, A3519, B$2:B3519, "Med B")=2), E3519, 0)</f>
        <v>0</v>
      </c>
    </row>
    <row r="3520" spans="9:16" ht="12.75" customHeight="1" x14ac:dyDescent="0.25">
      <c r="I3520" s="23">
        <f>IF(F3520=1, SUMIFS(E$2:E3520, A$2:A3520, A3520, B$2:B3520, "Med A"), 0)</f>
        <v>0</v>
      </c>
      <c r="J3520" s="23">
        <f t="shared" si="361"/>
        <v>0</v>
      </c>
      <c r="K3520" s="23">
        <f t="shared" si="362"/>
        <v>0</v>
      </c>
      <c r="L3520" s="23">
        <f t="shared" si="363"/>
        <v>0</v>
      </c>
      <c r="M3520" s="1">
        <f>IF(AND(B3520="Med B", COUNTIFS(A$2:A3520, A3520, B$2:B3520, "Med B")=1), 1, 0)</f>
        <v>0</v>
      </c>
      <c r="N3520" s="1">
        <f t="shared" si="364"/>
        <v>0</v>
      </c>
      <c r="O3520" s="1">
        <f>IF(B3520="Med B", COUNTIFS(A$2:A3520, A3520, B$2:B3520, "Med B"), 0)</f>
        <v>0</v>
      </c>
      <c r="P3520" s="1">
        <f>IF(AND(B3520="Med B", COUNTIFS(A$2:A3520, A3520, B$2:B3520, "Med B")=2), E3520, 0)</f>
        <v>0</v>
      </c>
    </row>
    <row r="3521" spans="9:16" ht="12.75" customHeight="1" x14ac:dyDescent="0.25">
      <c r="I3521" s="23">
        <f>IF(F3521=1, SUMIFS(E$2:E3521, A$2:A3521, A3521, B$2:B3521, "Med A"), 0)</f>
        <v>0</v>
      </c>
      <c r="J3521" s="23">
        <f t="shared" si="361"/>
        <v>0</v>
      </c>
      <c r="K3521" s="23">
        <f t="shared" si="362"/>
        <v>0</v>
      </c>
      <c r="L3521" s="23">
        <f t="shared" si="363"/>
        <v>0</v>
      </c>
      <c r="M3521" s="1">
        <f>IF(AND(B3521="Med B", COUNTIFS(A$2:A3521, A3521, B$2:B3521, "Med B")=1), 1, 0)</f>
        <v>0</v>
      </c>
      <c r="N3521" s="1">
        <f t="shared" si="364"/>
        <v>0</v>
      </c>
      <c r="O3521" s="1">
        <f>IF(B3521="Med B", COUNTIFS(A$2:A3521, A3521, B$2:B3521, "Med B"), 0)</f>
        <v>0</v>
      </c>
      <c r="P3521" s="1">
        <f>IF(AND(B3521="Med B", COUNTIFS(A$2:A3521, A3521, B$2:B3521, "Med B")=2), E3521, 0)</f>
        <v>0</v>
      </c>
    </row>
    <row r="3522" spans="9:16" ht="12.75" customHeight="1" x14ac:dyDescent="0.25">
      <c r="I3522" s="23">
        <f>IF(F3522=1, SUMIFS(E$2:E3522, A$2:A3522, A3522, B$2:B3522, "Med A"), 0)</f>
        <v>0</v>
      </c>
      <c r="J3522" s="23">
        <f t="shared" si="361"/>
        <v>0</v>
      </c>
      <c r="K3522" s="23">
        <f t="shared" si="362"/>
        <v>0</v>
      </c>
      <c r="L3522" s="23">
        <f t="shared" si="363"/>
        <v>0</v>
      </c>
      <c r="M3522" s="1">
        <f>IF(AND(B3522="Med B", COUNTIFS(A$2:A3522, A3522, B$2:B3522, "Med B")=1), 1, 0)</f>
        <v>0</v>
      </c>
      <c r="N3522" s="1">
        <f t="shared" si="364"/>
        <v>0</v>
      </c>
      <c r="O3522" s="1">
        <f>IF(B3522="Med B", COUNTIFS(A$2:A3522, A3522, B$2:B3522, "Med B"), 0)</f>
        <v>0</v>
      </c>
      <c r="P3522" s="1">
        <f>IF(AND(B3522="Med B", COUNTIFS(A$2:A3522, A3522, B$2:B3522, "Med B")=2), E3522, 0)</f>
        <v>0</v>
      </c>
    </row>
    <row r="3523" spans="9:16" ht="12.75" customHeight="1" x14ac:dyDescent="0.25">
      <c r="I3523" s="23">
        <f>IF(F3523=1, SUMIFS(E$2:E3523, A$2:A3523, A3523, B$2:B3523, "Med A"), 0)</f>
        <v>0</v>
      </c>
      <c r="J3523" s="23">
        <f t="shared" ref="J3523:J3586" si="365">IF(AND(B3523="Med B", OR(A3524&lt;&gt;A3523, ISBLANK(A3524))), SUMIFS(E:E, A:A, A3523, B:B, "Med B"), 0)</f>
        <v>0</v>
      </c>
      <c r="K3523" s="23">
        <f t="shared" ref="K3523:K3586" si="366">IF(B3523="Med A", E3523, 0)</f>
        <v>0</v>
      </c>
      <c r="L3523" s="23">
        <f t="shared" ref="L3523:L3586" si="367">IF(B3523="Med B", E3523, 0)</f>
        <v>0</v>
      </c>
      <c r="M3523" s="1">
        <f>IF(AND(B3523="Med B", COUNTIFS(A$2:A3523, A3523, B$2:B3523, "Med B")=1), 1, 0)</f>
        <v>0</v>
      </c>
      <c r="N3523" s="1">
        <f t="shared" ref="N3523:N3586" si="368">IF(M3523=1, E3523, 0)</f>
        <v>0</v>
      </c>
      <c r="O3523" s="1">
        <f>IF(B3523="Med B", COUNTIFS(A$2:A3523, A3523, B$2:B3523, "Med B"), 0)</f>
        <v>0</v>
      </c>
      <c r="P3523" s="1">
        <f>IF(AND(B3523="Med B", COUNTIFS(A$2:A3523, A3523, B$2:B3523, "Med B")=2), E3523, 0)</f>
        <v>0</v>
      </c>
    </row>
    <row r="3524" spans="9:16" ht="12.75" customHeight="1" x14ac:dyDescent="0.25">
      <c r="I3524" s="23">
        <f>IF(F3524=1, SUMIFS(E$2:E3524, A$2:A3524, A3524, B$2:B3524, "Med A"), 0)</f>
        <v>0</v>
      </c>
      <c r="J3524" s="23">
        <f t="shared" si="365"/>
        <v>0</v>
      </c>
      <c r="K3524" s="23">
        <f t="shared" si="366"/>
        <v>0</v>
      </c>
      <c r="L3524" s="23">
        <f t="shared" si="367"/>
        <v>0</v>
      </c>
      <c r="M3524" s="1">
        <f>IF(AND(B3524="Med B", COUNTIFS(A$2:A3524, A3524, B$2:B3524, "Med B")=1), 1, 0)</f>
        <v>0</v>
      </c>
      <c r="N3524" s="1">
        <f t="shared" si="368"/>
        <v>0</v>
      </c>
      <c r="O3524" s="1">
        <f>IF(B3524="Med B", COUNTIFS(A$2:A3524, A3524, B$2:B3524, "Med B"), 0)</f>
        <v>0</v>
      </c>
      <c r="P3524" s="1">
        <f>IF(AND(B3524="Med B", COUNTIFS(A$2:A3524, A3524, B$2:B3524, "Med B")=2), E3524, 0)</f>
        <v>0</v>
      </c>
    </row>
    <row r="3525" spans="9:16" ht="12.75" customHeight="1" x14ac:dyDescent="0.25">
      <c r="I3525" s="23">
        <f>IF(F3525=1, SUMIFS(E$2:E3525, A$2:A3525, A3525, B$2:B3525, "Med A"), 0)</f>
        <v>0</v>
      </c>
      <c r="J3525" s="23">
        <f t="shared" si="365"/>
        <v>0</v>
      </c>
      <c r="K3525" s="23">
        <f t="shared" si="366"/>
        <v>0</v>
      </c>
      <c r="L3525" s="23">
        <f t="shared" si="367"/>
        <v>0</v>
      </c>
      <c r="M3525" s="1">
        <f>IF(AND(B3525="Med B", COUNTIFS(A$2:A3525, A3525, B$2:B3525, "Med B")=1), 1, 0)</f>
        <v>0</v>
      </c>
      <c r="N3525" s="1">
        <f t="shared" si="368"/>
        <v>0</v>
      </c>
      <c r="O3525" s="1">
        <f>IF(B3525="Med B", COUNTIFS(A$2:A3525, A3525, B$2:B3525, "Med B"), 0)</f>
        <v>0</v>
      </c>
      <c r="P3525" s="1">
        <f>IF(AND(B3525="Med B", COUNTIFS(A$2:A3525, A3525, B$2:B3525, "Med B")=2), E3525, 0)</f>
        <v>0</v>
      </c>
    </row>
    <row r="3526" spans="9:16" ht="12.75" customHeight="1" x14ac:dyDescent="0.25">
      <c r="I3526" s="23">
        <f>IF(F3526=1, SUMIFS(E$2:E3526, A$2:A3526, A3526, B$2:B3526, "Med A"), 0)</f>
        <v>0</v>
      </c>
      <c r="J3526" s="23">
        <f t="shared" si="365"/>
        <v>0</v>
      </c>
      <c r="K3526" s="23">
        <f t="shared" si="366"/>
        <v>0</v>
      </c>
      <c r="L3526" s="23">
        <f t="shared" si="367"/>
        <v>0</v>
      </c>
      <c r="M3526" s="1">
        <f>IF(AND(B3526="Med B", COUNTIFS(A$2:A3526, A3526, B$2:B3526, "Med B")=1), 1, 0)</f>
        <v>0</v>
      </c>
      <c r="N3526" s="1">
        <f t="shared" si="368"/>
        <v>0</v>
      </c>
      <c r="O3526" s="1">
        <f>IF(B3526="Med B", COUNTIFS(A$2:A3526, A3526, B$2:B3526, "Med B"), 0)</f>
        <v>0</v>
      </c>
      <c r="P3526" s="1">
        <f>IF(AND(B3526="Med B", COUNTIFS(A$2:A3526, A3526, B$2:B3526, "Med B")=2), E3526, 0)</f>
        <v>0</v>
      </c>
    </row>
    <row r="3527" spans="9:16" ht="12.75" customHeight="1" x14ac:dyDescent="0.25">
      <c r="I3527" s="23">
        <f>IF(F3527=1, SUMIFS(E$2:E3527, A$2:A3527, A3527, B$2:B3527, "Med A"), 0)</f>
        <v>0</v>
      </c>
      <c r="J3527" s="23">
        <f t="shared" si="365"/>
        <v>0</v>
      </c>
      <c r="K3527" s="23">
        <f t="shared" si="366"/>
        <v>0</v>
      </c>
      <c r="L3527" s="23">
        <f t="shared" si="367"/>
        <v>0</v>
      </c>
      <c r="M3527" s="1">
        <f>IF(AND(B3527="Med B", COUNTIFS(A$2:A3527, A3527, B$2:B3527, "Med B")=1), 1, 0)</f>
        <v>0</v>
      </c>
      <c r="N3527" s="1">
        <f t="shared" si="368"/>
        <v>0</v>
      </c>
      <c r="O3527" s="1">
        <f>IF(B3527="Med B", COUNTIFS(A$2:A3527, A3527, B$2:B3527, "Med B"), 0)</f>
        <v>0</v>
      </c>
      <c r="P3527" s="1">
        <f>IF(AND(B3527="Med B", COUNTIFS(A$2:A3527, A3527, B$2:B3527, "Med B")=2), E3527, 0)</f>
        <v>0</v>
      </c>
    </row>
    <row r="3528" spans="9:16" ht="12.75" customHeight="1" x14ac:dyDescent="0.25">
      <c r="I3528" s="23">
        <f>IF(F3528=1, SUMIFS(E$2:E3528, A$2:A3528, A3528, B$2:B3528, "Med A"), 0)</f>
        <v>0</v>
      </c>
      <c r="J3528" s="23">
        <f t="shared" si="365"/>
        <v>0</v>
      </c>
      <c r="K3528" s="23">
        <f t="shared" si="366"/>
        <v>0</v>
      </c>
      <c r="L3528" s="23">
        <f t="shared" si="367"/>
        <v>0</v>
      </c>
      <c r="M3528" s="1">
        <f>IF(AND(B3528="Med B", COUNTIFS(A$2:A3528, A3528, B$2:B3528, "Med B")=1), 1, 0)</f>
        <v>0</v>
      </c>
      <c r="N3528" s="1">
        <f t="shared" si="368"/>
        <v>0</v>
      </c>
      <c r="O3528" s="1">
        <f>IF(B3528="Med B", COUNTIFS(A$2:A3528, A3528, B$2:B3528, "Med B"), 0)</f>
        <v>0</v>
      </c>
      <c r="P3528" s="1">
        <f>IF(AND(B3528="Med B", COUNTIFS(A$2:A3528, A3528, B$2:B3528, "Med B")=2), E3528, 0)</f>
        <v>0</v>
      </c>
    </row>
    <row r="3529" spans="9:16" ht="12.75" customHeight="1" x14ac:dyDescent="0.25">
      <c r="I3529" s="23">
        <f>IF(F3529=1, SUMIFS(E$2:E3529, A$2:A3529, A3529, B$2:B3529, "Med A"), 0)</f>
        <v>0</v>
      </c>
      <c r="J3529" s="23">
        <f t="shared" si="365"/>
        <v>0</v>
      </c>
      <c r="K3529" s="23">
        <f t="shared" si="366"/>
        <v>0</v>
      </c>
      <c r="L3529" s="23">
        <f t="shared" si="367"/>
        <v>0</v>
      </c>
      <c r="M3529" s="1">
        <f>IF(AND(B3529="Med B", COUNTIFS(A$2:A3529, A3529, B$2:B3529, "Med B")=1), 1, 0)</f>
        <v>0</v>
      </c>
      <c r="N3529" s="1">
        <f t="shared" si="368"/>
        <v>0</v>
      </c>
      <c r="O3529" s="1">
        <f>IF(B3529="Med B", COUNTIFS(A$2:A3529, A3529, B$2:B3529, "Med B"), 0)</f>
        <v>0</v>
      </c>
      <c r="P3529" s="1">
        <f>IF(AND(B3529="Med B", COUNTIFS(A$2:A3529, A3529, B$2:B3529, "Med B")=2), E3529, 0)</f>
        <v>0</v>
      </c>
    </row>
    <row r="3530" spans="9:16" ht="12.75" customHeight="1" x14ac:dyDescent="0.25">
      <c r="I3530" s="23">
        <f>IF(F3530=1, SUMIFS(E$2:E3530, A$2:A3530, A3530, B$2:B3530, "Med A"), 0)</f>
        <v>0</v>
      </c>
      <c r="J3530" s="23">
        <f t="shared" si="365"/>
        <v>0</v>
      </c>
      <c r="K3530" s="23">
        <f t="shared" si="366"/>
        <v>0</v>
      </c>
      <c r="L3530" s="23">
        <f t="shared" si="367"/>
        <v>0</v>
      </c>
      <c r="M3530" s="1">
        <f>IF(AND(B3530="Med B", COUNTIFS(A$2:A3530, A3530, B$2:B3530, "Med B")=1), 1, 0)</f>
        <v>0</v>
      </c>
      <c r="N3530" s="1">
        <f t="shared" si="368"/>
        <v>0</v>
      </c>
      <c r="O3530" s="1">
        <f>IF(B3530="Med B", COUNTIFS(A$2:A3530, A3530, B$2:B3530, "Med B"), 0)</f>
        <v>0</v>
      </c>
      <c r="P3530" s="1">
        <f>IF(AND(B3530="Med B", COUNTIFS(A$2:A3530, A3530, B$2:B3530, "Med B")=2), E3530, 0)</f>
        <v>0</v>
      </c>
    </row>
    <row r="3531" spans="9:16" ht="12.75" customHeight="1" x14ac:dyDescent="0.25">
      <c r="I3531" s="23">
        <f>IF(F3531=1, SUMIFS(E$2:E3531, A$2:A3531, A3531, B$2:B3531, "Med A"), 0)</f>
        <v>0</v>
      </c>
      <c r="J3531" s="23">
        <f t="shared" si="365"/>
        <v>0</v>
      </c>
      <c r="K3531" s="23">
        <f t="shared" si="366"/>
        <v>0</v>
      </c>
      <c r="L3531" s="23">
        <f t="shared" si="367"/>
        <v>0</v>
      </c>
      <c r="M3531" s="1">
        <f>IF(AND(B3531="Med B", COUNTIFS(A$2:A3531, A3531, B$2:B3531, "Med B")=1), 1, 0)</f>
        <v>0</v>
      </c>
      <c r="N3531" s="1">
        <f t="shared" si="368"/>
        <v>0</v>
      </c>
      <c r="O3531" s="1">
        <f>IF(B3531="Med B", COUNTIFS(A$2:A3531, A3531, B$2:B3531, "Med B"), 0)</f>
        <v>0</v>
      </c>
      <c r="P3531" s="1">
        <f>IF(AND(B3531="Med B", COUNTIFS(A$2:A3531, A3531, B$2:B3531, "Med B")=2), E3531, 0)</f>
        <v>0</v>
      </c>
    </row>
    <row r="3532" spans="9:16" ht="12.75" customHeight="1" x14ac:dyDescent="0.25">
      <c r="I3532" s="23">
        <f>IF(F3532=1, SUMIFS(E$2:E3532, A$2:A3532, A3532, B$2:B3532, "Med A"), 0)</f>
        <v>0</v>
      </c>
      <c r="J3532" s="23">
        <f t="shared" si="365"/>
        <v>0</v>
      </c>
      <c r="K3532" s="23">
        <f t="shared" si="366"/>
        <v>0</v>
      </c>
      <c r="L3532" s="23">
        <f t="shared" si="367"/>
        <v>0</v>
      </c>
      <c r="M3532" s="1">
        <f>IF(AND(B3532="Med B", COUNTIFS(A$2:A3532, A3532, B$2:B3532, "Med B")=1), 1, 0)</f>
        <v>0</v>
      </c>
      <c r="N3532" s="1">
        <f t="shared" si="368"/>
        <v>0</v>
      </c>
      <c r="O3532" s="1">
        <f>IF(B3532="Med B", COUNTIFS(A$2:A3532, A3532, B$2:B3532, "Med B"), 0)</f>
        <v>0</v>
      </c>
      <c r="P3532" s="1">
        <f>IF(AND(B3532="Med B", COUNTIFS(A$2:A3532, A3532, B$2:B3532, "Med B")=2), E3532, 0)</f>
        <v>0</v>
      </c>
    </row>
    <row r="3533" spans="9:16" ht="12.75" customHeight="1" x14ac:dyDescent="0.25">
      <c r="I3533" s="23">
        <f>IF(F3533=1, SUMIFS(E$2:E3533, A$2:A3533, A3533, B$2:B3533, "Med A"), 0)</f>
        <v>0</v>
      </c>
      <c r="J3533" s="23">
        <f t="shared" si="365"/>
        <v>0</v>
      </c>
      <c r="K3533" s="23">
        <f t="shared" si="366"/>
        <v>0</v>
      </c>
      <c r="L3533" s="23">
        <f t="shared" si="367"/>
        <v>0</v>
      </c>
      <c r="M3533" s="1">
        <f>IF(AND(B3533="Med B", COUNTIFS(A$2:A3533, A3533, B$2:B3533, "Med B")=1), 1, 0)</f>
        <v>0</v>
      </c>
      <c r="N3533" s="1">
        <f t="shared" si="368"/>
        <v>0</v>
      </c>
      <c r="O3533" s="1">
        <f>IF(B3533="Med B", COUNTIFS(A$2:A3533, A3533, B$2:B3533, "Med B"), 0)</f>
        <v>0</v>
      </c>
      <c r="P3533" s="1">
        <f>IF(AND(B3533="Med B", COUNTIFS(A$2:A3533, A3533, B$2:B3533, "Med B")=2), E3533, 0)</f>
        <v>0</v>
      </c>
    </row>
    <row r="3534" spans="9:16" ht="12.75" customHeight="1" x14ac:dyDescent="0.25">
      <c r="I3534" s="23">
        <f>IF(F3534=1, SUMIFS(E$2:E3534, A$2:A3534, A3534, B$2:B3534, "Med A"), 0)</f>
        <v>0</v>
      </c>
      <c r="J3534" s="23">
        <f t="shared" si="365"/>
        <v>0</v>
      </c>
      <c r="K3534" s="23">
        <f t="shared" si="366"/>
        <v>0</v>
      </c>
      <c r="L3534" s="23">
        <f t="shared" si="367"/>
        <v>0</v>
      </c>
      <c r="M3534" s="1">
        <f>IF(AND(B3534="Med B", COUNTIFS(A$2:A3534, A3534, B$2:B3534, "Med B")=1), 1, 0)</f>
        <v>0</v>
      </c>
      <c r="N3534" s="1">
        <f t="shared" si="368"/>
        <v>0</v>
      </c>
      <c r="O3534" s="1">
        <f>IF(B3534="Med B", COUNTIFS(A$2:A3534, A3534, B$2:B3534, "Med B"), 0)</f>
        <v>0</v>
      </c>
      <c r="P3534" s="1">
        <f>IF(AND(B3534="Med B", COUNTIFS(A$2:A3534, A3534, B$2:B3534, "Med B")=2), E3534, 0)</f>
        <v>0</v>
      </c>
    </row>
    <row r="3535" spans="9:16" ht="12.75" customHeight="1" x14ac:dyDescent="0.25">
      <c r="I3535" s="23">
        <f>IF(F3535=1, SUMIFS(E$2:E3535, A$2:A3535, A3535, B$2:B3535, "Med A"), 0)</f>
        <v>0</v>
      </c>
      <c r="J3535" s="23">
        <f t="shared" si="365"/>
        <v>0</v>
      </c>
      <c r="K3535" s="23">
        <f t="shared" si="366"/>
        <v>0</v>
      </c>
      <c r="L3535" s="23">
        <f t="shared" si="367"/>
        <v>0</v>
      </c>
      <c r="M3535" s="1">
        <f>IF(AND(B3535="Med B", COUNTIFS(A$2:A3535, A3535, B$2:B3535, "Med B")=1), 1, 0)</f>
        <v>0</v>
      </c>
      <c r="N3535" s="1">
        <f t="shared" si="368"/>
        <v>0</v>
      </c>
      <c r="O3535" s="1">
        <f>IF(B3535="Med B", COUNTIFS(A$2:A3535, A3535, B$2:B3535, "Med B"), 0)</f>
        <v>0</v>
      </c>
      <c r="P3535" s="1">
        <f>IF(AND(B3535="Med B", COUNTIFS(A$2:A3535, A3535, B$2:B3535, "Med B")=2), E3535, 0)</f>
        <v>0</v>
      </c>
    </row>
    <row r="3536" spans="9:16" ht="12.75" customHeight="1" x14ac:dyDescent="0.25">
      <c r="I3536" s="23">
        <f>IF(F3536=1, SUMIFS(E$2:E3536, A$2:A3536, A3536, B$2:B3536, "Med A"), 0)</f>
        <v>0</v>
      </c>
      <c r="J3536" s="23">
        <f t="shared" si="365"/>
        <v>0</v>
      </c>
      <c r="K3536" s="23">
        <f t="shared" si="366"/>
        <v>0</v>
      </c>
      <c r="L3536" s="23">
        <f t="shared" si="367"/>
        <v>0</v>
      </c>
      <c r="M3536" s="1">
        <f>IF(AND(B3536="Med B", COUNTIFS(A$2:A3536, A3536, B$2:B3536, "Med B")=1), 1, 0)</f>
        <v>0</v>
      </c>
      <c r="N3536" s="1">
        <f t="shared" si="368"/>
        <v>0</v>
      </c>
      <c r="O3536" s="1">
        <f>IF(B3536="Med B", COUNTIFS(A$2:A3536, A3536, B$2:B3536, "Med B"), 0)</f>
        <v>0</v>
      </c>
      <c r="P3536" s="1">
        <f>IF(AND(B3536="Med B", COUNTIFS(A$2:A3536, A3536, B$2:B3536, "Med B")=2), E3536, 0)</f>
        <v>0</v>
      </c>
    </row>
    <row r="3537" spans="9:16" ht="12.75" customHeight="1" x14ac:dyDescent="0.25">
      <c r="I3537" s="23">
        <f>IF(F3537=1, SUMIFS(E$2:E3537, A$2:A3537, A3537, B$2:B3537, "Med A"), 0)</f>
        <v>0</v>
      </c>
      <c r="J3537" s="23">
        <f t="shared" si="365"/>
        <v>0</v>
      </c>
      <c r="K3537" s="23">
        <f t="shared" si="366"/>
        <v>0</v>
      </c>
      <c r="L3537" s="23">
        <f t="shared" si="367"/>
        <v>0</v>
      </c>
      <c r="M3537" s="1">
        <f>IF(AND(B3537="Med B", COUNTIFS(A$2:A3537, A3537, B$2:B3537, "Med B")=1), 1, 0)</f>
        <v>0</v>
      </c>
      <c r="N3537" s="1">
        <f t="shared" si="368"/>
        <v>0</v>
      </c>
      <c r="O3537" s="1">
        <f>IF(B3537="Med B", COUNTIFS(A$2:A3537, A3537, B$2:B3537, "Med B"), 0)</f>
        <v>0</v>
      </c>
      <c r="P3537" s="1">
        <f>IF(AND(B3537="Med B", COUNTIFS(A$2:A3537, A3537, B$2:B3537, "Med B")=2), E3537, 0)</f>
        <v>0</v>
      </c>
    </row>
    <row r="3538" spans="9:16" ht="12.75" customHeight="1" x14ac:dyDescent="0.25">
      <c r="I3538" s="23">
        <f>IF(F3538=1, SUMIFS(E$2:E3538, A$2:A3538, A3538, B$2:B3538, "Med A"), 0)</f>
        <v>0</v>
      </c>
      <c r="J3538" s="23">
        <f t="shared" si="365"/>
        <v>0</v>
      </c>
      <c r="K3538" s="23">
        <f t="shared" si="366"/>
        <v>0</v>
      </c>
      <c r="L3538" s="23">
        <f t="shared" si="367"/>
        <v>0</v>
      </c>
      <c r="M3538" s="1">
        <f>IF(AND(B3538="Med B", COUNTIFS(A$2:A3538, A3538, B$2:B3538, "Med B")=1), 1, 0)</f>
        <v>0</v>
      </c>
      <c r="N3538" s="1">
        <f t="shared" si="368"/>
        <v>0</v>
      </c>
      <c r="O3538" s="1">
        <f>IF(B3538="Med B", COUNTIFS(A$2:A3538, A3538, B$2:B3538, "Med B"), 0)</f>
        <v>0</v>
      </c>
      <c r="P3538" s="1">
        <f>IF(AND(B3538="Med B", COUNTIFS(A$2:A3538, A3538, B$2:B3538, "Med B")=2), E3538, 0)</f>
        <v>0</v>
      </c>
    </row>
    <row r="3539" spans="9:16" ht="12.75" customHeight="1" x14ac:dyDescent="0.25">
      <c r="I3539" s="23">
        <f>IF(F3539=1, SUMIFS(E$2:E3539, A$2:A3539, A3539, B$2:B3539, "Med A"), 0)</f>
        <v>0</v>
      </c>
      <c r="J3539" s="23">
        <f t="shared" si="365"/>
        <v>0</v>
      </c>
      <c r="K3539" s="23">
        <f t="shared" si="366"/>
        <v>0</v>
      </c>
      <c r="L3539" s="23">
        <f t="shared" si="367"/>
        <v>0</v>
      </c>
      <c r="M3539" s="1">
        <f>IF(AND(B3539="Med B", COUNTIFS(A$2:A3539, A3539, B$2:B3539, "Med B")=1), 1, 0)</f>
        <v>0</v>
      </c>
      <c r="N3539" s="1">
        <f t="shared" si="368"/>
        <v>0</v>
      </c>
      <c r="O3539" s="1">
        <f>IF(B3539="Med B", COUNTIFS(A$2:A3539, A3539, B$2:B3539, "Med B"), 0)</f>
        <v>0</v>
      </c>
      <c r="P3539" s="1">
        <f>IF(AND(B3539="Med B", COUNTIFS(A$2:A3539, A3539, B$2:B3539, "Med B")=2), E3539, 0)</f>
        <v>0</v>
      </c>
    </row>
    <row r="3540" spans="9:16" ht="12.75" customHeight="1" x14ac:dyDescent="0.25">
      <c r="I3540" s="23">
        <f>IF(F3540=1, SUMIFS(E$2:E3540, A$2:A3540, A3540, B$2:B3540, "Med A"), 0)</f>
        <v>0</v>
      </c>
      <c r="J3540" s="23">
        <f t="shared" si="365"/>
        <v>0</v>
      </c>
      <c r="K3540" s="23">
        <f t="shared" si="366"/>
        <v>0</v>
      </c>
      <c r="L3540" s="23">
        <f t="shared" si="367"/>
        <v>0</v>
      </c>
      <c r="M3540" s="1">
        <f>IF(AND(B3540="Med B", COUNTIFS(A$2:A3540, A3540, B$2:B3540, "Med B")=1), 1, 0)</f>
        <v>0</v>
      </c>
      <c r="N3540" s="1">
        <f t="shared" si="368"/>
        <v>0</v>
      </c>
      <c r="O3540" s="1">
        <f>IF(B3540="Med B", COUNTIFS(A$2:A3540, A3540, B$2:B3540, "Med B"), 0)</f>
        <v>0</v>
      </c>
      <c r="P3540" s="1">
        <f>IF(AND(B3540="Med B", COUNTIFS(A$2:A3540, A3540, B$2:B3540, "Med B")=2), E3540, 0)</f>
        <v>0</v>
      </c>
    </row>
    <row r="3541" spans="9:16" ht="12.75" customHeight="1" x14ac:dyDescent="0.25">
      <c r="I3541" s="23">
        <f>IF(F3541=1, SUMIFS(E$2:E3541, A$2:A3541, A3541, B$2:B3541, "Med A"), 0)</f>
        <v>0</v>
      </c>
      <c r="J3541" s="23">
        <f t="shared" si="365"/>
        <v>0</v>
      </c>
      <c r="K3541" s="23">
        <f t="shared" si="366"/>
        <v>0</v>
      </c>
      <c r="L3541" s="23">
        <f t="shared" si="367"/>
        <v>0</v>
      </c>
      <c r="M3541" s="1">
        <f>IF(AND(B3541="Med B", COUNTIFS(A$2:A3541, A3541, B$2:B3541, "Med B")=1), 1, 0)</f>
        <v>0</v>
      </c>
      <c r="N3541" s="1">
        <f t="shared" si="368"/>
        <v>0</v>
      </c>
      <c r="O3541" s="1">
        <f>IF(B3541="Med B", COUNTIFS(A$2:A3541, A3541, B$2:B3541, "Med B"), 0)</f>
        <v>0</v>
      </c>
      <c r="P3541" s="1">
        <f>IF(AND(B3541="Med B", COUNTIFS(A$2:A3541, A3541, B$2:B3541, "Med B")=2), E3541, 0)</f>
        <v>0</v>
      </c>
    </row>
    <row r="3542" spans="9:16" ht="12.75" customHeight="1" x14ac:dyDescent="0.25">
      <c r="I3542" s="23">
        <f>IF(F3542=1, SUMIFS(E$2:E3542, A$2:A3542, A3542, B$2:B3542, "Med A"), 0)</f>
        <v>0</v>
      </c>
      <c r="J3542" s="23">
        <f t="shared" si="365"/>
        <v>0</v>
      </c>
      <c r="K3542" s="23">
        <f t="shared" si="366"/>
        <v>0</v>
      </c>
      <c r="L3542" s="23">
        <f t="shared" si="367"/>
        <v>0</v>
      </c>
      <c r="M3542" s="1">
        <f>IF(AND(B3542="Med B", COUNTIFS(A$2:A3542, A3542, B$2:B3542, "Med B")=1), 1, 0)</f>
        <v>0</v>
      </c>
      <c r="N3542" s="1">
        <f t="shared" si="368"/>
        <v>0</v>
      </c>
      <c r="O3542" s="1">
        <f>IF(B3542="Med B", COUNTIFS(A$2:A3542, A3542, B$2:B3542, "Med B"), 0)</f>
        <v>0</v>
      </c>
      <c r="P3542" s="1">
        <f>IF(AND(B3542="Med B", COUNTIFS(A$2:A3542, A3542, B$2:B3542, "Med B")=2), E3542, 0)</f>
        <v>0</v>
      </c>
    </row>
    <row r="3543" spans="9:16" ht="12.75" customHeight="1" x14ac:dyDescent="0.25">
      <c r="I3543" s="23">
        <f>IF(F3543=1, SUMIFS(E$2:E3543, A$2:A3543, A3543, B$2:B3543, "Med A"), 0)</f>
        <v>0</v>
      </c>
      <c r="J3543" s="23">
        <f t="shared" si="365"/>
        <v>0</v>
      </c>
      <c r="K3543" s="23">
        <f t="shared" si="366"/>
        <v>0</v>
      </c>
      <c r="L3543" s="23">
        <f t="shared" si="367"/>
        <v>0</v>
      </c>
      <c r="M3543" s="1">
        <f>IF(AND(B3543="Med B", COUNTIFS(A$2:A3543, A3543, B$2:B3543, "Med B")=1), 1, 0)</f>
        <v>0</v>
      </c>
      <c r="N3543" s="1">
        <f t="shared" si="368"/>
        <v>0</v>
      </c>
      <c r="O3543" s="1">
        <f>IF(B3543="Med B", COUNTIFS(A$2:A3543, A3543, B$2:B3543, "Med B"), 0)</f>
        <v>0</v>
      </c>
      <c r="P3543" s="1">
        <f>IF(AND(B3543="Med B", COUNTIFS(A$2:A3543, A3543, B$2:B3543, "Med B")=2), E3543, 0)</f>
        <v>0</v>
      </c>
    </row>
    <row r="3544" spans="9:16" ht="12.75" customHeight="1" x14ac:dyDescent="0.25">
      <c r="I3544" s="23">
        <f>IF(F3544=1, SUMIFS(E$2:E3544, A$2:A3544, A3544, B$2:B3544, "Med A"), 0)</f>
        <v>0</v>
      </c>
      <c r="J3544" s="23">
        <f t="shared" si="365"/>
        <v>0</v>
      </c>
      <c r="K3544" s="23">
        <f t="shared" si="366"/>
        <v>0</v>
      </c>
      <c r="L3544" s="23">
        <f t="shared" si="367"/>
        <v>0</v>
      </c>
      <c r="M3544" s="1">
        <f>IF(AND(B3544="Med B", COUNTIFS(A$2:A3544, A3544, B$2:B3544, "Med B")=1), 1, 0)</f>
        <v>0</v>
      </c>
      <c r="N3544" s="1">
        <f t="shared" si="368"/>
        <v>0</v>
      </c>
      <c r="O3544" s="1">
        <f>IF(B3544="Med B", COUNTIFS(A$2:A3544, A3544, B$2:B3544, "Med B"), 0)</f>
        <v>0</v>
      </c>
      <c r="P3544" s="1">
        <f>IF(AND(B3544="Med B", COUNTIFS(A$2:A3544, A3544, B$2:B3544, "Med B")=2), E3544, 0)</f>
        <v>0</v>
      </c>
    </row>
    <row r="3545" spans="9:16" ht="12.75" customHeight="1" x14ac:dyDescent="0.25">
      <c r="I3545" s="23">
        <f>IF(F3545=1, SUMIFS(E$2:E3545, A$2:A3545, A3545, B$2:B3545, "Med A"), 0)</f>
        <v>0</v>
      </c>
      <c r="J3545" s="23">
        <f t="shared" si="365"/>
        <v>0</v>
      </c>
      <c r="K3545" s="23">
        <f t="shared" si="366"/>
        <v>0</v>
      </c>
      <c r="L3545" s="23">
        <f t="shared" si="367"/>
        <v>0</v>
      </c>
      <c r="M3545" s="1">
        <f>IF(AND(B3545="Med B", COUNTIFS(A$2:A3545, A3545, B$2:B3545, "Med B")=1), 1, 0)</f>
        <v>0</v>
      </c>
      <c r="N3545" s="1">
        <f t="shared" si="368"/>
        <v>0</v>
      </c>
      <c r="O3545" s="1">
        <f>IF(B3545="Med B", COUNTIFS(A$2:A3545, A3545, B$2:B3545, "Med B"), 0)</f>
        <v>0</v>
      </c>
      <c r="P3545" s="1">
        <f>IF(AND(B3545="Med B", COUNTIFS(A$2:A3545, A3545, B$2:B3545, "Med B")=2), E3545, 0)</f>
        <v>0</v>
      </c>
    </row>
    <row r="3546" spans="9:16" ht="12.75" customHeight="1" x14ac:dyDescent="0.25">
      <c r="I3546" s="23">
        <f>IF(F3546=1, SUMIFS(E$2:E3546, A$2:A3546, A3546, B$2:B3546, "Med A"), 0)</f>
        <v>0</v>
      </c>
      <c r="J3546" s="23">
        <f t="shared" si="365"/>
        <v>0</v>
      </c>
      <c r="K3546" s="23">
        <f t="shared" si="366"/>
        <v>0</v>
      </c>
      <c r="L3546" s="23">
        <f t="shared" si="367"/>
        <v>0</v>
      </c>
      <c r="M3546" s="1">
        <f>IF(AND(B3546="Med B", COUNTIFS(A$2:A3546, A3546, B$2:B3546, "Med B")=1), 1, 0)</f>
        <v>0</v>
      </c>
      <c r="N3546" s="1">
        <f t="shared" si="368"/>
        <v>0</v>
      </c>
      <c r="O3546" s="1">
        <f>IF(B3546="Med B", COUNTIFS(A$2:A3546, A3546, B$2:B3546, "Med B"), 0)</f>
        <v>0</v>
      </c>
      <c r="P3546" s="1">
        <f>IF(AND(B3546="Med B", COUNTIFS(A$2:A3546, A3546, B$2:B3546, "Med B")=2), E3546, 0)</f>
        <v>0</v>
      </c>
    </row>
    <row r="3547" spans="9:16" ht="12.75" customHeight="1" x14ac:dyDescent="0.25">
      <c r="I3547" s="23">
        <f>IF(F3547=1, SUMIFS(E$2:E3547, A$2:A3547, A3547, B$2:B3547, "Med A"), 0)</f>
        <v>0</v>
      </c>
      <c r="J3547" s="23">
        <f t="shared" si="365"/>
        <v>0</v>
      </c>
      <c r="K3547" s="23">
        <f t="shared" si="366"/>
        <v>0</v>
      </c>
      <c r="L3547" s="23">
        <f t="shared" si="367"/>
        <v>0</v>
      </c>
      <c r="M3547" s="1">
        <f>IF(AND(B3547="Med B", COUNTIFS(A$2:A3547, A3547, B$2:B3547, "Med B")=1), 1, 0)</f>
        <v>0</v>
      </c>
      <c r="N3547" s="1">
        <f t="shared" si="368"/>
        <v>0</v>
      </c>
      <c r="O3547" s="1">
        <f>IF(B3547="Med B", COUNTIFS(A$2:A3547, A3547, B$2:B3547, "Med B"), 0)</f>
        <v>0</v>
      </c>
      <c r="P3547" s="1">
        <f>IF(AND(B3547="Med B", COUNTIFS(A$2:A3547, A3547, B$2:B3547, "Med B")=2), E3547, 0)</f>
        <v>0</v>
      </c>
    </row>
    <row r="3548" spans="9:16" ht="12.75" customHeight="1" x14ac:dyDescent="0.25">
      <c r="I3548" s="23">
        <f>IF(F3548=1, SUMIFS(E$2:E3548, A$2:A3548, A3548, B$2:B3548, "Med A"), 0)</f>
        <v>0</v>
      </c>
      <c r="J3548" s="23">
        <f t="shared" si="365"/>
        <v>0</v>
      </c>
      <c r="K3548" s="23">
        <f t="shared" si="366"/>
        <v>0</v>
      </c>
      <c r="L3548" s="23">
        <f t="shared" si="367"/>
        <v>0</v>
      </c>
      <c r="M3548" s="1">
        <f>IF(AND(B3548="Med B", COUNTIFS(A$2:A3548, A3548, B$2:B3548, "Med B")=1), 1, 0)</f>
        <v>0</v>
      </c>
      <c r="N3548" s="1">
        <f t="shared" si="368"/>
        <v>0</v>
      </c>
      <c r="O3548" s="1">
        <f>IF(B3548="Med B", COUNTIFS(A$2:A3548, A3548, B$2:B3548, "Med B"), 0)</f>
        <v>0</v>
      </c>
      <c r="P3548" s="1">
        <f>IF(AND(B3548="Med B", COUNTIFS(A$2:A3548, A3548, B$2:B3548, "Med B")=2), E3548, 0)</f>
        <v>0</v>
      </c>
    </row>
    <row r="3549" spans="9:16" ht="12.75" customHeight="1" x14ac:dyDescent="0.25">
      <c r="I3549" s="23">
        <f>IF(F3549=1, SUMIFS(E$2:E3549, A$2:A3549, A3549, B$2:B3549, "Med A"), 0)</f>
        <v>0</v>
      </c>
      <c r="J3549" s="23">
        <f t="shared" si="365"/>
        <v>0</v>
      </c>
      <c r="K3549" s="23">
        <f t="shared" si="366"/>
        <v>0</v>
      </c>
      <c r="L3549" s="23">
        <f t="shared" si="367"/>
        <v>0</v>
      </c>
      <c r="M3549" s="1">
        <f>IF(AND(B3549="Med B", COUNTIFS(A$2:A3549, A3549, B$2:B3549, "Med B")=1), 1, 0)</f>
        <v>0</v>
      </c>
      <c r="N3549" s="1">
        <f t="shared" si="368"/>
        <v>0</v>
      </c>
      <c r="O3549" s="1">
        <f>IF(B3549="Med B", COUNTIFS(A$2:A3549, A3549, B$2:B3549, "Med B"), 0)</f>
        <v>0</v>
      </c>
      <c r="P3549" s="1">
        <f>IF(AND(B3549="Med B", COUNTIFS(A$2:A3549, A3549, B$2:B3549, "Med B")=2), E3549, 0)</f>
        <v>0</v>
      </c>
    </row>
    <row r="3550" spans="9:16" ht="12.75" customHeight="1" x14ac:dyDescent="0.25">
      <c r="I3550" s="23">
        <f>IF(F3550=1, SUMIFS(E$2:E3550, A$2:A3550, A3550, B$2:B3550, "Med A"), 0)</f>
        <v>0</v>
      </c>
      <c r="J3550" s="23">
        <f t="shared" si="365"/>
        <v>0</v>
      </c>
      <c r="K3550" s="23">
        <f t="shared" si="366"/>
        <v>0</v>
      </c>
      <c r="L3550" s="23">
        <f t="shared" si="367"/>
        <v>0</v>
      </c>
      <c r="M3550" s="1">
        <f>IF(AND(B3550="Med B", COUNTIFS(A$2:A3550, A3550, B$2:B3550, "Med B")=1), 1, 0)</f>
        <v>0</v>
      </c>
      <c r="N3550" s="1">
        <f t="shared" si="368"/>
        <v>0</v>
      </c>
      <c r="O3550" s="1">
        <f>IF(B3550="Med B", COUNTIFS(A$2:A3550, A3550, B$2:B3550, "Med B"), 0)</f>
        <v>0</v>
      </c>
      <c r="P3550" s="1">
        <f>IF(AND(B3550="Med B", COUNTIFS(A$2:A3550, A3550, B$2:B3550, "Med B")=2), E3550, 0)</f>
        <v>0</v>
      </c>
    </row>
    <row r="3551" spans="9:16" ht="12.75" customHeight="1" x14ac:dyDescent="0.25">
      <c r="I3551" s="23">
        <f>IF(F3551=1, SUMIFS(E$2:E3551, A$2:A3551, A3551, B$2:B3551, "Med A"), 0)</f>
        <v>0</v>
      </c>
      <c r="J3551" s="23">
        <f t="shared" si="365"/>
        <v>0</v>
      </c>
      <c r="K3551" s="23">
        <f t="shared" si="366"/>
        <v>0</v>
      </c>
      <c r="L3551" s="23">
        <f t="shared" si="367"/>
        <v>0</v>
      </c>
      <c r="M3551" s="1">
        <f>IF(AND(B3551="Med B", COUNTIFS(A$2:A3551, A3551, B$2:B3551, "Med B")=1), 1, 0)</f>
        <v>0</v>
      </c>
      <c r="N3551" s="1">
        <f t="shared" si="368"/>
        <v>0</v>
      </c>
      <c r="O3551" s="1">
        <f>IF(B3551="Med B", COUNTIFS(A$2:A3551, A3551, B$2:B3551, "Med B"), 0)</f>
        <v>0</v>
      </c>
      <c r="P3551" s="1">
        <f>IF(AND(B3551="Med B", COUNTIFS(A$2:A3551, A3551, B$2:B3551, "Med B")=2), E3551, 0)</f>
        <v>0</v>
      </c>
    </row>
    <row r="3552" spans="9:16" ht="12.75" customHeight="1" x14ac:dyDescent="0.25">
      <c r="I3552" s="23">
        <f>IF(F3552=1, SUMIFS(E$2:E3552, A$2:A3552, A3552, B$2:B3552, "Med A"), 0)</f>
        <v>0</v>
      </c>
      <c r="J3552" s="23">
        <f t="shared" si="365"/>
        <v>0</v>
      </c>
      <c r="K3552" s="23">
        <f t="shared" si="366"/>
        <v>0</v>
      </c>
      <c r="L3552" s="23">
        <f t="shared" si="367"/>
        <v>0</v>
      </c>
      <c r="M3552" s="1">
        <f>IF(AND(B3552="Med B", COUNTIFS(A$2:A3552, A3552, B$2:B3552, "Med B")=1), 1, 0)</f>
        <v>0</v>
      </c>
      <c r="N3552" s="1">
        <f t="shared" si="368"/>
        <v>0</v>
      </c>
      <c r="O3552" s="1">
        <f>IF(B3552="Med B", COUNTIFS(A$2:A3552, A3552, B$2:B3552, "Med B"), 0)</f>
        <v>0</v>
      </c>
      <c r="P3552" s="1">
        <f>IF(AND(B3552="Med B", COUNTIFS(A$2:A3552, A3552, B$2:B3552, "Med B")=2), E3552, 0)</f>
        <v>0</v>
      </c>
    </row>
    <row r="3553" spans="9:16" ht="12.75" customHeight="1" x14ac:dyDescent="0.25">
      <c r="I3553" s="23">
        <f>IF(F3553=1, SUMIFS(E$2:E3553, A$2:A3553, A3553, B$2:B3553, "Med A"), 0)</f>
        <v>0</v>
      </c>
      <c r="J3553" s="23">
        <f t="shared" si="365"/>
        <v>0</v>
      </c>
      <c r="K3553" s="23">
        <f t="shared" si="366"/>
        <v>0</v>
      </c>
      <c r="L3553" s="23">
        <f t="shared" si="367"/>
        <v>0</v>
      </c>
      <c r="M3553" s="1">
        <f>IF(AND(B3553="Med B", COUNTIFS(A$2:A3553, A3553, B$2:B3553, "Med B")=1), 1, 0)</f>
        <v>0</v>
      </c>
      <c r="N3553" s="1">
        <f t="shared" si="368"/>
        <v>0</v>
      </c>
      <c r="O3553" s="1">
        <f>IF(B3553="Med B", COUNTIFS(A$2:A3553, A3553, B$2:B3553, "Med B"), 0)</f>
        <v>0</v>
      </c>
      <c r="P3553" s="1">
        <f>IF(AND(B3553="Med B", COUNTIFS(A$2:A3553, A3553, B$2:B3553, "Med B")=2), E3553, 0)</f>
        <v>0</v>
      </c>
    </row>
    <row r="3554" spans="9:16" ht="12.75" customHeight="1" x14ac:dyDescent="0.25">
      <c r="I3554" s="23">
        <f>IF(F3554=1, SUMIFS(E$2:E3554, A$2:A3554, A3554, B$2:B3554, "Med A"), 0)</f>
        <v>0</v>
      </c>
      <c r="J3554" s="23">
        <f t="shared" si="365"/>
        <v>0</v>
      </c>
      <c r="K3554" s="23">
        <f t="shared" si="366"/>
        <v>0</v>
      </c>
      <c r="L3554" s="23">
        <f t="shared" si="367"/>
        <v>0</v>
      </c>
      <c r="M3554" s="1">
        <f>IF(AND(B3554="Med B", COUNTIFS(A$2:A3554, A3554, B$2:B3554, "Med B")=1), 1, 0)</f>
        <v>0</v>
      </c>
      <c r="N3554" s="1">
        <f t="shared" si="368"/>
        <v>0</v>
      </c>
      <c r="O3554" s="1">
        <f>IF(B3554="Med B", COUNTIFS(A$2:A3554, A3554, B$2:B3554, "Med B"), 0)</f>
        <v>0</v>
      </c>
      <c r="P3554" s="1">
        <f>IF(AND(B3554="Med B", COUNTIFS(A$2:A3554, A3554, B$2:B3554, "Med B")=2), E3554, 0)</f>
        <v>0</v>
      </c>
    </row>
    <row r="3555" spans="9:16" ht="12.75" customHeight="1" x14ac:dyDescent="0.25">
      <c r="I3555" s="23">
        <f>IF(F3555=1, SUMIFS(E$2:E3555, A$2:A3555, A3555, B$2:B3555, "Med A"), 0)</f>
        <v>0</v>
      </c>
      <c r="J3555" s="23">
        <f t="shared" si="365"/>
        <v>0</v>
      </c>
      <c r="K3555" s="23">
        <f t="shared" si="366"/>
        <v>0</v>
      </c>
      <c r="L3555" s="23">
        <f t="shared" si="367"/>
        <v>0</v>
      </c>
      <c r="M3555" s="1">
        <f>IF(AND(B3555="Med B", COUNTIFS(A$2:A3555, A3555, B$2:B3555, "Med B")=1), 1, 0)</f>
        <v>0</v>
      </c>
      <c r="N3555" s="1">
        <f t="shared" si="368"/>
        <v>0</v>
      </c>
      <c r="O3555" s="1">
        <f>IF(B3555="Med B", COUNTIFS(A$2:A3555, A3555, B$2:B3555, "Med B"), 0)</f>
        <v>0</v>
      </c>
      <c r="P3555" s="1">
        <f>IF(AND(B3555="Med B", COUNTIFS(A$2:A3555, A3555, B$2:B3555, "Med B")=2), E3555, 0)</f>
        <v>0</v>
      </c>
    </row>
    <row r="3556" spans="9:16" ht="12.75" customHeight="1" x14ac:dyDescent="0.25">
      <c r="I3556" s="23">
        <f>IF(F3556=1, SUMIFS(E$2:E3556, A$2:A3556, A3556, B$2:B3556, "Med A"), 0)</f>
        <v>0</v>
      </c>
      <c r="J3556" s="23">
        <f t="shared" si="365"/>
        <v>0</v>
      </c>
      <c r="K3556" s="23">
        <f t="shared" si="366"/>
        <v>0</v>
      </c>
      <c r="L3556" s="23">
        <f t="shared" si="367"/>
        <v>0</v>
      </c>
      <c r="M3556" s="1">
        <f>IF(AND(B3556="Med B", COUNTIFS(A$2:A3556, A3556, B$2:B3556, "Med B")=1), 1, 0)</f>
        <v>0</v>
      </c>
      <c r="N3556" s="1">
        <f t="shared" si="368"/>
        <v>0</v>
      </c>
      <c r="O3556" s="1">
        <f>IF(B3556="Med B", COUNTIFS(A$2:A3556, A3556, B$2:B3556, "Med B"), 0)</f>
        <v>0</v>
      </c>
      <c r="P3556" s="1">
        <f>IF(AND(B3556="Med B", COUNTIFS(A$2:A3556, A3556, B$2:B3556, "Med B")=2), E3556, 0)</f>
        <v>0</v>
      </c>
    </row>
    <row r="3557" spans="9:16" ht="12.75" customHeight="1" x14ac:dyDescent="0.25">
      <c r="I3557" s="23">
        <f>IF(F3557=1, SUMIFS(E$2:E3557, A$2:A3557, A3557, B$2:B3557, "Med A"), 0)</f>
        <v>0</v>
      </c>
      <c r="J3557" s="23">
        <f t="shared" si="365"/>
        <v>0</v>
      </c>
      <c r="K3557" s="23">
        <f t="shared" si="366"/>
        <v>0</v>
      </c>
      <c r="L3557" s="23">
        <f t="shared" si="367"/>
        <v>0</v>
      </c>
      <c r="M3557" s="1">
        <f>IF(AND(B3557="Med B", COUNTIFS(A$2:A3557, A3557, B$2:B3557, "Med B")=1), 1, 0)</f>
        <v>0</v>
      </c>
      <c r="N3557" s="1">
        <f t="shared" si="368"/>
        <v>0</v>
      </c>
      <c r="O3557" s="1">
        <f>IF(B3557="Med B", COUNTIFS(A$2:A3557, A3557, B$2:B3557, "Med B"), 0)</f>
        <v>0</v>
      </c>
      <c r="P3557" s="1">
        <f>IF(AND(B3557="Med B", COUNTIFS(A$2:A3557, A3557, B$2:B3557, "Med B")=2), E3557, 0)</f>
        <v>0</v>
      </c>
    </row>
    <row r="3558" spans="9:16" ht="12.75" customHeight="1" x14ac:dyDescent="0.25">
      <c r="I3558" s="23">
        <f>IF(F3558=1, SUMIFS(E$2:E3558, A$2:A3558, A3558, B$2:B3558, "Med A"), 0)</f>
        <v>0</v>
      </c>
      <c r="J3558" s="23">
        <f t="shared" si="365"/>
        <v>0</v>
      </c>
      <c r="K3558" s="23">
        <f t="shared" si="366"/>
        <v>0</v>
      </c>
      <c r="L3558" s="23">
        <f t="shared" si="367"/>
        <v>0</v>
      </c>
      <c r="M3558" s="1">
        <f>IF(AND(B3558="Med B", COUNTIFS(A$2:A3558, A3558, B$2:B3558, "Med B")=1), 1, 0)</f>
        <v>0</v>
      </c>
      <c r="N3558" s="1">
        <f t="shared" si="368"/>
        <v>0</v>
      </c>
      <c r="O3558" s="1">
        <f>IF(B3558="Med B", COUNTIFS(A$2:A3558, A3558, B$2:B3558, "Med B"), 0)</f>
        <v>0</v>
      </c>
      <c r="P3558" s="1">
        <f>IF(AND(B3558="Med B", COUNTIFS(A$2:A3558, A3558, B$2:B3558, "Med B")=2), E3558, 0)</f>
        <v>0</v>
      </c>
    </row>
    <row r="3559" spans="9:16" ht="12.75" customHeight="1" x14ac:dyDescent="0.25">
      <c r="I3559" s="23">
        <f>IF(F3559=1, SUMIFS(E$2:E3559, A$2:A3559, A3559, B$2:B3559, "Med A"), 0)</f>
        <v>0</v>
      </c>
      <c r="J3559" s="23">
        <f t="shared" si="365"/>
        <v>0</v>
      </c>
      <c r="K3559" s="23">
        <f t="shared" si="366"/>
        <v>0</v>
      </c>
      <c r="L3559" s="23">
        <f t="shared" si="367"/>
        <v>0</v>
      </c>
      <c r="M3559" s="1">
        <f>IF(AND(B3559="Med B", COUNTIFS(A$2:A3559, A3559, B$2:B3559, "Med B")=1), 1, 0)</f>
        <v>0</v>
      </c>
      <c r="N3559" s="1">
        <f t="shared" si="368"/>
        <v>0</v>
      </c>
      <c r="O3559" s="1">
        <f>IF(B3559="Med B", COUNTIFS(A$2:A3559, A3559, B$2:B3559, "Med B"), 0)</f>
        <v>0</v>
      </c>
      <c r="P3559" s="1">
        <f>IF(AND(B3559="Med B", COUNTIFS(A$2:A3559, A3559, B$2:B3559, "Med B")=2), E3559, 0)</f>
        <v>0</v>
      </c>
    </row>
    <row r="3560" spans="9:16" ht="12.75" customHeight="1" x14ac:dyDescent="0.25">
      <c r="I3560" s="23">
        <f>IF(F3560=1, SUMIFS(E$2:E3560, A$2:A3560, A3560, B$2:B3560, "Med A"), 0)</f>
        <v>0</v>
      </c>
      <c r="J3560" s="23">
        <f t="shared" si="365"/>
        <v>0</v>
      </c>
      <c r="K3560" s="23">
        <f t="shared" si="366"/>
        <v>0</v>
      </c>
      <c r="L3560" s="23">
        <f t="shared" si="367"/>
        <v>0</v>
      </c>
      <c r="M3560" s="1">
        <f>IF(AND(B3560="Med B", COUNTIFS(A$2:A3560, A3560, B$2:B3560, "Med B")=1), 1, 0)</f>
        <v>0</v>
      </c>
      <c r="N3560" s="1">
        <f t="shared" si="368"/>
        <v>0</v>
      </c>
      <c r="O3560" s="1">
        <f>IF(B3560="Med B", COUNTIFS(A$2:A3560, A3560, B$2:B3560, "Med B"), 0)</f>
        <v>0</v>
      </c>
      <c r="P3560" s="1">
        <f>IF(AND(B3560="Med B", COUNTIFS(A$2:A3560, A3560, B$2:B3560, "Med B")=2), E3560, 0)</f>
        <v>0</v>
      </c>
    </row>
    <row r="3561" spans="9:16" ht="12.75" customHeight="1" x14ac:dyDescent="0.25">
      <c r="I3561" s="23">
        <f>IF(F3561=1, SUMIFS(E$2:E3561, A$2:A3561, A3561, B$2:B3561, "Med A"), 0)</f>
        <v>0</v>
      </c>
      <c r="J3561" s="23">
        <f t="shared" si="365"/>
        <v>0</v>
      </c>
      <c r="K3561" s="23">
        <f t="shared" si="366"/>
        <v>0</v>
      </c>
      <c r="L3561" s="23">
        <f t="shared" si="367"/>
        <v>0</v>
      </c>
      <c r="M3561" s="1">
        <f>IF(AND(B3561="Med B", COUNTIFS(A$2:A3561, A3561, B$2:B3561, "Med B")=1), 1, 0)</f>
        <v>0</v>
      </c>
      <c r="N3561" s="1">
        <f t="shared" si="368"/>
        <v>0</v>
      </c>
      <c r="O3561" s="1">
        <f>IF(B3561="Med B", COUNTIFS(A$2:A3561, A3561, B$2:B3561, "Med B"), 0)</f>
        <v>0</v>
      </c>
      <c r="P3561" s="1">
        <f>IF(AND(B3561="Med B", COUNTIFS(A$2:A3561, A3561, B$2:B3561, "Med B")=2), E3561, 0)</f>
        <v>0</v>
      </c>
    </row>
    <row r="3562" spans="9:16" ht="12.75" customHeight="1" x14ac:dyDescent="0.25">
      <c r="I3562" s="23">
        <f>IF(F3562=1, SUMIFS(E$2:E3562, A$2:A3562, A3562, B$2:B3562, "Med A"), 0)</f>
        <v>0</v>
      </c>
      <c r="J3562" s="23">
        <f t="shared" si="365"/>
        <v>0</v>
      </c>
      <c r="K3562" s="23">
        <f t="shared" si="366"/>
        <v>0</v>
      </c>
      <c r="L3562" s="23">
        <f t="shared" si="367"/>
        <v>0</v>
      </c>
      <c r="M3562" s="1">
        <f>IF(AND(B3562="Med B", COUNTIFS(A$2:A3562, A3562, B$2:B3562, "Med B")=1), 1, 0)</f>
        <v>0</v>
      </c>
      <c r="N3562" s="1">
        <f t="shared" si="368"/>
        <v>0</v>
      </c>
      <c r="O3562" s="1">
        <f>IF(B3562="Med B", COUNTIFS(A$2:A3562, A3562, B$2:B3562, "Med B"), 0)</f>
        <v>0</v>
      </c>
      <c r="P3562" s="1">
        <f>IF(AND(B3562="Med B", COUNTIFS(A$2:A3562, A3562, B$2:B3562, "Med B")=2), E3562, 0)</f>
        <v>0</v>
      </c>
    </row>
    <row r="3563" spans="9:16" ht="12.75" customHeight="1" x14ac:dyDescent="0.25">
      <c r="I3563" s="23">
        <f>IF(F3563=1, SUMIFS(E$2:E3563, A$2:A3563, A3563, B$2:B3563, "Med A"), 0)</f>
        <v>0</v>
      </c>
      <c r="J3563" s="23">
        <f t="shared" si="365"/>
        <v>0</v>
      </c>
      <c r="K3563" s="23">
        <f t="shared" si="366"/>
        <v>0</v>
      </c>
      <c r="L3563" s="23">
        <f t="shared" si="367"/>
        <v>0</v>
      </c>
      <c r="M3563" s="1">
        <f>IF(AND(B3563="Med B", COUNTIFS(A$2:A3563, A3563, B$2:B3563, "Med B")=1), 1, 0)</f>
        <v>0</v>
      </c>
      <c r="N3563" s="1">
        <f t="shared" si="368"/>
        <v>0</v>
      </c>
      <c r="O3563" s="1">
        <f>IF(B3563="Med B", COUNTIFS(A$2:A3563, A3563, B$2:B3563, "Med B"), 0)</f>
        <v>0</v>
      </c>
      <c r="P3563" s="1">
        <f>IF(AND(B3563="Med B", COUNTIFS(A$2:A3563, A3563, B$2:B3563, "Med B")=2), E3563, 0)</f>
        <v>0</v>
      </c>
    </row>
    <row r="3564" spans="9:16" ht="12.75" customHeight="1" x14ac:dyDescent="0.25">
      <c r="I3564" s="23">
        <f>IF(F3564=1, SUMIFS(E$2:E3564, A$2:A3564, A3564, B$2:B3564, "Med A"), 0)</f>
        <v>0</v>
      </c>
      <c r="J3564" s="23">
        <f t="shared" si="365"/>
        <v>0</v>
      </c>
      <c r="K3564" s="23">
        <f t="shared" si="366"/>
        <v>0</v>
      </c>
      <c r="L3564" s="23">
        <f t="shared" si="367"/>
        <v>0</v>
      </c>
      <c r="M3564" s="1">
        <f>IF(AND(B3564="Med B", COUNTIFS(A$2:A3564, A3564, B$2:B3564, "Med B")=1), 1, 0)</f>
        <v>0</v>
      </c>
      <c r="N3564" s="1">
        <f t="shared" si="368"/>
        <v>0</v>
      </c>
      <c r="O3564" s="1">
        <f>IF(B3564="Med B", COUNTIFS(A$2:A3564, A3564, B$2:B3564, "Med B"), 0)</f>
        <v>0</v>
      </c>
      <c r="P3564" s="1">
        <f>IF(AND(B3564="Med B", COUNTIFS(A$2:A3564, A3564, B$2:B3564, "Med B")=2), E3564, 0)</f>
        <v>0</v>
      </c>
    </row>
    <row r="3565" spans="9:16" ht="12.75" customHeight="1" x14ac:dyDescent="0.25">
      <c r="I3565" s="23">
        <f>IF(F3565=1, SUMIFS(E$2:E3565, A$2:A3565, A3565, B$2:B3565, "Med A"), 0)</f>
        <v>0</v>
      </c>
      <c r="J3565" s="23">
        <f t="shared" si="365"/>
        <v>0</v>
      </c>
      <c r="K3565" s="23">
        <f t="shared" si="366"/>
        <v>0</v>
      </c>
      <c r="L3565" s="23">
        <f t="shared" si="367"/>
        <v>0</v>
      </c>
      <c r="M3565" s="1">
        <f>IF(AND(B3565="Med B", COUNTIFS(A$2:A3565, A3565, B$2:B3565, "Med B")=1), 1, 0)</f>
        <v>0</v>
      </c>
      <c r="N3565" s="1">
        <f t="shared" si="368"/>
        <v>0</v>
      </c>
      <c r="O3565" s="1">
        <f>IF(B3565="Med B", COUNTIFS(A$2:A3565, A3565, B$2:B3565, "Med B"), 0)</f>
        <v>0</v>
      </c>
      <c r="P3565" s="1">
        <f>IF(AND(B3565="Med B", COUNTIFS(A$2:A3565, A3565, B$2:B3565, "Med B")=2), E3565, 0)</f>
        <v>0</v>
      </c>
    </row>
    <row r="3566" spans="9:16" ht="12.75" customHeight="1" x14ac:dyDescent="0.25">
      <c r="I3566" s="23">
        <f>IF(F3566=1, SUMIFS(E$2:E3566, A$2:A3566, A3566, B$2:B3566, "Med A"), 0)</f>
        <v>0</v>
      </c>
      <c r="J3566" s="23">
        <f t="shared" si="365"/>
        <v>0</v>
      </c>
      <c r="K3566" s="23">
        <f t="shared" si="366"/>
        <v>0</v>
      </c>
      <c r="L3566" s="23">
        <f t="shared" si="367"/>
        <v>0</v>
      </c>
      <c r="M3566" s="1">
        <f>IF(AND(B3566="Med B", COUNTIFS(A$2:A3566, A3566, B$2:B3566, "Med B")=1), 1, 0)</f>
        <v>0</v>
      </c>
      <c r="N3566" s="1">
        <f t="shared" si="368"/>
        <v>0</v>
      </c>
      <c r="O3566" s="1">
        <f>IF(B3566="Med B", COUNTIFS(A$2:A3566, A3566, B$2:B3566, "Med B"), 0)</f>
        <v>0</v>
      </c>
      <c r="P3566" s="1">
        <f>IF(AND(B3566="Med B", COUNTIFS(A$2:A3566, A3566, B$2:B3566, "Med B")=2), E3566, 0)</f>
        <v>0</v>
      </c>
    </row>
    <row r="3567" spans="9:16" ht="12.75" customHeight="1" x14ac:dyDescent="0.25">
      <c r="I3567" s="23">
        <f>IF(F3567=1, SUMIFS(E$2:E3567, A$2:A3567, A3567, B$2:B3567, "Med A"), 0)</f>
        <v>0</v>
      </c>
      <c r="J3567" s="23">
        <f t="shared" si="365"/>
        <v>0</v>
      </c>
      <c r="K3567" s="23">
        <f t="shared" si="366"/>
        <v>0</v>
      </c>
      <c r="L3567" s="23">
        <f t="shared" si="367"/>
        <v>0</v>
      </c>
      <c r="M3567" s="1">
        <f>IF(AND(B3567="Med B", COUNTIFS(A$2:A3567, A3567, B$2:B3567, "Med B")=1), 1, 0)</f>
        <v>0</v>
      </c>
      <c r="N3567" s="1">
        <f t="shared" si="368"/>
        <v>0</v>
      </c>
      <c r="O3567" s="1">
        <f>IF(B3567="Med B", COUNTIFS(A$2:A3567, A3567, B$2:B3567, "Med B"), 0)</f>
        <v>0</v>
      </c>
      <c r="P3567" s="1">
        <f>IF(AND(B3567="Med B", COUNTIFS(A$2:A3567, A3567, B$2:B3567, "Med B")=2), E3567, 0)</f>
        <v>0</v>
      </c>
    </row>
    <row r="3568" spans="9:16" ht="12.75" customHeight="1" x14ac:dyDescent="0.25">
      <c r="I3568" s="23">
        <f>IF(F3568=1, SUMIFS(E$2:E3568, A$2:A3568, A3568, B$2:B3568, "Med A"), 0)</f>
        <v>0</v>
      </c>
      <c r="J3568" s="23">
        <f t="shared" si="365"/>
        <v>0</v>
      </c>
      <c r="K3568" s="23">
        <f t="shared" si="366"/>
        <v>0</v>
      </c>
      <c r="L3568" s="23">
        <f t="shared" si="367"/>
        <v>0</v>
      </c>
      <c r="M3568" s="1">
        <f>IF(AND(B3568="Med B", COUNTIFS(A$2:A3568, A3568, B$2:B3568, "Med B")=1), 1, 0)</f>
        <v>0</v>
      </c>
      <c r="N3568" s="1">
        <f t="shared" si="368"/>
        <v>0</v>
      </c>
      <c r="O3568" s="1">
        <f>IF(B3568="Med B", COUNTIFS(A$2:A3568, A3568, B$2:B3568, "Med B"), 0)</f>
        <v>0</v>
      </c>
      <c r="P3568" s="1">
        <f>IF(AND(B3568="Med B", COUNTIFS(A$2:A3568, A3568, B$2:B3568, "Med B")=2), E3568, 0)</f>
        <v>0</v>
      </c>
    </row>
    <row r="3569" spans="9:16" ht="12.75" customHeight="1" x14ac:dyDescent="0.25">
      <c r="I3569" s="23">
        <f>IF(F3569=1, SUMIFS(E$2:E3569, A$2:A3569, A3569, B$2:B3569, "Med A"), 0)</f>
        <v>0</v>
      </c>
      <c r="J3569" s="23">
        <f t="shared" si="365"/>
        <v>0</v>
      </c>
      <c r="K3569" s="23">
        <f t="shared" si="366"/>
        <v>0</v>
      </c>
      <c r="L3569" s="23">
        <f t="shared" si="367"/>
        <v>0</v>
      </c>
      <c r="M3569" s="1">
        <f>IF(AND(B3569="Med B", COUNTIFS(A$2:A3569, A3569, B$2:B3569, "Med B")=1), 1, 0)</f>
        <v>0</v>
      </c>
      <c r="N3569" s="1">
        <f t="shared" si="368"/>
        <v>0</v>
      </c>
      <c r="O3569" s="1">
        <f>IF(B3569="Med B", COUNTIFS(A$2:A3569, A3569, B$2:B3569, "Med B"), 0)</f>
        <v>0</v>
      </c>
      <c r="P3569" s="1">
        <f>IF(AND(B3569="Med B", COUNTIFS(A$2:A3569, A3569, B$2:B3569, "Med B")=2), E3569, 0)</f>
        <v>0</v>
      </c>
    </row>
    <row r="3570" spans="9:16" ht="12.75" customHeight="1" x14ac:dyDescent="0.25">
      <c r="I3570" s="23">
        <f>IF(F3570=1, SUMIFS(E$2:E3570, A$2:A3570, A3570, B$2:B3570, "Med A"), 0)</f>
        <v>0</v>
      </c>
      <c r="J3570" s="23">
        <f t="shared" si="365"/>
        <v>0</v>
      </c>
      <c r="K3570" s="23">
        <f t="shared" si="366"/>
        <v>0</v>
      </c>
      <c r="L3570" s="23">
        <f t="shared" si="367"/>
        <v>0</v>
      </c>
      <c r="M3570" s="1">
        <f>IF(AND(B3570="Med B", COUNTIFS(A$2:A3570, A3570, B$2:B3570, "Med B")=1), 1, 0)</f>
        <v>0</v>
      </c>
      <c r="N3570" s="1">
        <f t="shared" si="368"/>
        <v>0</v>
      </c>
      <c r="O3570" s="1">
        <f>IF(B3570="Med B", COUNTIFS(A$2:A3570, A3570, B$2:B3570, "Med B"), 0)</f>
        <v>0</v>
      </c>
      <c r="P3570" s="1">
        <f>IF(AND(B3570="Med B", COUNTIFS(A$2:A3570, A3570, B$2:B3570, "Med B")=2), E3570, 0)</f>
        <v>0</v>
      </c>
    </row>
    <row r="3571" spans="9:16" ht="12.75" customHeight="1" x14ac:dyDescent="0.25">
      <c r="I3571" s="23">
        <f>IF(F3571=1, SUMIFS(E$2:E3571, A$2:A3571, A3571, B$2:B3571, "Med A"), 0)</f>
        <v>0</v>
      </c>
      <c r="J3571" s="23">
        <f t="shared" si="365"/>
        <v>0</v>
      </c>
      <c r="K3571" s="23">
        <f t="shared" si="366"/>
        <v>0</v>
      </c>
      <c r="L3571" s="23">
        <f t="shared" si="367"/>
        <v>0</v>
      </c>
      <c r="M3571" s="1">
        <f>IF(AND(B3571="Med B", COUNTIFS(A$2:A3571, A3571, B$2:B3571, "Med B")=1), 1, 0)</f>
        <v>0</v>
      </c>
      <c r="N3571" s="1">
        <f t="shared" si="368"/>
        <v>0</v>
      </c>
      <c r="O3571" s="1">
        <f>IF(B3571="Med B", COUNTIFS(A$2:A3571, A3571, B$2:B3571, "Med B"), 0)</f>
        <v>0</v>
      </c>
      <c r="P3571" s="1">
        <f>IF(AND(B3571="Med B", COUNTIFS(A$2:A3571, A3571, B$2:B3571, "Med B")=2), E3571, 0)</f>
        <v>0</v>
      </c>
    </row>
    <row r="3572" spans="9:16" ht="12.75" customHeight="1" x14ac:dyDescent="0.25">
      <c r="I3572" s="23">
        <f>IF(F3572=1, SUMIFS(E$2:E3572, A$2:A3572, A3572, B$2:B3572, "Med A"), 0)</f>
        <v>0</v>
      </c>
      <c r="J3572" s="23">
        <f t="shared" si="365"/>
        <v>0</v>
      </c>
      <c r="K3572" s="23">
        <f t="shared" si="366"/>
        <v>0</v>
      </c>
      <c r="L3572" s="23">
        <f t="shared" si="367"/>
        <v>0</v>
      </c>
      <c r="M3572" s="1">
        <f>IF(AND(B3572="Med B", COUNTIFS(A$2:A3572, A3572, B$2:B3572, "Med B")=1), 1, 0)</f>
        <v>0</v>
      </c>
      <c r="N3572" s="1">
        <f t="shared" si="368"/>
        <v>0</v>
      </c>
      <c r="O3572" s="1">
        <f>IF(B3572="Med B", COUNTIFS(A$2:A3572, A3572, B$2:B3572, "Med B"), 0)</f>
        <v>0</v>
      </c>
      <c r="P3572" s="1">
        <f>IF(AND(B3572="Med B", COUNTIFS(A$2:A3572, A3572, B$2:B3572, "Med B")=2), E3572, 0)</f>
        <v>0</v>
      </c>
    </row>
    <row r="3573" spans="9:16" ht="12.75" customHeight="1" x14ac:dyDescent="0.25">
      <c r="I3573" s="23">
        <f>IF(F3573=1, SUMIFS(E$2:E3573, A$2:A3573, A3573, B$2:B3573, "Med A"), 0)</f>
        <v>0</v>
      </c>
      <c r="J3573" s="23">
        <f t="shared" si="365"/>
        <v>0</v>
      </c>
      <c r="K3573" s="23">
        <f t="shared" si="366"/>
        <v>0</v>
      </c>
      <c r="L3573" s="23">
        <f t="shared" si="367"/>
        <v>0</v>
      </c>
      <c r="M3573" s="1">
        <f>IF(AND(B3573="Med B", COUNTIFS(A$2:A3573, A3573, B$2:B3573, "Med B")=1), 1, 0)</f>
        <v>0</v>
      </c>
      <c r="N3573" s="1">
        <f t="shared" si="368"/>
        <v>0</v>
      </c>
      <c r="O3573" s="1">
        <f>IF(B3573="Med B", COUNTIFS(A$2:A3573, A3573, B$2:B3573, "Med B"), 0)</f>
        <v>0</v>
      </c>
      <c r="P3573" s="1">
        <f>IF(AND(B3573="Med B", COUNTIFS(A$2:A3573, A3573, B$2:B3573, "Med B")=2), E3573, 0)</f>
        <v>0</v>
      </c>
    </row>
    <row r="3574" spans="9:16" ht="12.75" customHeight="1" x14ac:dyDescent="0.25">
      <c r="I3574" s="23">
        <f>IF(F3574=1, SUMIFS(E$2:E3574, A$2:A3574, A3574, B$2:B3574, "Med A"), 0)</f>
        <v>0</v>
      </c>
      <c r="J3574" s="23">
        <f t="shared" si="365"/>
        <v>0</v>
      </c>
      <c r="K3574" s="23">
        <f t="shared" si="366"/>
        <v>0</v>
      </c>
      <c r="L3574" s="23">
        <f t="shared" si="367"/>
        <v>0</v>
      </c>
      <c r="M3574" s="1">
        <f>IF(AND(B3574="Med B", COUNTIFS(A$2:A3574, A3574, B$2:B3574, "Med B")=1), 1, 0)</f>
        <v>0</v>
      </c>
      <c r="N3574" s="1">
        <f t="shared" si="368"/>
        <v>0</v>
      </c>
      <c r="O3574" s="1">
        <f>IF(B3574="Med B", COUNTIFS(A$2:A3574, A3574, B$2:B3574, "Med B"), 0)</f>
        <v>0</v>
      </c>
      <c r="P3574" s="1">
        <f>IF(AND(B3574="Med B", COUNTIFS(A$2:A3574, A3574, B$2:B3574, "Med B")=2), E3574, 0)</f>
        <v>0</v>
      </c>
    </row>
    <row r="3575" spans="9:16" ht="12.75" customHeight="1" x14ac:dyDescent="0.25">
      <c r="I3575" s="23">
        <f>IF(F3575=1, SUMIFS(E$2:E3575, A$2:A3575, A3575, B$2:B3575, "Med A"), 0)</f>
        <v>0</v>
      </c>
      <c r="J3575" s="23">
        <f t="shared" si="365"/>
        <v>0</v>
      </c>
      <c r="K3575" s="23">
        <f t="shared" si="366"/>
        <v>0</v>
      </c>
      <c r="L3575" s="23">
        <f t="shared" si="367"/>
        <v>0</v>
      </c>
      <c r="M3575" s="1">
        <f>IF(AND(B3575="Med B", COUNTIFS(A$2:A3575, A3575, B$2:B3575, "Med B")=1), 1, 0)</f>
        <v>0</v>
      </c>
      <c r="N3575" s="1">
        <f t="shared" si="368"/>
        <v>0</v>
      </c>
      <c r="O3575" s="1">
        <f>IF(B3575="Med B", COUNTIFS(A$2:A3575, A3575, B$2:B3575, "Med B"), 0)</f>
        <v>0</v>
      </c>
      <c r="P3575" s="1">
        <f>IF(AND(B3575="Med B", COUNTIFS(A$2:A3575, A3575, B$2:B3575, "Med B")=2), E3575, 0)</f>
        <v>0</v>
      </c>
    </row>
    <row r="3576" spans="9:16" ht="12.75" customHeight="1" x14ac:dyDescent="0.25">
      <c r="I3576" s="23">
        <f>IF(F3576=1, SUMIFS(E$2:E3576, A$2:A3576, A3576, B$2:B3576, "Med A"), 0)</f>
        <v>0</v>
      </c>
      <c r="J3576" s="23">
        <f t="shared" si="365"/>
        <v>0</v>
      </c>
      <c r="K3576" s="23">
        <f t="shared" si="366"/>
        <v>0</v>
      </c>
      <c r="L3576" s="23">
        <f t="shared" si="367"/>
        <v>0</v>
      </c>
      <c r="M3576" s="1">
        <f>IF(AND(B3576="Med B", COUNTIFS(A$2:A3576, A3576, B$2:B3576, "Med B")=1), 1, 0)</f>
        <v>0</v>
      </c>
      <c r="N3576" s="1">
        <f t="shared" si="368"/>
        <v>0</v>
      </c>
      <c r="O3576" s="1">
        <f>IF(B3576="Med B", COUNTIFS(A$2:A3576, A3576, B$2:B3576, "Med B"), 0)</f>
        <v>0</v>
      </c>
      <c r="P3576" s="1">
        <f>IF(AND(B3576="Med B", COUNTIFS(A$2:A3576, A3576, B$2:B3576, "Med B")=2), E3576, 0)</f>
        <v>0</v>
      </c>
    </row>
    <row r="3577" spans="9:16" ht="12.75" customHeight="1" x14ac:dyDescent="0.25">
      <c r="I3577" s="23">
        <f>IF(F3577=1, SUMIFS(E$2:E3577, A$2:A3577, A3577, B$2:B3577, "Med A"), 0)</f>
        <v>0</v>
      </c>
      <c r="J3577" s="23">
        <f t="shared" si="365"/>
        <v>0</v>
      </c>
      <c r="K3577" s="23">
        <f t="shared" si="366"/>
        <v>0</v>
      </c>
      <c r="L3577" s="23">
        <f t="shared" si="367"/>
        <v>0</v>
      </c>
      <c r="M3577" s="1">
        <f>IF(AND(B3577="Med B", COUNTIFS(A$2:A3577, A3577, B$2:B3577, "Med B")=1), 1, 0)</f>
        <v>0</v>
      </c>
      <c r="N3577" s="1">
        <f t="shared" si="368"/>
        <v>0</v>
      </c>
      <c r="O3577" s="1">
        <f>IF(B3577="Med B", COUNTIFS(A$2:A3577, A3577, B$2:B3577, "Med B"), 0)</f>
        <v>0</v>
      </c>
      <c r="P3577" s="1">
        <f>IF(AND(B3577="Med B", COUNTIFS(A$2:A3577, A3577, B$2:B3577, "Med B")=2), E3577, 0)</f>
        <v>0</v>
      </c>
    </row>
    <row r="3578" spans="9:16" ht="12.75" customHeight="1" x14ac:dyDescent="0.25">
      <c r="I3578" s="23">
        <f>IF(F3578=1, SUMIFS(E$2:E3578, A$2:A3578, A3578, B$2:B3578, "Med A"), 0)</f>
        <v>0</v>
      </c>
      <c r="J3578" s="23">
        <f t="shared" si="365"/>
        <v>0</v>
      </c>
      <c r="K3578" s="23">
        <f t="shared" si="366"/>
        <v>0</v>
      </c>
      <c r="L3578" s="23">
        <f t="shared" si="367"/>
        <v>0</v>
      </c>
      <c r="M3578" s="1">
        <f>IF(AND(B3578="Med B", COUNTIFS(A$2:A3578, A3578, B$2:B3578, "Med B")=1), 1, 0)</f>
        <v>0</v>
      </c>
      <c r="N3578" s="1">
        <f t="shared" si="368"/>
        <v>0</v>
      </c>
      <c r="O3578" s="1">
        <f>IF(B3578="Med B", COUNTIFS(A$2:A3578, A3578, B$2:B3578, "Med B"), 0)</f>
        <v>0</v>
      </c>
      <c r="P3578" s="1">
        <f>IF(AND(B3578="Med B", COUNTIFS(A$2:A3578, A3578, B$2:B3578, "Med B")=2), E3578, 0)</f>
        <v>0</v>
      </c>
    </row>
    <row r="3579" spans="9:16" ht="12.75" customHeight="1" x14ac:dyDescent="0.25">
      <c r="I3579" s="23">
        <f>IF(F3579=1, SUMIFS(E$2:E3579, A$2:A3579, A3579, B$2:B3579, "Med A"), 0)</f>
        <v>0</v>
      </c>
      <c r="J3579" s="23">
        <f t="shared" si="365"/>
        <v>0</v>
      </c>
      <c r="K3579" s="23">
        <f t="shared" si="366"/>
        <v>0</v>
      </c>
      <c r="L3579" s="23">
        <f t="shared" si="367"/>
        <v>0</v>
      </c>
      <c r="M3579" s="1">
        <f>IF(AND(B3579="Med B", COUNTIFS(A$2:A3579, A3579, B$2:B3579, "Med B")=1), 1, 0)</f>
        <v>0</v>
      </c>
      <c r="N3579" s="1">
        <f t="shared" si="368"/>
        <v>0</v>
      </c>
      <c r="O3579" s="1">
        <f>IF(B3579="Med B", COUNTIFS(A$2:A3579, A3579, B$2:B3579, "Med B"), 0)</f>
        <v>0</v>
      </c>
      <c r="P3579" s="1">
        <f>IF(AND(B3579="Med B", COUNTIFS(A$2:A3579, A3579, B$2:B3579, "Med B")=2), E3579, 0)</f>
        <v>0</v>
      </c>
    </row>
    <row r="3580" spans="9:16" ht="12.75" customHeight="1" x14ac:dyDescent="0.25">
      <c r="I3580" s="23">
        <f>IF(F3580=1, SUMIFS(E$2:E3580, A$2:A3580, A3580, B$2:B3580, "Med A"), 0)</f>
        <v>0</v>
      </c>
      <c r="J3580" s="23">
        <f t="shared" si="365"/>
        <v>0</v>
      </c>
      <c r="K3580" s="23">
        <f t="shared" si="366"/>
        <v>0</v>
      </c>
      <c r="L3580" s="23">
        <f t="shared" si="367"/>
        <v>0</v>
      </c>
      <c r="M3580" s="1">
        <f>IF(AND(B3580="Med B", COUNTIFS(A$2:A3580, A3580, B$2:B3580, "Med B")=1), 1, 0)</f>
        <v>0</v>
      </c>
      <c r="N3580" s="1">
        <f t="shared" si="368"/>
        <v>0</v>
      </c>
      <c r="O3580" s="1">
        <f>IF(B3580="Med B", COUNTIFS(A$2:A3580, A3580, B$2:B3580, "Med B"), 0)</f>
        <v>0</v>
      </c>
      <c r="P3580" s="1">
        <f>IF(AND(B3580="Med B", COUNTIFS(A$2:A3580, A3580, B$2:B3580, "Med B")=2), E3580, 0)</f>
        <v>0</v>
      </c>
    </row>
    <row r="3581" spans="9:16" ht="12.75" customHeight="1" x14ac:dyDescent="0.25">
      <c r="I3581" s="23">
        <f>IF(F3581=1, SUMIFS(E$2:E3581, A$2:A3581, A3581, B$2:B3581, "Med A"), 0)</f>
        <v>0</v>
      </c>
      <c r="J3581" s="23">
        <f t="shared" si="365"/>
        <v>0</v>
      </c>
      <c r="K3581" s="23">
        <f t="shared" si="366"/>
        <v>0</v>
      </c>
      <c r="L3581" s="23">
        <f t="shared" si="367"/>
        <v>0</v>
      </c>
      <c r="M3581" s="1">
        <f>IF(AND(B3581="Med B", COUNTIFS(A$2:A3581, A3581, B$2:B3581, "Med B")=1), 1, 0)</f>
        <v>0</v>
      </c>
      <c r="N3581" s="1">
        <f t="shared" si="368"/>
        <v>0</v>
      </c>
      <c r="O3581" s="1">
        <f>IF(B3581="Med B", COUNTIFS(A$2:A3581, A3581, B$2:B3581, "Med B"), 0)</f>
        <v>0</v>
      </c>
      <c r="P3581" s="1">
        <f>IF(AND(B3581="Med B", COUNTIFS(A$2:A3581, A3581, B$2:B3581, "Med B")=2), E3581, 0)</f>
        <v>0</v>
      </c>
    </row>
    <row r="3582" spans="9:16" ht="12.75" customHeight="1" x14ac:dyDescent="0.25">
      <c r="I3582" s="23">
        <f>IF(F3582=1, SUMIFS(E$2:E3582, A$2:A3582, A3582, B$2:B3582, "Med A"), 0)</f>
        <v>0</v>
      </c>
      <c r="J3582" s="23">
        <f t="shared" si="365"/>
        <v>0</v>
      </c>
      <c r="K3582" s="23">
        <f t="shared" si="366"/>
        <v>0</v>
      </c>
      <c r="L3582" s="23">
        <f t="shared" si="367"/>
        <v>0</v>
      </c>
      <c r="M3582" s="1">
        <f>IF(AND(B3582="Med B", COUNTIFS(A$2:A3582, A3582, B$2:B3582, "Med B")=1), 1, 0)</f>
        <v>0</v>
      </c>
      <c r="N3582" s="1">
        <f t="shared" si="368"/>
        <v>0</v>
      </c>
      <c r="O3582" s="1">
        <f>IF(B3582="Med B", COUNTIFS(A$2:A3582, A3582, B$2:B3582, "Med B"), 0)</f>
        <v>0</v>
      </c>
      <c r="P3582" s="1">
        <f>IF(AND(B3582="Med B", COUNTIFS(A$2:A3582, A3582, B$2:B3582, "Med B")=2), E3582, 0)</f>
        <v>0</v>
      </c>
    </row>
    <row r="3583" spans="9:16" ht="12.75" customHeight="1" x14ac:dyDescent="0.25">
      <c r="I3583" s="23">
        <f>IF(F3583=1, SUMIFS(E$2:E3583, A$2:A3583, A3583, B$2:B3583, "Med A"), 0)</f>
        <v>0</v>
      </c>
      <c r="J3583" s="23">
        <f t="shared" si="365"/>
        <v>0</v>
      </c>
      <c r="K3583" s="23">
        <f t="shared" si="366"/>
        <v>0</v>
      </c>
      <c r="L3583" s="23">
        <f t="shared" si="367"/>
        <v>0</v>
      </c>
      <c r="M3583" s="1">
        <f>IF(AND(B3583="Med B", COUNTIFS(A$2:A3583, A3583, B$2:B3583, "Med B")=1), 1, 0)</f>
        <v>0</v>
      </c>
      <c r="N3583" s="1">
        <f t="shared" si="368"/>
        <v>0</v>
      </c>
      <c r="O3583" s="1">
        <f>IF(B3583="Med B", COUNTIFS(A$2:A3583, A3583, B$2:B3583, "Med B"), 0)</f>
        <v>0</v>
      </c>
      <c r="P3583" s="1">
        <f>IF(AND(B3583="Med B", COUNTIFS(A$2:A3583, A3583, B$2:B3583, "Med B")=2), E3583, 0)</f>
        <v>0</v>
      </c>
    </row>
    <row r="3584" spans="9:16" ht="12.75" customHeight="1" x14ac:dyDescent="0.25">
      <c r="I3584" s="23">
        <f>IF(F3584=1, SUMIFS(E$2:E3584, A$2:A3584, A3584, B$2:B3584, "Med A"), 0)</f>
        <v>0</v>
      </c>
      <c r="J3584" s="23">
        <f t="shared" si="365"/>
        <v>0</v>
      </c>
      <c r="K3584" s="23">
        <f t="shared" si="366"/>
        <v>0</v>
      </c>
      <c r="L3584" s="23">
        <f t="shared" si="367"/>
        <v>0</v>
      </c>
      <c r="M3584" s="1">
        <f>IF(AND(B3584="Med B", COUNTIFS(A$2:A3584, A3584, B$2:B3584, "Med B")=1), 1, 0)</f>
        <v>0</v>
      </c>
      <c r="N3584" s="1">
        <f t="shared" si="368"/>
        <v>0</v>
      </c>
      <c r="O3584" s="1">
        <f>IF(B3584="Med B", COUNTIFS(A$2:A3584, A3584, B$2:B3584, "Med B"), 0)</f>
        <v>0</v>
      </c>
      <c r="P3584" s="1">
        <f>IF(AND(B3584="Med B", COUNTIFS(A$2:A3584, A3584, B$2:B3584, "Med B")=2), E3584, 0)</f>
        <v>0</v>
      </c>
    </row>
    <row r="3585" spans="9:16" ht="12.75" customHeight="1" x14ac:dyDescent="0.25">
      <c r="I3585" s="23">
        <f>IF(F3585=1, SUMIFS(E$2:E3585, A$2:A3585, A3585, B$2:B3585, "Med A"), 0)</f>
        <v>0</v>
      </c>
      <c r="J3585" s="23">
        <f t="shared" si="365"/>
        <v>0</v>
      </c>
      <c r="K3585" s="23">
        <f t="shared" si="366"/>
        <v>0</v>
      </c>
      <c r="L3585" s="23">
        <f t="shared" si="367"/>
        <v>0</v>
      </c>
      <c r="M3585" s="1">
        <f>IF(AND(B3585="Med B", COUNTIFS(A$2:A3585, A3585, B$2:B3585, "Med B")=1), 1, 0)</f>
        <v>0</v>
      </c>
      <c r="N3585" s="1">
        <f t="shared" si="368"/>
        <v>0</v>
      </c>
      <c r="O3585" s="1">
        <f>IF(B3585="Med B", COUNTIFS(A$2:A3585, A3585, B$2:B3585, "Med B"), 0)</f>
        <v>0</v>
      </c>
      <c r="P3585" s="1">
        <f>IF(AND(B3585="Med B", COUNTIFS(A$2:A3585, A3585, B$2:B3585, "Med B")=2), E3585, 0)</f>
        <v>0</v>
      </c>
    </row>
    <row r="3586" spans="9:16" ht="12.75" customHeight="1" x14ac:dyDescent="0.25">
      <c r="I3586" s="23">
        <f>IF(F3586=1, SUMIFS(E$2:E3586, A$2:A3586, A3586, B$2:B3586, "Med A"), 0)</f>
        <v>0</v>
      </c>
      <c r="J3586" s="23">
        <f t="shared" si="365"/>
        <v>0</v>
      </c>
      <c r="K3586" s="23">
        <f t="shared" si="366"/>
        <v>0</v>
      </c>
      <c r="L3586" s="23">
        <f t="shared" si="367"/>
        <v>0</v>
      </c>
      <c r="M3586" s="1">
        <f>IF(AND(B3586="Med B", COUNTIFS(A$2:A3586, A3586, B$2:B3586, "Med B")=1), 1, 0)</f>
        <v>0</v>
      </c>
      <c r="N3586" s="1">
        <f t="shared" si="368"/>
        <v>0</v>
      </c>
      <c r="O3586" s="1">
        <f>IF(B3586="Med B", COUNTIFS(A$2:A3586, A3586, B$2:B3586, "Med B"), 0)</f>
        <v>0</v>
      </c>
      <c r="P3586" s="1">
        <f>IF(AND(B3586="Med B", COUNTIFS(A$2:A3586, A3586, B$2:B3586, "Med B")=2), E3586, 0)</f>
        <v>0</v>
      </c>
    </row>
    <row r="3587" spans="9:16" ht="12.75" customHeight="1" x14ac:dyDescent="0.25">
      <c r="I3587" s="23">
        <f>IF(F3587=1, SUMIFS(E$2:E3587, A$2:A3587, A3587, B$2:B3587, "Med A"), 0)</f>
        <v>0</v>
      </c>
      <c r="J3587" s="23">
        <f t="shared" ref="J3587:J3650" si="369">IF(AND(B3587="Med B", OR(A3588&lt;&gt;A3587, ISBLANK(A3588))), SUMIFS(E:E, A:A, A3587, B:B, "Med B"), 0)</f>
        <v>0</v>
      </c>
      <c r="K3587" s="23">
        <f t="shared" ref="K3587:K3650" si="370">IF(B3587="Med A", E3587, 0)</f>
        <v>0</v>
      </c>
      <c r="L3587" s="23">
        <f t="shared" ref="L3587:L3650" si="371">IF(B3587="Med B", E3587, 0)</f>
        <v>0</v>
      </c>
      <c r="M3587" s="1">
        <f>IF(AND(B3587="Med B", COUNTIFS(A$2:A3587, A3587, B$2:B3587, "Med B")=1), 1, 0)</f>
        <v>0</v>
      </c>
      <c r="N3587" s="1">
        <f t="shared" ref="N3587:N3650" si="372">IF(M3587=1, E3587, 0)</f>
        <v>0</v>
      </c>
      <c r="O3587" s="1">
        <f>IF(B3587="Med B", COUNTIFS(A$2:A3587, A3587, B$2:B3587, "Med B"), 0)</f>
        <v>0</v>
      </c>
      <c r="P3587" s="1">
        <f>IF(AND(B3587="Med B", COUNTIFS(A$2:A3587, A3587, B$2:B3587, "Med B")=2), E3587, 0)</f>
        <v>0</v>
      </c>
    </row>
    <row r="3588" spans="9:16" ht="12.75" customHeight="1" x14ac:dyDescent="0.25">
      <c r="I3588" s="23">
        <f>IF(F3588=1, SUMIFS(E$2:E3588, A$2:A3588, A3588, B$2:B3588, "Med A"), 0)</f>
        <v>0</v>
      </c>
      <c r="J3588" s="23">
        <f t="shared" si="369"/>
        <v>0</v>
      </c>
      <c r="K3588" s="23">
        <f t="shared" si="370"/>
        <v>0</v>
      </c>
      <c r="L3588" s="23">
        <f t="shared" si="371"/>
        <v>0</v>
      </c>
      <c r="M3588" s="1">
        <f>IF(AND(B3588="Med B", COUNTIFS(A$2:A3588, A3588, B$2:B3588, "Med B")=1), 1, 0)</f>
        <v>0</v>
      </c>
      <c r="N3588" s="1">
        <f t="shared" si="372"/>
        <v>0</v>
      </c>
      <c r="O3588" s="1">
        <f>IF(B3588="Med B", COUNTIFS(A$2:A3588, A3588, B$2:B3588, "Med B"), 0)</f>
        <v>0</v>
      </c>
      <c r="P3588" s="1">
        <f>IF(AND(B3588="Med B", COUNTIFS(A$2:A3588, A3588, B$2:B3588, "Med B")=2), E3588, 0)</f>
        <v>0</v>
      </c>
    </row>
    <row r="3589" spans="9:16" ht="12.75" customHeight="1" x14ac:dyDescent="0.25">
      <c r="I3589" s="23">
        <f>IF(F3589=1, SUMIFS(E$2:E3589, A$2:A3589, A3589, B$2:B3589, "Med A"), 0)</f>
        <v>0</v>
      </c>
      <c r="J3589" s="23">
        <f t="shared" si="369"/>
        <v>0</v>
      </c>
      <c r="K3589" s="23">
        <f t="shared" si="370"/>
        <v>0</v>
      </c>
      <c r="L3589" s="23">
        <f t="shared" si="371"/>
        <v>0</v>
      </c>
      <c r="M3589" s="1">
        <f>IF(AND(B3589="Med B", COUNTIFS(A$2:A3589, A3589, B$2:B3589, "Med B")=1), 1, 0)</f>
        <v>0</v>
      </c>
      <c r="N3589" s="1">
        <f t="shared" si="372"/>
        <v>0</v>
      </c>
      <c r="O3589" s="1">
        <f>IF(B3589="Med B", COUNTIFS(A$2:A3589, A3589, B$2:B3589, "Med B"), 0)</f>
        <v>0</v>
      </c>
      <c r="P3589" s="1">
        <f>IF(AND(B3589="Med B", COUNTIFS(A$2:A3589, A3589, B$2:B3589, "Med B")=2), E3589, 0)</f>
        <v>0</v>
      </c>
    </row>
    <row r="3590" spans="9:16" ht="12.75" customHeight="1" x14ac:dyDescent="0.25">
      <c r="I3590" s="23">
        <f>IF(F3590=1, SUMIFS(E$2:E3590, A$2:A3590, A3590, B$2:B3590, "Med A"), 0)</f>
        <v>0</v>
      </c>
      <c r="J3590" s="23">
        <f t="shared" si="369"/>
        <v>0</v>
      </c>
      <c r="K3590" s="23">
        <f t="shared" si="370"/>
        <v>0</v>
      </c>
      <c r="L3590" s="23">
        <f t="shared" si="371"/>
        <v>0</v>
      </c>
      <c r="M3590" s="1">
        <f>IF(AND(B3590="Med B", COUNTIFS(A$2:A3590, A3590, B$2:B3590, "Med B")=1), 1, 0)</f>
        <v>0</v>
      </c>
      <c r="N3590" s="1">
        <f t="shared" si="372"/>
        <v>0</v>
      </c>
      <c r="O3590" s="1">
        <f>IF(B3590="Med B", COUNTIFS(A$2:A3590, A3590, B$2:B3590, "Med B"), 0)</f>
        <v>0</v>
      </c>
      <c r="P3590" s="1">
        <f>IF(AND(B3590="Med B", COUNTIFS(A$2:A3590, A3590, B$2:B3590, "Med B")=2), E3590, 0)</f>
        <v>0</v>
      </c>
    </row>
    <row r="3591" spans="9:16" ht="12.75" customHeight="1" x14ac:dyDescent="0.25">
      <c r="I3591" s="23">
        <f>IF(F3591=1, SUMIFS(E$2:E3591, A$2:A3591, A3591, B$2:B3591, "Med A"), 0)</f>
        <v>0</v>
      </c>
      <c r="J3591" s="23">
        <f t="shared" si="369"/>
        <v>0</v>
      </c>
      <c r="K3591" s="23">
        <f t="shared" si="370"/>
        <v>0</v>
      </c>
      <c r="L3591" s="23">
        <f t="shared" si="371"/>
        <v>0</v>
      </c>
      <c r="M3591" s="1">
        <f>IF(AND(B3591="Med B", COUNTIFS(A$2:A3591, A3591, B$2:B3591, "Med B")=1), 1, 0)</f>
        <v>0</v>
      </c>
      <c r="N3591" s="1">
        <f t="shared" si="372"/>
        <v>0</v>
      </c>
      <c r="O3591" s="1">
        <f>IF(B3591="Med B", COUNTIFS(A$2:A3591, A3591, B$2:B3591, "Med B"), 0)</f>
        <v>0</v>
      </c>
      <c r="P3591" s="1">
        <f>IF(AND(B3591="Med B", COUNTIFS(A$2:A3591, A3591, B$2:B3591, "Med B")=2), E3591, 0)</f>
        <v>0</v>
      </c>
    </row>
    <row r="3592" spans="9:16" ht="12.75" customHeight="1" x14ac:dyDescent="0.25">
      <c r="I3592" s="23">
        <f>IF(F3592=1, SUMIFS(E$2:E3592, A$2:A3592, A3592, B$2:B3592, "Med A"), 0)</f>
        <v>0</v>
      </c>
      <c r="J3592" s="23">
        <f t="shared" si="369"/>
        <v>0</v>
      </c>
      <c r="K3592" s="23">
        <f t="shared" si="370"/>
        <v>0</v>
      </c>
      <c r="L3592" s="23">
        <f t="shared" si="371"/>
        <v>0</v>
      </c>
      <c r="M3592" s="1">
        <f>IF(AND(B3592="Med B", COUNTIFS(A$2:A3592, A3592, B$2:B3592, "Med B")=1), 1, 0)</f>
        <v>0</v>
      </c>
      <c r="N3592" s="1">
        <f t="shared" si="372"/>
        <v>0</v>
      </c>
      <c r="O3592" s="1">
        <f>IF(B3592="Med B", COUNTIFS(A$2:A3592, A3592, B$2:B3592, "Med B"), 0)</f>
        <v>0</v>
      </c>
      <c r="P3592" s="1">
        <f>IF(AND(B3592="Med B", COUNTIFS(A$2:A3592, A3592, B$2:B3592, "Med B")=2), E3592, 0)</f>
        <v>0</v>
      </c>
    </row>
    <row r="3593" spans="9:16" ht="12.75" customHeight="1" x14ac:dyDescent="0.25">
      <c r="I3593" s="23">
        <f>IF(F3593=1, SUMIFS(E$2:E3593, A$2:A3593, A3593, B$2:B3593, "Med A"), 0)</f>
        <v>0</v>
      </c>
      <c r="J3593" s="23">
        <f t="shared" si="369"/>
        <v>0</v>
      </c>
      <c r="K3593" s="23">
        <f t="shared" si="370"/>
        <v>0</v>
      </c>
      <c r="L3593" s="23">
        <f t="shared" si="371"/>
        <v>0</v>
      </c>
      <c r="M3593" s="1">
        <f>IF(AND(B3593="Med B", COUNTIFS(A$2:A3593, A3593, B$2:B3593, "Med B")=1), 1, 0)</f>
        <v>0</v>
      </c>
      <c r="N3593" s="1">
        <f t="shared" si="372"/>
        <v>0</v>
      </c>
      <c r="O3593" s="1">
        <f>IF(B3593="Med B", COUNTIFS(A$2:A3593, A3593, B$2:B3593, "Med B"), 0)</f>
        <v>0</v>
      </c>
      <c r="P3593" s="1">
        <f>IF(AND(B3593="Med B", COUNTIFS(A$2:A3593, A3593, B$2:B3593, "Med B")=2), E3593, 0)</f>
        <v>0</v>
      </c>
    </row>
    <row r="3594" spans="9:16" ht="12.75" customHeight="1" x14ac:dyDescent="0.25">
      <c r="I3594" s="23">
        <f>IF(F3594=1, SUMIFS(E$2:E3594, A$2:A3594, A3594, B$2:B3594, "Med A"), 0)</f>
        <v>0</v>
      </c>
      <c r="J3594" s="23">
        <f t="shared" si="369"/>
        <v>0</v>
      </c>
      <c r="K3594" s="23">
        <f t="shared" si="370"/>
        <v>0</v>
      </c>
      <c r="L3594" s="23">
        <f t="shared" si="371"/>
        <v>0</v>
      </c>
      <c r="M3594" s="1">
        <f>IF(AND(B3594="Med B", COUNTIFS(A$2:A3594, A3594, B$2:B3594, "Med B")=1), 1, 0)</f>
        <v>0</v>
      </c>
      <c r="N3594" s="1">
        <f t="shared" si="372"/>
        <v>0</v>
      </c>
      <c r="O3594" s="1">
        <f>IF(B3594="Med B", COUNTIFS(A$2:A3594, A3594, B$2:B3594, "Med B"), 0)</f>
        <v>0</v>
      </c>
      <c r="P3594" s="1">
        <f>IF(AND(B3594="Med B", COUNTIFS(A$2:A3594, A3594, B$2:B3594, "Med B")=2), E3594, 0)</f>
        <v>0</v>
      </c>
    </row>
    <row r="3595" spans="9:16" ht="12.75" customHeight="1" x14ac:dyDescent="0.25">
      <c r="I3595" s="23">
        <f>IF(F3595=1, SUMIFS(E$2:E3595, A$2:A3595, A3595, B$2:B3595, "Med A"), 0)</f>
        <v>0</v>
      </c>
      <c r="J3595" s="23">
        <f t="shared" si="369"/>
        <v>0</v>
      </c>
      <c r="K3595" s="23">
        <f t="shared" si="370"/>
        <v>0</v>
      </c>
      <c r="L3595" s="23">
        <f t="shared" si="371"/>
        <v>0</v>
      </c>
      <c r="M3595" s="1">
        <f>IF(AND(B3595="Med B", COUNTIFS(A$2:A3595, A3595, B$2:B3595, "Med B")=1), 1, 0)</f>
        <v>0</v>
      </c>
      <c r="N3595" s="1">
        <f t="shared" si="372"/>
        <v>0</v>
      </c>
      <c r="O3595" s="1">
        <f>IF(B3595="Med B", COUNTIFS(A$2:A3595, A3595, B$2:B3595, "Med B"), 0)</f>
        <v>0</v>
      </c>
      <c r="P3595" s="1">
        <f>IF(AND(B3595="Med B", COUNTIFS(A$2:A3595, A3595, B$2:B3595, "Med B")=2), E3595, 0)</f>
        <v>0</v>
      </c>
    </row>
    <row r="3596" spans="9:16" ht="12.75" customHeight="1" x14ac:dyDescent="0.25">
      <c r="I3596" s="23">
        <f>IF(F3596=1, SUMIFS(E$2:E3596, A$2:A3596, A3596, B$2:B3596, "Med A"), 0)</f>
        <v>0</v>
      </c>
      <c r="J3596" s="23">
        <f t="shared" si="369"/>
        <v>0</v>
      </c>
      <c r="K3596" s="23">
        <f t="shared" si="370"/>
        <v>0</v>
      </c>
      <c r="L3596" s="23">
        <f t="shared" si="371"/>
        <v>0</v>
      </c>
      <c r="M3596" s="1">
        <f>IF(AND(B3596="Med B", COUNTIFS(A$2:A3596, A3596, B$2:B3596, "Med B")=1), 1, 0)</f>
        <v>0</v>
      </c>
      <c r="N3596" s="1">
        <f t="shared" si="372"/>
        <v>0</v>
      </c>
      <c r="O3596" s="1">
        <f>IF(B3596="Med B", COUNTIFS(A$2:A3596, A3596, B$2:B3596, "Med B"), 0)</f>
        <v>0</v>
      </c>
      <c r="P3596" s="1">
        <f>IF(AND(B3596="Med B", COUNTIFS(A$2:A3596, A3596, B$2:B3596, "Med B")=2), E3596, 0)</f>
        <v>0</v>
      </c>
    </row>
    <row r="3597" spans="9:16" ht="12.75" customHeight="1" x14ac:dyDescent="0.25">
      <c r="I3597" s="23">
        <f>IF(F3597=1, SUMIFS(E$2:E3597, A$2:A3597, A3597, B$2:B3597, "Med A"), 0)</f>
        <v>0</v>
      </c>
      <c r="J3597" s="23">
        <f t="shared" si="369"/>
        <v>0</v>
      </c>
      <c r="K3597" s="23">
        <f t="shared" si="370"/>
        <v>0</v>
      </c>
      <c r="L3597" s="23">
        <f t="shared" si="371"/>
        <v>0</v>
      </c>
      <c r="M3597" s="1">
        <f>IF(AND(B3597="Med B", COUNTIFS(A$2:A3597, A3597, B$2:B3597, "Med B")=1), 1, 0)</f>
        <v>0</v>
      </c>
      <c r="N3597" s="1">
        <f t="shared" si="372"/>
        <v>0</v>
      </c>
      <c r="O3597" s="1">
        <f>IF(B3597="Med B", COUNTIFS(A$2:A3597, A3597, B$2:B3597, "Med B"), 0)</f>
        <v>0</v>
      </c>
      <c r="P3597" s="1">
        <f>IF(AND(B3597="Med B", COUNTIFS(A$2:A3597, A3597, B$2:B3597, "Med B")=2), E3597, 0)</f>
        <v>0</v>
      </c>
    </row>
    <row r="3598" spans="9:16" ht="12.75" customHeight="1" x14ac:dyDescent="0.25">
      <c r="I3598" s="23">
        <f>IF(F3598=1, SUMIFS(E$2:E3598, A$2:A3598, A3598, B$2:B3598, "Med A"), 0)</f>
        <v>0</v>
      </c>
      <c r="J3598" s="23">
        <f t="shared" si="369"/>
        <v>0</v>
      </c>
      <c r="K3598" s="23">
        <f t="shared" si="370"/>
        <v>0</v>
      </c>
      <c r="L3598" s="23">
        <f t="shared" si="371"/>
        <v>0</v>
      </c>
      <c r="M3598" s="1">
        <f>IF(AND(B3598="Med B", COUNTIFS(A$2:A3598, A3598, B$2:B3598, "Med B")=1), 1, 0)</f>
        <v>0</v>
      </c>
      <c r="N3598" s="1">
        <f t="shared" si="372"/>
        <v>0</v>
      </c>
      <c r="O3598" s="1">
        <f>IF(B3598="Med B", COUNTIFS(A$2:A3598, A3598, B$2:B3598, "Med B"), 0)</f>
        <v>0</v>
      </c>
      <c r="P3598" s="1">
        <f>IF(AND(B3598="Med B", COUNTIFS(A$2:A3598, A3598, B$2:B3598, "Med B")=2), E3598, 0)</f>
        <v>0</v>
      </c>
    </row>
    <row r="3599" spans="9:16" ht="12.75" customHeight="1" x14ac:dyDescent="0.25">
      <c r="I3599" s="23">
        <f>IF(F3599=1, SUMIFS(E$2:E3599, A$2:A3599, A3599, B$2:B3599, "Med A"), 0)</f>
        <v>0</v>
      </c>
      <c r="J3599" s="23">
        <f t="shared" si="369"/>
        <v>0</v>
      </c>
      <c r="K3599" s="23">
        <f t="shared" si="370"/>
        <v>0</v>
      </c>
      <c r="L3599" s="23">
        <f t="shared" si="371"/>
        <v>0</v>
      </c>
      <c r="M3599" s="1">
        <f>IF(AND(B3599="Med B", COUNTIFS(A$2:A3599, A3599, B$2:B3599, "Med B")=1), 1, 0)</f>
        <v>0</v>
      </c>
      <c r="N3599" s="1">
        <f t="shared" si="372"/>
        <v>0</v>
      </c>
      <c r="O3599" s="1">
        <f>IF(B3599="Med B", COUNTIFS(A$2:A3599, A3599, B$2:B3599, "Med B"), 0)</f>
        <v>0</v>
      </c>
      <c r="P3599" s="1">
        <f>IF(AND(B3599="Med B", COUNTIFS(A$2:A3599, A3599, B$2:B3599, "Med B")=2), E3599, 0)</f>
        <v>0</v>
      </c>
    </row>
    <row r="3600" spans="9:16" ht="12.75" customHeight="1" x14ac:dyDescent="0.25">
      <c r="I3600" s="23">
        <f>IF(F3600=1, SUMIFS(E$2:E3600, A$2:A3600, A3600, B$2:B3600, "Med A"), 0)</f>
        <v>0</v>
      </c>
      <c r="J3600" s="23">
        <f t="shared" si="369"/>
        <v>0</v>
      </c>
      <c r="K3600" s="23">
        <f t="shared" si="370"/>
        <v>0</v>
      </c>
      <c r="L3600" s="23">
        <f t="shared" si="371"/>
        <v>0</v>
      </c>
      <c r="M3600" s="1">
        <f>IF(AND(B3600="Med B", COUNTIFS(A$2:A3600, A3600, B$2:B3600, "Med B")=1), 1, 0)</f>
        <v>0</v>
      </c>
      <c r="N3600" s="1">
        <f t="shared" si="372"/>
        <v>0</v>
      </c>
      <c r="O3600" s="1">
        <f>IF(B3600="Med B", COUNTIFS(A$2:A3600, A3600, B$2:B3600, "Med B"), 0)</f>
        <v>0</v>
      </c>
      <c r="P3600" s="1">
        <f>IF(AND(B3600="Med B", COUNTIFS(A$2:A3600, A3600, B$2:B3600, "Med B")=2), E3600, 0)</f>
        <v>0</v>
      </c>
    </row>
    <row r="3601" spans="9:16" ht="12.75" customHeight="1" x14ac:dyDescent="0.25">
      <c r="I3601" s="23">
        <f>IF(F3601=1, SUMIFS(E$2:E3601, A$2:A3601, A3601, B$2:B3601, "Med A"), 0)</f>
        <v>0</v>
      </c>
      <c r="J3601" s="23">
        <f t="shared" si="369"/>
        <v>0</v>
      </c>
      <c r="K3601" s="23">
        <f t="shared" si="370"/>
        <v>0</v>
      </c>
      <c r="L3601" s="23">
        <f t="shared" si="371"/>
        <v>0</v>
      </c>
      <c r="M3601" s="1">
        <f>IF(AND(B3601="Med B", COUNTIFS(A$2:A3601, A3601, B$2:B3601, "Med B")=1), 1, 0)</f>
        <v>0</v>
      </c>
      <c r="N3601" s="1">
        <f t="shared" si="372"/>
        <v>0</v>
      </c>
      <c r="O3601" s="1">
        <f>IF(B3601="Med B", COUNTIFS(A$2:A3601, A3601, B$2:B3601, "Med B"), 0)</f>
        <v>0</v>
      </c>
      <c r="P3601" s="1">
        <f>IF(AND(B3601="Med B", COUNTIFS(A$2:A3601, A3601, B$2:B3601, "Med B")=2), E3601, 0)</f>
        <v>0</v>
      </c>
    </row>
    <row r="3602" spans="9:16" ht="12.75" customHeight="1" x14ac:dyDescent="0.25">
      <c r="I3602" s="23">
        <f>IF(F3602=1, SUMIFS(E$2:E3602, A$2:A3602, A3602, B$2:B3602, "Med A"), 0)</f>
        <v>0</v>
      </c>
      <c r="J3602" s="23">
        <f t="shared" si="369"/>
        <v>0</v>
      </c>
      <c r="K3602" s="23">
        <f t="shared" si="370"/>
        <v>0</v>
      </c>
      <c r="L3602" s="23">
        <f t="shared" si="371"/>
        <v>0</v>
      </c>
      <c r="M3602" s="1">
        <f>IF(AND(B3602="Med B", COUNTIFS(A$2:A3602, A3602, B$2:B3602, "Med B")=1), 1, 0)</f>
        <v>0</v>
      </c>
      <c r="N3602" s="1">
        <f t="shared" si="372"/>
        <v>0</v>
      </c>
      <c r="O3602" s="1">
        <f>IF(B3602="Med B", COUNTIFS(A$2:A3602, A3602, B$2:B3602, "Med B"), 0)</f>
        <v>0</v>
      </c>
      <c r="P3602" s="1">
        <f>IF(AND(B3602="Med B", COUNTIFS(A$2:A3602, A3602, B$2:B3602, "Med B")=2), E3602, 0)</f>
        <v>0</v>
      </c>
    </row>
    <row r="3603" spans="9:16" ht="12.75" customHeight="1" x14ac:dyDescent="0.25">
      <c r="I3603" s="23">
        <f>IF(F3603=1, SUMIFS(E$2:E3603, A$2:A3603, A3603, B$2:B3603, "Med A"), 0)</f>
        <v>0</v>
      </c>
      <c r="J3603" s="23">
        <f t="shared" si="369"/>
        <v>0</v>
      </c>
      <c r="K3603" s="23">
        <f t="shared" si="370"/>
        <v>0</v>
      </c>
      <c r="L3603" s="23">
        <f t="shared" si="371"/>
        <v>0</v>
      </c>
      <c r="M3603" s="1">
        <f>IF(AND(B3603="Med B", COUNTIFS(A$2:A3603, A3603, B$2:B3603, "Med B")=1), 1, 0)</f>
        <v>0</v>
      </c>
      <c r="N3603" s="1">
        <f t="shared" si="372"/>
        <v>0</v>
      </c>
      <c r="O3603" s="1">
        <f>IF(B3603="Med B", COUNTIFS(A$2:A3603, A3603, B$2:B3603, "Med B"), 0)</f>
        <v>0</v>
      </c>
      <c r="P3603" s="1">
        <f>IF(AND(B3603="Med B", COUNTIFS(A$2:A3603, A3603, B$2:B3603, "Med B")=2), E3603, 0)</f>
        <v>0</v>
      </c>
    </row>
    <row r="3604" spans="9:16" ht="12.75" customHeight="1" x14ac:dyDescent="0.25">
      <c r="I3604" s="23">
        <f>IF(F3604=1, SUMIFS(E$2:E3604, A$2:A3604, A3604, B$2:B3604, "Med A"), 0)</f>
        <v>0</v>
      </c>
      <c r="J3604" s="23">
        <f t="shared" si="369"/>
        <v>0</v>
      </c>
      <c r="K3604" s="23">
        <f t="shared" si="370"/>
        <v>0</v>
      </c>
      <c r="L3604" s="23">
        <f t="shared" si="371"/>
        <v>0</v>
      </c>
      <c r="M3604" s="1">
        <f>IF(AND(B3604="Med B", COUNTIFS(A$2:A3604, A3604, B$2:B3604, "Med B")=1), 1, 0)</f>
        <v>0</v>
      </c>
      <c r="N3604" s="1">
        <f t="shared" si="372"/>
        <v>0</v>
      </c>
      <c r="O3604" s="1">
        <f>IF(B3604="Med B", COUNTIFS(A$2:A3604, A3604, B$2:B3604, "Med B"), 0)</f>
        <v>0</v>
      </c>
      <c r="P3604" s="1">
        <f>IF(AND(B3604="Med B", COUNTIFS(A$2:A3604, A3604, B$2:B3604, "Med B")=2), E3604, 0)</f>
        <v>0</v>
      </c>
    </row>
    <row r="3605" spans="9:16" ht="12.75" customHeight="1" x14ac:dyDescent="0.25">
      <c r="I3605" s="23">
        <f>IF(F3605=1, SUMIFS(E$2:E3605, A$2:A3605, A3605, B$2:B3605, "Med A"), 0)</f>
        <v>0</v>
      </c>
      <c r="J3605" s="23">
        <f t="shared" si="369"/>
        <v>0</v>
      </c>
      <c r="K3605" s="23">
        <f t="shared" si="370"/>
        <v>0</v>
      </c>
      <c r="L3605" s="23">
        <f t="shared" si="371"/>
        <v>0</v>
      </c>
      <c r="M3605" s="1">
        <f>IF(AND(B3605="Med B", COUNTIFS(A$2:A3605, A3605, B$2:B3605, "Med B")=1), 1, 0)</f>
        <v>0</v>
      </c>
      <c r="N3605" s="1">
        <f t="shared" si="372"/>
        <v>0</v>
      </c>
      <c r="O3605" s="1">
        <f>IF(B3605="Med B", COUNTIFS(A$2:A3605, A3605, B$2:B3605, "Med B"), 0)</f>
        <v>0</v>
      </c>
      <c r="P3605" s="1">
        <f>IF(AND(B3605="Med B", COUNTIFS(A$2:A3605, A3605, B$2:B3605, "Med B")=2), E3605, 0)</f>
        <v>0</v>
      </c>
    </row>
    <row r="3606" spans="9:16" ht="12.75" customHeight="1" x14ac:dyDescent="0.25">
      <c r="I3606" s="23">
        <f>IF(F3606=1, SUMIFS(E$2:E3606, A$2:A3606, A3606, B$2:B3606, "Med A"), 0)</f>
        <v>0</v>
      </c>
      <c r="J3606" s="23">
        <f t="shared" si="369"/>
        <v>0</v>
      </c>
      <c r="K3606" s="23">
        <f t="shared" si="370"/>
        <v>0</v>
      </c>
      <c r="L3606" s="23">
        <f t="shared" si="371"/>
        <v>0</v>
      </c>
      <c r="M3606" s="1">
        <f>IF(AND(B3606="Med B", COUNTIFS(A$2:A3606, A3606, B$2:B3606, "Med B")=1), 1, 0)</f>
        <v>0</v>
      </c>
      <c r="N3606" s="1">
        <f t="shared" si="372"/>
        <v>0</v>
      </c>
      <c r="O3606" s="1">
        <f>IF(B3606="Med B", COUNTIFS(A$2:A3606, A3606, B$2:B3606, "Med B"), 0)</f>
        <v>0</v>
      </c>
      <c r="P3606" s="1">
        <f>IF(AND(B3606="Med B", COUNTIFS(A$2:A3606, A3606, B$2:B3606, "Med B")=2), E3606, 0)</f>
        <v>0</v>
      </c>
    </row>
    <row r="3607" spans="9:16" ht="12.75" customHeight="1" x14ac:dyDescent="0.25">
      <c r="I3607" s="23">
        <f>IF(F3607=1, SUMIFS(E$2:E3607, A$2:A3607, A3607, B$2:B3607, "Med A"), 0)</f>
        <v>0</v>
      </c>
      <c r="J3607" s="23">
        <f t="shared" si="369"/>
        <v>0</v>
      </c>
      <c r="K3607" s="23">
        <f t="shared" si="370"/>
        <v>0</v>
      </c>
      <c r="L3607" s="23">
        <f t="shared" si="371"/>
        <v>0</v>
      </c>
      <c r="M3607" s="1">
        <f>IF(AND(B3607="Med B", COUNTIFS(A$2:A3607, A3607, B$2:B3607, "Med B")=1), 1, 0)</f>
        <v>0</v>
      </c>
      <c r="N3607" s="1">
        <f t="shared" si="372"/>
        <v>0</v>
      </c>
      <c r="O3607" s="1">
        <f>IF(B3607="Med B", COUNTIFS(A$2:A3607, A3607, B$2:B3607, "Med B"), 0)</f>
        <v>0</v>
      </c>
      <c r="P3607" s="1">
        <f>IF(AND(B3607="Med B", COUNTIFS(A$2:A3607, A3607, B$2:B3607, "Med B")=2), E3607, 0)</f>
        <v>0</v>
      </c>
    </row>
    <row r="3608" spans="9:16" ht="12.75" customHeight="1" x14ac:dyDescent="0.25">
      <c r="I3608" s="23">
        <f>IF(F3608=1, SUMIFS(E$2:E3608, A$2:A3608, A3608, B$2:B3608, "Med A"), 0)</f>
        <v>0</v>
      </c>
      <c r="J3608" s="23">
        <f t="shared" si="369"/>
        <v>0</v>
      </c>
      <c r="K3608" s="23">
        <f t="shared" si="370"/>
        <v>0</v>
      </c>
      <c r="L3608" s="23">
        <f t="shared" si="371"/>
        <v>0</v>
      </c>
      <c r="M3608" s="1">
        <f>IF(AND(B3608="Med B", COUNTIFS(A$2:A3608, A3608, B$2:B3608, "Med B")=1), 1, 0)</f>
        <v>0</v>
      </c>
      <c r="N3608" s="1">
        <f t="shared" si="372"/>
        <v>0</v>
      </c>
      <c r="O3608" s="1">
        <f>IF(B3608="Med B", COUNTIFS(A$2:A3608, A3608, B$2:B3608, "Med B"), 0)</f>
        <v>0</v>
      </c>
      <c r="P3608" s="1">
        <f>IF(AND(B3608="Med B", COUNTIFS(A$2:A3608, A3608, B$2:B3608, "Med B")=2), E3608, 0)</f>
        <v>0</v>
      </c>
    </row>
    <row r="3609" spans="9:16" ht="12.75" customHeight="1" x14ac:dyDescent="0.25">
      <c r="I3609" s="23">
        <f>IF(F3609=1, SUMIFS(E$2:E3609, A$2:A3609, A3609, B$2:B3609, "Med A"), 0)</f>
        <v>0</v>
      </c>
      <c r="J3609" s="23">
        <f t="shared" si="369"/>
        <v>0</v>
      </c>
      <c r="K3609" s="23">
        <f t="shared" si="370"/>
        <v>0</v>
      </c>
      <c r="L3609" s="23">
        <f t="shared" si="371"/>
        <v>0</v>
      </c>
      <c r="M3609" s="1">
        <f>IF(AND(B3609="Med B", COUNTIFS(A$2:A3609, A3609, B$2:B3609, "Med B")=1), 1, 0)</f>
        <v>0</v>
      </c>
      <c r="N3609" s="1">
        <f t="shared" si="372"/>
        <v>0</v>
      </c>
      <c r="O3609" s="1">
        <f>IF(B3609="Med B", COUNTIFS(A$2:A3609, A3609, B$2:B3609, "Med B"), 0)</f>
        <v>0</v>
      </c>
      <c r="P3609" s="1">
        <f>IF(AND(B3609="Med B", COUNTIFS(A$2:A3609, A3609, B$2:B3609, "Med B")=2), E3609, 0)</f>
        <v>0</v>
      </c>
    </row>
    <row r="3610" spans="9:16" ht="12.75" customHeight="1" x14ac:dyDescent="0.25">
      <c r="I3610" s="23">
        <f>IF(F3610=1, SUMIFS(E$2:E3610, A$2:A3610, A3610, B$2:B3610, "Med A"), 0)</f>
        <v>0</v>
      </c>
      <c r="J3610" s="23">
        <f t="shared" si="369"/>
        <v>0</v>
      </c>
      <c r="K3610" s="23">
        <f t="shared" si="370"/>
        <v>0</v>
      </c>
      <c r="L3610" s="23">
        <f t="shared" si="371"/>
        <v>0</v>
      </c>
      <c r="M3610" s="1">
        <f>IF(AND(B3610="Med B", COUNTIFS(A$2:A3610, A3610, B$2:B3610, "Med B")=1), 1, 0)</f>
        <v>0</v>
      </c>
      <c r="N3610" s="1">
        <f t="shared" si="372"/>
        <v>0</v>
      </c>
      <c r="O3610" s="1">
        <f>IF(B3610="Med B", COUNTIFS(A$2:A3610, A3610, B$2:B3610, "Med B"), 0)</f>
        <v>0</v>
      </c>
      <c r="P3610" s="1">
        <f>IF(AND(B3610="Med B", COUNTIFS(A$2:A3610, A3610, B$2:B3610, "Med B")=2), E3610, 0)</f>
        <v>0</v>
      </c>
    </row>
    <row r="3611" spans="9:16" ht="12.75" customHeight="1" x14ac:dyDescent="0.25">
      <c r="I3611" s="23">
        <f>IF(F3611=1, SUMIFS(E$2:E3611, A$2:A3611, A3611, B$2:B3611, "Med A"), 0)</f>
        <v>0</v>
      </c>
      <c r="J3611" s="23">
        <f t="shared" si="369"/>
        <v>0</v>
      </c>
      <c r="K3611" s="23">
        <f t="shared" si="370"/>
        <v>0</v>
      </c>
      <c r="L3611" s="23">
        <f t="shared" si="371"/>
        <v>0</v>
      </c>
      <c r="M3611" s="1">
        <f>IF(AND(B3611="Med B", COUNTIFS(A$2:A3611, A3611, B$2:B3611, "Med B")=1), 1, 0)</f>
        <v>0</v>
      </c>
      <c r="N3611" s="1">
        <f t="shared" si="372"/>
        <v>0</v>
      </c>
      <c r="O3611" s="1">
        <f>IF(B3611="Med B", COUNTIFS(A$2:A3611, A3611, B$2:B3611, "Med B"), 0)</f>
        <v>0</v>
      </c>
      <c r="P3611" s="1">
        <f>IF(AND(B3611="Med B", COUNTIFS(A$2:A3611, A3611, B$2:B3611, "Med B")=2), E3611, 0)</f>
        <v>0</v>
      </c>
    </row>
    <row r="3612" spans="9:16" ht="12.75" customHeight="1" x14ac:dyDescent="0.25">
      <c r="I3612" s="23">
        <f>IF(F3612=1, SUMIFS(E$2:E3612, A$2:A3612, A3612, B$2:B3612, "Med A"), 0)</f>
        <v>0</v>
      </c>
      <c r="J3612" s="23">
        <f t="shared" si="369"/>
        <v>0</v>
      </c>
      <c r="K3612" s="23">
        <f t="shared" si="370"/>
        <v>0</v>
      </c>
      <c r="L3612" s="23">
        <f t="shared" si="371"/>
        <v>0</v>
      </c>
      <c r="M3612" s="1">
        <f>IF(AND(B3612="Med B", COUNTIFS(A$2:A3612, A3612, B$2:B3612, "Med B")=1), 1, 0)</f>
        <v>0</v>
      </c>
      <c r="N3612" s="1">
        <f t="shared" si="372"/>
        <v>0</v>
      </c>
      <c r="O3612" s="1">
        <f>IF(B3612="Med B", COUNTIFS(A$2:A3612, A3612, B$2:B3612, "Med B"), 0)</f>
        <v>0</v>
      </c>
      <c r="P3612" s="1">
        <f>IF(AND(B3612="Med B", COUNTIFS(A$2:A3612, A3612, B$2:B3612, "Med B")=2), E3612, 0)</f>
        <v>0</v>
      </c>
    </row>
    <row r="3613" spans="9:16" ht="12.75" customHeight="1" x14ac:dyDescent="0.25">
      <c r="I3613" s="23">
        <f>IF(F3613=1, SUMIFS(E$2:E3613, A$2:A3613, A3613, B$2:B3613, "Med A"), 0)</f>
        <v>0</v>
      </c>
      <c r="J3613" s="23">
        <f t="shared" si="369"/>
        <v>0</v>
      </c>
      <c r="K3613" s="23">
        <f t="shared" si="370"/>
        <v>0</v>
      </c>
      <c r="L3613" s="23">
        <f t="shared" si="371"/>
        <v>0</v>
      </c>
      <c r="M3613" s="1">
        <f>IF(AND(B3613="Med B", COUNTIFS(A$2:A3613, A3613, B$2:B3613, "Med B")=1), 1, 0)</f>
        <v>0</v>
      </c>
      <c r="N3613" s="1">
        <f t="shared" si="372"/>
        <v>0</v>
      </c>
      <c r="O3613" s="1">
        <f>IF(B3613="Med B", COUNTIFS(A$2:A3613, A3613, B$2:B3613, "Med B"), 0)</f>
        <v>0</v>
      </c>
      <c r="P3613" s="1">
        <f>IF(AND(B3613="Med B", COUNTIFS(A$2:A3613, A3613, B$2:B3613, "Med B")=2), E3613, 0)</f>
        <v>0</v>
      </c>
    </row>
    <row r="3614" spans="9:16" ht="12.75" customHeight="1" x14ac:dyDescent="0.25">
      <c r="I3614" s="23">
        <f>IF(F3614=1, SUMIFS(E$2:E3614, A$2:A3614, A3614, B$2:B3614, "Med A"), 0)</f>
        <v>0</v>
      </c>
      <c r="J3614" s="23">
        <f t="shared" si="369"/>
        <v>0</v>
      </c>
      <c r="K3614" s="23">
        <f t="shared" si="370"/>
        <v>0</v>
      </c>
      <c r="L3614" s="23">
        <f t="shared" si="371"/>
        <v>0</v>
      </c>
      <c r="M3614" s="1">
        <f>IF(AND(B3614="Med B", COUNTIFS(A$2:A3614, A3614, B$2:B3614, "Med B")=1), 1, 0)</f>
        <v>0</v>
      </c>
      <c r="N3614" s="1">
        <f t="shared" si="372"/>
        <v>0</v>
      </c>
      <c r="O3614" s="1">
        <f>IF(B3614="Med B", COUNTIFS(A$2:A3614, A3614, B$2:B3614, "Med B"), 0)</f>
        <v>0</v>
      </c>
      <c r="P3614" s="1">
        <f>IF(AND(B3614="Med B", COUNTIFS(A$2:A3614, A3614, B$2:B3614, "Med B")=2), E3614, 0)</f>
        <v>0</v>
      </c>
    </row>
    <row r="3615" spans="9:16" ht="12.75" customHeight="1" x14ac:dyDescent="0.25">
      <c r="I3615" s="23">
        <f>IF(F3615=1, SUMIFS(E$2:E3615, A$2:A3615, A3615, B$2:B3615, "Med A"), 0)</f>
        <v>0</v>
      </c>
      <c r="J3615" s="23">
        <f t="shared" si="369"/>
        <v>0</v>
      </c>
      <c r="K3615" s="23">
        <f t="shared" si="370"/>
        <v>0</v>
      </c>
      <c r="L3615" s="23">
        <f t="shared" si="371"/>
        <v>0</v>
      </c>
      <c r="M3615" s="1">
        <f>IF(AND(B3615="Med B", COUNTIFS(A$2:A3615, A3615, B$2:B3615, "Med B")=1), 1, 0)</f>
        <v>0</v>
      </c>
      <c r="N3615" s="1">
        <f t="shared" si="372"/>
        <v>0</v>
      </c>
      <c r="O3615" s="1">
        <f>IF(B3615="Med B", COUNTIFS(A$2:A3615, A3615, B$2:B3615, "Med B"), 0)</f>
        <v>0</v>
      </c>
      <c r="P3615" s="1">
        <f>IF(AND(B3615="Med B", COUNTIFS(A$2:A3615, A3615, B$2:B3615, "Med B")=2), E3615, 0)</f>
        <v>0</v>
      </c>
    </row>
    <row r="3616" spans="9:16" ht="12.75" customHeight="1" x14ac:dyDescent="0.25">
      <c r="I3616" s="23">
        <f>IF(F3616=1, SUMIFS(E$2:E3616, A$2:A3616, A3616, B$2:B3616, "Med A"), 0)</f>
        <v>0</v>
      </c>
      <c r="J3616" s="23">
        <f t="shared" si="369"/>
        <v>0</v>
      </c>
      <c r="K3616" s="23">
        <f t="shared" si="370"/>
        <v>0</v>
      </c>
      <c r="L3616" s="23">
        <f t="shared" si="371"/>
        <v>0</v>
      </c>
      <c r="M3616" s="1">
        <f>IF(AND(B3616="Med B", COUNTIFS(A$2:A3616, A3616, B$2:B3616, "Med B")=1), 1, 0)</f>
        <v>0</v>
      </c>
      <c r="N3616" s="1">
        <f t="shared" si="372"/>
        <v>0</v>
      </c>
      <c r="O3616" s="1">
        <f>IF(B3616="Med B", COUNTIFS(A$2:A3616, A3616, B$2:B3616, "Med B"), 0)</f>
        <v>0</v>
      </c>
      <c r="P3616" s="1">
        <f>IF(AND(B3616="Med B", COUNTIFS(A$2:A3616, A3616, B$2:B3616, "Med B")=2), E3616, 0)</f>
        <v>0</v>
      </c>
    </row>
    <row r="3617" spans="9:16" ht="12.75" customHeight="1" x14ac:dyDescent="0.25">
      <c r="I3617" s="23">
        <f>IF(F3617=1, SUMIFS(E$2:E3617, A$2:A3617, A3617, B$2:B3617, "Med A"), 0)</f>
        <v>0</v>
      </c>
      <c r="J3617" s="23">
        <f t="shared" si="369"/>
        <v>0</v>
      </c>
      <c r="K3617" s="23">
        <f t="shared" si="370"/>
        <v>0</v>
      </c>
      <c r="L3617" s="23">
        <f t="shared" si="371"/>
        <v>0</v>
      </c>
      <c r="M3617" s="1">
        <f>IF(AND(B3617="Med B", COUNTIFS(A$2:A3617, A3617, B$2:B3617, "Med B")=1), 1, 0)</f>
        <v>0</v>
      </c>
      <c r="N3617" s="1">
        <f t="shared" si="372"/>
        <v>0</v>
      </c>
      <c r="O3617" s="1">
        <f>IF(B3617="Med B", COUNTIFS(A$2:A3617, A3617, B$2:B3617, "Med B"), 0)</f>
        <v>0</v>
      </c>
      <c r="P3617" s="1">
        <f>IF(AND(B3617="Med B", COUNTIFS(A$2:A3617, A3617, B$2:B3617, "Med B")=2), E3617, 0)</f>
        <v>0</v>
      </c>
    </row>
    <row r="3618" spans="9:16" ht="12.75" customHeight="1" x14ac:dyDescent="0.25">
      <c r="I3618" s="23">
        <f>IF(F3618=1, SUMIFS(E$2:E3618, A$2:A3618, A3618, B$2:B3618, "Med A"), 0)</f>
        <v>0</v>
      </c>
      <c r="J3618" s="23">
        <f t="shared" si="369"/>
        <v>0</v>
      </c>
      <c r="K3618" s="23">
        <f t="shared" si="370"/>
        <v>0</v>
      </c>
      <c r="L3618" s="23">
        <f t="shared" si="371"/>
        <v>0</v>
      </c>
      <c r="M3618" s="1">
        <f>IF(AND(B3618="Med B", COUNTIFS(A$2:A3618, A3618, B$2:B3618, "Med B")=1), 1, 0)</f>
        <v>0</v>
      </c>
      <c r="N3618" s="1">
        <f t="shared" si="372"/>
        <v>0</v>
      </c>
      <c r="O3618" s="1">
        <f>IF(B3618="Med B", COUNTIFS(A$2:A3618, A3618, B$2:B3618, "Med B"), 0)</f>
        <v>0</v>
      </c>
      <c r="P3618" s="1">
        <f>IF(AND(B3618="Med B", COUNTIFS(A$2:A3618, A3618, B$2:B3618, "Med B")=2), E3618, 0)</f>
        <v>0</v>
      </c>
    </row>
    <row r="3619" spans="9:16" ht="12.75" customHeight="1" x14ac:dyDescent="0.25">
      <c r="I3619" s="23">
        <f>IF(F3619=1, SUMIFS(E$2:E3619, A$2:A3619, A3619, B$2:B3619, "Med A"), 0)</f>
        <v>0</v>
      </c>
      <c r="J3619" s="23">
        <f t="shared" si="369"/>
        <v>0</v>
      </c>
      <c r="K3619" s="23">
        <f t="shared" si="370"/>
        <v>0</v>
      </c>
      <c r="L3619" s="23">
        <f t="shared" si="371"/>
        <v>0</v>
      </c>
      <c r="M3619" s="1">
        <f>IF(AND(B3619="Med B", COUNTIFS(A$2:A3619, A3619, B$2:B3619, "Med B")=1), 1, 0)</f>
        <v>0</v>
      </c>
      <c r="N3619" s="1">
        <f t="shared" si="372"/>
        <v>0</v>
      </c>
      <c r="O3619" s="1">
        <f>IF(B3619="Med B", COUNTIFS(A$2:A3619, A3619, B$2:B3619, "Med B"), 0)</f>
        <v>0</v>
      </c>
      <c r="P3619" s="1">
        <f>IF(AND(B3619="Med B", COUNTIFS(A$2:A3619, A3619, B$2:B3619, "Med B")=2), E3619, 0)</f>
        <v>0</v>
      </c>
    </row>
    <row r="3620" spans="9:16" ht="12.75" customHeight="1" x14ac:dyDescent="0.25">
      <c r="I3620" s="23">
        <f>IF(F3620=1, SUMIFS(E$2:E3620, A$2:A3620, A3620, B$2:B3620, "Med A"), 0)</f>
        <v>0</v>
      </c>
      <c r="J3620" s="23">
        <f t="shared" si="369"/>
        <v>0</v>
      </c>
      <c r="K3620" s="23">
        <f t="shared" si="370"/>
        <v>0</v>
      </c>
      <c r="L3620" s="23">
        <f t="shared" si="371"/>
        <v>0</v>
      </c>
      <c r="M3620" s="1">
        <f>IF(AND(B3620="Med B", COUNTIFS(A$2:A3620, A3620, B$2:B3620, "Med B")=1), 1, 0)</f>
        <v>0</v>
      </c>
      <c r="N3620" s="1">
        <f t="shared" si="372"/>
        <v>0</v>
      </c>
      <c r="O3620" s="1">
        <f>IF(B3620="Med B", COUNTIFS(A$2:A3620, A3620, B$2:B3620, "Med B"), 0)</f>
        <v>0</v>
      </c>
      <c r="P3620" s="1">
        <f>IF(AND(B3620="Med B", COUNTIFS(A$2:A3620, A3620, B$2:B3620, "Med B")=2), E3620, 0)</f>
        <v>0</v>
      </c>
    </row>
    <row r="3621" spans="9:16" ht="12.75" customHeight="1" x14ac:dyDescent="0.25">
      <c r="I3621" s="23">
        <f>IF(F3621=1, SUMIFS(E$2:E3621, A$2:A3621, A3621, B$2:B3621, "Med A"), 0)</f>
        <v>0</v>
      </c>
      <c r="J3621" s="23">
        <f t="shared" si="369"/>
        <v>0</v>
      </c>
      <c r="K3621" s="23">
        <f t="shared" si="370"/>
        <v>0</v>
      </c>
      <c r="L3621" s="23">
        <f t="shared" si="371"/>
        <v>0</v>
      </c>
      <c r="M3621" s="1">
        <f>IF(AND(B3621="Med B", COUNTIFS(A$2:A3621, A3621, B$2:B3621, "Med B")=1), 1, 0)</f>
        <v>0</v>
      </c>
      <c r="N3621" s="1">
        <f t="shared" si="372"/>
        <v>0</v>
      </c>
      <c r="O3621" s="1">
        <f>IF(B3621="Med B", COUNTIFS(A$2:A3621, A3621, B$2:B3621, "Med B"), 0)</f>
        <v>0</v>
      </c>
      <c r="P3621" s="1">
        <f>IF(AND(B3621="Med B", COUNTIFS(A$2:A3621, A3621, B$2:B3621, "Med B")=2), E3621, 0)</f>
        <v>0</v>
      </c>
    </row>
    <row r="3622" spans="9:16" ht="12.75" customHeight="1" x14ac:dyDescent="0.25">
      <c r="I3622" s="23">
        <f>IF(F3622=1, SUMIFS(E$2:E3622, A$2:A3622, A3622, B$2:B3622, "Med A"), 0)</f>
        <v>0</v>
      </c>
      <c r="J3622" s="23">
        <f t="shared" si="369"/>
        <v>0</v>
      </c>
      <c r="K3622" s="23">
        <f t="shared" si="370"/>
        <v>0</v>
      </c>
      <c r="L3622" s="23">
        <f t="shared" si="371"/>
        <v>0</v>
      </c>
      <c r="M3622" s="1">
        <f>IF(AND(B3622="Med B", COUNTIFS(A$2:A3622, A3622, B$2:B3622, "Med B")=1), 1, 0)</f>
        <v>0</v>
      </c>
      <c r="N3622" s="1">
        <f t="shared" si="372"/>
        <v>0</v>
      </c>
      <c r="O3622" s="1">
        <f>IF(B3622="Med B", COUNTIFS(A$2:A3622, A3622, B$2:B3622, "Med B"), 0)</f>
        <v>0</v>
      </c>
      <c r="P3622" s="1">
        <f>IF(AND(B3622="Med B", COUNTIFS(A$2:A3622, A3622, B$2:B3622, "Med B")=2), E3622, 0)</f>
        <v>0</v>
      </c>
    </row>
    <row r="3623" spans="9:16" ht="12.75" customHeight="1" x14ac:dyDescent="0.25">
      <c r="I3623" s="23">
        <f>IF(F3623=1, SUMIFS(E$2:E3623, A$2:A3623, A3623, B$2:B3623, "Med A"), 0)</f>
        <v>0</v>
      </c>
      <c r="J3623" s="23">
        <f t="shared" si="369"/>
        <v>0</v>
      </c>
      <c r="K3623" s="23">
        <f t="shared" si="370"/>
        <v>0</v>
      </c>
      <c r="L3623" s="23">
        <f t="shared" si="371"/>
        <v>0</v>
      </c>
      <c r="M3623" s="1">
        <f>IF(AND(B3623="Med B", COUNTIFS(A$2:A3623, A3623, B$2:B3623, "Med B")=1), 1, 0)</f>
        <v>0</v>
      </c>
      <c r="N3623" s="1">
        <f t="shared" si="372"/>
        <v>0</v>
      </c>
      <c r="O3623" s="1">
        <f>IF(B3623="Med B", COUNTIFS(A$2:A3623, A3623, B$2:B3623, "Med B"), 0)</f>
        <v>0</v>
      </c>
      <c r="P3623" s="1">
        <f>IF(AND(B3623="Med B", COUNTIFS(A$2:A3623, A3623, B$2:B3623, "Med B")=2), E3623, 0)</f>
        <v>0</v>
      </c>
    </row>
    <row r="3624" spans="9:16" ht="12.75" customHeight="1" x14ac:dyDescent="0.25">
      <c r="I3624" s="23">
        <f>IF(F3624=1, SUMIFS(E$2:E3624, A$2:A3624, A3624, B$2:B3624, "Med A"), 0)</f>
        <v>0</v>
      </c>
      <c r="J3624" s="23">
        <f t="shared" si="369"/>
        <v>0</v>
      </c>
      <c r="K3624" s="23">
        <f t="shared" si="370"/>
        <v>0</v>
      </c>
      <c r="L3624" s="23">
        <f t="shared" si="371"/>
        <v>0</v>
      </c>
      <c r="M3624" s="1">
        <f>IF(AND(B3624="Med B", COUNTIFS(A$2:A3624, A3624, B$2:B3624, "Med B")=1), 1, 0)</f>
        <v>0</v>
      </c>
      <c r="N3624" s="1">
        <f t="shared" si="372"/>
        <v>0</v>
      </c>
      <c r="O3624" s="1">
        <f>IF(B3624="Med B", COUNTIFS(A$2:A3624, A3624, B$2:B3624, "Med B"), 0)</f>
        <v>0</v>
      </c>
      <c r="P3624" s="1">
        <f>IF(AND(B3624="Med B", COUNTIFS(A$2:A3624, A3624, B$2:B3624, "Med B")=2), E3624, 0)</f>
        <v>0</v>
      </c>
    </row>
    <row r="3625" spans="9:16" ht="12.75" customHeight="1" x14ac:dyDescent="0.25">
      <c r="I3625" s="23">
        <f>IF(F3625=1, SUMIFS(E$2:E3625, A$2:A3625, A3625, B$2:B3625, "Med A"), 0)</f>
        <v>0</v>
      </c>
      <c r="J3625" s="23">
        <f t="shared" si="369"/>
        <v>0</v>
      </c>
      <c r="K3625" s="23">
        <f t="shared" si="370"/>
        <v>0</v>
      </c>
      <c r="L3625" s="23">
        <f t="shared" si="371"/>
        <v>0</v>
      </c>
      <c r="M3625" s="1">
        <f>IF(AND(B3625="Med B", COUNTIFS(A$2:A3625, A3625, B$2:B3625, "Med B")=1), 1, 0)</f>
        <v>0</v>
      </c>
      <c r="N3625" s="1">
        <f t="shared" si="372"/>
        <v>0</v>
      </c>
      <c r="O3625" s="1">
        <f>IF(B3625="Med B", COUNTIFS(A$2:A3625, A3625, B$2:B3625, "Med B"), 0)</f>
        <v>0</v>
      </c>
      <c r="P3625" s="1">
        <f>IF(AND(B3625="Med B", COUNTIFS(A$2:A3625, A3625, B$2:B3625, "Med B")=2), E3625, 0)</f>
        <v>0</v>
      </c>
    </row>
    <row r="3626" spans="9:16" ht="12.75" customHeight="1" x14ac:dyDescent="0.25">
      <c r="I3626" s="23">
        <f>IF(F3626=1, SUMIFS(E$2:E3626, A$2:A3626, A3626, B$2:B3626, "Med A"), 0)</f>
        <v>0</v>
      </c>
      <c r="J3626" s="23">
        <f t="shared" si="369"/>
        <v>0</v>
      </c>
      <c r="K3626" s="23">
        <f t="shared" si="370"/>
        <v>0</v>
      </c>
      <c r="L3626" s="23">
        <f t="shared" si="371"/>
        <v>0</v>
      </c>
      <c r="M3626" s="1">
        <f>IF(AND(B3626="Med B", COUNTIFS(A$2:A3626, A3626, B$2:B3626, "Med B")=1), 1, 0)</f>
        <v>0</v>
      </c>
      <c r="N3626" s="1">
        <f t="shared" si="372"/>
        <v>0</v>
      </c>
      <c r="O3626" s="1">
        <f>IF(B3626="Med B", COUNTIFS(A$2:A3626, A3626, B$2:B3626, "Med B"), 0)</f>
        <v>0</v>
      </c>
      <c r="P3626" s="1">
        <f>IF(AND(B3626="Med B", COUNTIFS(A$2:A3626, A3626, B$2:B3626, "Med B")=2), E3626, 0)</f>
        <v>0</v>
      </c>
    </row>
    <row r="3627" spans="9:16" ht="12.75" customHeight="1" x14ac:dyDescent="0.25">
      <c r="I3627" s="23">
        <f>IF(F3627=1, SUMIFS(E$2:E3627, A$2:A3627, A3627, B$2:B3627, "Med A"), 0)</f>
        <v>0</v>
      </c>
      <c r="J3627" s="23">
        <f t="shared" si="369"/>
        <v>0</v>
      </c>
      <c r="K3627" s="23">
        <f t="shared" si="370"/>
        <v>0</v>
      </c>
      <c r="L3627" s="23">
        <f t="shared" si="371"/>
        <v>0</v>
      </c>
      <c r="M3627" s="1">
        <f>IF(AND(B3627="Med B", COUNTIFS(A$2:A3627, A3627, B$2:B3627, "Med B")=1), 1, 0)</f>
        <v>0</v>
      </c>
      <c r="N3627" s="1">
        <f t="shared" si="372"/>
        <v>0</v>
      </c>
      <c r="O3627" s="1">
        <f>IF(B3627="Med B", COUNTIFS(A$2:A3627, A3627, B$2:B3627, "Med B"), 0)</f>
        <v>0</v>
      </c>
      <c r="P3627" s="1">
        <f>IF(AND(B3627="Med B", COUNTIFS(A$2:A3627, A3627, B$2:B3627, "Med B")=2), E3627, 0)</f>
        <v>0</v>
      </c>
    </row>
    <row r="3628" spans="9:16" ht="12.75" customHeight="1" x14ac:dyDescent="0.25">
      <c r="I3628" s="23">
        <f>IF(F3628=1, SUMIFS(E$2:E3628, A$2:A3628, A3628, B$2:B3628, "Med A"), 0)</f>
        <v>0</v>
      </c>
      <c r="J3628" s="23">
        <f t="shared" si="369"/>
        <v>0</v>
      </c>
      <c r="K3628" s="23">
        <f t="shared" si="370"/>
        <v>0</v>
      </c>
      <c r="L3628" s="23">
        <f t="shared" si="371"/>
        <v>0</v>
      </c>
      <c r="M3628" s="1">
        <f>IF(AND(B3628="Med B", COUNTIFS(A$2:A3628, A3628, B$2:B3628, "Med B")=1), 1, 0)</f>
        <v>0</v>
      </c>
      <c r="N3628" s="1">
        <f t="shared" si="372"/>
        <v>0</v>
      </c>
      <c r="O3628" s="1">
        <f>IF(B3628="Med B", COUNTIFS(A$2:A3628, A3628, B$2:B3628, "Med B"), 0)</f>
        <v>0</v>
      </c>
      <c r="P3628" s="1">
        <f>IF(AND(B3628="Med B", COUNTIFS(A$2:A3628, A3628, B$2:B3628, "Med B")=2), E3628, 0)</f>
        <v>0</v>
      </c>
    </row>
    <row r="3629" spans="9:16" ht="12.75" customHeight="1" x14ac:dyDescent="0.25">
      <c r="I3629" s="23">
        <f>IF(F3629=1, SUMIFS(E$2:E3629, A$2:A3629, A3629, B$2:B3629, "Med A"), 0)</f>
        <v>0</v>
      </c>
      <c r="J3629" s="23">
        <f t="shared" si="369"/>
        <v>0</v>
      </c>
      <c r="K3629" s="23">
        <f t="shared" si="370"/>
        <v>0</v>
      </c>
      <c r="L3629" s="23">
        <f t="shared" si="371"/>
        <v>0</v>
      </c>
      <c r="M3629" s="1">
        <f>IF(AND(B3629="Med B", COUNTIFS(A$2:A3629, A3629, B$2:B3629, "Med B")=1), 1, 0)</f>
        <v>0</v>
      </c>
      <c r="N3629" s="1">
        <f t="shared" si="372"/>
        <v>0</v>
      </c>
      <c r="O3629" s="1">
        <f>IF(B3629="Med B", COUNTIFS(A$2:A3629, A3629, B$2:B3629, "Med B"), 0)</f>
        <v>0</v>
      </c>
      <c r="P3629" s="1">
        <f>IF(AND(B3629="Med B", COUNTIFS(A$2:A3629, A3629, B$2:B3629, "Med B")=2), E3629, 0)</f>
        <v>0</v>
      </c>
    </row>
    <row r="3630" spans="9:16" ht="12.75" customHeight="1" x14ac:dyDescent="0.25">
      <c r="I3630" s="23">
        <f>IF(F3630=1, SUMIFS(E$2:E3630, A$2:A3630, A3630, B$2:B3630, "Med A"), 0)</f>
        <v>0</v>
      </c>
      <c r="J3630" s="23">
        <f t="shared" si="369"/>
        <v>0</v>
      </c>
      <c r="K3630" s="23">
        <f t="shared" si="370"/>
        <v>0</v>
      </c>
      <c r="L3630" s="23">
        <f t="shared" si="371"/>
        <v>0</v>
      </c>
      <c r="M3630" s="1">
        <f>IF(AND(B3630="Med B", COUNTIFS(A$2:A3630, A3630, B$2:B3630, "Med B")=1), 1, 0)</f>
        <v>0</v>
      </c>
      <c r="N3630" s="1">
        <f t="shared" si="372"/>
        <v>0</v>
      </c>
      <c r="O3630" s="1">
        <f>IF(B3630="Med B", COUNTIFS(A$2:A3630, A3630, B$2:B3630, "Med B"), 0)</f>
        <v>0</v>
      </c>
      <c r="P3630" s="1">
        <f>IF(AND(B3630="Med B", COUNTIFS(A$2:A3630, A3630, B$2:B3630, "Med B")=2), E3630, 0)</f>
        <v>0</v>
      </c>
    </row>
    <row r="3631" spans="9:16" ht="12.75" customHeight="1" x14ac:dyDescent="0.25">
      <c r="I3631" s="23">
        <f>IF(F3631=1, SUMIFS(E$2:E3631, A$2:A3631, A3631, B$2:B3631, "Med A"), 0)</f>
        <v>0</v>
      </c>
      <c r="J3631" s="23">
        <f t="shared" si="369"/>
        <v>0</v>
      </c>
      <c r="K3631" s="23">
        <f t="shared" si="370"/>
        <v>0</v>
      </c>
      <c r="L3631" s="23">
        <f t="shared" si="371"/>
        <v>0</v>
      </c>
      <c r="M3631" s="1">
        <f>IF(AND(B3631="Med B", COUNTIFS(A$2:A3631, A3631, B$2:B3631, "Med B")=1), 1, 0)</f>
        <v>0</v>
      </c>
      <c r="N3631" s="1">
        <f t="shared" si="372"/>
        <v>0</v>
      </c>
      <c r="O3631" s="1">
        <f>IF(B3631="Med B", COUNTIFS(A$2:A3631, A3631, B$2:B3631, "Med B"), 0)</f>
        <v>0</v>
      </c>
      <c r="P3631" s="1">
        <f>IF(AND(B3631="Med B", COUNTIFS(A$2:A3631, A3631, B$2:B3631, "Med B")=2), E3631, 0)</f>
        <v>0</v>
      </c>
    </row>
    <row r="3632" spans="9:16" ht="12.75" customHeight="1" x14ac:dyDescent="0.25">
      <c r="I3632" s="23">
        <f>IF(F3632=1, SUMIFS(E$2:E3632, A$2:A3632, A3632, B$2:B3632, "Med A"), 0)</f>
        <v>0</v>
      </c>
      <c r="J3632" s="23">
        <f t="shared" si="369"/>
        <v>0</v>
      </c>
      <c r="K3632" s="23">
        <f t="shared" si="370"/>
        <v>0</v>
      </c>
      <c r="L3632" s="23">
        <f t="shared" si="371"/>
        <v>0</v>
      </c>
      <c r="M3632" s="1">
        <f>IF(AND(B3632="Med B", COUNTIFS(A$2:A3632, A3632, B$2:B3632, "Med B")=1), 1, 0)</f>
        <v>0</v>
      </c>
      <c r="N3632" s="1">
        <f t="shared" si="372"/>
        <v>0</v>
      </c>
      <c r="O3632" s="1">
        <f>IF(B3632="Med B", COUNTIFS(A$2:A3632, A3632, B$2:B3632, "Med B"), 0)</f>
        <v>0</v>
      </c>
      <c r="P3632" s="1">
        <f>IF(AND(B3632="Med B", COUNTIFS(A$2:A3632, A3632, B$2:B3632, "Med B")=2), E3632, 0)</f>
        <v>0</v>
      </c>
    </row>
    <row r="3633" spans="9:16" ht="12.75" customHeight="1" x14ac:dyDescent="0.25">
      <c r="I3633" s="23">
        <f>IF(F3633=1, SUMIFS(E$2:E3633, A$2:A3633, A3633, B$2:B3633, "Med A"), 0)</f>
        <v>0</v>
      </c>
      <c r="J3633" s="23">
        <f t="shared" si="369"/>
        <v>0</v>
      </c>
      <c r="K3633" s="23">
        <f t="shared" si="370"/>
        <v>0</v>
      </c>
      <c r="L3633" s="23">
        <f t="shared" si="371"/>
        <v>0</v>
      </c>
      <c r="M3633" s="1">
        <f>IF(AND(B3633="Med B", COUNTIFS(A$2:A3633, A3633, B$2:B3633, "Med B")=1), 1, 0)</f>
        <v>0</v>
      </c>
      <c r="N3633" s="1">
        <f t="shared" si="372"/>
        <v>0</v>
      </c>
      <c r="O3633" s="1">
        <f>IF(B3633="Med B", COUNTIFS(A$2:A3633, A3633, B$2:B3633, "Med B"), 0)</f>
        <v>0</v>
      </c>
      <c r="P3633" s="1">
        <f>IF(AND(B3633="Med B", COUNTIFS(A$2:A3633, A3633, B$2:B3633, "Med B")=2), E3633, 0)</f>
        <v>0</v>
      </c>
    </row>
    <row r="3634" spans="9:16" ht="12.75" customHeight="1" x14ac:dyDescent="0.25">
      <c r="I3634" s="23">
        <f>IF(F3634=1, SUMIFS(E$2:E3634, A$2:A3634, A3634, B$2:B3634, "Med A"), 0)</f>
        <v>0</v>
      </c>
      <c r="J3634" s="23">
        <f t="shared" si="369"/>
        <v>0</v>
      </c>
      <c r="K3634" s="23">
        <f t="shared" si="370"/>
        <v>0</v>
      </c>
      <c r="L3634" s="23">
        <f t="shared" si="371"/>
        <v>0</v>
      </c>
      <c r="M3634" s="1">
        <f>IF(AND(B3634="Med B", COUNTIFS(A$2:A3634, A3634, B$2:B3634, "Med B")=1), 1, 0)</f>
        <v>0</v>
      </c>
      <c r="N3634" s="1">
        <f t="shared" si="372"/>
        <v>0</v>
      </c>
      <c r="O3634" s="1">
        <f>IF(B3634="Med B", COUNTIFS(A$2:A3634, A3634, B$2:B3634, "Med B"), 0)</f>
        <v>0</v>
      </c>
      <c r="P3634" s="1">
        <f>IF(AND(B3634="Med B", COUNTIFS(A$2:A3634, A3634, B$2:B3634, "Med B")=2), E3634, 0)</f>
        <v>0</v>
      </c>
    </row>
    <row r="3635" spans="9:16" ht="12.75" customHeight="1" x14ac:dyDescent="0.25">
      <c r="I3635" s="23">
        <f>IF(F3635=1, SUMIFS(E$2:E3635, A$2:A3635, A3635, B$2:B3635, "Med A"), 0)</f>
        <v>0</v>
      </c>
      <c r="J3635" s="23">
        <f t="shared" si="369"/>
        <v>0</v>
      </c>
      <c r="K3635" s="23">
        <f t="shared" si="370"/>
        <v>0</v>
      </c>
      <c r="L3635" s="23">
        <f t="shared" si="371"/>
        <v>0</v>
      </c>
      <c r="M3635" s="1">
        <f>IF(AND(B3635="Med B", COUNTIFS(A$2:A3635, A3635, B$2:B3635, "Med B")=1), 1, 0)</f>
        <v>0</v>
      </c>
      <c r="N3635" s="1">
        <f t="shared" si="372"/>
        <v>0</v>
      </c>
      <c r="O3635" s="1">
        <f>IF(B3635="Med B", COUNTIFS(A$2:A3635, A3635, B$2:B3635, "Med B"), 0)</f>
        <v>0</v>
      </c>
      <c r="P3635" s="1">
        <f>IF(AND(B3635="Med B", COUNTIFS(A$2:A3635, A3635, B$2:B3635, "Med B")=2), E3635, 0)</f>
        <v>0</v>
      </c>
    </row>
    <row r="3636" spans="9:16" ht="12.75" customHeight="1" x14ac:dyDescent="0.25">
      <c r="I3636" s="23">
        <f>IF(F3636=1, SUMIFS(E$2:E3636, A$2:A3636, A3636, B$2:B3636, "Med A"), 0)</f>
        <v>0</v>
      </c>
      <c r="J3636" s="23">
        <f t="shared" si="369"/>
        <v>0</v>
      </c>
      <c r="K3636" s="23">
        <f t="shared" si="370"/>
        <v>0</v>
      </c>
      <c r="L3636" s="23">
        <f t="shared" si="371"/>
        <v>0</v>
      </c>
      <c r="M3636" s="1">
        <f>IF(AND(B3636="Med B", COUNTIFS(A$2:A3636, A3636, B$2:B3636, "Med B")=1), 1, 0)</f>
        <v>0</v>
      </c>
      <c r="N3636" s="1">
        <f t="shared" si="372"/>
        <v>0</v>
      </c>
      <c r="O3636" s="1">
        <f>IF(B3636="Med B", COUNTIFS(A$2:A3636, A3636, B$2:B3636, "Med B"), 0)</f>
        <v>0</v>
      </c>
      <c r="P3636" s="1">
        <f>IF(AND(B3636="Med B", COUNTIFS(A$2:A3636, A3636, B$2:B3636, "Med B")=2), E3636, 0)</f>
        <v>0</v>
      </c>
    </row>
    <row r="3637" spans="9:16" ht="12.75" customHeight="1" x14ac:dyDescent="0.25">
      <c r="I3637" s="23">
        <f>IF(F3637=1, SUMIFS(E$2:E3637, A$2:A3637, A3637, B$2:B3637, "Med A"), 0)</f>
        <v>0</v>
      </c>
      <c r="J3637" s="23">
        <f t="shared" si="369"/>
        <v>0</v>
      </c>
      <c r="K3637" s="23">
        <f t="shared" si="370"/>
        <v>0</v>
      </c>
      <c r="L3637" s="23">
        <f t="shared" si="371"/>
        <v>0</v>
      </c>
      <c r="M3637" s="1">
        <f>IF(AND(B3637="Med B", COUNTIFS(A$2:A3637, A3637, B$2:B3637, "Med B")=1), 1, 0)</f>
        <v>0</v>
      </c>
      <c r="N3637" s="1">
        <f t="shared" si="372"/>
        <v>0</v>
      </c>
      <c r="O3637" s="1">
        <f>IF(B3637="Med B", COUNTIFS(A$2:A3637, A3637, B$2:B3637, "Med B"), 0)</f>
        <v>0</v>
      </c>
      <c r="P3637" s="1">
        <f>IF(AND(B3637="Med B", COUNTIFS(A$2:A3637, A3637, B$2:B3637, "Med B")=2), E3637, 0)</f>
        <v>0</v>
      </c>
    </row>
    <row r="3638" spans="9:16" ht="12.75" customHeight="1" x14ac:dyDescent="0.25">
      <c r="I3638" s="23">
        <f>IF(F3638=1, SUMIFS(E$2:E3638, A$2:A3638, A3638, B$2:B3638, "Med A"), 0)</f>
        <v>0</v>
      </c>
      <c r="J3638" s="23">
        <f t="shared" si="369"/>
        <v>0</v>
      </c>
      <c r="K3638" s="23">
        <f t="shared" si="370"/>
        <v>0</v>
      </c>
      <c r="L3638" s="23">
        <f t="shared" si="371"/>
        <v>0</v>
      </c>
      <c r="M3638" s="1">
        <f>IF(AND(B3638="Med B", COUNTIFS(A$2:A3638, A3638, B$2:B3638, "Med B")=1), 1, 0)</f>
        <v>0</v>
      </c>
      <c r="N3638" s="1">
        <f t="shared" si="372"/>
        <v>0</v>
      </c>
      <c r="O3638" s="1">
        <f>IF(B3638="Med B", COUNTIFS(A$2:A3638, A3638, B$2:B3638, "Med B"), 0)</f>
        <v>0</v>
      </c>
      <c r="P3638" s="1">
        <f>IF(AND(B3638="Med B", COUNTIFS(A$2:A3638, A3638, B$2:B3638, "Med B")=2), E3638, 0)</f>
        <v>0</v>
      </c>
    </row>
    <row r="3639" spans="9:16" ht="12.75" customHeight="1" x14ac:dyDescent="0.25">
      <c r="I3639" s="23">
        <f>IF(F3639=1, SUMIFS(E$2:E3639, A$2:A3639, A3639, B$2:B3639, "Med A"), 0)</f>
        <v>0</v>
      </c>
      <c r="J3639" s="23">
        <f t="shared" si="369"/>
        <v>0</v>
      </c>
      <c r="K3639" s="23">
        <f t="shared" si="370"/>
        <v>0</v>
      </c>
      <c r="L3639" s="23">
        <f t="shared" si="371"/>
        <v>0</v>
      </c>
      <c r="M3639" s="1">
        <f>IF(AND(B3639="Med B", COUNTIFS(A$2:A3639, A3639, B$2:B3639, "Med B")=1), 1, 0)</f>
        <v>0</v>
      </c>
      <c r="N3639" s="1">
        <f t="shared" si="372"/>
        <v>0</v>
      </c>
      <c r="O3639" s="1">
        <f>IF(B3639="Med B", COUNTIFS(A$2:A3639, A3639, B$2:B3639, "Med B"), 0)</f>
        <v>0</v>
      </c>
      <c r="P3639" s="1">
        <f>IF(AND(B3639="Med B", COUNTIFS(A$2:A3639, A3639, B$2:B3639, "Med B")=2), E3639, 0)</f>
        <v>0</v>
      </c>
    </row>
    <row r="3640" spans="9:16" ht="12.75" customHeight="1" x14ac:dyDescent="0.25">
      <c r="I3640" s="23">
        <f>IF(F3640=1, SUMIFS(E$2:E3640, A$2:A3640, A3640, B$2:B3640, "Med A"), 0)</f>
        <v>0</v>
      </c>
      <c r="J3640" s="23">
        <f t="shared" si="369"/>
        <v>0</v>
      </c>
      <c r="K3640" s="23">
        <f t="shared" si="370"/>
        <v>0</v>
      </c>
      <c r="L3640" s="23">
        <f t="shared" si="371"/>
        <v>0</v>
      </c>
      <c r="M3640" s="1">
        <f>IF(AND(B3640="Med B", COUNTIFS(A$2:A3640, A3640, B$2:B3640, "Med B")=1), 1, 0)</f>
        <v>0</v>
      </c>
      <c r="N3640" s="1">
        <f t="shared" si="372"/>
        <v>0</v>
      </c>
      <c r="O3640" s="1">
        <f>IF(B3640="Med B", COUNTIFS(A$2:A3640, A3640, B$2:B3640, "Med B"), 0)</f>
        <v>0</v>
      </c>
      <c r="P3640" s="1">
        <f>IF(AND(B3640="Med B", COUNTIFS(A$2:A3640, A3640, B$2:B3640, "Med B")=2), E3640, 0)</f>
        <v>0</v>
      </c>
    </row>
    <row r="3641" spans="9:16" ht="12.75" customHeight="1" x14ac:dyDescent="0.25">
      <c r="I3641" s="23">
        <f>IF(F3641=1, SUMIFS(E$2:E3641, A$2:A3641, A3641, B$2:B3641, "Med A"), 0)</f>
        <v>0</v>
      </c>
      <c r="J3641" s="23">
        <f t="shared" si="369"/>
        <v>0</v>
      </c>
      <c r="K3641" s="23">
        <f t="shared" si="370"/>
        <v>0</v>
      </c>
      <c r="L3641" s="23">
        <f t="shared" si="371"/>
        <v>0</v>
      </c>
      <c r="M3641" s="1">
        <f>IF(AND(B3641="Med B", COUNTIFS(A$2:A3641, A3641, B$2:B3641, "Med B")=1), 1, 0)</f>
        <v>0</v>
      </c>
      <c r="N3641" s="1">
        <f t="shared" si="372"/>
        <v>0</v>
      </c>
      <c r="O3641" s="1">
        <f>IF(B3641="Med B", COUNTIFS(A$2:A3641, A3641, B$2:B3641, "Med B"), 0)</f>
        <v>0</v>
      </c>
      <c r="P3641" s="1">
        <f>IF(AND(B3641="Med B", COUNTIFS(A$2:A3641, A3641, B$2:B3641, "Med B")=2), E3641, 0)</f>
        <v>0</v>
      </c>
    </row>
    <row r="3642" spans="9:16" ht="12.75" customHeight="1" x14ac:dyDescent="0.25">
      <c r="I3642" s="23">
        <f>IF(F3642=1, SUMIFS(E$2:E3642, A$2:A3642, A3642, B$2:B3642, "Med A"), 0)</f>
        <v>0</v>
      </c>
      <c r="J3642" s="23">
        <f t="shared" si="369"/>
        <v>0</v>
      </c>
      <c r="K3642" s="23">
        <f t="shared" si="370"/>
        <v>0</v>
      </c>
      <c r="L3642" s="23">
        <f t="shared" si="371"/>
        <v>0</v>
      </c>
      <c r="M3642" s="1">
        <f>IF(AND(B3642="Med B", COUNTIFS(A$2:A3642, A3642, B$2:B3642, "Med B")=1), 1, 0)</f>
        <v>0</v>
      </c>
      <c r="N3642" s="1">
        <f t="shared" si="372"/>
        <v>0</v>
      </c>
      <c r="O3642" s="1">
        <f>IF(B3642="Med B", COUNTIFS(A$2:A3642, A3642, B$2:B3642, "Med B"), 0)</f>
        <v>0</v>
      </c>
      <c r="P3642" s="1">
        <f>IF(AND(B3642="Med B", COUNTIFS(A$2:A3642, A3642, B$2:B3642, "Med B")=2), E3642, 0)</f>
        <v>0</v>
      </c>
    </row>
    <row r="3643" spans="9:16" ht="12.75" customHeight="1" x14ac:dyDescent="0.25">
      <c r="I3643" s="23">
        <f>IF(F3643=1, SUMIFS(E$2:E3643, A$2:A3643, A3643, B$2:B3643, "Med A"), 0)</f>
        <v>0</v>
      </c>
      <c r="J3643" s="23">
        <f t="shared" si="369"/>
        <v>0</v>
      </c>
      <c r="K3643" s="23">
        <f t="shared" si="370"/>
        <v>0</v>
      </c>
      <c r="L3643" s="23">
        <f t="shared" si="371"/>
        <v>0</v>
      </c>
      <c r="M3643" s="1">
        <f>IF(AND(B3643="Med B", COUNTIFS(A$2:A3643, A3643, B$2:B3643, "Med B")=1), 1, 0)</f>
        <v>0</v>
      </c>
      <c r="N3643" s="1">
        <f t="shared" si="372"/>
        <v>0</v>
      </c>
      <c r="O3643" s="1">
        <f>IF(B3643="Med B", COUNTIFS(A$2:A3643, A3643, B$2:B3643, "Med B"), 0)</f>
        <v>0</v>
      </c>
      <c r="P3643" s="1">
        <f>IF(AND(B3643="Med B", COUNTIFS(A$2:A3643, A3643, B$2:B3643, "Med B")=2), E3643, 0)</f>
        <v>0</v>
      </c>
    </row>
    <row r="3644" spans="9:16" ht="12.75" customHeight="1" x14ac:dyDescent="0.25">
      <c r="I3644" s="23">
        <f>IF(F3644=1, SUMIFS(E$2:E3644, A$2:A3644, A3644, B$2:B3644, "Med A"), 0)</f>
        <v>0</v>
      </c>
      <c r="J3644" s="23">
        <f t="shared" si="369"/>
        <v>0</v>
      </c>
      <c r="K3644" s="23">
        <f t="shared" si="370"/>
        <v>0</v>
      </c>
      <c r="L3644" s="23">
        <f t="shared" si="371"/>
        <v>0</v>
      </c>
      <c r="M3644" s="1">
        <f>IF(AND(B3644="Med B", COUNTIFS(A$2:A3644, A3644, B$2:B3644, "Med B")=1), 1, 0)</f>
        <v>0</v>
      </c>
      <c r="N3644" s="1">
        <f t="shared" si="372"/>
        <v>0</v>
      </c>
      <c r="O3644" s="1">
        <f>IF(B3644="Med B", COUNTIFS(A$2:A3644, A3644, B$2:B3644, "Med B"), 0)</f>
        <v>0</v>
      </c>
      <c r="P3644" s="1">
        <f>IF(AND(B3644="Med B", COUNTIFS(A$2:A3644, A3644, B$2:B3644, "Med B")=2), E3644, 0)</f>
        <v>0</v>
      </c>
    </row>
    <row r="3645" spans="9:16" ht="12.75" customHeight="1" x14ac:dyDescent="0.25">
      <c r="I3645" s="23">
        <f>IF(F3645=1, SUMIFS(E$2:E3645, A$2:A3645, A3645, B$2:B3645, "Med A"), 0)</f>
        <v>0</v>
      </c>
      <c r="J3645" s="23">
        <f t="shared" si="369"/>
        <v>0</v>
      </c>
      <c r="K3645" s="23">
        <f t="shared" si="370"/>
        <v>0</v>
      </c>
      <c r="L3645" s="23">
        <f t="shared" si="371"/>
        <v>0</v>
      </c>
      <c r="M3645" s="1">
        <f>IF(AND(B3645="Med B", COUNTIFS(A$2:A3645, A3645, B$2:B3645, "Med B")=1), 1, 0)</f>
        <v>0</v>
      </c>
      <c r="N3645" s="1">
        <f t="shared" si="372"/>
        <v>0</v>
      </c>
      <c r="O3645" s="1">
        <f>IF(B3645="Med B", COUNTIFS(A$2:A3645, A3645, B$2:B3645, "Med B"), 0)</f>
        <v>0</v>
      </c>
      <c r="P3645" s="1">
        <f>IF(AND(B3645="Med B", COUNTIFS(A$2:A3645, A3645, B$2:B3645, "Med B")=2), E3645, 0)</f>
        <v>0</v>
      </c>
    </row>
    <row r="3646" spans="9:16" ht="12.75" customHeight="1" x14ac:dyDescent="0.25">
      <c r="I3646" s="23">
        <f>IF(F3646=1, SUMIFS(E$2:E3646, A$2:A3646, A3646, B$2:B3646, "Med A"), 0)</f>
        <v>0</v>
      </c>
      <c r="J3646" s="23">
        <f t="shared" si="369"/>
        <v>0</v>
      </c>
      <c r="K3646" s="23">
        <f t="shared" si="370"/>
        <v>0</v>
      </c>
      <c r="L3646" s="23">
        <f t="shared" si="371"/>
        <v>0</v>
      </c>
      <c r="M3646" s="1">
        <f>IF(AND(B3646="Med B", COUNTIFS(A$2:A3646, A3646, B$2:B3646, "Med B")=1), 1, 0)</f>
        <v>0</v>
      </c>
      <c r="N3646" s="1">
        <f t="shared" si="372"/>
        <v>0</v>
      </c>
      <c r="O3646" s="1">
        <f>IF(B3646="Med B", COUNTIFS(A$2:A3646, A3646, B$2:B3646, "Med B"), 0)</f>
        <v>0</v>
      </c>
      <c r="P3646" s="1">
        <f>IF(AND(B3646="Med B", COUNTIFS(A$2:A3646, A3646, B$2:B3646, "Med B")=2), E3646, 0)</f>
        <v>0</v>
      </c>
    </row>
    <row r="3647" spans="9:16" ht="12.75" customHeight="1" x14ac:dyDescent="0.25">
      <c r="I3647" s="23">
        <f>IF(F3647=1, SUMIFS(E$2:E3647, A$2:A3647, A3647, B$2:B3647, "Med A"), 0)</f>
        <v>0</v>
      </c>
      <c r="J3647" s="23">
        <f t="shared" si="369"/>
        <v>0</v>
      </c>
      <c r="K3647" s="23">
        <f t="shared" si="370"/>
        <v>0</v>
      </c>
      <c r="L3647" s="23">
        <f t="shared" si="371"/>
        <v>0</v>
      </c>
      <c r="M3647" s="1">
        <f>IF(AND(B3647="Med B", COUNTIFS(A$2:A3647, A3647, B$2:B3647, "Med B")=1), 1, 0)</f>
        <v>0</v>
      </c>
      <c r="N3647" s="1">
        <f t="shared" si="372"/>
        <v>0</v>
      </c>
      <c r="O3647" s="1">
        <f>IF(B3647="Med B", COUNTIFS(A$2:A3647, A3647, B$2:B3647, "Med B"), 0)</f>
        <v>0</v>
      </c>
      <c r="P3647" s="1">
        <f>IF(AND(B3647="Med B", COUNTIFS(A$2:A3647, A3647, B$2:B3647, "Med B")=2), E3647, 0)</f>
        <v>0</v>
      </c>
    </row>
    <row r="3648" spans="9:16" ht="12.75" customHeight="1" x14ac:dyDescent="0.25">
      <c r="I3648" s="23">
        <f>IF(F3648=1, SUMIFS(E$2:E3648, A$2:A3648, A3648, B$2:B3648, "Med A"), 0)</f>
        <v>0</v>
      </c>
      <c r="J3648" s="23">
        <f t="shared" si="369"/>
        <v>0</v>
      </c>
      <c r="K3648" s="23">
        <f t="shared" si="370"/>
        <v>0</v>
      </c>
      <c r="L3648" s="23">
        <f t="shared" si="371"/>
        <v>0</v>
      </c>
      <c r="M3648" s="1">
        <f>IF(AND(B3648="Med B", COUNTIFS(A$2:A3648, A3648, B$2:B3648, "Med B")=1), 1, 0)</f>
        <v>0</v>
      </c>
      <c r="N3648" s="1">
        <f t="shared" si="372"/>
        <v>0</v>
      </c>
      <c r="O3648" s="1">
        <f>IF(B3648="Med B", COUNTIFS(A$2:A3648, A3648, B$2:B3648, "Med B"), 0)</f>
        <v>0</v>
      </c>
      <c r="P3648" s="1">
        <f>IF(AND(B3648="Med B", COUNTIFS(A$2:A3648, A3648, B$2:B3648, "Med B")=2), E3648, 0)</f>
        <v>0</v>
      </c>
    </row>
    <row r="3649" spans="9:16" ht="12.75" customHeight="1" x14ac:dyDescent="0.25">
      <c r="I3649" s="23">
        <f>IF(F3649=1, SUMIFS(E$2:E3649, A$2:A3649, A3649, B$2:B3649, "Med A"), 0)</f>
        <v>0</v>
      </c>
      <c r="J3649" s="23">
        <f t="shared" si="369"/>
        <v>0</v>
      </c>
      <c r="K3649" s="23">
        <f t="shared" si="370"/>
        <v>0</v>
      </c>
      <c r="L3649" s="23">
        <f t="shared" si="371"/>
        <v>0</v>
      </c>
      <c r="M3649" s="1">
        <f>IF(AND(B3649="Med B", COUNTIFS(A$2:A3649, A3649, B$2:B3649, "Med B")=1), 1, 0)</f>
        <v>0</v>
      </c>
      <c r="N3649" s="1">
        <f t="shared" si="372"/>
        <v>0</v>
      </c>
      <c r="O3649" s="1">
        <f>IF(B3649="Med B", COUNTIFS(A$2:A3649, A3649, B$2:B3649, "Med B"), 0)</f>
        <v>0</v>
      </c>
      <c r="P3649" s="1">
        <f>IF(AND(B3649="Med B", COUNTIFS(A$2:A3649, A3649, B$2:B3649, "Med B")=2), E3649, 0)</f>
        <v>0</v>
      </c>
    </row>
    <row r="3650" spans="9:16" ht="12.75" customHeight="1" x14ac:dyDescent="0.25">
      <c r="I3650" s="23">
        <f>IF(F3650=1, SUMIFS(E$2:E3650, A$2:A3650, A3650, B$2:B3650, "Med A"), 0)</f>
        <v>0</v>
      </c>
      <c r="J3650" s="23">
        <f t="shared" si="369"/>
        <v>0</v>
      </c>
      <c r="K3650" s="23">
        <f t="shared" si="370"/>
        <v>0</v>
      </c>
      <c r="L3650" s="23">
        <f t="shared" si="371"/>
        <v>0</v>
      </c>
      <c r="M3650" s="1">
        <f>IF(AND(B3650="Med B", COUNTIFS(A$2:A3650, A3650, B$2:B3650, "Med B")=1), 1, 0)</f>
        <v>0</v>
      </c>
      <c r="N3650" s="1">
        <f t="shared" si="372"/>
        <v>0</v>
      </c>
      <c r="O3650" s="1">
        <f>IF(B3650="Med B", COUNTIFS(A$2:A3650, A3650, B$2:B3650, "Med B"), 0)</f>
        <v>0</v>
      </c>
      <c r="P3650" s="1">
        <f>IF(AND(B3650="Med B", COUNTIFS(A$2:A3650, A3650, B$2:B3650, "Med B")=2), E3650, 0)</f>
        <v>0</v>
      </c>
    </row>
    <row r="3651" spans="9:16" ht="12.75" customHeight="1" x14ac:dyDescent="0.25">
      <c r="I3651" s="23">
        <f>IF(F3651=1, SUMIFS(E$2:E3651, A$2:A3651, A3651, B$2:B3651, "Med A"), 0)</f>
        <v>0</v>
      </c>
      <c r="J3651" s="23">
        <f t="shared" ref="J3651:J3714" si="373">IF(AND(B3651="Med B", OR(A3652&lt;&gt;A3651, ISBLANK(A3652))), SUMIFS(E:E, A:A, A3651, B:B, "Med B"), 0)</f>
        <v>0</v>
      </c>
      <c r="K3651" s="23">
        <f t="shared" ref="K3651:K3714" si="374">IF(B3651="Med A", E3651, 0)</f>
        <v>0</v>
      </c>
      <c r="L3651" s="23">
        <f t="shared" ref="L3651:L3714" si="375">IF(B3651="Med B", E3651, 0)</f>
        <v>0</v>
      </c>
      <c r="M3651" s="1">
        <f>IF(AND(B3651="Med B", COUNTIFS(A$2:A3651, A3651, B$2:B3651, "Med B")=1), 1, 0)</f>
        <v>0</v>
      </c>
      <c r="N3651" s="1">
        <f t="shared" ref="N3651:N3714" si="376">IF(M3651=1, E3651, 0)</f>
        <v>0</v>
      </c>
      <c r="O3651" s="1">
        <f>IF(B3651="Med B", COUNTIFS(A$2:A3651, A3651, B$2:B3651, "Med B"), 0)</f>
        <v>0</v>
      </c>
      <c r="P3651" s="1">
        <f>IF(AND(B3651="Med B", COUNTIFS(A$2:A3651, A3651, B$2:B3651, "Med B")=2), E3651, 0)</f>
        <v>0</v>
      </c>
    </row>
    <row r="3652" spans="9:16" ht="12.75" customHeight="1" x14ac:dyDescent="0.25">
      <c r="I3652" s="23">
        <f>IF(F3652=1, SUMIFS(E$2:E3652, A$2:A3652, A3652, B$2:B3652, "Med A"), 0)</f>
        <v>0</v>
      </c>
      <c r="J3652" s="23">
        <f t="shared" si="373"/>
        <v>0</v>
      </c>
      <c r="K3652" s="23">
        <f t="shared" si="374"/>
        <v>0</v>
      </c>
      <c r="L3652" s="23">
        <f t="shared" si="375"/>
        <v>0</v>
      </c>
      <c r="M3652" s="1">
        <f>IF(AND(B3652="Med B", COUNTIFS(A$2:A3652, A3652, B$2:B3652, "Med B")=1), 1, 0)</f>
        <v>0</v>
      </c>
      <c r="N3652" s="1">
        <f t="shared" si="376"/>
        <v>0</v>
      </c>
      <c r="O3652" s="1">
        <f>IF(B3652="Med B", COUNTIFS(A$2:A3652, A3652, B$2:B3652, "Med B"), 0)</f>
        <v>0</v>
      </c>
      <c r="P3652" s="1">
        <f>IF(AND(B3652="Med B", COUNTIFS(A$2:A3652, A3652, B$2:B3652, "Med B")=2), E3652, 0)</f>
        <v>0</v>
      </c>
    </row>
    <row r="3653" spans="9:16" ht="12.75" customHeight="1" x14ac:dyDescent="0.25">
      <c r="I3653" s="23">
        <f>IF(F3653=1, SUMIFS(E$2:E3653, A$2:A3653, A3653, B$2:B3653, "Med A"), 0)</f>
        <v>0</v>
      </c>
      <c r="J3653" s="23">
        <f t="shared" si="373"/>
        <v>0</v>
      </c>
      <c r="K3653" s="23">
        <f t="shared" si="374"/>
        <v>0</v>
      </c>
      <c r="L3653" s="23">
        <f t="shared" si="375"/>
        <v>0</v>
      </c>
      <c r="M3653" s="1">
        <f>IF(AND(B3653="Med B", COUNTIFS(A$2:A3653, A3653, B$2:B3653, "Med B")=1), 1, 0)</f>
        <v>0</v>
      </c>
      <c r="N3653" s="1">
        <f t="shared" si="376"/>
        <v>0</v>
      </c>
      <c r="O3653" s="1">
        <f>IF(B3653="Med B", COUNTIFS(A$2:A3653, A3653, B$2:B3653, "Med B"), 0)</f>
        <v>0</v>
      </c>
      <c r="P3653" s="1">
        <f>IF(AND(B3653="Med B", COUNTIFS(A$2:A3653, A3653, B$2:B3653, "Med B")=2), E3653, 0)</f>
        <v>0</v>
      </c>
    </row>
    <row r="3654" spans="9:16" ht="12.75" customHeight="1" x14ac:dyDescent="0.25">
      <c r="I3654" s="23">
        <f>IF(F3654=1, SUMIFS(E$2:E3654, A$2:A3654, A3654, B$2:B3654, "Med A"), 0)</f>
        <v>0</v>
      </c>
      <c r="J3654" s="23">
        <f t="shared" si="373"/>
        <v>0</v>
      </c>
      <c r="K3654" s="23">
        <f t="shared" si="374"/>
        <v>0</v>
      </c>
      <c r="L3654" s="23">
        <f t="shared" si="375"/>
        <v>0</v>
      </c>
      <c r="M3654" s="1">
        <f>IF(AND(B3654="Med B", COUNTIFS(A$2:A3654, A3654, B$2:B3654, "Med B")=1), 1, 0)</f>
        <v>0</v>
      </c>
      <c r="N3654" s="1">
        <f t="shared" si="376"/>
        <v>0</v>
      </c>
      <c r="O3654" s="1">
        <f>IF(B3654="Med B", COUNTIFS(A$2:A3654, A3654, B$2:B3654, "Med B"), 0)</f>
        <v>0</v>
      </c>
      <c r="P3654" s="1">
        <f>IF(AND(B3654="Med B", COUNTIFS(A$2:A3654, A3654, B$2:B3654, "Med B")=2), E3654, 0)</f>
        <v>0</v>
      </c>
    </row>
    <row r="3655" spans="9:16" ht="12.75" customHeight="1" x14ac:dyDescent="0.25">
      <c r="I3655" s="23">
        <f>IF(F3655=1, SUMIFS(E$2:E3655, A$2:A3655, A3655, B$2:B3655, "Med A"), 0)</f>
        <v>0</v>
      </c>
      <c r="J3655" s="23">
        <f t="shared" si="373"/>
        <v>0</v>
      </c>
      <c r="K3655" s="23">
        <f t="shared" si="374"/>
        <v>0</v>
      </c>
      <c r="L3655" s="23">
        <f t="shared" si="375"/>
        <v>0</v>
      </c>
      <c r="M3655" s="1">
        <f>IF(AND(B3655="Med B", COUNTIFS(A$2:A3655, A3655, B$2:B3655, "Med B")=1), 1, 0)</f>
        <v>0</v>
      </c>
      <c r="N3655" s="1">
        <f t="shared" si="376"/>
        <v>0</v>
      </c>
      <c r="O3655" s="1">
        <f>IF(B3655="Med B", COUNTIFS(A$2:A3655, A3655, B$2:B3655, "Med B"), 0)</f>
        <v>0</v>
      </c>
      <c r="P3655" s="1">
        <f>IF(AND(B3655="Med B", COUNTIFS(A$2:A3655, A3655, B$2:B3655, "Med B")=2), E3655, 0)</f>
        <v>0</v>
      </c>
    </row>
    <row r="3656" spans="9:16" ht="12.75" customHeight="1" x14ac:dyDescent="0.25">
      <c r="I3656" s="23">
        <f>IF(F3656=1, SUMIFS(E$2:E3656, A$2:A3656, A3656, B$2:B3656, "Med A"), 0)</f>
        <v>0</v>
      </c>
      <c r="J3656" s="23">
        <f t="shared" si="373"/>
        <v>0</v>
      </c>
      <c r="K3656" s="23">
        <f t="shared" si="374"/>
        <v>0</v>
      </c>
      <c r="L3656" s="23">
        <f t="shared" si="375"/>
        <v>0</v>
      </c>
      <c r="M3656" s="1">
        <f>IF(AND(B3656="Med B", COUNTIFS(A$2:A3656, A3656, B$2:B3656, "Med B")=1), 1, 0)</f>
        <v>0</v>
      </c>
      <c r="N3656" s="1">
        <f t="shared" si="376"/>
        <v>0</v>
      </c>
      <c r="O3656" s="1">
        <f>IF(B3656="Med B", COUNTIFS(A$2:A3656, A3656, B$2:B3656, "Med B"), 0)</f>
        <v>0</v>
      </c>
      <c r="P3656" s="1">
        <f>IF(AND(B3656="Med B", COUNTIFS(A$2:A3656, A3656, B$2:B3656, "Med B")=2), E3656, 0)</f>
        <v>0</v>
      </c>
    </row>
    <row r="3657" spans="9:16" ht="12.75" customHeight="1" x14ac:dyDescent="0.25">
      <c r="I3657" s="23">
        <f>IF(F3657=1, SUMIFS(E$2:E3657, A$2:A3657, A3657, B$2:B3657, "Med A"), 0)</f>
        <v>0</v>
      </c>
      <c r="J3657" s="23">
        <f t="shared" si="373"/>
        <v>0</v>
      </c>
      <c r="K3657" s="23">
        <f t="shared" si="374"/>
        <v>0</v>
      </c>
      <c r="L3657" s="23">
        <f t="shared" si="375"/>
        <v>0</v>
      </c>
      <c r="M3657" s="1">
        <f>IF(AND(B3657="Med B", COUNTIFS(A$2:A3657, A3657, B$2:B3657, "Med B")=1), 1, 0)</f>
        <v>0</v>
      </c>
      <c r="N3657" s="1">
        <f t="shared" si="376"/>
        <v>0</v>
      </c>
      <c r="O3657" s="1">
        <f>IF(B3657="Med B", COUNTIFS(A$2:A3657, A3657, B$2:B3657, "Med B"), 0)</f>
        <v>0</v>
      </c>
      <c r="P3657" s="1">
        <f>IF(AND(B3657="Med B", COUNTIFS(A$2:A3657, A3657, B$2:B3657, "Med B")=2), E3657, 0)</f>
        <v>0</v>
      </c>
    </row>
    <row r="3658" spans="9:16" ht="12.75" customHeight="1" x14ac:dyDescent="0.25">
      <c r="I3658" s="23">
        <f>IF(F3658=1, SUMIFS(E$2:E3658, A$2:A3658, A3658, B$2:B3658, "Med A"), 0)</f>
        <v>0</v>
      </c>
      <c r="J3658" s="23">
        <f t="shared" si="373"/>
        <v>0</v>
      </c>
      <c r="K3658" s="23">
        <f t="shared" si="374"/>
        <v>0</v>
      </c>
      <c r="L3658" s="23">
        <f t="shared" si="375"/>
        <v>0</v>
      </c>
      <c r="M3658" s="1">
        <f>IF(AND(B3658="Med B", COUNTIFS(A$2:A3658, A3658, B$2:B3658, "Med B")=1), 1, 0)</f>
        <v>0</v>
      </c>
      <c r="N3658" s="1">
        <f t="shared" si="376"/>
        <v>0</v>
      </c>
      <c r="O3658" s="1">
        <f>IF(B3658="Med B", COUNTIFS(A$2:A3658, A3658, B$2:B3658, "Med B"), 0)</f>
        <v>0</v>
      </c>
      <c r="P3658" s="1">
        <f>IF(AND(B3658="Med B", COUNTIFS(A$2:A3658, A3658, B$2:B3658, "Med B")=2), E3658, 0)</f>
        <v>0</v>
      </c>
    </row>
    <row r="3659" spans="9:16" ht="12.75" customHeight="1" x14ac:dyDescent="0.25">
      <c r="I3659" s="23">
        <f>IF(F3659=1, SUMIFS(E$2:E3659, A$2:A3659, A3659, B$2:B3659, "Med A"), 0)</f>
        <v>0</v>
      </c>
      <c r="J3659" s="23">
        <f t="shared" si="373"/>
        <v>0</v>
      </c>
      <c r="K3659" s="23">
        <f t="shared" si="374"/>
        <v>0</v>
      </c>
      <c r="L3659" s="23">
        <f t="shared" si="375"/>
        <v>0</v>
      </c>
      <c r="M3659" s="1">
        <f>IF(AND(B3659="Med B", COUNTIFS(A$2:A3659, A3659, B$2:B3659, "Med B")=1), 1, 0)</f>
        <v>0</v>
      </c>
      <c r="N3659" s="1">
        <f t="shared" si="376"/>
        <v>0</v>
      </c>
      <c r="O3659" s="1">
        <f>IF(B3659="Med B", COUNTIFS(A$2:A3659, A3659, B$2:B3659, "Med B"), 0)</f>
        <v>0</v>
      </c>
      <c r="P3659" s="1">
        <f>IF(AND(B3659="Med B", COUNTIFS(A$2:A3659, A3659, B$2:B3659, "Med B")=2), E3659, 0)</f>
        <v>0</v>
      </c>
    </row>
    <row r="3660" spans="9:16" ht="12.75" customHeight="1" x14ac:dyDescent="0.25">
      <c r="I3660" s="23">
        <f>IF(F3660=1, SUMIFS(E$2:E3660, A$2:A3660, A3660, B$2:B3660, "Med A"), 0)</f>
        <v>0</v>
      </c>
      <c r="J3660" s="23">
        <f t="shared" si="373"/>
        <v>0</v>
      </c>
      <c r="K3660" s="23">
        <f t="shared" si="374"/>
        <v>0</v>
      </c>
      <c r="L3660" s="23">
        <f t="shared" si="375"/>
        <v>0</v>
      </c>
      <c r="M3660" s="1">
        <f>IF(AND(B3660="Med B", COUNTIFS(A$2:A3660, A3660, B$2:B3660, "Med B")=1), 1, 0)</f>
        <v>0</v>
      </c>
      <c r="N3660" s="1">
        <f t="shared" si="376"/>
        <v>0</v>
      </c>
      <c r="O3660" s="1">
        <f>IF(B3660="Med B", COUNTIFS(A$2:A3660, A3660, B$2:B3660, "Med B"), 0)</f>
        <v>0</v>
      </c>
      <c r="P3660" s="1">
        <f>IF(AND(B3660="Med B", COUNTIFS(A$2:A3660, A3660, B$2:B3660, "Med B")=2), E3660, 0)</f>
        <v>0</v>
      </c>
    </row>
    <row r="3661" spans="9:16" ht="12.75" customHeight="1" x14ac:dyDescent="0.25">
      <c r="I3661" s="23">
        <f>IF(F3661=1, SUMIFS(E$2:E3661, A$2:A3661, A3661, B$2:B3661, "Med A"), 0)</f>
        <v>0</v>
      </c>
      <c r="J3661" s="23">
        <f t="shared" si="373"/>
        <v>0</v>
      </c>
      <c r="K3661" s="23">
        <f t="shared" si="374"/>
        <v>0</v>
      </c>
      <c r="L3661" s="23">
        <f t="shared" si="375"/>
        <v>0</v>
      </c>
      <c r="M3661" s="1">
        <f>IF(AND(B3661="Med B", COUNTIFS(A$2:A3661, A3661, B$2:B3661, "Med B")=1), 1, 0)</f>
        <v>0</v>
      </c>
      <c r="N3661" s="1">
        <f t="shared" si="376"/>
        <v>0</v>
      </c>
      <c r="O3661" s="1">
        <f>IF(B3661="Med B", COUNTIFS(A$2:A3661, A3661, B$2:B3661, "Med B"), 0)</f>
        <v>0</v>
      </c>
      <c r="P3661" s="1">
        <f>IF(AND(B3661="Med B", COUNTIFS(A$2:A3661, A3661, B$2:B3661, "Med B")=2), E3661, 0)</f>
        <v>0</v>
      </c>
    </row>
    <row r="3662" spans="9:16" ht="12.75" customHeight="1" x14ac:dyDescent="0.25">
      <c r="I3662" s="23">
        <f>IF(F3662=1, SUMIFS(E$2:E3662, A$2:A3662, A3662, B$2:B3662, "Med A"), 0)</f>
        <v>0</v>
      </c>
      <c r="J3662" s="23">
        <f t="shared" si="373"/>
        <v>0</v>
      </c>
      <c r="K3662" s="23">
        <f t="shared" si="374"/>
        <v>0</v>
      </c>
      <c r="L3662" s="23">
        <f t="shared" si="375"/>
        <v>0</v>
      </c>
      <c r="M3662" s="1">
        <f>IF(AND(B3662="Med B", COUNTIFS(A$2:A3662, A3662, B$2:B3662, "Med B")=1), 1, 0)</f>
        <v>0</v>
      </c>
      <c r="N3662" s="1">
        <f t="shared" si="376"/>
        <v>0</v>
      </c>
      <c r="O3662" s="1">
        <f>IF(B3662="Med B", COUNTIFS(A$2:A3662, A3662, B$2:B3662, "Med B"), 0)</f>
        <v>0</v>
      </c>
      <c r="P3662" s="1">
        <f>IF(AND(B3662="Med B", COUNTIFS(A$2:A3662, A3662, B$2:B3662, "Med B")=2), E3662, 0)</f>
        <v>0</v>
      </c>
    </row>
    <row r="3663" spans="9:16" ht="12.75" customHeight="1" x14ac:dyDescent="0.25">
      <c r="I3663" s="23">
        <f>IF(F3663=1, SUMIFS(E$2:E3663, A$2:A3663, A3663, B$2:B3663, "Med A"), 0)</f>
        <v>0</v>
      </c>
      <c r="J3663" s="23">
        <f t="shared" si="373"/>
        <v>0</v>
      </c>
      <c r="K3663" s="23">
        <f t="shared" si="374"/>
        <v>0</v>
      </c>
      <c r="L3663" s="23">
        <f t="shared" si="375"/>
        <v>0</v>
      </c>
      <c r="M3663" s="1">
        <f>IF(AND(B3663="Med B", COUNTIFS(A$2:A3663, A3663, B$2:B3663, "Med B")=1), 1, 0)</f>
        <v>0</v>
      </c>
      <c r="N3663" s="1">
        <f t="shared" si="376"/>
        <v>0</v>
      </c>
      <c r="O3663" s="1">
        <f>IF(B3663="Med B", COUNTIFS(A$2:A3663, A3663, B$2:B3663, "Med B"), 0)</f>
        <v>0</v>
      </c>
      <c r="P3663" s="1">
        <f>IF(AND(B3663="Med B", COUNTIFS(A$2:A3663, A3663, B$2:B3663, "Med B")=2), E3663, 0)</f>
        <v>0</v>
      </c>
    </row>
    <row r="3664" spans="9:16" ht="12.75" customHeight="1" x14ac:dyDescent="0.25">
      <c r="I3664" s="23">
        <f>IF(F3664=1, SUMIFS(E$2:E3664, A$2:A3664, A3664, B$2:B3664, "Med A"), 0)</f>
        <v>0</v>
      </c>
      <c r="J3664" s="23">
        <f t="shared" si="373"/>
        <v>0</v>
      </c>
      <c r="K3664" s="23">
        <f t="shared" si="374"/>
        <v>0</v>
      </c>
      <c r="L3664" s="23">
        <f t="shared" si="375"/>
        <v>0</v>
      </c>
      <c r="M3664" s="1">
        <f>IF(AND(B3664="Med B", COUNTIFS(A$2:A3664, A3664, B$2:B3664, "Med B")=1), 1, 0)</f>
        <v>0</v>
      </c>
      <c r="N3664" s="1">
        <f t="shared" si="376"/>
        <v>0</v>
      </c>
      <c r="O3664" s="1">
        <f>IF(B3664="Med B", COUNTIFS(A$2:A3664, A3664, B$2:B3664, "Med B"), 0)</f>
        <v>0</v>
      </c>
      <c r="P3664" s="1">
        <f>IF(AND(B3664="Med B", COUNTIFS(A$2:A3664, A3664, B$2:B3664, "Med B")=2), E3664, 0)</f>
        <v>0</v>
      </c>
    </row>
    <row r="3665" spans="9:16" ht="12.75" customHeight="1" x14ac:dyDescent="0.25">
      <c r="I3665" s="23">
        <f>IF(F3665=1, SUMIFS(E$2:E3665, A$2:A3665, A3665, B$2:B3665, "Med A"), 0)</f>
        <v>0</v>
      </c>
      <c r="J3665" s="23">
        <f t="shared" si="373"/>
        <v>0</v>
      </c>
      <c r="K3665" s="23">
        <f t="shared" si="374"/>
        <v>0</v>
      </c>
      <c r="L3665" s="23">
        <f t="shared" si="375"/>
        <v>0</v>
      </c>
      <c r="M3665" s="1">
        <f>IF(AND(B3665="Med B", COUNTIFS(A$2:A3665, A3665, B$2:B3665, "Med B")=1), 1, 0)</f>
        <v>0</v>
      </c>
      <c r="N3665" s="1">
        <f t="shared" si="376"/>
        <v>0</v>
      </c>
      <c r="O3665" s="1">
        <f>IF(B3665="Med B", COUNTIFS(A$2:A3665, A3665, B$2:B3665, "Med B"), 0)</f>
        <v>0</v>
      </c>
      <c r="P3665" s="1">
        <f>IF(AND(B3665="Med B", COUNTIFS(A$2:A3665, A3665, B$2:B3665, "Med B")=2), E3665, 0)</f>
        <v>0</v>
      </c>
    </row>
    <row r="3666" spans="9:16" ht="12.75" customHeight="1" x14ac:dyDescent="0.25">
      <c r="I3666" s="23">
        <f>IF(F3666=1, SUMIFS(E$2:E3666, A$2:A3666, A3666, B$2:B3666, "Med A"), 0)</f>
        <v>0</v>
      </c>
      <c r="J3666" s="23">
        <f t="shared" si="373"/>
        <v>0</v>
      </c>
      <c r="K3666" s="23">
        <f t="shared" si="374"/>
        <v>0</v>
      </c>
      <c r="L3666" s="23">
        <f t="shared" si="375"/>
        <v>0</v>
      </c>
      <c r="M3666" s="1">
        <f>IF(AND(B3666="Med B", COUNTIFS(A$2:A3666, A3666, B$2:B3666, "Med B")=1), 1, 0)</f>
        <v>0</v>
      </c>
      <c r="N3666" s="1">
        <f t="shared" si="376"/>
        <v>0</v>
      </c>
      <c r="O3666" s="1">
        <f>IF(B3666="Med B", COUNTIFS(A$2:A3666, A3666, B$2:B3666, "Med B"), 0)</f>
        <v>0</v>
      </c>
      <c r="P3666" s="1">
        <f>IF(AND(B3666="Med B", COUNTIFS(A$2:A3666, A3666, B$2:B3666, "Med B")=2), E3666, 0)</f>
        <v>0</v>
      </c>
    </row>
    <row r="3667" spans="9:16" ht="12.75" customHeight="1" x14ac:dyDescent="0.25">
      <c r="I3667" s="23">
        <f>IF(F3667=1, SUMIFS(E$2:E3667, A$2:A3667, A3667, B$2:B3667, "Med A"), 0)</f>
        <v>0</v>
      </c>
      <c r="J3667" s="23">
        <f t="shared" si="373"/>
        <v>0</v>
      </c>
      <c r="K3667" s="23">
        <f t="shared" si="374"/>
        <v>0</v>
      </c>
      <c r="L3667" s="23">
        <f t="shared" si="375"/>
        <v>0</v>
      </c>
      <c r="M3667" s="1">
        <f>IF(AND(B3667="Med B", COUNTIFS(A$2:A3667, A3667, B$2:B3667, "Med B")=1), 1, 0)</f>
        <v>0</v>
      </c>
      <c r="N3667" s="1">
        <f t="shared" si="376"/>
        <v>0</v>
      </c>
      <c r="O3667" s="1">
        <f>IF(B3667="Med B", COUNTIFS(A$2:A3667, A3667, B$2:B3667, "Med B"), 0)</f>
        <v>0</v>
      </c>
      <c r="P3667" s="1">
        <f>IF(AND(B3667="Med B", COUNTIFS(A$2:A3667, A3667, B$2:B3667, "Med B")=2), E3667, 0)</f>
        <v>0</v>
      </c>
    </row>
    <row r="3668" spans="9:16" ht="12.75" customHeight="1" x14ac:dyDescent="0.25">
      <c r="I3668" s="23">
        <f>IF(F3668=1, SUMIFS(E$2:E3668, A$2:A3668, A3668, B$2:B3668, "Med A"), 0)</f>
        <v>0</v>
      </c>
      <c r="J3668" s="23">
        <f t="shared" si="373"/>
        <v>0</v>
      </c>
      <c r="K3668" s="23">
        <f t="shared" si="374"/>
        <v>0</v>
      </c>
      <c r="L3668" s="23">
        <f t="shared" si="375"/>
        <v>0</v>
      </c>
      <c r="M3668" s="1">
        <f>IF(AND(B3668="Med B", COUNTIFS(A$2:A3668, A3668, B$2:B3668, "Med B")=1), 1, 0)</f>
        <v>0</v>
      </c>
      <c r="N3668" s="1">
        <f t="shared" si="376"/>
        <v>0</v>
      </c>
      <c r="O3668" s="1">
        <f>IF(B3668="Med B", COUNTIFS(A$2:A3668, A3668, B$2:B3668, "Med B"), 0)</f>
        <v>0</v>
      </c>
      <c r="P3668" s="1">
        <f>IF(AND(B3668="Med B", COUNTIFS(A$2:A3668, A3668, B$2:B3668, "Med B")=2), E3668, 0)</f>
        <v>0</v>
      </c>
    </row>
    <row r="3669" spans="9:16" ht="12.75" customHeight="1" x14ac:dyDescent="0.25">
      <c r="I3669" s="23">
        <f>IF(F3669=1, SUMIFS(E$2:E3669, A$2:A3669, A3669, B$2:B3669, "Med A"), 0)</f>
        <v>0</v>
      </c>
      <c r="J3669" s="23">
        <f t="shared" si="373"/>
        <v>0</v>
      </c>
      <c r="K3669" s="23">
        <f t="shared" si="374"/>
        <v>0</v>
      </c>
      <c r="L3669" s="23">
        <f t="shared" si="375"/>
        <v>0</v>
      </c>
      <c r="M3669" s="1">
        <f>IF(AND(B3669="Med B", COUNTIFS(A$2:A3669, A3669, B$2:B3669, "Med B")=1), 1, 0)</f>
        <v>0</v>
      </c>
      <c r="N3669" s="1">
        <f t="shared" si="376"/>
        <v>0</v>
      </c>
      <c r="O3669" s="1">
        <f>IF(B3669="Med B", COUNTIFS(A$2:A3669, A3669, B$2:B3669, "Med B"), 0)</f>
        <v>0</v>
      </c>
      <c r="P3669" s="1">
        <f>IF(AND(B3669="Med B", COUNTIFS(A$2:A3669, A3669, B$2:B3669, "Med B")=2), E3669, 0)</f>
        <v>0</v>
      </c>
    </row>
    <row r="3670" spans="9:16" ht="12.75" customHeight="1" x14ac:dyDescent="0.25">
      <c r="I3670" s="23">
        <f>IF(F3670=1, SUMIFS(E$2:E3670, A$2:A3670, A3670, B$2:B3670, "Med A"), 0)</f>
        <v>0</v>
      </c>
      <c r="J3670" s="23">
        <f t="shared" si="373"/>
        <v>0</v>
      </c>
      <c r="K3670" s="23">
        <f t="shared" si="374"/>
        <v>0</v>
      </c>
      <c r="L3670" s="23">
        <f t="shared" si="375"/>
        <v>0</v>
      </c>
      <c r="M3670" s="1">
        <f>IF(AND(B3670="Med B", COUNTIFS(A$2:A3670, A3670, B$2:B3670, "Med B")=1), 1, 0)</f>
        <v>0</v>
      </c>
      <c r="N3670" s="1">
        <f t="shared" si="376"/>
        <v>0</v>
      </c>
      <c r="O3670" s="1">
        <f>IF(B3670="Med B", COUNTIFS(A$2:A3670, A3670, B$2:B3670, "Med B"), 0)</f>
        <v>0</v>
      </c>
      <c r="P3670" s="1">
        <f>IF(AND(B3670="Med B", COUNTIFS(A$2:A3670, A3670, B$2:B3670, "Med B")=2), E3670, 0)</f>
        <v>0</v>
      </c>
    </row>
    <row r="3671" spans="9:16" ht="12.75" customHeight="1" x14ac:dyDescent="0.25">
      <c r="I3671" s="23">
        <f>IF(F3671=1, SUMIFS(E$2:E3671, A$2:A3671, A3671, B$2:B3671, "Med A"), 0)</f>
        <v>0</v>
      </c>
      <c r="J3671" s="23">
        <f t="shared" si="373"/>
        <v>0</v>
      </c>
      <c r="K3671" s="23">
        <f t="shared" si="374"/>
        <v>0</v>
      </c>
      <c r="L3671" s="23">
        <f t="shared" si="375"/>
        <v>0</v>
      </c>
      <c r="M3671" s="1">
        <f>IF(AND(B3671="Med B", COUNTIFS(A$2:A3671, A3671, B$2:B3671, "Med B")=1), 1, 0)</f>
        <v>0</v>
      </c>
      <c r="N3671" s="1">
        <f t="shared" si="376"/>
        <v>0</v>
      </c>
      <c r="O3671" s="1">
        <f>IF(B3671="Med B", COUNTIFS(A$2:A3671, A3671, B$2:B3671, "Med B"), 0)</f>
        <v>0</v>
      </c>
      <c r="P3671" s="1">
        <f>IF(AND(B3671="Med B", COUNTIFS(A$2:A3671, A3671, B$2:B3671, "Med B")=2), E3671, 0)</f>
        <v>0</v>
      </c>
    </row>
    <row r="3672" spans="9:16" ht="12.75" customHeight="1" x14ac:dyDescent="0.25">
      <c r="I3672" s="23">
        <f>IF(F3672=1, SUMIFS(E$2:E3672, A$2:A3672, A3672, B$2:B3672, "Med A"), 0)</f>
        <v>0</v>
      </c>
      <c r="J3672" s="23">
        <f t="shared" si="373"/>
        <v>0</v>
      </c>
      <c r="K3672" s="23">
        <f t="shared" si="374"/>
        <v>0</v>
      </c>
      <c r="L3672" s="23">
        <f t="shared" si="375"/>
        <v>0</v>
      </c>
      <c r="M3672" s="1">
        <f>IF(AND(B3672="Med B", COUNTIFS(A$2:A3672, A3672, B$2:B3672, "Med B")=1), 1, 0)</f>
        <v>0</v>
      </c>
      <c r="N3672" s="1">
        <f t="shared" si="376"/>
        <v>0</v>
      </c>
      <c r="O3672" s="1">
        <f>IF(B3672="Med B", COUNTIFS(A$2:A3672, A3672, B$2:B3672, "Med B"), 0)</f>
        <v>0</v>
      </c>
      <c r="P3672" s="1">
        <f>IF(AND(B3672="Med B", COUNTIFS(A$2:A3672, A3672, B$2:B3672, "Med B")=2), E3672, 0)</f>
        <v>0</v>
      </c>
    </row>
    <row r="3673" spans="9:16" ht="12.75" customHeight="1" x14ac:dyDescent="0.25">
      <c r="I3673" s="23">
        <f>IF(F3673=1, SUMIFS(E$2:E3673, A$2:A3673, A3673, B$2:B3673, "Med A"), 0)</f>
        <v>0</v>
      </c>
      <c r="J3673" s="23">
        <f t="shared" si="373"/>
        <v>0</v>
      </c>
      <c r="K3673" s="23">
        <f t="shared" si="374"/>
        <v>0</v>
      </c>
      <c r="L3673" s="23">
        <f t="shared" si="375"/>
        <v>0</v>
      </c>
      <c r="M3673" s="1">
        <f>IF(AND(B3673="Med B", COUNTIFS(A$2:A3673, A3673, B$2:B3673, "Med B")=1), 1, 0)</f>
        <v>0</v>
      </c>
      <c r="N3673" s="1">
        <f t="shared" si="376"/>
        <v>0</v>
      </c>
      <c r="O3673" s="1">
        <f>IF(B3673="Med B", COUNTIFS(A$2:A3673, A3673, B$2:B3673, "Med B"), 0)</f>
        <v>0</v>
      </c>
      <c r="P3673" s="1">
        <f>IF(AND(B3673="Med B", COUNTIFS(A$2:A3673, A3673, B$2:B3673, "Med B")=2), E3673, 0)</f>
        <v>0</v>
      </c>
    </row>
    <row r="3674" spans="9:16" ht="12.75" customHeight="1" x14ac:dyDescent="0.25">
      <c r="I3674" s="23">
        <f>IF(F3674=1, SUMIFS(E$2:E3674, A$2:A3674, A3674, B$2:B3674, "Med A"), 0)</f>
        <v>0</v>
      </c>
      <c r="J3674" s="23">
        <f t="shared" si="373"/>
        <v>0</v>
      </c>
      <c r="K3674" s="23">
        <f t="shared" si="374"/>
        <v>0</v>
      </c>
      <c r="L3674" s="23">
        <f t="shared" si="375"/>
        <v>0</v>
      </c>
      <c r="M3674" s="1">
        <f>IF(AND(B3674="Med B", COUNTIFS(A$2:A3674, A3674, B$2:B3674, "Med B")=1), 1, 0)</f>
        <v>0</v>
      </c>
      <c r="N3674" s="1">
        <f t="shared" si="376"/>
        <v>0</v>
      </c>
      <c r="O3674" s="1">
        <f>IF(B3674="Med B", COUNTIFS(A$2:A3674, A3674, B$2:B3674, "Med B"), 0)</f>
        <v>0</v>
      </c>
      <c r="P3674" s="1">
        <f>IF(AND(B3674="Med B", COUNTIFS(A$2:A3674, A3674, B$2:B3674, "Med B")=2), E3674, 0)</f>
        <v>0</v>
      </c>
    </row>
    <row r="3675" spans="9:16" ht="12.75" customHeight="1" x14ac:dyDescent="0.25">
      <c r="I3675" s="23">
        <f>IF(F3675=1, SUMIFS(E$2:E3675, A$2:A3675, A3675, B$2:B3675, "Med A"), 0)</f>
        <v>0</v>
      </c>
      <c r="J3675" s="23">
        <f t="shared" si="373"/>
        <v>0</v>
      </c>
      <c r="K3675" s="23">
        <f t="shared" si="374"/>
        <v>0</v>
      </c>
      <c r="L3675" s="23">
        <f t="shared" si="375"/>
        <v>0</v>
      </c>
      <c r="M3675" s="1">
        <f>IF(AND(B3675="Med B", COUNTIFS(A$2:A3675, A3675, B$2:B3675, "Med B")=1), 1, 0)</f>
        <v>0</v>
      </c>
      <c r="N3675" s="1">
        <f t="shared" si="376"/>
        <v>0</v>
      </c>
      <c r="O3675" s="1">
        <f>IF(B3675="Med B", COUNTIFS(A$2:A3675, A3675, B$2:B3675, "Med B"), 0)</f>
        <v>0</v>
      </c>
      <c r="P3675" s="1">
        <f>IF(AND(B3675="Med B", COUNTIFS(A$2:A3675, A3675, B$2:B3675, "Med B")=2), E3675, 0)</f>
        <v>0</v>
      </c>
    </row>
    <row r="3676" spans="9:16" ht="12.75" customHeight="1" x14ac:dyDescent="0.25">
      <c r="I3676" s="23">
        <f>IF(F3676=1, SUMIFS(E$2:E3676, A$2:A3676, A3676, B$2:B3676, "Med A"), 0)</f>
        <v>0</v>
      </c>
      <c r="J3676" s="23">
        <f t="shared" si="373"/>
        <v>0</v>
      </c>
      <c r="K3676" s="23">
        <f t="shared" si="374"/>
        <v>0</v>
      </c>
      <c r="L3676" s="23">
        <f t="shared" si="375"/>
        <v>0</v>
      </c>
      <c r="M3676" s="1">
        <f>IF(AND(B3676="Med B", COUNTIFS(A$2:A3676, A3676, B$2:B3676, "Med B")=1), 1, 0)</f>
        <v>0</v>
      </c>
      <c r="N3676" s="1">
        <f t="shared" si="376"/>
        <v>0</v>
      </c>
      <c r="O3676" s="1">
        <f>IF(B3676="Med B", COUNTIFS(A$2:A3676, A3676, B$2:B3676, "Med B"), 0)</f>
        <v>0</v>
      </c>
      <c r="P3676" s="1">
        <f>IF(AND(B3676="Med B", COUNTIFS(A$2:A3676, A3676, B$2:B3676, "Med B")=2), E3676, 0)</f>
        <v>0</v>
      </c>
    </row>
    <row r="3677" spans="9:16" ht="12.75" customHeight="1" x14ac:dyDescent="0.25">
      <c r="I3677" s="23">
        <f>IF(F3677=1, SUMIFS(E$2:E3677, A$2:A3677, A3677, B$2:B3677, "Med A"), 0)</f>
        <v>0</v>
      </c>
      <c r="J3677" s="23">
        <f t="shared" si="373"/>
        <v>0</v>
      </c>
      <c r="K3677" s="23">
        <f t="shared" si="374"/>
        <v>0</v>
      </c>
      <c r="L3677" s="23">
        <f t="shared" si="375"/>
        <v>0</v>
      </c>
      <c r="M3677" s="1">
        <f>IF(AND(B3677="Med B", COUNTIFS(A$2:A3677, A3677, B$2:B3677, "Med B")=1), 1, 0)</f>
        <v>0</v>
      </c>
      <c r="N3677" s="1">
        <f t="shared" si="376"/>
        <v>0</v>
      </c>
      <c r="O3677" s="1">
        <f>IF(B3677="Med B", COUNTIFS(A$2:A3677, A3677, B$2:B3677, "Med B"), 0)</f>
        <v>0</v>
      </c>
      <c r="P3677" s="1">
        <f>IF(AND(B3677="Med B", COUNTIFS(A$2:A3677, A3677, B$2:B3677, "Med B")=2), E3677, 0)</f>
        <v>0</v>
      </c>
    </row>
    <row r="3678" spans="9:16" ht="12.75" customHeight="1" x14ac:dyDescent="0.25">
      <c r="I3678" s="23">
        <f>IF(F3678=1, SUMIFS(E$2:E3678, A$2:A3678, A3678, B$2:B3678, "Med A"), 0)</f>
        <v>0</v>
      </c>
      <c r="J3678" s="23">
        <f t="shared" si="373"/>
        <v>0</v>
      </c>
      <c r="K3678" s="23">
        <f t="shared" si="374"/>
        <v>0</v>
      </c>
      <c r="L3678" s="23">
        <f t="shared" si="375"/>
        <v>0</v>
      </c>
      <c r="M3678" s="1">
        <f>IF(AND(B3678="Med B", COUNTIFS(A$2:A3678, A3678, B$2:B3678, "Med B")=1), 1, 0)</f>
        <v>0</v>
      </c>
      <c r="N3678" s="1">
        <f t="shared" si="376"/>
        <v>0</v>
      </c>
      <c r="O3678" s="1">
        <f>IF(B3678="Med B", COUNTIFS(A$2:A3678, A3678, B$2:B3678, "Med B"), 0)</f>
        <v>0</v>
      </c>
      <c r="P3678" s="1">
        <f>IF(AND(B3678="Med B", COUNTIFS(A$2:A3678, A3678, B$2:B3678, "Med B")=2), E3678, 0)</f>
        <v>0</v>
      </c>
    </row>
    <row r="3679" spans="9:16" ht="12.75" customHeight="1" x14ac:dyDescent="0.25">
      <c r="I3679" s="23">
        <f>IF(F3679=1, SUMIFS(E$2:E3679, A$2:A3679, A3679, B$2:B3679, "Med A"), 0)</f>
        <v>0</v>
      </c>
      <c r="J3679" s="23">
        <f t="shared" si="373"/>
        <v>0</v>
      </c>
      <c r="K3679" s="23">
        <f t="shared" si="374"/>
        <v>0</v>
      </c>
      <c r="L3679" s="23">
        <f t="shared" si="375"/>
        <v>0</v>
      </c>
      <c r="M3679" s="1">
        <f>IF(AND(B3679="Med B", COUNTIFS(A$2:A3679, A3679, B$2:B3679, "Med B")=1), 1, 0)</f>
        <v>0</v>
      </c>
      <c r="N3679" s="1">
        <f t="shared" si="376"/>
        <v>0</v>
      </c>
      <c r="O3679" s="1">
        <f>IF(B3679="Med B", COUNTIFS(A$2:A3679, A3679, B$2:B3679, "Med B"), 0)</f>
        <v>0</v>
      </c>
      <c r="P3679" s="1">
        <f>IF(AND(B3679="Med B", COUNTIFS(A$2:A3679, A3679, B$2:B3679, "Med B")=2), E3679, 0)</f>
        <v>0</v>
      </c>
    </row>
    <row r="3680" spans="9:16" ht="12.75" customHeight="1" x14ac:dyDescent="0.25">
      <c r="I3680" s="23">
        <f>IF(F3680=1, SUMIFS(E$2:E3680, A$2:A3680, A3680, B$2:B3680, "Med A"), 0)</f>
        <v>0</v>
      </c>
      <c r="J3680" s="23">
        <f t="shared" si="373"/>
        <v>0</v>
      </c>
      <c r="K3680" s="23">
        <f t="shared" si="374"/>
        <v>0</v>
      </c>
      <c r="L3680" s="23">
        <f t="shared" si="375"/>
        <v>0</v>
      </c>
      <c r="M3680" s="1">
        <f>IF(AND(B3680="Med B", COUNTIFS(A$2:A3680, A3680, B$2:B3680, "Med B")=1), 1, 0)</f>
        <v>0</v>
      </c>
      <c r="N3680" s="1">
        <f t="shared" si="376"/>
        <v>0</v>
      </c>
      <c r="O3680" s="1">
        <f>IF(B3680="Med B", COUNTIFS(A$2:A3680, A3680, B$2:B3680, "Med B"), 0)</f>
        <v>0</v>
      </c>
      <c r="P3680" s="1">
        <f>IF(AND(B3680="Med B", COUNTIFS(A$2:A3680, A3680, B$2:B3680, "Med B")=2), E3680, 0)</f>
        <v>0</v>
      </c>
    </row>
    <row r="3681" spans="9:16" ht="12.75" customHeight="1" x14ac:dyDescent="0.25">
      <c r="I3681" s="23">
        <f>IF(F3681=1, SUMIFS(E$2:E3681, A$2:A3681, A3681, B$2:B3681, "Med A"), 0)</f>
        <v>0</v>
      </c>
      <c r="J3681" s="23">
        <f t="shared" si="373"/>
        <v>0</v>
      </c>
      <c r="K3681" s="23">
        <f t="shared" si="374"/>
        <v>0</v>
      </c>
      <c r="L3681" s="23">
        <f t="shared" si="375"/>
        <v>0</v>
      </c>
      <c r="M3681" s="1">
        <f>IF(AND(B3681="Med B", COUNTIFS(A$2:A3681, A3681, B$2:B3681, "Med B")=1), 1, 0)</f>
        <v>0</v>
      </c>
      <c r="N3681" s="1">
        <f t="shared" si="376"/>
        <v>0</v>
      </c>
      <c r="O3681" s="1">
        <f>IF(B3681="Med B", COUNTIFS(A$2:A3681, A3681, B$2:B3681, "Med B"), 0)</f>
        <v>0</v>
      </c>
      <c r="P3681" s="1">
        <f>IF(AND(B3681="Med B", COUNTIFS(A$2:A3681, A3681, B$2:B3681, "Med B")=2), E3681, 0)</f>
        <v>0</v>
      </c>
    </row>
    <row r="3682" spans="9:16" ht="12.75" customHeight="1" x14ac:dyDescent="0.25">
      <c r="I3682" s="23">
        <f>IF(F3682=1, SUMIFS(E$2:E3682, A$2:A3682, A3682, B$2:B3682, "Med A"), 0)</f>
        <v>0</v>
      </c>
      <c r="J3682" s="23">
        <f t="shared" si="373"/>
        <v>0</v>
      </c>
      <c r="K3682" s="23">
        <f t="shared" si="374"/>
        <v>0</v>
      </c>
      <c r="L3682" s="23">
        <f t="shared" si="375"/>
        <v>0</v>
      </c>
      <c r="M3682" s="1">
        <f>IF(AND(B3682="Med B", COUNTIFS(A$2:A3682, A3682, B$2:B3682, "Med B")=1), 1, 0)</f>
        <v>0</v>
      </c>
      <c r="N3682" s="1">
        <f t="shared" si="376"/>
        <v>0</v>
      </c>
      <c r="O3682" s="1">
        <f>IF(B3682="Med B", COUNTIFS(A$2:A3682, A3682, B$2:B3682, "Med B"), 0)</f>
        <v>0</v>
      </c>
      <c r="P3682" s="1">
        <f>IF(AND(B3682="Med B", COUNTIFS(A$2:A3682, A3682, B$2:B3682, "Med B")=2), E3682, 0)</f>
        <v>0</v>
      </c>
    </row>
    <row r="3683" spans="9:16" ht="12.75" customHeight="1" x14ac:dyDescent="0.25">
      <c r="I3683" s="23">
        <f>IF(F3683=1, SUMIFS(E$2:E3683, A$2:A3683, A3683, B$2:B3683, "Med A"), 0)</f>
        <v>0</v>
      </c>
      <c r="J3683" s="23">
        <f t="shared" si="373"/>
        <v>0</v>
      </c>
      <c r="K3683" s="23">
        <f t="shared" si="374"/>
        <v>0</v>
      </c>
      <c r="L3683" s="23">
        <f t="shared" si="375"/>
        <v>0</v>
      </c>
      <c r="M3683" s="1">
        <f>IF(AND(B3683="Med B", COUNTIFS(A$2:A3683, A3683, B$2:B3683, "Med B")=1), 1, 0)</f>
        <v>0</v>
      </c>
      <c r="N3683" s="1">
        <f t="shared" si="376"/>
        <v>0</v>
      </c>
      <c r="O3683" s="1">
        <f>IF(B3683="Med B", COUNTIFS(A$2:A3683, A3683, B$2:B3683, "Med B"), 0)</f>
        <v>0</v>
      </c>
      <c r="P3683" s="1">
        <f>IF(AND(B3683="Med B", COUNTIFS(A$2:A3683, A3683, B$2:B3683, "Med B")=2), E3683, 0)</f>
        <v>0</v>
      </c>
    </row>
    <row r="3684" spans="9:16" ht="12.75" customHeight="1" x14ac:dyDescent="0.25">
      <c r="I3684" s="23">
        <f>IF(F3684=1, SUMIFS(E$2:E3684, A$2:A3684, A3684, B$2:B3684, "Med A"), 0)</f>
        <v>0</v>
      </c>
      <c r="J3684" s="23">
        <f t="shared" si="373"/>
        <v>0</v>
      </c>
      <c r="K3684" s="23">
        <f t="shared" si="374"/>
        <v>0</v>
      </c>
      <c r="L3684" s="23">
        <f t="shared" si="375"/>
        <v>0</v>
      </c>
      <c r="M3684" s="1">
        <f>IF(AND(B3684="Med B", COUNTIFS(A$2:A3684, A3684, B$2:B3684, "Med B")=1), 1, 0)</f>
        <v>0</v>
      </c>
      <c r="N3684" s="1">
        <f t="shared" si="376"/>
        <v>0</v>
      </c>
      <c r="O3684" s="1">
        <f>IF(B3684="Med B", COUNTIFS(A$2:A3684, A3684, B$2:B3684, "Med B"), 0)</f>
        <v>0</v>
      </c>
      <c r="P3684" s="1">
        <f>IF(AND(B3684="Med B", COUNTIFS(A$2:A3684, A3684, B$2:B3684, "Med B")=2), E3684, 0)</f>
        <v>0</v>
      </c>
    </row>
    <row r="3685" spans="9:16" ht="12.75" customHeight="1" x14ac:dyDescent="0.25">
      <c r="I3685" s="23">
        <f>IF(F3685=1, SUMIFS(E$2:E3685, A$2:A3685, A3685, B$2:B3685, "Med A"), 0)</f>
        <v>0</v>
      </c>
      <c r="J3685" s="23">
        <f t="shared" si="373"/>
        <v>0</v>
      </c>
      <c r="K3685" s="23">
        <f t="shared" si="374"/>
        <v>0</v>
      </c>
      <c r="L3685" s="23">
        <f t="shared" si="375"/>
        <v>0</v>
      </c>
      <c r="M3685" s="1">
        <f>IF(AND(B3685="Med B", COUNTIFS(A$2:A3685, A3685, B$2:B3685, "Med B")=1), 1, 0)</f>
        <v>0</v>
      </c>
      <c r="N3685" s="1">
        <f t="shared" si="376"/>
        <v>0</v>
      </c>
      <c r="O3685" s="1">
        <f>IF(B3685="Med B", COUNTIFS(A$2:A3685, A3685, B$2:B3685, "Med B"), 0)</f>
        <v>0</v>
      </c>
      <c r="P3685" s="1">
        <f>IF(AND(B3685="Med B", COUNTIFS(A$2:A3685, A3685, B$2:B3685, "Med B")=2), E3685, 0)</f>
        <v>0</v>
      </c>
    </row>
    <row r="3686" spans="9:16" ht="12.75" customHeight="1" x14ac:dyDescent="0.25">
      <c r="I3686" s="23">
        <f>IF(F3686=1, SUMIFS(E$2:E3686, A$2:A3686, A3686, B$2:B3686, "Med A"), 0)</f>
        <v>0</v>
      </c>
      <c r="J3686" s="23">
        <f t="shared" si="373"/>
        <v>0</v>
      </c>
      <c r="K3686" s="23">
        <f t="shared" si="374"/>
        <v>0</v>
      </c>
      <c r="L3686" s="23">
        <f t="shared" si="375"/>
        <v>0</v>
      </c>
      <c r="M3686" s="1">
        <f>IF(AND(B3686="Med B", COUNTIFS(A$2:A3686, A3686, B$2:B3686, "Med B")=1), 1, 0)</f>
        <v>0</v>
      </c>
      <c r="N3686" s="1">
        <f t="shared" si="376"/>
        <v>0</v>
      </c>
      <c r="O3686" s="1">
        <f>IF(B3686="Med B", COUNTIFS(A$2:A3686, A3686, B$2:B3686, "Med B"), 0)</f>
        <v>0</v>
      </c>
      <c r="P3686" s="1">
        <f>IF(AND(B3686="Med B", COUNTIFS(A$2:A3686, A3686, B$2:B3686, "Med B")=2), E3686, 0)</f>
        <v>0</v>
      </c>
    </row>
    <row r="3687" spans="9:16" ht="12.75" customHeight="1" x14ac:dyDescent="0.25">
      <c r="I3687" s="23">
        <f>IF(F3687=1, SUMIFS(E$2:E3687, A$2:A3687, A3687, B$2:B3687, "Med A"), 0)</f>
        <v>0</v>
      </c>
      <c r="J3687" s="23">
        <f t="shared" si="373"/>
        <v>0</v>
      </c>
      <c r="K3687" s="23">
        <f t="shared" si="374"/>
        <v>0</v>
      </c>
      <c r="L3687" s="23">
        <f t="shared" si="375"/>
        <v>0</v>
      </c>
      <c r="M3687" s="1">
        <f>IF(AND(B3687="Med B", COUNTIFS(A$2:A3687, A3687, B$2:B3687, "Med B")=1), 1, 0)</f>
        <v>0</v>
      </c>
      <c r="N3687" s="1">
        <f t="shared" si="376"/>
        <v>0</v>
      </c>
      <c r="O3687" s="1">
        <f>IF(B3687="Med B", COUNTIFS(A$2:A3687, A3687, B$2:B3687, "Med B"), 0)</f>
        <v>0</v>
      </c>
      <c r="P3687" s="1">
        <f>IF(AND(B3687="Med B", COUNTIFS(A$2:A3687, A3687, B$2:B3687, "Med B")=2), E3687, 0)</f>
        <v>0</v>
      </c>
    </row>
    <row r="3688" spans="9:16" ht="12.75" customHeight="1" x14ac:dyDescent="0.25">
      <c r="I3688" s="23">
        <f>IF(F3688=1, SUMIFS(E$2:E3688, A$2:A3688, A3688, B$2:B3688, "Med A"), 0)</f>
        <v>0</v>
      </c>
      <c r="J3688" s="23">
        <f t="shared" si="373"/>
        <v>0</v>
      </c>
      <c r="K3688" s="23">
        <f t="shared" si="374"/>
        <v>0</v>
      </c>
      <c r="L3688" s="23">
        <f t="shared" si="375"/>
        <v>0</v>
      </c>
      <c r="M3688" s="1">
        <f>IF(AND(B3688="Med B", COUNTIFS(A$2:A3688, A3688, B$2:B3688, "Med B")=1), 1, 0)</f>
        <v>0</v>
      </c>
      <c r="N3688" s="1">
        <f t="shared" si="376"/>
        <v>0</v>
      </c>
      <c r="O3688" s="1">
        <f>IF(B3688="Med B", COUNTIFS(A$2:A3688, A3688, B$2:B3688, "Med B"), 0)</f>
        <v>0</v>
      </c>
      <c r="P3688" s="1">
        <f>IF(AND(B3688="Med B", COUNTIFS(A$2:A3688, A3688, B$2:B3688, "Med B")=2), E3688, 0)</f>
        <v>0</v>
      </c>
    </row>
    <row r="3689" spans="9:16" ht="12.75" customHeight="1" x14ac:dyDescent="0.25">
      <c r="I3689" s="23">
        <f>IF(F3689=1, SUMIFS(E$2:E3689, A$2:A3689, A3689, B$2:B3689, "Med A"), 0)</f>
        <v>0</v>
      </c>
      <c r="J3689" s="23">
        <f t="shared" si="373"/>
        <v>0</v>
      </c>
      <c r="K3689" s="23">
        <f t="shared" si="374"/>
        <v>0</v>
      </c>
      <c r="L3689" s="23">
        <f t="shared" si="375"/>
        <v>0</v>
      </c>
      <c r="M3689" s="1">
        <f>IF(AND(B3689="Med B", COUNTIFS(A$2:A3689, A3689, B$2:B3689, "Med B")=1), 1, 0)</f>
        <v>0</v>
      </c>
      <c r="N3689" s="1">
        <f t="shared" si="376"/>
        <v>0</v>
      </c>
      <c r="O3689" s="1">
        <f>IF(B3689="Med B", COUNTIFS(A$2:A3689, A3689, B$2:B3689, "Med B"), 0)</f>
        <v>0</v>
      </c>
      <c r="P3689" s="1">
        <f>IF(AND(B3689="Med B", COUNTIFS(A$2:A3689, A3689, B$2:B3689, "Med B")=2), E3689, 0)</f>
        <v>0</v>
      </c>
    </row>
    <row r="3690" spans="9:16" ht="12.75" customHeight="1" x14ac:dyDescent="0.25">
      <c r="I3690" s="23">
        <f>IF(F3690=1, SUMIFS(E$2:E3690, A$2:A3690, A3690, B$2:B3690, "Med A"), 0)</f>
        <v>0</v>
      </c>
      <c r="J3690" s="23">
        <f t="shared" si="373"/>
        <v>0</v>
      </c>
      <c r="K3690" s="23">
        <f t="shared" si="374"/>
        <v>0</v>
      </c>
      <c r="L3690" s="23">
        <f t="shared" si="375"/>
        <v>0</v>
      </c>
      <c r="M3690" s="1">
        <f>IF(AND(B3690="Med B", COUNTIFS(A$2:A3690, A3690, B$2:B3690, "Med B")=1), 1, 0)</f>
        <v>0</v>
      </c>
      <c r="N3690" s="1">
        <f t="shared" si="376"/>
        <v>0</v>
      </c>
      <c r="O3690" s="1">
        <f>IF(B3690="Med B", COUNTIFS(A$2:A3690, A3690, B$2:B3690, "Med B"), 0)</f>
        <v>0</v>
      </c>
      <c r="P3690" s="1">
        <f>IF(AND(B3690="Med B", COUNTIFS(A$2:A3690, A3690, B$2:B3690, "Med B")=2), E3690, 0)</f>
        <v>0</v>
      </c>
    </row>
    <row r="3691" spans="9:16" ht="12.75" customHeight="1" x14ac:dyDescent="0.25">
      <c r="I3691" s="23">
        <f>IF(F3691=1, SUMIFS(E$2:E3691, A$2:A3691, A3691, B$2:B3691, "Med A"), 0)</f>
        <v>0</v>
      </c>
      <c r="J3691" s="23">
        <f t="shared" si="373"/>
        <v>0</v>
      </c>
      <c r="K3691" s="23">
        <f t="shared" si="374"/>
        <v>0</v>
      </c>
      <c r="L3691" s="23">
        <f t="shared" si="375"/>
        <v>0</v>
      </c>
      <c r="M3691" s="1">
        <f>IF(AND(B3691="Med B", COUNTIFS(A$2:A3691, A3691, B$2:B3691, "Med B")=1), 1, 0)</f>
        <v>0</v>
      </c>
      <c r="N3691" s="1">
        <f t="shared" si="376"/>
        <v>0</v>
      </c>
      <c r="O3691" s="1">
        <f>IF(B3691="Med B", COUNTIFS(A$2:A3691, A3691, B$2:B3691, "Med B"), 0)</f>
        <v>0</v>
      </c>
      <c r="P3691" s="1">
        <f>IF(AND(B3691="Med B", COUNTIFS(A$2:A3691, A3691, B$2:B3691, "Med B")=2), E3691, 0)</f>
        <v>0</v>
      </c>
    </row>
    <row r="3692" spans="9:16" ht="12.75" customHeight="1" x14ac:dyDescent="0.25">
      <c r="I3692" s="23">
        <f>IF(F3692=1, SUMIFS(E$2:E3692, A$2:A3692, A3692, B$2:B3692, "Med A"), 0)</f>
        <v>0</v>
      </c>
      <c r="J3692" s="23">
        <f t="shared" si="373"/>
        <v>0</v>
      </c>
      <c r="K3692" s="23">
        <f t="shared" si="374"/>
        <v>0</v>
      </c>
      <c r="L3692" s="23">
        <f t="shared" si="375"/>
        <v>0</v>
      </c>
      <c r="M3692" s="1">
        <f>IF(AND(B3692="Med B", COUNTIFS(A$2:A3692, A3692, B$2:B3692, "Med B")=1), 1, 0)</f>
        <v>0</v>
      </c>
      <c r="N3692" s="1">
        <f t="shared" si="376"/>
        <v>0</v>
      </c>
      <c r="O3692" s="1">
        <f>IF(B3692="Med B", COUNTIFS(A$2:A3692, A3692, B$2:B3692, "Med B"), 0)</f>
        <v>0</v>
      </c>
      <c r="P3692" s="1">
        <f>IF(AND(B3692="Med B", COUNTIFS(A$2:A3692, A3692, B$2:B3692, "Med B")=2), E3692, 0)</f>
        <v>0</v>
      </c>
    </row>
    <row r="3693" spans="9:16" ht="12.75" customHeight="1" x14ac:dyDescent="0.25">
      <c r="I3693" s="23">
        <f>IF(F3693=1, SUMIFS(E$2:E3693, A$2:A3693, A3693, B$2:B3693, "Med A"), 0)</f>
        <v>0</v>
      </c>
      <c r="J3693" s="23">
        <f t="shared" si="373"/>
        <v>0</v>
      </c>
      <c r="K3693" s="23">
        <f t="shared" si="374"/>
        <v>0</v>
      </c>
      <c r="L3693" s="23">
        <f t="shared" si="375"/>
        <v>0</v>
      </c>
      <c r="M3693" s="1">
        <f>IF(AND(B3693="Med B", COUNTIFS(A$2:A3693, A3693, B$2:B3693, "Med B")=1), 1, 0)</f>
        <v>0</v>
      </c>
      <c r="N3693" s="1">
        <f t="shared" si="376"/>
        <v>0</v>
      </c>
      <c r="O3693" s="1">
        <f>IF(B3693="Med B", COUNTIFS(A$2:A3693, A3693, B$2:B3693, "Med B"), 0)</f>
        <v>0</v>
      </c>
      <c r="P3693" s="1">
        <f>IF(AND(B3693="Med B", COUNTIFS(A$2:A3693, A3693, B$2:B3693, "Med B")=2), E3693, 0)</f>
        <v>0</v>
      </c>
    </row>
    <row r="3694" spans="9:16" ht="12.75" customHeight="1" x14ac:dyDescent="0.25">
      <c r="I3694" s="23">
        <f>IF(F3694=1, SUMIFS(E$2:E3694, A$2:A3694, A3694, B$2:B3694, "Med A"), 0)</f>
        <v>0</v>
      </c>
      <c r="J3694" s="23">
        <f t="shared" si="373"/>
        <v>0</v>
      </c>
      <c r="K3694" s="23">
        <f t="shared" si="374"/>
        <v>0</v>
      </c>
      <c r="L3694" s="23">
        <f t="shared" si="375"/>
        <v>0</v>
      </c>
      <c r="M3694" s="1">
        <f>IF(AND(B3694="Med B", COUNTIFS(A$2:A3694, A3694, B$2:B3694, "Med B")=1), 1, 0)</f>
        <v>0</v>
      </c>
      <c r="N3694" s="1">
        <f t="shared" si="376"/>
        <v>0</v>
      </c>
      <c r="O3694" s="1">
        <f>IF(B3694="Med B", COUNTIFS(A$2:A3694, A3694, B$2:B3694, "Med B"), 0)</f>
        <v>0</v>
      </c>
      <c r="P3694" s="1">
        <f>IF(AND(B3694="Med B", COUNTIFS(A$2:A3694, A3694, B$2:B3694, "Med B")=2), E3694, 0)</f>
        <v>0</v>
      </c>
    </row>
    <row r="3695" spans="9:16" ht="12.75" customHeight="1" x14ac:dyDescent="0.25">
      <c r="I3695" s="23">
        <f>IF(F3695=1, SUMIFS(E$2:E3695, A$2:A3695, A3695, B$2:B3695, "Med A"), 0)</f>
        <v>0</v>
      </c>
      <c r="J3695" s="23">
        <f t="shared" si="373"/>
        <v>0</v>
      </c>
      <c r="K3695" s="23">
        <f t="shared" si="374"/>
        <v>0</v>
      </c>
      <c r="L3695" s="23">
        <f t="shared" si="375"/>
        <v>0</v>
      </c>
      <c r="M3695" s="1">
        <f>IF(AND(B3695="Med B", COUNTIFS(A$2:A3695, A3695, B$2:B3695, "Med B")=1), 1, 0)</f>
        <v>0</v>
      </c>
      <c r="N3695" s="1">
        <f t="shared" si="376"/>
        <v>0</v>
      </c>
      <c r="O3695" s="1">
        <f>IF(B3695="Med B", COUNTIFS(A$2:A3695, A3695, B$2:B3695, "Med B"), 0)</f>
        <v>0</v>
      </c>
      <c r="P3695" s="1">
        <f>IF(AND(B3695="Med B", COUNTIFS(A$2:A3695, A3695, B$2:B3695, "Med B")=2), E3695, 0)</f>
        <v>0</v>
      </c>
    </row>
    <row r="3696" spans="9:16" ht="12.75" customHeight="1" x14ac:dyDescent="0.25">
      <c r="I3696" s="23">
        <f>IF(F3696=1, SUMIFS(E$2:E3696, A$2:A3696, A3696, B$2:B3696, "Med A"), 0)</f>
        <v>0</v>
      </c>
      <c r="J3696" s="23">
        <f t="shared" si="373"/>
        <v>0</v>
      </c>
      <c r="K3696" s="23">
        <f t="shared" si="374"/>
        <v>0</v>
      </c>
      <c r="L3696" s="23">
        <f t="shared" si="375"/>
        <v>0</v>
      </c>
      <c r="M3696" s="1">
        <f>IF(AND(B3696="Med B", COUNTIFS(A$2:A3696, A3696, B$2:B3696, "Med B")=1), 1, 0)</f>
        <v>0</v>
      </c>
      <c r="N3696" s="1">
        <f t="shared" si="376"/>
        <v>0</v>
      </c>
      <c r="O3696" s="1">
        <f>IF(B3696="Med B", COUNTIFS(A$2:A3696, A3696, B$2:B3696, "Med B"), 0)</f>
        <v>0</v>
      </c>
      <c r="P3696" s="1">
        <f>IF(AND(B3696="Med B", COUNTIFS(A$2:A3696, A3696, B$2:B3696, "Med B")=2), E3696, 0)</f>
        <v>0</v>
      </c>
    </row>
    <row r="3697" spans="9:16" ht="12.75" customHeight="1" x14ac:dyDescent="0.25">
      <c r="I3697" s="23">
        <f>IF(F3697=1, SUMIFS(E$2:E3697, A$2:A3697, A3697, B$2:B3697, "Med A"), 0)</f>
        <v>0</v>
      </c>
      <c r="J3697" s="23">
        <f t="shared" si="373"/>
        <v>0</v>
      </c>
      <c r="K3697" s="23">
        <f t="shared" si="374"/>
        <v>0</v>
      </c>
      <c r="L3697" s="23">
        <f t="shared" si="375"/>
        <v>0</v>
      </c>
      <c r="M3697" s="1">
        <f>IF(AND(B3697="Med B", COUNTIFS(A$2:A3697, A3697, B$2:B3697, "Med B")=1), 1, 0)</f>
        <v>0</v>
      </c>
      <c r="N3697" s="1">
        <f t="shared" si="376"/>
        <v>0</v>
      </c>
      <c r="O3697" s="1">
        <f>IF(B3697="Med B", COUNTIFS(A$2:A3697, A3697, B$2:B3697, "Med B"), 0)</f>
        <v>0</v>
      </c>
      <c r="P3697" s="1">
        <f>IF(AND(B3697="Med B", COUNTIFS(A$2:A3697, A3697, B$2:B3697, "Med B")=2), E3697, 0)</f>
        <v>0</v>
      </c>
    </row>
    <row r="3698" spans="9:16" ht="12.75" customHeight="1" x14ac:dyDescent="0.25">
      <c r="I3698" s="23">
        <f>IF(F3698=1, SUMIFS(E$2:E3698, A$2:A3698, A3698, B$2:B3698, "Med A"), 0)</f>
        <v>0</v>
      </c>
      <c r="J3698" s="23">
        <f t="shared" si="373"/>
        <v>0</v>
      </c>
      <c r="K3698" s="23">
        <f t="shared" si="374"/>
        <v>0</v>
      </c>
      <c r="L3698" s="23">
        <f t="shared" si="375"/>
        <v>0</v>
      </c>
      <c r="M3698" s="1">
        <f>IF(AND(B3698="Med B", COUNTIFS(A$2:A3698, A3698, B$2:B3698, "Med B")=1), 1, 0)</f>
        <v>0</v>
      </c>
      <c r="N3698" s="1">
        <f t="shared" si="376"/>
        <v>0</v>
      </c>
      <c r="O3698" s="1">
        <f>IF(B3698="Med B", COUNTIFS(A$2:A3698, A3698, B$2:B3698, "Med B"), 0)</f>
        <v>0</v>
      </c>
      <c r="P3698" s="1">
        <f>IF(AND(B3698="Med B", COUNTIFS(A$2:A3698, A3698, B$2:B3698, "Med B")=2), E3698, 0)</f>
        <v>0</v>
      </c>
    </row>
    <row r="3699" spans="9:16" ht="12.75" customHeight="1" x14ac:dyDescent="0.25">
      <c r="I3699" s="23">
        <f>IF(F3699=1, SUMIFS(E$2:E3699, A$2:A3699, A3699, B$2:B3699, "Med A"), 0)</f>
        <v>0</v>
      </c>
      <c r="J3699" s="23">
        <f t="shared" si="373"/>
        <v>0</v>
      </c>
      <c r="K3699" s="23">
        <f t="shared" si="374"/>
        <v>0</v>
      </c>
      <c r="L3699" s="23">
        <f t="shared" si="375"/>
        <v>0</v>
      </c>
      <c r="M3699" s="1">
        <f>IF(AND(B3699="Med B", COUNTIFS(A$2:A3699, A3699, B$2:B3699, "Med B")=1), 1, 0)</f>
        <v>0</v>
      </c>
      <c r="N3699" s="1">
        <f t="shared" si="376"/>
        <v>0</v>
      </c>
      <c r="O3699" s="1">
        <f>IF(B3699="Med B", COUNTIFS(A$2:A3699, A3699, B$2:B3699, "Med B"), 0)</f>
        <v>0</v>
      </c>
      <c r="P3699" s="1">
        <f>IF(AND(B3699="Med B", COUNTIFS(A$2:A3699, A3699, B$2:B3699, "Med B")=2), E3699, 0)</f>
        <v>0</v>
      </c>
    </row>
    <row r="3700" spans="9:16" ht="12.75" customHeight="1" x14ac:dyDescent="0.25">
      <c r="I3700" s="23">
        <f>IF(F3700=1, SUMIFS(E$2:E3700, A$2:A3700, A3700, B$2:B3700, "Med A"), 0)</f>
        <v>0</v>
      </c>
      <c r="J3700" s="23">
        <f t="shared" si="373"/>
        <v>0</v>
      </c>
      <c r="K3700" s="23">
        <f t="shared" si="374"/>
        <v>0</v>
      </c>
      <c r="L3700" s="23">
        <f t="shared" si="375"/>
        <v>0</v>
      </c>
      <c r="M3700" s="1">
        <f>IF(AND(B3700="Med B", COUNTIFS(A$2:A3700, A3700, B$2:B3700, "Med B")=1), 1, 0)</f>
        <v>0</v>
      </c>
      <c r="N3700" s="1">
        <f t="shared" si="376"/>
        <v>0</v>
      </c>
      <c r="O3700" s="1">
        <f>IF(B3700="Med B", COUNTIFS(A$2:A3700, A3700, B$2:B3700, "Med B"), 0)</f>
        <v>0</v>
      </c>
      <c r="P3700" s="1">
        <f>IF(AND(B3700="Med B", COUNTIFS(A$2:A3700, A3700, B$2:B3700, "Med B")=2), E3700, 0)</f>
        <v>0</v>
      </c>
    </row>
    <row r="3701" spans="9:16" ht="12.75" customHeight="1" x14ac:dyDescent="0.25">
      <c r="I3701" s="23">
        <f>IF(F3701=1, SUMIFS(E$2:E3701, A$2:A3701, A3701, B$2:B3701, "Med A"), 0)</f>
        <v>0</v>
      </c>
      <c r="J3701" s="23">
        <f t="shared" si="373"/>
        <v>0</v>
      </c>
      <c r="K3701" s="23">
        <f t="shared" si="374"/>
        <v>0</v>
      </c>
      <c r="L3701" s="23">
        <f t="shared" si="375"/>
        <v>0</v>
      </c>
      <c r="M3701" s="1">
        <f>IF(AND(B3701="Med B", COUNTIFS(A$2:A3701, A3701, B$2:B3701, "Med B")=1), 1, 0)</f>
        <v>0</v>
      </c>
      <c r="N3701" s="1">
        <f t="shared" si="376"/>
        <v>0</v>
      </c>
      <c r="O3701" s="1">
        <f>IF(B3701="Med B", COUNTIFS(A$2:A3701, A3701, B$2:B3701, "Med B"), 0)</f>
        <v>0</v>
      </c>
      <c r="P3701" s="1">
        <f>IF(AND(B3701="Med B", COUNTIFS(A$2:A3701, A3701, B$2:B3701, "Med B")=2), E3701, 0)</f>
        <v>0</v>
      </c>
    </row>
    <row r="3702" spans="9:16" ht="12.75" customHeight="1" x14ac:dyDescent="0.25">
      <c r="I3702" s="23">
        <f>IF(F3702=1, SUMIFS(E$2:E3702, A$2:A3702, A3702, B$2:B3702, "Med A"), 0)</f>
        <v>0</v>
      </c>
      <c r="J3702" s="23">
        <f t="shared" si="373"/>
        <v>0</v>
      </c>
      <c r="K3702" s="23">
        <f t="shared" si="374"/>
        <v>0</v>
      </c>
      <c r="L3702" s="23">
        <f t="shared" si="375"/>
        <v>0</v>
      </c>
      <c r="M3702" s="1">
        <f>IF(AND(B3702="Med B", COUNTIFS(A$2:A3702, A3702, B$2:B3702, "Med B")=1), 1, 0)</f>
        <v>0</v>
      </c>
      <c r="N3702" s="1">
        <f t="shared" si="376"/>
        <v>0</v>
      </c>
      <c r="O3702" s="1">
        <f>IF(B3702="Med B", COUNTIFS(A$2:A3702, A3702, B$2:B3702, "Med B"), 0)</f>
        <v>0</v>
      </c>
      <c r="P3702" s="1">
        <f>IF(AND(B3702="Med B", COUNTIFS(A$2:A3702, A3702, B$2:B3702, "Med B")=2), E3702, 0)</f>
        <v>0</v>
      </c>
    </row>
    <row r="3703" spans="9:16" ht="12.75" customHeight="1" x14ac:dyDescent="0.25">
      <c r="I3703" s="23">
        <f>IF(F3703=1, SUMIFS(E$2:E3703, A$2:A3703, A3703, B$2:B3703, "Med A"), 0)</f>
        <v>0</v>
      </c>
      <c r="J3703" s="23">
        <f t="shared" si="373"/>
        <v>0</v>
      </c>
      <c r="K3703" s="23">
        <f t="shared" si="374"/>
        <v>0</v>
      </c>
      <c r="L3703" s="23">
        <f t="shared" si="375"/>
        <v>0</v>
      </c>
      <c r="M3703" s="1">
        <f>IF(AND(B3703="Med B", COUNTIFS(A$2:A3703, A3703, B$2:B3703, "Med B")=1), 1, 0)</f>
        <v>0</v>
      </c>
      <c r="N3703" s="1">
        <f t="shared" si="376"/>
        <v>0</v>
      </c>
      <c r="O3703" s="1">
        <f>IF(B3703="Med B", COUNTIFS(A$2:A3703, A3703, B$2:B3703, "Med B"), 0)</f>
        <v>0</v>
      </c>
      <c r="P3703" s="1">
        <f>IF(AND(B3703="Med B", COUNTIFS(A$2:A3703, A3703, B$2:B3703, "Med B")=2), E3703, 0)</f>
        <v>0</v>
      </c>
    </row>
    <row r="3704" spans="9:16" ht="12.75" customHeight="1" x14ac:dyDescent="0.25">
      <c r="I3704" s="23">
        <f>IF(F3704=1, SUMIFS(E$2:E3704, A$2:A3704, A3704, B$2:B3704, "Med A"), 0)</f>
        <v>0</v>
      </c>
      <c r="J3704" s="23">
        <f t="shared" si="373"/>
        <v>0</v>
      </c>
      <c r="K3704" s="23">
        <f t="shared" si="374"/>
        <v>0</v>
      </c>
      <c r="L3704" s="23">
        <f t="shared" si="375"/>
        <v>0</v>
      </c>
      <c r="M3704" s="1">
        <f>IF(AND(B3704="Med B", COUNTIFS(A$2:A3704, A3704, B$2:B3704, "Med B")=1), 1, 0)</f>
        <v>0</v>
      </c>
      <c r="N3704" s="1">
        <f t="shared" si="376"/>
        <v>0</v>
      </c>
      <c r="O3704" s="1">
        <f>IF(B3704="Med B", COUNTIFS(A$2:A3704, A3704, B$2:B3704, "Med B"), 0)</f>
        <v>0</v>
      </c>
      <c r="P3704" s="1">
        <f>IF(AND(B3704="Med B", COUNTIFS(A$2:A3704, A3704, B$2:B3704, "Med B")=2), E3704, 0)</f>
        <v>0</v>
      </c>
    </row>
    <row r="3705" spans="9:16" ht="12.75" customHeight="1" x14ac:dyDescent="0.25">
      <c r="I3705" s="23">
        <f>IF(F3705=1, SUMIFS(E$2:E3705, A$2:A3705, A3705, B$2:B3705, "Med A"), 0)</f>
        <v>0</v>
      </c>
      <c r="J3705" s="23">
        <f t="shared" si="373"/>
        <v>0</v>
      </c>
      <c r="K3705" s="23">
        <f t="shared" si="374"/>
        <v>0</v>
      </c>
      <c r="L3705" s="23">
        <f t="shared" si="375"/>
        <v>0</v>
      </c>
      <c r="M3705" s="1">
        <f>IF(AND(B3705="Med B", COUNTIFS(A$2:A3705, A3705, B$2:B3705, "Med B")=1), 1, 0)</f>
        <v>0</v>
      </c>
      <c r="N3705" s="1">
        <f t="shared" si="376"/>
        <v>0</v>
      </c>
      <c r="O3705" s="1">
        <f>IF(B3705="Med B", COUNTIFS(A$2:A3705, A3705, B$2:B3705, "Med B"), 0)</f>
        <v>0</v>
      </c>
      <c r="P3705" s="1">
        <f>IF(AND(B3705="Med B", COUNTIFS(A$2:A3705, A3705, B$2:B3705, "Med B")=2), E3705, 0)</f>
        <v>0</v>
      </c>
    </row>
    <row r="3706" spans="9:16" ht="12.75" customHeight="1" x14ac:dyDescent="0.25">
      <c r="I3706" s="23">
        <f>IF(F3706=1, SUMIFS(E$2:E3706, A$2:A3706, A3706, B$2:B3706, "Med A"), 0)</f>
        <v>0</v>
      </c>
      <c r="J3706" s="23">
        <f t="shared" si="373"/>
        <v>0</v>
      </c>
      <c r="K3706" s="23">
        <f t="shared" si="374"/>
        <v>0</v>
      </c>
      <c r="L3706" s="23">
        <f t="shared" si="375"/>
        <v>0</v>
      </c>
      <c r="M3706" s="1">
        <f>IF(AND(B3706="Med B", COUNTIFS(A$2:A3706, A3706, B$2:B3706, "Med B")=1), 1, 0)</f>
        <v>0</v>
      </c>
      <c r="N3706" s="1">
        <f t="shared" si="376"/>
        <v>0</v>
      </c>
      <c r="O3706" s="1">
        <f>IF(B3706="Med B", COUNTIFS(A$2:A3706, A3706, B$2:B3706, "Med B"), 0)</f>
        <v>0</v>
      </c>
      <c r="P3706" s="1">
        <f>IF(AND(B3706="Med B", COUNTIFS(A$2:A3706, A3706, B$2:B3706, "Med B")=2), E3706, 0)</f>
        <v>0</v>
      </c>
    </row>
    <row r="3707" spans="9:16" ht="12.75" customHeight="1" x14ac:dyDescent="0.25">
      <c r="I3707" s="23">
        <f>IF(F3707=1, SUMIFS(E$2:E3707, A$2:A3707, A3707, B$2:B3707, "Med A"), 0)</f>
        <v>0</v>
      </c>
      <c r="J3707" s="23">
        <f t="shared" si="373"/>
        <v>0</v>
      </c>
      <c r="K3707" s="23">
        <f t="shared" si="374"/>
        <v>0</v>
      </c>
      <c r="L3707" s="23">
        <f t="shared" si="375"/>
        <v>0</v>
      </c>
      <c r="M3707" s="1">
        <f>IF(AND(B3707="Med B", COUNTIFS(A$2:A3707, A3707, B$2:B3707, "Med B")=1), 1, 0)</f>
        <v>0</v>
      </c>
      <c r="N3707" s="1">
        <f t="shared" si="376"/>
        <v>0</v>
      </c>
      <c r="O3707" s="1">
        <f>IF(B3707="Med B", COUNTIFS(A$2:A3707, A3707, B$2:B3707, "Med B"), 0)</f>
        <v>0</v>
      </c>
      <c r="P3707" s="1">
        <f>IF(AND(B3707="Med B", COUNTIFS(A$2:A3707, A3707, B$2:B3707, "Med B")=2), E3707, 0)</f>
        <v>0</v>
      </c>
    </row>
    <row r="3708" spans="9:16" ht="12.75" customHeight="1" x14ac:dyDescent="0.25">
      <c r="I3708" s="23">
        <f>IF(F3708=1, SUMIFS(E$2:E3708, A$2:A3708, A3708, B$2:B3708, "Med A"), 0)</f>
        <v>0</v>
      </c>
      <c r="J3708" s="23">
        <f t="shared" si="373"/>
        <v>0</v>
      </c>
      <c r="K3708" s="23">
        <f t="shared" si="374"/>
        <v>0</v>
      </c>
      <c r="L3708" s="23">
        <f t="shared" si="375"/>
        <v>0</v>
      </c>
      <c r="M3708" s="1">
        <f>IF(AND(B3708="Med B", COUNTIFS(A$2:A3708, A3708, B$2:B3708, "Med B")=1), 1, 0)</f>
        <v>0</v>
      </c>
      <c r="N3708" s="1">
        <f t="shared" si="376"/>
        <v>0</v>
      </c>
      <c r="O3708" s="1">
        <f>IF(B3708="Med B", COUNTIFS(A$2:A3708, A3708, B$2:B3708, "Med B"), 0)</f>
        <v>0</v>
      </c>
      <c r="P3708" s="1">
        <f>IF(AND(B3708="Med B", COUNTIFS(A$2:A3708, A3708, B$2:B3708, "Med B")=2), E3708, 0)</f>
        <v>0</v>
      </c>
    </row>
    <row r="3709" spans="9:16" ht="12.75" customHeight="1" x14ac:dyDescent="0.25">
      <c r="I3709" s="23">
        <f>IF(F3709=1, SUMIFS(E$2:E3709, A$2:A3709, A3709, B$2:B3709, "Med A"), 0)</f>
        <v>0</v>
      </c>
      <c r="J3709" s="23">
        <f t="shared" si="373"/>
        <v>0</v>
      </c>
      <c r="K3709" s="23">
        <f t="shared" si="374"/>
        <v>0</v>
      </c>
      <c r="L3709" s="23">
        <f t="shared" si="375"/>
        <v>0</v>
      </c>
      <c r="M3709" s="1">
        <f>IF(AND(B3709="Med B", COUNTIFS(A$2:A3709, A3709, B$2:B3709, "Med B")=1), 1, 0)</f>
        <v>0</v>
      </c>
      <c r="N3709" s="1">
        <f t="shared" si="376"/>
        <v>0</v>
      </c>
      <c r="O3709" s="1">
        <f>IF(B3709="Med B", COUNTIFS(A$2:A3709, A3709, B$2:B3709, "Med B"), 0)</f>
        <v>0</v>
      </c>
      <c r="P3709" s="1">
        <f>IF(AND(B3709="Med B", COUNTIFS(A$2:A3709, A3709, B$2:B3709, "Med B")=2), E3709, 0)</f>
        <v>0</v>
      </c>
    </row>
    <row r="3710" spans="9:16" ht="12.75" customHeight="1" x14ac:dyDescent="0.25">
      <c r="I3710" s="23">
        <f>IF(F3710=1, SUMIFS(E$2:E3710, A$2:A3710, A3710, B$2:B3710, "Med A"), 0)</f>
        <v>0</v>
      </c>
      <c r="J3710" s="23">
        <f t="shared" si="373"/>
        <v>0</v>
      </c>
      <c r="K3710" s="23">
        <f t="shared" si="374"/>
        <v>0</v>
      </c>
      <c r="L3710" s="23">
        <f t="shared" si="375"/>
        <v>0</v>
      </c>
      <c r="M3710" s="1">
        <f>IF(AND(B3710="Med B", COUNTIFS(A$2:A3710, A3710, B$2:B3710, "Med B")=1), 1, 0)</f>
        <v>0</v>
      </c>
      <c r="N3710" s="1">
        <f t="shared" si="376"/>
        <v>0</v>
      </c>
      <c r="O3710" s="1">
        <f>IF(B3710="Med B", COUNTIFS(A$2:A3710, A3710, B$2:B3710, "Med B"), 0)</f>
        <v>0</v>
      </c>
      <c r="P3710" s="1">
        <f>IF(AND(B3710="Med B", COUNTIFS(A$2:A3710, A3710, B$2:B3710, "Med B")=2), E3710, 0)</f>
        <v>0</v>
      </c>
    </row>
    <row r="3711" spans="9:16" ht="12.75" customHeight="1" x14ac:dyDescent="0.25">
      <c r="I3711" s="23">
        <f>IF(F3711=1, SUMIFS(E$2:E3711, A$2:A3711, A3711, B$2:B3711, "Med A"), 0)</f>
        <v>0</v>
      </c>
      <c r="J3711" s="23">
        <f t="shared" si="373"/>
        <v>0</v>
      </c>
      <c r="K3711" s="23">
        <f t="shared" si="374"/>
        <v>0</v>
      </c>
      <c r="L3711" s="23">
        <f t="shared" si="375"/>
        <v>0</v>
      </c>
      <c r="M3711" s="1">
        <f>IF(AND(B3711="Med B", COUNTIFS(A$2:A3711, A3711, B$2:B3711, "Med B")=1), 1, 0)</f>
        <v>0</v>
      </c>
      <c r="N3711" s="1">
        <f t="shared" si="376"/>
        <v>0</v>
      </c>
      <c r="O3711" s="1">
        <f>IF(B3711="Med B", COUNTIFS(A$2:A3711, A3711, B$2:B3711, "Med B"), 0)</f>
        <v>0</v>
      </c>
      <c r="P3711" s="1">
        <f>IF(AND(B3711="Med B", COUNTIFS(A$2:A3711, A3711, B$2:B3711, "Med B")=2), E3711, 0)</f>
        <v>0</v>
      </c>
    </row>
    <row r="3712" spans="9:16" ht="12.75" customHeight="1" x14ac:dyDescent="0.25">
      <c r="I3712" s="23">
        <f>IF(F3712=1, SUMIFS(E$2:E3712, A$2:A3712, A3712, B$2:B3712, "Med A"), 0)</f>
        <v>0</v>
      </c>
      <c r="J3712" s="23">
        <f t="shared" si="373"/>
        <v>0</v>
      </c>
      <c r="K3712" s="23">
        <f t="shared" si="374"/>
        <v>0</v>
      </c>
      <c r="L3712" s="23">
        <f t="shared" si="375"/>
        <v>0</v>
      </c>
      <c r="M3712" s="1">
        <f>IF(AND(B3712="Med B", COUNTIFS(A$2:A3712, A3712, B$2:B3712, "Med B")=1), 1, 0)</f>
        <v>0</v>
      </c>
      <c r="N3712" s="1">
        <f t="shared" si="376"/>
        <v>0</v>
      </c>
      <c r="O3712" s="1">
        <f>IF(B3712="Med B", COUNTIFS(A$2:A3712, A3712, B$2:B3712, "Med B"), 0)</f>
        <v>0</v>
      </c>
      <c r="P3712" s="1">
        <f>IF(AND(B3712="Med B", COUNTIFS(A$2:A3712, A3712, B$2:B3712, "Med B")=2), E3712, 0)</f>
        <v>0</v>
      </c>
    </row>
    <row r="3713" spans="9:16" ht="12.75" customHeight="1" x14ac:dyDescent="0.25">
      <c r="I3713" s="23">
        <f>IF(F3713=1, SUMIFS(E$2:E3713, A$2:A3713, A3713, B$2:B3713, "Med A"), 0)</f>
        <v>0</v>
      </c>
      <c r="J3713" s="23">
        <f t="shared" si="373"/>
        <v>0</v>
      </c>
      <c r="K3713" s="23">
        <f t="shared" si="374"/>
        <v>0</v>
      </c>
      <c r="L3713" s="23">
        <f t="shared" si="375"/>
        <v>0</v>
      </c>
      <c r="M3713" s="1">
        <f>IF(AND(B3713="Med B", COUNTIFS(A$2:A3713, A3713, B$2:B3713, "Med B")=1), 1, 0)</f>
        <v>0</v>
      </c>
      <c r="N3713" s="1">
        <f t="shared" si="376"/>
        <v>0</v>
      </c>
      <c r="O3713" s="1">
        <f>IF(B3713="Med B", COUNTIFS(A$2:A3713, A3713, B$2:B3713, "Med B"), 0)</f>
        <v>0</v>
      </c>
      <c r="P3713" s="1">
        <f>IF(AND(B3713="Med B", COUNTIFS(A$2:A3713, A3713, B$2:B3713, "Med B")=2), E3713, 0)</f>
        <v>0</v>
      </c>
    </row>
    <row r="3714" spans="9:16" ht="12.75" customHeight="1" x14ac:dyDescent="0.25">
      <c r="I3714" s="23">
        <f>IF(F3714=1, SUMIFS(E$2:E3714, A$2:A3714, A3714, B$2:B3714, "Med A"), 0)</f>
        <v>0</v>
      </c>
      <c r="J3714" s="23">
        <f t="shared" si="373"/>
        <v>0</v>
      </c>
      <c r="K3714" s="23">
        <f t="shared" si="374"/>
        <v>0</v>
      </c>
      <c r="L3714" s="23">
        <f t="shared" si="375"/>
        <v>0</v>
      </c>
      <c r="M3714" s="1">
        <f>IF(AND(B3714="Med B", COUNTIFS(A$2:A3714, A3714, B$2:B3714, "Med B")=1), 1, 0)</f>
        <v>0</v>
      </c>
      <c r="N3714" s="1">
        <f t="shared" si="376"/>
        <v>0</v>
      </c>
      <c r="O3714" s="1">
        <f>IF(B3714="Med B", COUNTIFS(A$2:A3714, A3714, B$2:B3714, "Med B"), 0)</f>
        <v>0</v>
      </c>
      <c r="P3714" s="1">
        <f>IF(AND(B3714="Med B", COUNTIFS(A$2:A3714, A3714, B$2:B3714, "Med B")=2), E3714, 0)</f>
        <v>0</v>
      </c>
    </row>
    <row r="3715" spans="9:16" ht="12.75" customHeight="1" x14ac:dyDescent="0.25">
      <c r="I3715" s="23">
        <f>IF(F3715=1, SUMIFS(E$2:E3715, A$2:A3715, A3715, B$2:B3715, "Med A"), 0)</f>
        <v>0</v>
      </c>
      <c r="J3715" s="23">
        <f t="shared" ref="J3715:J3778" si="377">IF(AND(B3715="Med B", OR(A3716&lt;&gt;A3715, ISBLANK(A3716))), SUMIFS(E:E, A:A, A3715, B:B, "Med B"), 0)</f>
        <v>0</v>
      </c>
      <c r="K3715" s="23">
        <f t="shared" ref="K3715:K3778" si="378">IF(B3715="Med A", E3715, 0)</f>
        <v>0</v>
      </c>
      <c r="L3715" s="23">
        <f t="shared" ref="L3715:L3778" si="379">IF(B3715="Med B", E3715, 0)</f>
        <v>0</v>
      </c>
      <c r="M3715" s="1">
        <f>IF(AND(B3715="Med B", COUNTIFS(A$2:A3715, A3715, B$2:B3715, "Med B")=1), 1, 0)</f>
        <v>0</v>
      </c>
      <c r="N3715" s="1">
        <f t="shared" ref="N3715:N3778" si="380">IF(M3715=1, E3715, 0)</f>
        <v>0</v>
      </c>
      <c r="O3715" s="1">
        <f>IF(B3715="Med B", COUNTIFS(A$2:A3715, A3715, B$2:B3715, "Med B"), 0)</f>
        <v>0</v>
      </c>
      <c r="P3715" s="1">
        <f>IF(AND(B3715="Med B", COUNTIFS(A$2:A3715, A3715, B$2:B3715, "Med B")=2), E3715, 0)</f>
        <v>0</v>
      </c>
    </row>
    <row r="3716" spans="9:16" ht="12.75" customHeight="1" x14ac:dyDescent="0.25">
      <c r="I3716" s="23">
        <f>IF(F3716=1, SUMIFS(E$2:E3716, A$2:A3716, A3716, B$2:B3716, "Med A"), 0)</f>
        <v>0</v>
      </c>
      <c r="J3716" s="23">
        <f t="shared" si="377"/>
        <v>0</v>
      </c>
      <c r="K3716" s="23">
        <f t="shared" si="378"/>
        <v>0</v>
      </c>
      <c r="L3716" s="23">
        <f t="shared" si="379"/>
        <v>0</v>
      </c>
      <c r="M3716" s="1">
        <f>IF(AND(B3716="Med B", COUNTIFS(A$2:A3716, A3716, B$2:B3716, "Med B")=1), 1, 0)</f>
        <v>0</v>
      </c>
      <c r="N3716" s="1">
        <f t="shared" si="380"/>
        <v>0</v>
      </c>
      <c r="O3716" s="1">
        <f>IF(B3716="Med B", COUNTIFS(A$2:A3716, A3716, B$2:B3716, "Med B"), 0)</f>
        <v>0</v>
      </c>
      <c r="P3716" s="1">
        <f>IF(AND(B3716="Med B", COUNTIFS(A$2:A3716, A3716, B$2:B3716, "Med B")=2), E3716, 0)</f>
        <v>0</v>
      </c>
    </row>
    <row r="3717" spans="9:16" ht="12.75" customHeight="1" x14ac:dyDescent="0.25">
      <c r="I3717" s="23">
        <f>IF(F3717=1, SUMIFS(E$2:E3717, A$2:A3717, A3717, B$2:B3717, "Med A"), 0)</f>
        <v>0</v>
      </c>
      <c r="J3717" s="23">
        <f t="shared" si="377"/>
        <v>0</v>
      </c>
      <c r="K3717" s="23">
        <f t="shared" si="378"/>
        <v>0</v>
      </c>
      <c r="L3717" s="23">
        <f t="shared" si="379"/>
        <v>0</v>
      </c>
      <c r="M3717" s="1">
        <f>IF(AND(B3717="Med B", COUNTIFS(A$2:A3717, A3717, B$2:B3717, "Med B")=1), 1, 0)</f>
        <v>0</v>
      </c>
      <c r="N3717" s="1">
        <f t="shared" si="380"/>
        <v>0</v>
      </c>
      <c r="O3717" s="1">
        <f>IF(B3717="Med B", COUNTIFS(A$2:A3717, A3717, B$2:B3717, "Med B"), 0)</f>
        <v>0</v>
      </c>
      <c r="P3717" s="1">
        <f>IF(AND(B3717="Med B", COUNTIFS(A$2:A3717, A3717, B$2:B3717, "Med B")=2), E3717, 0)</f>
        <v>0</v>
      </c>
    </row>
    <row r="3718" spans="9:16" ht="12.75" customHeight="1" x14ac:dyDescent="0.25">
      <c r="I3718" s="23">
        <f>IF(F3718=1, SUMIFS(E$2:E3718, A$2:A3718, A3718, B$2:B3718, "Med A"), 0)</f>
        <v>0</v>
      </c>
      <c r="J3718" s="23">
        <f t="shared" si="377"/>
        <v>0</v>
      </c>
      <c r="K3718" s="23">
        <f t="shared" si="378"/>
        <v>0</v>
      </c>
      <c r="L3718" s="23">
        <f t="shared" si="379"/>
        <v>0</v>
      </c>
      <c r="M3718" s="1">
        <f>IF(AND(B3718="Med B", COUNTIFS(A$2:A3718, A3718, B$2:B3718, "Med B")=1), 1, 0)</f>
        <v>0</v>
      </c>
      <c r="N3718" s="1">
        <f t="shared" si="380"/>
        <v>0</v>
      </c>
      <c r="O3718" s="1">
        <f>IF(B3718="Med B", COUNTIFS(A$2:A3718, A3718, B$2:B3718, "Med B"), 0)</f>
        <v>0</v>
      </c>
      <c r="P3718" s="1">
        <f>IF(AND(B3718="Med B", COUNTIFS(A$2:A3718, A3718, B$2:B3718, "Med B")=2), E3718, 0)</f>
        <v>0</v>
      </c>
    </row>
    <row r="3719" spans="9:16" ht="12.75" customHeight="1" x14ac:dyDescent="0.25">
      <c r="I3719" s="23">
        <f>IF(F3719=1, SUMIFS(E$2:E3719, A$2:A3719, A3719, B$2:B3719, "Med A"), 0)</f>
        <v>0</v>
      </c>
      <c r="J3719" s="23">
        <f t="shared" si="377"/>
        <v>0</v>
      </c>
      <c r="K3719" s="23">
        <f t="shared" si="378"/>
        <v>0</v>
      </c>
      <c r="L3719" s="23">
        <f t="shared" si="379"/>
        <v>0</v>
      </c>
      <c r="M3719" s="1">
        <f>IF(AND(B3719="Med B", COUNTIFS(A$2:A3719, A3719, B$2:B3719, "Med B")=1), 1, 0)</f>
        <v>0</v>
      </c>
      <c r="N3719" s="1">
        <f t="shared" si="380"/>
        <v>0</v>
      </c>
      <c r="O3719" s="1">
        <f>IF(B3719="Med B", COUNTIFS(A$2:A3719, A3719, B$2:B3719, "Med B"), 0)</f>
        <v>0</v>
      </c>
      <c r="P3719" s="1">
        <f>IF(AND(B3719="Med B", COUNTIFS(A$2:A3719, A3719, B$2:B3719, "Med B")=2), E3719, 0)</f>
        <v>0</v>
      </c>
    </row>
    <row r="3720" spans="9:16" ht="12.75" customHeight="1" x14ac:dyDescent="0.25">
      <c r="I3720" s="23">
        <f>IF(F3720=1, SUMIFS(E$2:E3720, A$2:A3720, A3720, B$2:B3720, "Med A"), 0)</f>
        <v>0</v>
      </c>
      <c r="J3720" s="23">
        <f t="shared" si="377"/>
        <v>0</v>
      </c>
      <c r="K3720" s="23">
        <f t="shared" si="378"/>
        <v>0</v>
      </c>
      <c r="L3720" s="23">
        <f t="shared" si="379"/>
        <v>0</v>
      </c>
      <c r="M3720" s="1">
        <f>IF(AND(B3720="Med B", COUNTIFS(A$2:A3720, A3720, B$2:B3720, "Med B")=1), 1, 0)</f>
        <v>0</v>
      </c>
      <c r="N3720" s="1">
        <f t="shared" si="380"/>
        <v>0</v>
      </c>
      <c r="O3720" s="1">
        <f>IF(B3720="Med B", COUNTIFS(A$2:A3720, A3720, B$2:B3720, "Med B"), 0)</f>
        <v>0</v>
      </c>
      <c r="P3720" s="1">
        <f>IF(AND(B3720="Med B", COUNTIFS(A$2:A3720, A3720, B$2:B3720, "Med B")=2), E3720, 0)</f>
        <v>0</v>
      </c>
    </row>
    <row r="3721" spans="9:16" ht="12.75" customHeight="1" x14ac:dyDescent="0.25">
      <c r="I3721" s="23">
        <f>IF(F3721=1, SUMIFS(E$2:E3721, A$2:A3721, A3721, B$2:B3721, "Med A"), 0)</f>
        <v>0</v>
      </c>
      <c r="J3721" s="23">
        <f t="shared" si="377"/>
        <v>0</v>
      </c>
      <c r="K3721" s="23">
        <f t="shared" si="378"/>
        <v>0</v>
      </c>
      <c r="L3721" s="23">
        <f t="shared" si="379"/>
        <v>0</v>
      </c>
      <c r="M3721" s="1">
        <f>IF(AND(B3721="Med B", COUNTIFS(A$2:A3721, A3721, B$2:B3721, "Med B")=1), 1, 0)</f>
        <v>0</v>
      </c>
      <c r="N3721" s="1">
        <f t="shared" si="380"/>
        <v>0</v>
      </c>
      <c r="O3721" s="1">
        <f>IF(B3721="Med B", COUNTIFS(A$2:A3721, A3721, B$2:B3721, "Med B"), 0)</f>
        <v>0</v>
      </c>
      <c r="P3721" s="1">
        <f>IF(AND(B3721="Med B", COUNTIFS(A$2:A3721, A3721, B$2:B3721, "Med B")=2), E3721, 0)</f>
        <v>0</v>
      </c>
    </row>
    <row r="3722" spans="9:16" ht="12.75" customHeight="1" x14ac:dyDescent="0.25">
      <c r="I3722" s="23">
        <f>IF(F3722=1, SUMIFS(E$2:E3722, A$2:A3722, A3722, B$2:B3722, "Med A"), 0)</f>
        <v>0</v>
      </c>
      <c r="J3722" s="23">
        <f t="shared" si="377"/>
        <v>0</v>
      </c>
      <c r="K3722" s="23">
        <f t="shared" si="378"/>
        <v>0</v>
      </c>
      <c r="L3722" s="23">
        <f t="shared" si="379"/>
        <v>0</v>
      </c>
      <c r="M3722" s="1">
        <f>IF(AND(B3722="Med B", COUNTIFS(A$2:A3722, A3722, B$2:B3722, "Med B")=1), 1, 0)</f>
        <v>0</v>
      </c>
      <c r="N3722" s="1">
        <f t="shared" si="380"/>
        <v>0</v>
      </c>
      <c r="O3722" s="1">
        <f>IF(B3722="Med B", COUNTIFS(A$2:A3722, A3722, B$2:B3722, "Med B"), 0)</f>
        <v>0</v>
      </c>
      <c r="P3722" s="1">
        <f>IF(AND(B3722="Med B", COUNTIFS(A$2:A3722, A3722, B$2:B3722, "Med B")=2), E3722, 0)</f>
        <v>0</v>
      </c>
    </row>
    <row r="3723" spans="9:16" ht="12.75" customHeight="1" x14ac:dyDescent="0.25">
      <c r="I3723" s="23">
        <f>IF(F3723=1, SUMIFS(E$2:E3723, A$2:A3723, A3723, B$2:B3723, "Med A"), 0)</f>
        <v>0</v>
      </c>
      <c r="J3723" s="23">
        <f t="shared" si="377"/>
        <v>0</v>
      </c>
      <c r="K3723" s="23">
        <f t="shared" si="378"/>
        <v>0</v>
      </c>
      <c r="L3723" s="23">
        <f t="shared" si="379"/>
        <v>0</v>
      </c>
      <c r="M3723" s="1">
        <f>IF(AND(B3723="Med B", COUNTIFS(A$2:A3723, A3723, B$2:B3723, "Med B")=1), 1, 0)</f>
        <v>0</v>
      </c>
      <c r="N3723" s="1">
        <f t="shared" si="380"/>
        <v>0</v>
      </c>
      <c r="O3723" s="1">
        <f>IF(B3723="Med B", COUNTIFS(A$2:A3723, A3723, B$2:B3723, "Med B"), 0)</f>
        <v>0</v>
      </c>
      <c r="P3723" s="1">
        <f>IF(AND(B3723="Med B", COUNTIFS(A$2:A3723, A3723, B$2:B3723, "Med B")=2), E3723, 0)</f>
        <v>0</v>
      </c>
    </row>
    <row r="3724" spans="9:16" ht="12.75" customHeight="1" x14ac:dyDescent="0.25">
      <c r="I3724" s="23">
        <f>IF(F3724=1, SUMIFS(E$2:E3724, A$2:A3724, A3724, B$2:B3724, "Med A"), 0)</f>
        <v>0</v>
      </c>
      <c r="J3724" s="23">
        <f t="shared" si="377"/>
        <v>0</v>
      </c>
      <c r="K3724" s="23">
        <f t="shared" si="378"/>
        <v>0</v>
      </c>
      <c r="L3724" s="23">
        <f t="shared" si="379"/>
        <v>0</v>
      </c>
      <c r="M3724" s="1">
        <f>IF(AND(B3724="Med B", COUNTIFS(A$2:A3724, A3724, B$2:B3724, "Med B")=1), 1, 0)</f>
        <v>0</v>
      </c>
      <c r="N3724" s="1">
        <f t="shared" si="380"/>
        <v>0</v>
      </c>
      <c r="O3724" s="1">
        <f>IF(B3724="Med B", COUNTIFS(A$2:A3724, A3724, B$2:B3724, "Med B"), 0)</f>
        <v>0</v>
      </c>
      <c r="P3724" s="1">
        <f>IF(AND(B3724="Med B", COUNTIFS(A$2:A3724, A3724, B$2:B3724, "Med B")=2), E3724, 0)</f>
        <v>0</v>
      </c>
    </row>
    <row r="3725" spans="9:16" ht="12.75" customHeight="1" x14ac:dyDescent="0.25">
      <c r="I3725" s="23">
        <f>IF(F3725=1, SUMIFS(E$2:E3725, A$2:A3725, A3725, B$2:B3725, "Med A"), 0)</f>
        <v>0</v>
      </c>
      <c r="J3725" s="23">
        <f t="shared" si="377"/>
        <v>0</v>
      </c>
      <c r="K3725" s="23">
        <f t="shared" si="378"/>
        <v>0</v>
      </c>
      <c r="L3725" s="23">
        <f t="shared" si="379"/>
        <v>0</v>
      </c>
      <c r="M3725" s="1">
        <f>IF(AND(B3725="Med B", COUNTIFS(A$2:A3725, A3725, B$2:B3725, "Med B")=1), 1, 0)</f>
        <v>0</v>
      </c>
      <c r="N3725" s="1">
        <f t="shared" si="380"/>
        <v>0</v>
      </c>
      <c r="O3725" s="1">
        <f>IF(B3725="Med B", COUNTIFS(A$2:A3725, A3725, B$2:B3725, "Med B"), 0)</f>
        <v>0</v>
      </c>
      <c r="P3725" s="1">
        <f>IF(AND(B3725="Med B", COUNTIFS(A$2:A3725, A3725, B$2:B3725, "Med B")=2), E3725, 0)</f>
        <v>0</v>
      </c>
    </row>
    <row r="3726" spans="9:16" ht="12.75" customHeight="1" x14ac:dyDescent="0.25">
      <c r="I3726" s="23">
        <f>IF(F3726=1, SUMIFS(E$2:E3726, A$2:A3726, A3726, B$2:B3726, "Med A"), 0)</f>
        <v>0</v>
      </c>
      <c r="J3726" s="23">
        <f t="shared" si="377"/>
        <v>0</v>
      </c>
      <c r="K3726" s="23">
        <f t="shared" si="378"/>
        <v>0</v>
      </c>
      <c r="L3726" s="23">
        <f t="shared" si="379"/>
        <v>0</v>
      </c>
      <c r="M3726" s="1">
        <f>IF(AND(B3726="Med B", COUNTIFS(A$2:A3726, A3726, B$2:B3726, "Med B")=1), 1, 0)</f>
        <v>0</v>
      </c>
      <c r="N3726" s="1">
        <f t="shared" si="380"/>
        <v>0</v>
      </c>
      <c r="O3726" s="1">
        <f>IF(B3726="Med B", COUNTIFS(A$2:A3726, A3726, B$2:B3726, "Med B"), 0)</f>
        <v>0</v>
      </c>
      <c r="P3726" s="1">
        <f>IF(AND(B3726="Med B", COUNTIFS(A$2:A3726, A3726, B$2:B3726, "Med B")=2), E3726, 0)</f>
        <v>0</v>
      </c>
    </row>
    <row r="3727" spans="9:16" ht="12.75" customHeight="1" x14ac:dyDescent="0.25">
      <c r="I3727" s="23">
        <f>IF(F3727=1, SUMIFS(E$2:E3727, A$2:A3727, A3727, B$2:B3727, "Med A"), 0)</f>
        <v>0</v>
      </c>
      <c r="J3727" s="23">
        <f t="shared" si="377"/>
        <v>0</v>
      </c>
      <c r="K3727" s="23">
        <f t="shared" si="378"/>
        <v>0</v>
      </c>
      <c r="L3727" s="23">
        <f t="shared" si="379"/>
        <v>0</v>
      </c>
      <c r="M3727" s="1">
        <f>IF(AND(B3727="Med B", COUNTIFS(A$2:A3727, A3727, B$2:B3727, "Med B")=1), 1, 0)</f>
        <v>0</v>
      </c>
      <c r="N3727" s="1">
        <f t="shared" si="380"/>
        <v>0</v>
      </c>
      <c r="O3727" s="1">
        <f>IF(B3727="Med B", COUNTIFS(A$2:A3727, A3727, B$2:B3727, "Med B"), 0)</f>
        <v>0</v>
      </c>
      <c r="P3727" s="1">
        <f>IF(AND(B3727="Med B", COUNTIFS(A$2:A3727, A3727, B$2:B3727, "Med B")=2), E3727, 0)</f>
        <v>0</v>
      </c>
    </row>
    <row r="3728" spans="9:16" ht="12.75" customHeight="1" x14ac:dyDescent="0.25">
      <c r="I3728" s="23">
        <f>IF(F3728=1, SUMIFS(E$2:E3728, A$2:A3728, A3728, B$2:B3728, "Med A"), 0)</f>
        <v>0</v>
      </c>
      <c r="J3728" s="23">
        <f t="shared" si="377"/>
        <v>0</v>
      </c>
      <c r="K3728" s="23">
        <f t="shared" si="378"/>
        <v>0</v>
      </c>
      <c r="L3728" s="23">
        <f t="shared" si="379"/>
        <v>0</v>
      </c>
      <c r="M3728" s="1">
        <f>IF(AND(B3728="Med B", COUNTIFS(A$2:A3728, A3728, B$2:B3728, "Med B")=1), 1, 0)</f>
        <v>0</v>
      </c>
      <c r="N3728" s="1">
        <f t="shared" si="380"/>
        <v>0</v>
      </c>
      <c r="O3728" s="1">
        <f>IF(B3728="Med B", COUNTIFS(A$2:A3728, A3728, B$2:B3728, "Med B"), 0)</f>
        <v>0</v>
      </c>
      <c r="P3728" s="1">
        <f>IF(AND(B3728="Med B", COUNTIFS(A$2:A3728, A3728, B$2:B3728, "Med B")=2), E3728, 0)</f>
        <v>0</v>
      </c>
    </row>
    <row r="3729" spans="9:16" ht="12.75" customHeight="1" x14ac:dyDescent="0.25">
      <c r="I3729" s="23">
        <f>IF(F3729=1, SUMIFS(E$2:E3729, A$2:A3729, A3729, B$2:B3729, "Med A"), 0)</f>
        <v>0</v>
      </c>
      <c r="J3729" s="23">
        <f t="shared" si="377"/>
        <v>0</v>
      </c>
      <c r="K3729" s="23">
        <f t="shared" si="378"/>
        <v>0</v>
      </c>
      <c r="L3729" s="23">
        <f t="shared" si="379"/>
        <v>0</v>
      </c>
      <c r="M3729" s="1">
        <f>IF(AND(B3729="Med B", COUNTIFS(A$2:A3729, A3729, B$2:B3729, "Med B")=1), 1, 0)</f>
        <v>0</v>
      </c>
      <c r="N3729" s="1">
        <f t="shared" si="380"/>
        <v>0</v>
      </c>
      <c r="O3729" s="1">
        <f>IF(B3729="Med B", COUNTIFS(A$2:A3729, A3729, B$2:B3729, "Med B"), 0)</f>
        <v>0</v>
      </c>
      <c r="P3729" s="1">
        <f>IF(AND(B3729="Med B", COUNTIFS(A$2:A3729, A3729, B$2:B3729, "Med B")=2), E3729, 0)</f>
        <v>0</v>
      </c>
    </row>
    <row r="3730" spans="9:16" ht="12.75" customHeight="1" x14ac:dyDescent="0.25">
      <c r="I3730" s="23">
        <f>IF(F3730=1, SUMIFS(E$2:E3730, A$2:A3730, A3730, B$2:B3730, "Med A"), 0)</f>
        <v>0</v>
      </c>
      <c r="J3730" s="23">
        <f t="shared" si="377"/>
        <v>0</v>
      </c>
      <c r="K3730" s="23">
        <f t="shared" si="378"/>
        <v>0</v>
      </c>
      <c r="L3730" s="23">
        <f t="shared" si="379"/>
        <v>0</v>
      </c>
      <c r="M3730" s="1">
        <f>IF(AND(B3730="Med B", COUNTIFS(A$2:A3730, A3730, B$2:B3730, "Med B")=1), 1, 0)</f>
        <v>0</v>
      </c>
      <c r="N3730" s="1">
        <f t="shared" si="380"/>
        <v>0</v>
      </c>
      <c r="O3730" s="1">
        <f>IF(B3730="Med B", COUNTIFS(A$2:A3730, A3730, B$2:B3730, "Med B"), 0)</f>
        <v>0</v>
      </c>
      <c r="P3730" s="1">
        <f>IF(AND(B3730="Med B", COUNTIFS(A$2:A3730, A3730, B$2:B3730, "Med B")=2), E3730, 0)</f>
        <v>0</v>
      </c>
    </row>
    <row r="3731" spans="9:16" ht="12.75" customHeight="1" x14ac:dyDescent="0.25">
      <c r="I3731" s="23">
        <f>IF(F3731=1, SUMIFS(E$2:E3731, A$2:A3731, A3731, B$2:B3731, "Med A"), 0)</f>
        <v>0</v>
      </c>
      <c r="J3731" s="23">
        <f t="shared" si="377"/>
        <v>0</v>
      </c>
      <c r="K3731" s="23">
        <f t="shared" si="378"/>
        <v>0</v>
      </c>
      <c r="L3731" s="23">
        <f t="shared" si="379"/>
        <v>0</v>
      </c>
      <c r="M3731" s="1">
        <f>IF(AND(B3731="Med B", COUNTIFS(A$2:A3731, A3731, B$2:B3731, "Med B")=1), 1, 0)</f>
        <v>0</v>
      </c>
      <c r="N3731" s="1">
        <f t="shared" si="380"/>
        <v>0</v>
      </c>
      <c r="O3731" s="1">
        <f>IF(B3731="Med B", COUNTIFS(A$2:A3731, A3731, B$2:B3731, "Med B"), 0)</f>
        <v>0</v>
      </c>
      <c r="P3731" s="1">
        <f>IF(AND(B3731="Med B", COUNTIFS(A$2:A3731, A3731, B$2:B3731, "Med B")=2), E3731, 0)</f>
        <v>0</v>
      </c>
    </row>
    <row r="3732" spans="9:16" ht="12.75" customHeight="1" x14ac:dyDescent="0.25">
      <c r="I3732" s="23">
        <f>IF(F3732=1, SUMIFS(E$2:E3732, A$2:A3732, A3732, B$2:B3732, "Med A"), 0)</f>
        <v>0</v>
      </c>
      <c r="J3732" s="23">
        <f t="shared" si="377"/>
        <v>0</v>
      </c>
      <c r="K3732" s="23">
        <f t="shared" si="378"/>
        <v>0</v>
      </c>
      <c r="L3732" s="23">
        <f t="shared" si="379"/>
        <v>0</v>
      </c>
      <c r="M3732" s="1">
        <f>IF(AND(B3732="Med B", COUNTIFS(A$2:A3732, A3732, B$2:B3732, "Med B")=1), 1, 0)</f>
        <v>0</v>
      </c>
      <c r="N3732" s="1">
        <f t="shared" si="380"/>
        <v>0</v>
      </c>
      <c r="O3732" s="1">
        <f>IF(B3732="Med B", COUNTIFS(A$2:A3732, A3732, B$2:B3732, "Med B"), 0)</f>
        <v>0</v>
      </c>
      <c r="P3732" s="1">
        <f>IF(AND(B3732="Med B", COUNTIFS(A$2:A3732, A3732, B$2:B3732, "Med B")=2), E3732, 0)</f>
        <v>0</v>
      </c>
    </row>
    <row r="3733" spans="9:16" ht="12.75" customHeight="1" x14ac:dyDescent="0.25">
      <c r="I3733" s="23">
        <f>IF(F3733=1, SUMIFS(E$2:E3733, A$2:A3733, A3733, B$2:B3733, "Med A"), 0)</f>
        <v>0</v>
      </c>
      <c r="J3733" s="23">
        <f t="shared" si="377"/>
        <v>0</v>
      </c>
      <c r="K3733" s="23">
        <f t="shared" si="378"/>
        <v>0</v>
      </c>
      <c r="L3733" s="23">
        <f t="shared" si="379"/>
        <v>0</v>
      </c>
      <c r="M3733" s="1">
        <f>IF(AND(B3733="Med B", COUNTIFS(A$2:A3733, A3733, B$2:B3733, "Med B")=1), 1, 0)</f>
        <v>0</v>
      </c>
      <c r="N3733" s="1">
        <f t="shared" si="380"/>
        <v>0</v>
      </c>
      <c r="O3733" s="1">
        <f>IF(B3733="Med B", COUNTIFS(A$2:A3733, A3733, B$2:B3733, "Med B"), 0)</f>
        <v>0</v>
      </c>
      <c r="P3733" s="1">
        <f>IF(AND(B3733="Med B", COUNTIFS(A$2:A3733, A3733, B$2:B3733, "Med B")=2), E3733, 0)</f>
        <v>0</v>
      </c>
    </row>
    <row r="3734" spans="9:16" ht="12.75" customHeight="1" x14ac:dyDescent="0.25">
      <c r="I3734" s="23">
        <f>IF(F3734=1, SUMIFS(E$2:E3734, A$2:A3734, A3734, B$2:B3734, "Med A"), 0)</f>
        <v>0</v>
      </c>
      <c r="J3734" s="23">
        <f t="shared" si="377"/>
        <v>0</v>
      </c>
      <c r="K3734" s="23">
        <f t="shared" si="378"/>
        <v>0</v>
      </c>
      <c r="L3734" s="23">
        <f t="shared" si="379"/>
        <v>0</v>
      </c>
      <c r="M3734" s="1">
        <f>IF(AND(B3734="Med B", COUNTIFS(A$2:A3734, A3734, B$2:B3734, "Med B")=1), 1, 0)</f>
        <v>0</v>
      </c>
      <c r="N3734" s="1">
        <f t="shared" si="380"/>
        <v>0</v>
      </c>
      <c r="O3734" s="1">
        <f>IF(B3734="Med B", COUNTIFS(A$2:A3734, A3734, B$2:B3734, "Med B"), 0)</f>
        <v>0</v>
      </c>
      <c r="P3734" s="1">
        <f>IF(AND(B3734="Med B", COUNTIFS(A$2:A3734, A3734, B$2:B3734, "Med B")=2), E3734, 0)</f>
        <v>0</v>
      </c>
    </row>
    <row r="3735" spans="9:16" ht="12.75" customHeight="1" x14ac:dyDescent="0.25">
      <c r="I3735" s="23">
        <f>IF(F3735=1, SUMIFS(E$2:E3735, A$2:A3735, A3735, B$2:B3735, "Med A"), 0)</f>
        <v>0</v>
      </c>
      <c r="J3735" s="23">
        <f t="shared" si="377"/>
        <v>0</v>
      </c>
      <c r="K3735" s="23">
        <f t="shared" si="378"/>
        <v>0</v>
      </c>
      <c r="L3735" s="23">
        <f t="shared" si="379"/>
        <v>0</v>
      </c>
      <c r="M3735" s="1">
        <f>IF(AND(B3735="Med B", COUNTIFS(A$2:A3735, A3735, B$2:B3735, "Med B")=1), 1, 0)</f>
        <v>0</v>
      </c>
      <c r="N3735" s="1">
        <f t="shared" si="380"/>
        <v>0</v>
      </c>
      <c r="O3735" s="1">
        <f>IF(B3735="Med B", COUNTIFS(A$2:A3735, A3735, B$2:B3735, "Med B"), 0)</f>
        <v>0</v>
      </c>
      <c r="P3735" s="1">
        <f>IF(AND(B3735="Med B", COUNTIFS(A$2:A3735, A3735, B$2:B3735, "Med B")=2), E3735, 0)</f>
        <v>0</v>
      </c>
    </row>
    <row r="3736" spans="9:16" ht="12.75" customHeight="1" x14ac:dyDescent="0.25">
      <c r="I3736" s="23">
        <f>IF(F3736=1, SUMIFS(E$2:E3736, A$2:A3736, A3736, B$2:B3736, "Med A"), 0)</f>
        <v>0</v>
      </c>
      <c r="J3736" s="23">
        <f t="shared" si="377"/>
        <v>0</v>
      </c>
      <c r="K3736" s="23">
        <f t="shared" si="378"/>
        <v>0</v>
      </c>
      <c r="L3736" s="23">
        <f t="shared" si="379"/>
        <v>0</v>
      </c>
      <c r="M3736" s="1">
        <f>IF(AND(B3736="Med B", COUNTIFS(A$2:A3736, A3736, B$2:B3736, "Med B")=1), 1, 0)</f>
        <v>0</v>
      </c>
      <c r="N3736" s="1">
        <f t="shared" si="380"/>
        <v>0</v>
      </c>
      <c r="O3736" s="1">
        <f>IF(B3736="Med B", COUNTIFS(A$2:A3736, A3736, B$2:B3736, "Med B"), 0)</f>
        <v>0</v>
      </c>
      <c r="P3736" s="1">
        <f>IF(AND(B3736="Med B", COUNTIFS(A$2:A3736, A3736, B$2:B3736, "Med B")=2), E3736, 0)</f>
        <v>0</v>
      </c>
    </row>
    <row r="3737" spans="9:16" ht="12.75" customHeight="1" x14ac:dyDescent="0.25">
      <c r="I3737" s="23">
        <f>IF(F3737=1, SUMIFS(E$2:E3737, A$2:A3737, A3737, B$2:B3737, "Med A"), 0)</f>
        <v>0</v>
      </c>
      <c r="J3737" s="23">
        <f t="shared" si="377"/>
        <v>0</v>
      </c>
      <c r="K3737" s="23">
        <f t="shared" si="378"/>
        <v>0</v>
      </c>
      <c r="L3737" s="23">
        <f t="shared" si="379"/>
        <v>0</v>
      </c>
      <c r="M3737" s="1">
        <f>IF(AND(B3737="Med B", COUNTIFS(A$2:A3737, A3737, B$2:B3737, "Med B")=1), 1, 0)</f>
        <v>0</v>
      </c>
      <c r="N3737" s="1">
        <f t="shared" si="380"/>
        <v>0</v>
      </c>
      <c r="O3737" s="1">
        <f>IF(B3737="Med B", COUNTIFS(A$2:A3737, A3737, B$2:B3737, "Med B"), 0)</f>
        <v>0</v>
      </c>
      <c r="P3737" s="1">
        <f>IF(AND(B3737="Med B", COUNTIFS(A$2:A3737, A3737, B$2:B3737, "Med B")=2), E3737, 0)</f>
        <v>0</v>
      </c>
    </row>
    <row r="3738" spans="9:16" ht="12.75" customHeight="1" x14ac:dyDescent="0.25">
      <c r="I3738" s="23">
        <f>IF(F3738=1, SUMIFS(E$2:E3738, A$2:A3738, A3738, B$2:B3738, "Med A"), 0)</f>
        <v>0</v>
      </c>
      <c r="J3738" s="23">
        <f t="shared" si="377"/>
        <v>0</v>
      </c>
      <c r="K3738" s="23">
        <f t="shared" si="378"/>
        <v>0</v>
      </c>
      <c r="L3738" s="23">
        <f t="shared" si="379"/>
        <v>0</v>
      </c>
      <c r="M3738" s="1">
        <f>IF(AND(B3738="Med B", COUNTIFS(A$2:A3738, A3738, B$2:B3738, "Med B")=1), 1, 0)</f>
        <v>0</v>
      </c>
      <c r="N3738" s="1">
        <f t="shared" si="380"/>
        <v>0</v>
      </c>
      <c r="O3738" s="1">
        <f>IF(B3738="Med B", COUNTIFS(A$2:A3738, A3738, B$2:B3738, "Med B"), 0)</f>
        <v>0</v>
      </c>
      <c r="P3738" s="1">
        <f>IF(AND(B3738="Med B", COUNTIFS(A$2:A3738, A3738, B$2:B3738, "Med B")=2), E3738, 0)</f>
        <v>0</v>
      </c>
    </row>
    <row r="3739" spans="9:16" ht="12.75" customHeight="1" x14ac:dyDescent="0.25">
      <c r="I3739" s="23">
        <f>IF(F3739=1, SUMIFS(E$2:E3739, A$2:A3739, A3739, B$2:B3739, "Med A"), 0)</f>
        <v>0</v>
      </c>
      <c r="J3739" s="23">
        <f t="shared" si="377"/>
        <v>0</v>
      </c>
      <c r="K3739" s="23">
        <f t="shared" si="378"/>
        <v>0</v>
      </c>
      <c r="L3739" s="23">
        <f t="shared" si="379"/>
        <v>0</v>
      </c>
      <c r="M3739" s="1">
        <f>IF(AND(B3739="Med B", COUNTIFS(A$2:A3739, A3739, B$2:B3739, "Med B")=1), 1, 0)</f>
        <v>0</v>
      </c>
      <c r="N3739" s="1">
        <f t="shared" si="380"/>
        <v>0</v>
      </c>
      <c r="O3739" s="1">
        <f>IF(B3739="Med B", COUNTIFS(A$2:A3739, A3739, B$2:B3739, "Med B"), 0)</f>
        <v>0</v>
      </c>
      <c r="P3739" s="1">
        <f>IF(AND(B3739="Med B", COUNTIFS(A$2:A3739, A3739, B$2:B3739, "Med B")=2), E3739, 0)</f>
        <v>0</v>
      </c>
    </row>
    <row r="3740" spans="9:16" ht="12.75" customHeight="1" x14ac:dyDescent="0.25">
      <c r="I3740" s="23">
        <f>IF(F3740=1, SUMIFS(E$2:E3740, A$2:A3740, A3740, B$2:B3740, "Med A"), 0)</f>
        <v>0</v>
      </c>
      <c r="J3740" s="23">
        <f t="shared" si="377"/>
        <v>0</v>
      </c>
      <c r="K3740" s="23">
        <f t="shared" si="378"/>
        <v>0</v>
      </c>
      <c r="L3740" s="23">
        <f t="shared" si="379"/>
        <v>0</v>
      </c>
      <c r="M3740" s="1">
        <f>IF(AND(B3740="Med B", COUNTIFS(A$2:A3740, A3740, B$2:B3740, "Med B")=1), 1, 0)</f>
        <v>0</v>
      </c>
      <c r="N3740" s="1">
        <f t="shared" si="380"/>
        <v>0</v>
      </c>
      <c r="O3740" s="1">
        <f>IF(B3740="Med B", COUNTIFS(A$2:A3740, A3740, B$2:B3740, "Med B"), 0)</f>
        <v>0</v>
      </c>
      <c r="P3740" s="1">
        <f>IF(AND(B3740="Med B", COUNTIFS(A$2:A3740, A3740, B$2:B3740, "Med B")=2), E3740, 0)</f>
        <v>0</v>
      </c>
    </row>
    <row r="3741" spans="9:16" ht="12.75" customHeight="1" x14ac:dyDescent="0.25">
      <c r="I3741" s="23">
        <f>IF(F3741=1, SUMIFS(E$2:E3741, A$2:A3741, A3741, B$2:B3741, "Med A"), 0)</f>
        <v>0</v>
      </c>
      <c r="J3741" s="23">
        <f t="shared" si="377"/>
        <v>0</v>
      </c>
      <c r="K3741" s="23">
        <f t="shared" si="378"/>
        <v>0</v>
      </c>
      <c r="L3741" s="23">
        <f t="shared" si="379"/>
        <v>0</v>
      </c>
      <c r="M3741" s="1">
        <f>IF(AND(B3741="Med B", COUNTIFS(A$2:A3741, A3741, B$2:B3741, "Med B")=1), 1, 0)</f>
        <v>0</v>
      </c>
      <c r="N3741" s="1">
        <f t="shared" si="380"/>
        <v>0</v>
      </c>
      <c r="O3741" s="1">
        <f>IF(B3741="Med B", COUNTIFS(A$2:A3741, A3741, B$2:B3741, "Med B"), 0)</f>
        <v>0</v>
      </c>
      <c r="P3741" s="1">
        <f>IF(AND(B3741="Med B", COUNTIFS(A$2:A3741, A3741, B$2:B3741, "Med B")=2), E3741, 0)</f>
        <v>0</v>
      </c>
    </row>
    <row r="3742" spans="9:16" ht="12.75" customHeight="1" x14ac:dyDescent="0.25">
      <c r="I3742" s="23">
        <f>IF(F3742=1, SUMIFS(E$2:E3742, A$2:A3742, A3742, B$2:B3742, "Med A"), 0)</f>
        <v>0</v>
      </c>
      <c r="J3742" s="23">
        <f t="shared" si="377"/>
        <v>0</v>
      </c>
      <c r="K3742" s="23">
        <f t="shared" si="378"/>
        <v>0</v>
      </c>
      <c r="L3742" s="23">
        <f t="shared" si="379"/>
        <v>0</v>
      </c>
      <c r="M3742" s="1">
        <f>IF(AND(B3742="Med B", COUNTIFS(A$2:A3742, A3742, B$2:B3742, "Med B")=1), 1, 0)</f>
        <v>0</v>
      </c>
      <c r="N3742" s="1">
        <f t="shared" si="380"/>
        <v>0</v>
      </c>
      <c r="O3742" s="1">
        <f>IF(B3742="Med B", COUNTIFS(A$2:A3742, A3742, B$2:B3742, "Med B"), 0)</f>
        <v>0</v>
      </c>
      <c r="P3742" s="1">
        <f>IF(AND(B3742="Med B", COUNTIFS(A$2:A3742, A3742, B$2:B3742, "Med B")=2), E3742, 0)</f>
        <v>0</v>
      </c>
    </row>
    <row r="3743" spans="9:16" ht="12.75" customHeight="1" x14ac:dyDescent="0.25">
      <c r="I3743" s="23">
        <f>IF(F3743=1, SUMIFS(E$2:E3743, A$2:A3743, A3743, B$2:B3743, "Med A"), 0)</f>
        <v>0</v>
      </c>
      <c r="J3743" s="23">
        <f t="shared" si="377"/>
        <v>0</v>
      </c>
      <c r="K3743" s="23">
        <f t="shared" si="378"/>
        <v>0</v>
      </c>
      <c r="L3743" s="23">
        <f t="shared" si="379"/>
        <v>0</v>
      </c>
      <c r="M3743" s="1">
        <f>IF(AND(B3743="Med B", COUNTIFS(A$2:A3743, A3743, B$2:B3743, "Med B")=1), 1, 0)</f>
        <v>0</v>
      </c>
      <c r="N3743" s="1">
        <f t="shared" si="380"/>
        <v>0</v>
      </c>
      <c r="O3743" s="1">
        <f>IF(B3743="Med B", COUNTIFS(A$2:A3743, A3743, B$2:B3743, "Med B"), 0)</f>
        <v>0</v>
      </c>
      <c r="P3743" s="1">
        <f>IF(AND(B3743="Med B", COUNTIFS(A$2:A3743, A3743, B$2:B3743, "Med B")=2), E3743, 0)</f>
        <v>0</v>
      </c>
    </row>
    <row r="3744" spans="9:16" ht="12.75" customHeight="1" x14ac:dyDescent="0.25">
      <c r="I3744" s="23">
        <f>IF(F3744=1, SUMIFS(E$2:E3744, A$2:A3744, A3744, B$2:B3744, "Med A"), 0)</f>
        <v>0</v>
      </c>
      <c r="J3744" s="23">
        <f t="shared" si="377"/>
        <v>0</v>
      </c>
      <c r="K3744" s="23">
        <f t="shared" si="378"/>
        <v>0</v>
      </c>
      <c r="L3744" s="23">
        <f t="shared" si="379"/>
        <v>0</v>
      </c>
      <c r="M3744" s="1">
        <f>IF(AND(B3744="Med B", COUNTIFS(A$2:A3744, A3744, B$2:B3744, "Med B")=1), 1, 0)</f>
        <v>0</v>
      </c>
      <c r="N3744" s="1">
        <f t="shared" si="380"/>
        <v>0</v>
      </c>
      <c r="O3744" s="1">
        <f>IF(B3744="Med B", COUNTIFS(A$2:A3744, A3744, B$2:B3744, "Med B"), 0)</f>
        <v>0</v>
      </c>
      <c r="P3744" s="1">
        <f>IF(AND(B3744="Med B", COUNTIFS(A$2:A3744, A3744, B$2:B3744, "Med B")=2), E3744, 0)</f>
        <v>0</v>
      </c>
    </row>
    <row r="3745" spans="9:16" ht="12.75" customHeight="1" x14ac:dyDescent="0.25">
      <c r="I3745" s="23">
        <f>IF(F3745=1, SUMIFS(E$2:E3745, A$2:A3745, A3745, B$2:B3745, "Med A"), 0)</f>
        <v>0</v>
      </c>
      <c r="J3745" s="23">
        <f t="shared" si="377"/>
        <v>0</v>
      </c>
      <c r="K3745" s="23">
        <f t="shared" si="378"/>
        <v>0</v>
      </c>
      <c r="L3745" s="23">
        <f t="shared" si="379"/>
        <v>0</v>
      </c>
      <c r="M3745" s="1">
        <f>IF(AND(B3745="Med B", COUNTIFS(A$2:A3745, A3745, B$2:B3745, "Med B")=1), 1, 0)</f>
        <v>0</v>
      </c>
      <c r="N3745" s="1">
        <f t="shared" si="380"/>
        <v>0</v>
      </c>
      <c r="O3745" s="1">
        <f>IF(B3745="Med B", COUNTIFS(A$2:A3745, A3745, B$2:B3745, "Med B"), 0)</f>
        <v>0</v>
      </c>
      <c r="P3745" s="1">
        <f>IF(AND(B3745="Med B", COUNTIFS(A$2:A3745, A3745, B$2:B3745, "Med B")=2), E3745, 0)</f>
        <v>0</v>
      </c>
    </row>
    <row r="3746" spans="9:16" ht="12.75" customHeight="1" x14ac:dyDescent="0.25">
      <c r="I3746" s="23">
        <f>IF(F3746=1, SUMIFS(E$2:E3746, A$2:A3746, A3746, B$2:B3746, "Med A"), 0)</f>
        <v>0</v>
      </c>
      <c r="J3746" s="23">
        <f t="shared" si="377"/>
        <v>0</v>
      </c>
      <c r="K3746" s="23">
        <f t="shared" si="378"/>
        <v>0</v>
      </c>
      <c r="L3746" s="23">
        <f t="shared" si="379"/>
        <v>0</v>
      </c>
      <c r="M3746" s="1">
        <f>IF(AND(B3746="Med B", COUNTIFS(A$2:A3746, A3746, B$2:B3746, "Med B")=1), 1, 0)</f>
        <v>0</v>
      </c>
      <c r="N3746" s="1">
        <f t="shared" si="380"/>
        <v>0</v>
      </c>
      <c r="O3746" s="1">
        <f>IF(B3746="Med B", COUNTIFS(A$2:A3746, A3746, B$2:B3746, "Med B"), 0)</f>
        <v>0</v>
      </c>
      <c r="P3746" s="1">
        <f>IF(AND(B3746="Med B", COUNTIFS(A$2:A3746, A3746, B$2:B3746, "Med B")=2), E3746, 0)</f>
        <v>0</v>
      </c>
    </row>
    <row r="3747" spans="9:16" ht="12.75" customHeight="1" x14ac:dyDescent="0.25">
      <c r="I3747" s="23">
        <f>IF(F3747=1, SUMIFS(E$2:E3747, A$2:A3747, A3747, B$2:B3747, "Med A"), 0)</f>
        <v>0</v>
      </c>
      <c r="J3747" s="23">
        <f t="shared" si="377"/>
        <v>0</v>
      </c>
      <c r="K3747" s="23">
        <f t="shared" si="378"/>
        <v>0</v>
      </c>
      <c r="L3747" s="23">
        <f t="shared" si="379"/>
        <v>0</v>
      </c>
      <c r="M3747" s="1">
        <f>IF(AND(B3747="Med B", COUNTIFS(A$2:A3747, A3747, B$2:B3747, "Med B")=1), 1, 0)</f>
        <v>0</v>
      </c>
      <c r="N3747" s="1">
        <f t="shared" si="380"/>
        <v>0</v>
      </c>
      <c r="O3747" s="1">
        <f>IF(B3747="Med B", COUNTIFS(A$2:A3747, A3747, B$2:B3747, "Med B"), 0)</f>
        <v>0</v>
      </c>
      <c r="P3747" s="1">
        <f>IF(AND(B3747="Med B", COUNTIFS(A$2:A3747, A3747, B$2:B3747, "Med B")=2), E3747, 0)</f>
        <v>0</v>
      </c>
    </row>
    <row r="3748" spans="9:16" ht="12.75" customHeight="1" x14ac:dyDescent="0.25">
      <c r="I3748" s="23">
        <f>IF(F3748=1, SUMIFS(E$2:E3748, A$2:A3748, A3748, B$2:B3748, "Med A"), 0)</f>
        <v>0</v>
      </c>
      <c r="J3748" s="23">
        <f t="shared" si="377"/>
        <v>0</v>
      </c>
      <c r="K3748" s="23">
        <f t="shared" si="378"/>
        <v>0</v>
      </c>
      <c r="L3748" s="23">
        <f t="shared" si="379"/>
        <v>0</v>
      </c>
      <c r="M3748" s="1">
        <f>IF(AND(B3748="Med B", COUNTIFS(A$2:A3748, A3748, B$2:B3748, "Med B")=1), 1, 0)</f>
        <v>0</v>
      </c>
      <c r="N3748" s="1">
        <f t="shared" si="380"/>
        <v>0</v>
      </c>
      <c r="O3748" s="1">
        <f>IF(B3748="Med B", COUNTIFS(A$2:A3748, A3748, B$2:B3748, "Med B"), 0)</f>
        <v>0</v>
      </c>
      <c r="P3748" s="1">
        <f>IF(AND(B3748="Med B", COUNTIFS(A$2:A3748, A3748, B$2:B3748, "Med B")=2), E3748, 0)</f>
        <v>0</v>
      </c>
    </row>
    <row r="3749" spans="9:16" ht="12.75" customHeight="1" x14ac:dyDescent="0.25">
      <c r="I3749" s="23">
        <f>IF(F3749=1, SUMIFS(E$2:E3749, A$2:A3749, A3749, B$2:B3749, "Med A"), 0)</f>
        <v>0</v>
      </c>
      <c r="J3749" s="23">
        <f t="shared" si="377"/>
        <v>0</v>
      </c>
      <c r="K3749" s="23">
        <f t="shared" si="378"/>
        <v>0</v>
      </c>
      <c r="L3749" s="23">
        <f t="shared" si="379"/>
        <v>0</v>
      </c>
      <c r="M3749" s="1">
        <f>IF(AND(B3749="Med B", COUNTIFS(A$2:A3749, A3749, B$2:B3749, "Med B")=1), 1, 0)</f>
        <v>0</v>
      </c>
      <c r="N3749" s="1">
        <f t="shared" si="380"/>
        <v>0</v>
      </c>
      <c r="O3749" s="1">
        <f>IF(B3749="Med B", COUNTIFS(A$2:A3749, A3749, B$2:B3749, "Med B"), 0)</f>
        <v>0</v>
      </c>
      <c r="P3749" s="1">
        <f>IF(AND(B3749="Med B", COUNTIFS(A$2:A3749, A3749, B$2:B3749, "Med B")=2), E3749, 0)</f>
        <v>0</v>
      </c>
    </row>
    <row r="3750" spans="9:16" ht="12.75" customHeight="1" x14ac:dyDescent="0.25">
      <c r="I3750" s="23">
        <f>IF(F3750=1, SUMIFS(E$2:E3750, A$2:A3750, A3750, B$2:B3750, "Med A"), 0)</f>
        <v>0</v>
      </c>
      <c r="J3750" s="23">
        <f t="shared" si="377"/>
        <v>0</v>
      </c>
      <c r="K3750" s="23">
        <f t="shared" si="378"/>
        <v>0</v>
      </c>
      <c r="L3750" s="23">
        <f t="shared" si="379"/>
        <v>0</v>
      </c>
      <c r="M3750" s="1">
        <f>IF(AND(B3750="Med B", COUNTIFS(A$2:A3750, A3750, B$2:B3750, "Med B")=1), 1, 0)</f>
        <v>0</v>
      </c>
      <c r="N3750" s="1">
        <f t="shared" si="380"/>
        <v>0</v>
      </c>
      <c r="O3750" s="1">
        <f>IF(B3750="Med B", COUNTIFS(A$2:A3750, A3750, B$2:B3750, "Med B"), 0)</f>
        <v>0</v>
      </c>
      <c r="P3750" s="1">
        <f>IF(AND(B3750="Med B", COUNTIFS(A$2:A3750, A3750, B$2:B3750, "Med B")=2), E3750, 0)</f>
        <v>0</v>
      </c>
    </row>
    <row r="3751" spans="9:16" ht="12.75" customHeight="1" x14ac:dyDescent="0.25">
      <c r="I3751" s="23">
        <f>IF(F3751=1, SUMIFS(E$2:E3751, A$2:A3751, A3751, B$2:B3751, "Med A"), 0)</f>
        <v>0</v>
      </c>
      <c r="J3751" s="23">
        <f t="shared" si="377"/>
        <v>0</v>
      </c>
      <c r="K3751" s="23">
        <f t="shared" si="378"/>
        <v>0</v>
      </c>
      <c r="L3751" s="23">
        <f t="shared" si="379"/>
        <v>0</v>
      </c>
      <c r="M3751" s="1">
        <f>IF(AND(B3751="Med B", COUNTIFS(A$2:A3751, A3751, B$2:B3751, "Med B")=1), 1, 0)</f>
        <v>0</v>
      </c>
      <c r="N3751" s="1">
        <f t="shared" si="380"/>
        <v>0</v>
      </c>
      <c r="O3751" s="1">
        <f>IF(B3751="Med B", COUNTIFS(A$2:A3751, A3751, B$2:B3751, "Med B"), 0)</f>
        <v>0</v>
      </c>
      <c r="P3751" s="1">
        <f>IF(AND(B3751="Med B", COUNTIFS(A$2:A3751, A3751, B$2:B3751, "Med B")=2), E3751, 0)</f>
        <v>0</v>
      </c>
    </row>
    <row r="3752" spans="9:16" ht="12.75" customHeight="1" x14ac:dyDescent="0.25">
      <c r="I3752" s="23">
        <f>IF(F3752=1, SUMIFS(E$2:E3752, A$2:A3752, A3752, B$2:B3752, "Med A"), 0)</f>
        <v>0</v>
      </c>
      <c r="J3752" s="23">
        <f t="shared" si="377"/>
        <v>0</v>
      </c>
      <c r="K3752" s="23">
        <f t="shared" si="378"/>
        <v>0</v>
      </c>
      <c r="L3752" s="23">
        <f t="shared" si="379"/>
        <v>0</v>
      </c>
      <c r="M3752" s="1">
        <f>IF(AND(B3752="Med B", COUNTIFS(A$2:A3752, A3752, B$2:B3752, "Med B")=1), 1, 0)</f>
        <v>0</v>
      </c>
      <c r="N3752" s="1">
        <f t="shared" si="380"/>
        <v>0</v>
      </c>
      <c r="O3752" s="1">
        <f>IF(B3752="Med B", COUNTIFS(A$2:A3752, A3752, B$2:B3752, "Med B"), 0)</f>
        <v>0</v>
      </c>
      <c r="P3752" s="1">
        <f>IF(AND(B3752="Med B", COUNTIFS(A$2:A3752, A3752, B$2:B3752, "Med B")=2), E3752, 0)</f>
        <v>0</v>
      </c>
    </row>
    <row r="3753" spans="9:16" ht="12.75" customHeight="1" x14ac:dyDescent="0.25">
      <c r="I3753" s="23">
        <f>IF(F3753=1, SUMIFS(E$2:E3753, A$2:A3753, A3753, B$2:B3753, "Med A"), 0)</f>
        <v>0</v>
      </c>
      <c r="J3753" s="23">
        <f t="shared" si="377"/>
        <v>0</v>
      </c>
      <c r="K3753" s="23">
        <f t="shared" si="378"/>
        <v>0</v>
      </c>
      <c r="L3753" s="23">
        <f t="shared" si="379"/>
        <v>0</v>
      </c>
      <c r="M3753" s="1">
        <f>IF(AND(B3753="Med B", COUNTIFS(A$2:A3753, A3753, B$2:B3753, "Med B")=1), 1, 0)</f>
        <v>0</v>
      </c>
      <c r="N3753" s="1">
        <f t="shared" si="380"/>
        <v>0</v>
      </c>
      <c r="O3753" s="1">
        <f>IF(B3753="Med B", COUNTIFS(A$2:A3753, A3753, B$2:B3753, "Med B"), 0)</f>
        <v>0</v>
      </c>
      <c r="P3753" s="1">
        <f>IF(AND(B3753="Med B", COUNTIFS(A$2:A3753, A3753, B$2:B3753, "Med B")=2), E3753, 0)</f>
        <v>0</v>
      </c>
    </row>
    <row r="3754" spans="9:16" ht="12.75" customHeight="1" x14ac:dyDescent="0.25">
      <c r="I3754" s="23">
        <f>IF(F3754=1, SUMIFS(E$2:E3754, A$2:A3754, A3754, B$2:B3754, "Med A"), 0)</f>
        <v>0</v>
      </c>
      <c r="J3754" s="23">
        <f t="shared" si="377"/>
        <v>0</v>
      </c>
      <c r="K3754" s="23">
        <f t="shared" si="378"/>
        <v>0</v>
      </c>
      <c r="L3754" s="23">
        <f t="shared" si="379"/>
        <v>0</v>
      </c>
      <c r="M3754" s="1">
        <f>IF(AND(B3754="Med B", COUNTIFS(A$2:A3754, A3754, B$2:B3754, "Med B")=1), 1, 0)</f>
        <v>0</v>
      </c>
      <c r="N3754" s="1">
        <f t="shared" si="380"/>
        <v>0</v>
      </c>
      <c r="O3754" s="1">
        <f>IF(B3754="Med B", COUNTIFS(A$2:A3754, A3754, B$2:B3754, "Med B"), 0)</f>
        <v>0</v>
      </c>
      <c r="P3754" s="1">
        <f>IF(AND(B3754="Med B", COUNTIFS(A$2:A3754, A3754, B$2:B3754, "Med B")=2), E3754, 0)</f>
        <v>0</v>
      </c>
    </row>
    <row r="3755" spans="9:16" ht="12.75" customHeight="1" x14ac:dyDescent="0.25">
      <c r="I3755" s="23">
        <f>IF(F3755=1, SUMIFS(E$2:E3755, A$2:A3755, A3755, B$2:B3755, "Med A"), 0)</f>
        <v>0</v>
      </c>
      <c r="J3755" s="23">
        <f t="shared" si="377"/>
        <v>0</v>
      </c>
      <c r="K3755" s="23">
        <f t="shared" si="378"/>
        <v>0</v>
      </c>
      <c r="L3755" s="23">
        <f t="shared" si="379"/>
        <v>0</v>
      </c>
      <c r="M3755" s="1">
        <f>IF(AND(B3755="Med B", COUNTIFS(A$2:A3755, A3755, B$2:B3755, "Med B")=1), 1, 0)</f>
        <v>0</v>
      </c>
      <c r="N3755" s="1">
        <f t="shared" si="380"/>
        <v>0</v>
      </c>
      <c r="O3755" s="1">
        <f>IF(B3755="Med B", COUNTIFS(A$2:A3755, A3755, B$2:B3755, "Med B"), 0)</f>
        <v>0</v>
      </c>
      <c r="P3755" s="1">
        <f>IF(AND(B3755="Med B", COUNTIFS(A$2:A3755, A3755, B$2:B3755, "Med B")=2), E3755, 0)</f>
        <v>0</v>
      </c>
    </row>
    <row r="3756" spans="9:16" ht="12.75" customHeight="1" x14ac:dyDescent="0.25">
      <c r="I3756" s="23">
        <f>IF(F3756=1, SUMIFS(E$2:E3756, A$2:A3756, A3756, B$2:B3756, "Med A"), 0)</f>
        <v>0</v>
      </c>
      <c r="J3756" s="23">
        <f t="shared" si="377"/>
        <v>0</v>
      </c>
      <c r="K3756" s="23">
        <f t="shared" si="378"/>
        <v>0</v>
      </c>
      <c r="L3756" s="23">
        <f t="shared" si="379"/>
        <v>0</v>
      </c>
      <c r="M3756" s="1">
        <f>IF(AND(B3756="Med B", COUNTIFS(A$2:A3756, A3756, B$2:B3756, "Med B")=1), 1, 0)</f>
        <v>0</v>
      </c>
      <c r="N3756" s="1">
        <f t="shared" si="380"/>
        <v>0</v>
      </c>
      <c r="O3756" s="1">
        <f>IF(B3756="Med B", COUNTIFS(A$2:A3756, A3756, B$2:B3756, "Med B"), 0)</f>
        <v>0</v>
      </c>
      <c r="P3756" s="1">
        <f>IF(AND(B3756="Med B", COUNTIFS(A$2:A3756, A3756, B$2:B3756, "Med B")=2), E3756, 0)</f>
        <v>0</v>
      </c>
    </row>
    <row r="3757" spans="9:16" ht="12.75" customHeight="1" x14ac:dyDescent="0.25">
      <c r="I3757" s="23">
        <f>IF(F3757=1, SUMIFS(E$2:E3757, A$2:A3757, A3757, B$2:B3757, "Med A"), 0)</f>
        <v>0</v>
      </c>
      <c r="J3757" s="23">
        <f t="shared" si="377"/>
        <v>0</v>
      </c>
      <c r="K3757" s="23">
        <f t="shared" si="378"/>
        <v>0</v>
      </c>
      <c r="L3757" s="23">
        <f t="shared" si="379"/>
        <v>0</v>
      </c>
      <c r="M3757" s="1">
        <f>IF(AND(B3757="Med B", COUNTIFS(A$2:A3757, A3757, B$2:B3757, "Med B")=1), 1, 0)</f>
        <v>0</v>
      </c>
      <c r="N3757" s="1">
        <f t="shared" si="380"/>
        <v>0</v>
      </c>
      <c r="O3757" s="1">
        <f>IF(B3757="Med B", COUNTIFS(A$2:A3757, A3757, B$2:B3757, "Med B"), 0)</f>
        <v>0</v>
      </c>
      <c r="P3757" s="1">
        <f>IF(AND(B3757="Med B", COUNTIFS(A$2:A3757, A3757, B$2:B3757, "Med B")=2), E3757, 0)</f>
        <v>0</v>
      </c>
    </row>
    <row r="3758" spans="9:16" ht="12.75" customHeight="1" x14ac:dyDescent="0.25">
      <c r="I3758" s="23">
        <f>IF(F3758=1, SUMIFS(E$2:E3758, A$2:A3758, A3758, B$2:B3758, "Med A"), 0)</f>
        <v>0</v>
      </c>
      <c r="J3758" s="23">
        <f t="shared" si="377"/>
        <v>0</v>
      </c>
      <c r="K3758" s="23">
        <f t="shared" si="378"/>
        <v>0</v>
      </c>
      <c r="L3758" s="23">
        <f t="shared" si="379"/>
        <v>0</v>
      </c>
      <c r="M3758" s="1">
        <f>IF(AND(B3758="Med B", COUNTIFS(A$2:A3758, A3758, B$2:B3758, "Med B")=1), 1, 0)</f>
        <v>0</v>
      </c>
      <c r="N3758" s="1">
        <f t="shared" si="380"/>
        <v>0</v>
      </c>
      <c r="O3758" s="1">
        <f>IF(B3758="Med B", COUNTIFS(A$2:A3758, A3758, B$2:B3758, "Med B"), 0)</f>
        <v>0</v>
      </c>
      <c r="P3758" s="1">
        <f>IF(AND(B3758="Med B", COUNTIFS(A$2:A3758, A3758, B$2:B3758, "Med B")=2), E3758, 0)</f>
        <v>0</v>
      </c>
    </row>
    <row r="3759" spans="9:16" ht="12.75" customHeight="1" x14ac:dyDescent="0.25">
      <c r="I3759" s="23">
        <f>IF(F3759=1, SUMIFS(E$2:E3759, A$2:A3759, A3759, B$2:B3759, "Med A"), 0)</f>
        <v>0</v>
      </c>
      <c r="J3759" s="23">
        <f t="shared" si="377"/>
        <v>0</v>
      </c>
      <c r="K3759" s="23">
        <f t="shared" si="378"/>
        <v>0</v>
      </c>
      <c r="L3759" s="23">
        <f t="shared" si="379"/>
        <v>0</v>
      </c>
      <c r="M3759" s="1">
        <f>IF(AND(B3759="Med B", COUNTIFS(A$2:A3759, A3759, B$2:B3759, "Med B")=1), 1, 0)</f>
        <v>0</v>
      </c>
      <c r="N3759" s="1">
        <f t="shared" si="380"/>
        <v>0</v>
      </c>
      <c r="O3759" s="1">
        <f>IF(B3759="Med B", COUNTIFS(A$2:A3759, A3759, B$2:B3759, "Med B"), 0)</f>
        <v>0</v>
      </c>
      <c r="P3759" s="1">
        <f>IF(AND(B3759="Med B", COUNTIFS(A$2:A3759, A3759, B$2:B3759, "Med B")=2), E3759, 0)</f>
        <v>0</v>
      </c>
    </row>
    <row r="3760" spans="9:16" ht="12.75" customHeight="1" x14ac:dyDescent="0.25">
      <c r="I3760" s="23">
        <f>IF(F3760=1, SUMIFS(E$2:E3760, A$2:A3760, A3760, B$2:B3760, "Med A"), 0)</f>
        <v>0</v>
      </c>
      <c r="J3760" s="23">
        <f t="shared" si="377"/>
        <v>0</v>
      </c>
      <c r="K3760" s="23">
        <f t="shared" si="378"/>
        <v>0</v>
      </c>
      <c r="L3760" s="23">
        <f t="shared" si="379"/>
        <v>0</v>
      </c>
      <c r="M3760" s="1">
        <f>IF(AND(B3760="Med B", COUNTIFS(A$2:A3760, A3760, B$2:B3760, "Med B")=1), 1, 0)</f>
        <v>0</v>
      </c>
      <c r="N3760" s="1">
        <f t="shared" si="380"/>
        <v>0</v>
      </c>
      <c r="O3760" s="1">
        <f>IF(B3760="Med B", COUNTIFS(A$2:A3760, A3760, B$2:B3760, "Med B"), 0)</f>
        <v>0</v>
      </c>
      <c r="P3760" s="1">
        <f>IF(AND(B3760="Med B", COUNTIFS(A$2:A3760, A3760, B$2:B3760, "Med B")=2), E3760, 0)</f>
        <v>0</v>
      </c>
    </row>
    <row r="3761" spans="9:16" ht="12.75" customHeight="1" x14ac:dyDescent="0.25">
      <c r="I3761" s="23">
        <f>IF(F3761=1, SUMIFS(E$2:E3761, A$2:A3761, A3761, B$2:B3761, "Med A"), 0)</f>
        <v>0</v>
      </c>
      <c r="J3761" s="23">
        <f t="shared" si="377"/>
        <v>0</v>
      </c>
      <c r="K3761" s="23">
        <f t="shared" si="378"/>
        <v>0</v>
      </c>
      <c r="L3761" s="23">
        <f t="shared" si="379"/>
        <v>0</v>
      </c>
      <c r="M3761" s="1">
        <f>IF(AND(B3761="Med B", COUNTIFS(A$2:A3761, A3761, B$2:B3761, "Med B")=1), 1, 0)</f>
        <v>0</v>
      </c>
      <c r="N3761" s="1">
        <f t="shared" si="380"/>
        <v>0</v>
      </c>
      <c r="O3761" s="1">
        <f>IF(B3761="Med B", COUNTIFS(A$2:A3761, A3761, B$2:B3761, "Med B"), 0)</f>
        <v>0</v>
      </c>
      <c r="P3761" s="1">
        <f>IF(AND(B3761="Med B", COUNTIFS(A$2:A3761, A3761, B$2:B3761, "Med B")=2), E3761, 0)</f>
        <v>0</v>
      </c>
    </row>
    <row r="3762" spans="9:16" ht="12.75" customHeight="1" x14ac:dyDescent="0.25">
      <c r="I3762" s="23">
        <f>IF(F3762=1, SUMIFS(E$2:E3762, A$2:A3762, A3762, B$2:B3762, "Med A"), 0)</f>
        <v>0</v>
      </c>
      <c r="J3762" s="23">
        <f t="shared" si="377"/>
        <v>0</v>
      </c>
      <c r="K3762" s="23">
        <f t="shared" si="378"/>
        <v>0</v>
      </c>
      <c r="L3762" s="23">
        <f t="shared" si="379"/>
        <v>0</v>
      </c>
      <c r="M3762" s="1">
        <f>IF(AND(B3762="Med B", COUNTIFS(A$2:A3762, A3762, B$2:B3762, "Med B")=1), 1, 0)</f>
        <v>0</v>
      </c>
      <c r="N3762" s="1">
        <f t="shared" si="380"/>
        <v>0</v>
      </c>
      <c r="O3762" s="1">
        <f>IF(B3762="Med B", COUNTIFS(A$2:A3762, A3762, B$2:B3762, "Med B"), 0)</f>
        <v>0</v>
      </c>
      <c r="P3762" s="1">
        <f>IF(AND(B3762="Med B", COUNTIFS(A$2:A3762, A3762, B$2:B3762, "Med B")=2), E3762, 0)</f>
        <v>0</v>
      </c>
    </row>
    <row r="3763" spans="9:16" ht="12.75" customHeight="1" x14ac:dyDescent="0.25">
      <c r="I3763" s="23">
        <f>IF(F3763=1, SUMIFS(E$2:E3763, A$2:A3763, A3763, B$2:B3763, "Med A"), 0)</f>
        <v>0</v>
      </c>
      <c r="J3763" s="23">
        <f t="shared" si="377"/>
        <v>0</v>
      </c>
      <c r="K3763" s="23">
        <f t="shared" si="378"/>
        <v>0</v>
      </c>
      <c r="L3763" s="23">
        <f t="shared" si="379"/>
        <v>0</v>
      </c>
      <c r="M3763" s="1">
        <f>IF(AND(B3763="Med B", COUNTIFS(A$2:A3763, A3763, B$2:B3763, "Med B")=1), 1, 0)</f>
        <v>0</v>
      </c>
      <c r="N3763" s="1">
        <f t="shared" si="380"/>
        <v>0</v>
      </c>
      <c r="O3763" s="1">
        <f>IF(B3763="Med B", COUNTIFS(A$2:A3763, A3763, B$2:B3763, "Med B"), 0)</f>
        <v>0</v>
      </c>
      <c r="P3763" s="1">
        <f>IF(AND(B3763="Med B", COUNTIFS(A$2:A3763, A3763, B$2:B3763, "Med B")=2), E3763, 0)</f>
        <v>0</v>
      </c>
    </row>
    <row r="3764" spans="9:16" ht="12.75" customHeight="1" x14ac:dyDescent="0.25">
      <c r="I3764" s="23">
        <f>IF(F3764=1, SUMIFS(E$2:E3764, A$2:A3764, A3764, B$2:B3764, "Med A"), 0)</f>
        <v>0</v>
      </c>
      <c r="J3764" s="23">
        <f t="shared" si="377"/>
        <v>0</v>
      </c>
      <c r="K3764" s="23">
        <f t="shared" si="378"/>
        <v>0</v>
      </c>
      <c r="L3764" s="23">
        <f t="shared" si="379"/>
        <v>0</v>
      </c>
      <c r="M3764" s="1">
        <f>IF(AND(B3764="Med B", COUNTIFS(A$2:A3764, A3764, B$2:B3764, "Med B")=1), 1, 0)</f>
        <v>0</v>
      </c>
      <c r="N3764" s="1">
        <f t="shared" si="380"/>
        <v>0</v>
      </c>
      <c r="O3764" s="1">
        <f>IF(B3764="Med B", COUNTIFS(A$2:A3764, A3764, B$2:B3764, "Med B"), 0)</f>
        <v>0</v>
      </c>
      <c r="P3764" s="1">
        <f>IF(AND(B3764="Med B", COUNTIFS(A$2:A3764, A3764, B$2:B3764, "Med B")=2), E3764, 0)</f>
        <v>0</v>
      </c>
    </row>
    <row r="3765" spans="9:16" ht="12.75" customHeight="1" x14ac:dyDescent="0.25">
      <c r="I3765" s="23">
        <f>IF(F3765=1, SUMIFS(E$2:E3765, A$2:A3765, A3765, B$2:B3765, "Med A"), 0)</f>
        <v>0</v>
      </c>
      <c r="J3765" s="23">
        <f t="shared" si="377"/>
        <v>0</v>
      </c>
      <c r="K3765" s="23">
        <f t="shared" si="378"/>
        <v>0</v>
      </c>
      <c r="L3765" s="23">
        <f t="shared" si="379"/>
        <v>0</v>
      </c>
      <c r="M3765" s="1">
        <f>IF(AND(B3765="Med B", COUNTIFS(A$2:A3765, A3765, B$2:B3765, "Med B")=1), 1, 0)</f>
        <v>0</v>
      </c>
      <c r="N3765" s="1">
        <f t="shared" si="380"/>
        <v>0</v>
      </c>
      <c r="O3765" s="1">
        <f>IF(B3765="Med B", COUNTIFS(A$2:A3765, A3765, B$2:B3765, "Med B"), 0)</f>
        <v>0</v>
      </c>
      <c r="P3765" s="1">
        <f>IF(AND(B3765="Med B", COUNTIFS(A$2:A3765, A3765, B$2:B3765, "Med B")=2), E3765, 0)</f>
        <v>0</v>
      </c>
    </row>
    <row r="3766" spans="9:16" ht="12.75" customHeight="1" x14ac:dyDescent="0.25">
      <c r="I3766" s="23">
        <f>IF(F3766=1, SUMIFS(E$2:E3766, A$2:A3766, A3766, B$2:B3766, "Med A"), 0)</f>
        <v>0</v>
      </c>
      <c r="J3766" s="23">
        <f t="shared" si="377"/>
        <v>0</v>
      </c>
      <c r="K3766" s="23">
        <f t="shared" si="378"/>
        <v>0</v>
      </c>
      <c r="L3766" s="23">
        <f t="shared" si="379"/>
        <v>0</v>
      </c>
      <c r="M3766" s="1">
        <f>IF(AND(B3766="Med B", COUNTIFS(A$2:A3766, A3766, B$2:B3766, "Med B")=1), 1, 0)</f>
        <v>0</v>
      </c>
      <c r="N3766" s="1">
        <f t="shared" si="380"/>
        <v>0</v>
      </c>
      <c r="O3766" s="1">
        <f>IF(B3766="Med B", COUNTIFS(A$2:A3766, A3766, B$2:B3766, "Med B"), 0)</f>
        <v>0</v>
      </c>
      <c r="P3766" s="1">
        <f>IF(AND(B3766="Med B", COUNTIFS(A$2:A3766, A3766, B$2:B3766, "Med B")=2), E3766, 0)</f>
        <v>0</v>
      </c>
    </row>
    <row r="3767" spans="9:16" ht="12.75" customHeight="1" x14ac:dyDescent="0.25">
      <c r="I3767" s="23">
        <f>IF(F3767=1, SUMIFS(E$2:E3767, A$2:A3767, A3767, B$2:B3767, "Med A"), 0)</f>
        <v>0</v>
      </c>
      <c r="J3767" s="23">
        <f t="shared" si="377"/>
        <v>0</v>
      </c>
      <c r="K3767" s="23">
        <f t="shared" si="378"/>
        <v>0</v>
      </c>
      <c r="L3767" s="23">
        <f t="shared" si="379"/>
        <v>0</v>
      </c>
      <c r="M3767" s="1">
        <f>IF(AND(B3767="Med B", COUNTIFS(A$2:A3767, A3767, B$2:B3767, "Med B")=1), 1, 0)</f>
        <v>0</v>
      </c>
      <c r="N3767" s="1">
        <f t="shared" si="380"/>
        <v>0</v>
      </c>
      <c r="O3767" s="1">
        <f>IF(B3767="Med B", COUNTIFS(A$2:A3767, A3767, B$2:B3767, "Med B"), 0)</f>
        <v>0</v>
      </c>
      <c r="P3767" s="1">
        <f>IF(AND(B3767="Med B", COUNTIFS(A$2:A3767, A3767, B$2:B3767, "Med B")=2), E3767, 0)</f>
        <v>0</v>
      </c>
    </row>
    <row r="3768" spans="9:16" ht="12.75" customHeight="1" x14ac:dyDescent="0.25">
      <c r="I3768" s="23">
        <f>IF(F3768=1, SUMIFS(E$2:E3768, A$2:A3768, A3768, B$2:B3768, "Med A"), 0)</f>
        <v>0</v>
      </c>
      <c r="J3768" s="23">
        <f t="shared" si="377"/>
        <v>0</v>
      </c>
      <c r="K3768" s="23">
        <f t="shared" si="378"/>
        <v>0</v>
      </c>
      <c r="L3768" s="23">
        <f t="shared" si="379"/>
        <v>0</v>
      </c>
      <c r="M3768" s="1">
        <f>IF(AND(B3768="Med B", COUNTIFS(A$2:A3768, A3768, B$2:B3768, "Med B")=1), 1, 0)</f>
        <v>0</v>
      </c>
      <c r="N3768" s="1">
        <f t="shared" si="380"/>
        <v>0</v>
      </c>
      <c r="O3768" s="1">
        <f>IF(B3768="Med B", COUNTIFS(A$2:A3768, A3768, B$2:B3768, "Med B"), 0)</f>
        <v>0</v>
      </c>
      <c r="P3768" s="1">
        <f>IF(AND(B3768="Med B", COUNTIFS(A$2:A3768, A3768, B$2:B3768, "Med B")=2), E3768, 0)</f>
        <v>0</v>
      </c>
    </row>
    <row r="3769" spans="9:16" ht="12.75" customHeight="1" x14ac:dyDescent="0.25">
      <c r="I3769" s="23">
        <f>IF(F3769=1, SUMIFS(E$2:E3769, A$2:A3769, A3769, B$2:B3769, "Med A"), 0)</f>
        <v>0</v>
      </c>
      <c r="J3769" s="23">
        <f t="shared" si="377"/>
        <v>0</v>
      </c>
      <c r="K3769" s="23">
        <f t="shared" si="378"/>
        <v>0</v>
      </c>
      <c r="L3769" s="23">
        <f t="shared" si="379"/>
        <v>0</v>
      </c>
      <c r="M3769" s="1">
        <f>IF(AND(B3769="Med B", COUNTIFS(A$2:A3769, A3769, B$2:B3769, "Med B")=1), 1, 0)</f>
        <v>0</v>
      </c>
      <c r="N3769" s="1">
        <f t="shared" si="380"/>
        <v>0</v>
      </c>
      <c r="O3769" s="1">
        <f>IF(B3769="Med B", COUNTIFS(A$2:A3769, A3769, B$2:B3769, "Med B"), 0)</f>
        <v>0</v>
      </c>
      <c r="P3769" s="1">
        <f>IF(AND(B3769="Med B", COUNTIFS(A$2:A3769, A3769, B$2:B3769, "Med B")=2), E3769, 0)</f>
        <v>0</v>
      </c>
    </row>
    <row r="3770" spans="9:16" ht="12.75" customHeight="1" x14ac:dyDescent="0.25">
      <c r="I3770" s="23">
        <f>IF(F3770=1, SUMIFS(E$2:E3770, A$2:A3770, A3770, B$2:B3770, "Med A"), 0)</f>
        <v>0</v>
      </c>
      <c r="J3770" s="23">
        <f t="shared" si="377"/>
        <v>0</v>
      </c>
      <c r="K3770" s="23">
        <f t="shared" si="378"/>
        <v>0</v>
      </c>
      <c r="L3770" s="23">
        <f t="shared" si="379"/>
        <v>0</v>
      </c>
      <c r="M3770" s="1">
        <f>IF(AND(B3770="Med B", COUNTIFS(A$2:A3770, A3770, B$2:B3770, "Med B")=1), 1, 0)</f>
        <v>0</v>
      </c>
      <c r="N3770" s="1">
        <f t="shared" si="380"/>
        <v>0</v>
      </c>
      <c r="O3770" s="1">
        <f>IF(B3770="Med B", COUNTIFS(A$2:A3770, A3770, B$2:B3770, "Med B"), 0)</f>
        <v>0</v>
      </c>
      <c r="P3770" s="1">
        <f>IF(AND(B3770="Med B", COUNTIFS(A$2:A3770, A3770, B$2:B3770, "Med B")=2), E3770, 0)</f>
        <v>0</v>
      </c>
    </row>
    <row r="3771" spans="9:16" ht="12.75" customHeight="1" x14ac:dyDescent="0.25">
      <c r="I3771" s="23">
        <f>IF(F3771=1, SUMIFS(E$2:E3771, A$2:A3771, A3771, B$2:B3771, "Med A"), 0)</f>
        <v>0</v>
      </c>
      <c r="J3771" s="23">
        <f t="shared" si="377"/>
        <v>0</v>
      </c>
      <c r="K3771" s="23">
        <f t="shared" si="378"/>
        <v>0</v>
      </c>
      <c r="L3771" s="23">
        <f t="shared" si="379"/>
        <v>0</v>
      </c>
      <c r="M3771" s="1">
        <f>IF(AND(B3771="Med B", COUNTIFS(A$2:A3771, A3771, B$2:B3771, "Med B")=1), 1, 0)</f>
        <v>0</v>
      </c>
      <c r="N3771" s="1">
        <f t="shared" si="380"/>
        <v>0</v>
      </c>
      <c r="O3771" s="1">
        <f>IF(B3771="Med B", COUNTIFS(A$2:A3771, A3771, B$2:B3771, "Med B"), 0)</f>
        <v>0</v>
      </c>
      <c r="P3771" s="1">
        <f>IF(AND(B3771="Med B", COUNTIFS(A$2:A3771, A3771, B$2:B3771, "Med B")=2), E3771, 0)</f>
        <v>0</v>
      </c>
    </row>
    <row r="3772" spans="9:16" ht="12.75" customHeight="1" x14ac:dyDescent="0.25">
      <c r="I3772" s="23">
        <f>IF(F3772=1, SUMIFS(E$2:E3772, A$2:A3772, A3772, B$2:B3772, "Med A"), 0)</f>
        <v>0</v>
      </c>
      <c r="J3772" s="23">
        <f t="shared" si="377"/>
        <v>0</v>
      </c>
      <c r="K3772" s="23">
        <f t="shared" si="378"/>
        <v>0</v>
      </c>
      <c r="L3772" s="23">
        <f t="shared" si="379"/>
        <v>0</v>
      </c>
      <c r="M3772" s="1">
        <f>IF(AND(B3772="Med B", COUNTIFS(A$2:A3772, A3772, B$2:B3772, "Med B")=1), 1, 0)</f>
        <v>0</v>
      </c>
      <c r="N3772" s="1">
        <f t="shared" si="380"/>
        <v>0</v>
      </c>
      <c r="O3772" s="1">
        <f>IF(B3772="Med B", COUNTIFS(A$2:A3772, A3772, B$2:B3772, "Med B"), 0)</f>
        <v>0</v>
      </c>
      <c r="P3772" s="1">
        <f>IF(AND(B3772="Med B", COUNTIFS(A$2:A3772, A3772, B$2:B3772, "Med B")=2), E3772, 0)</f>
        <v>0</v>
      </c>
    </row>
    <row r="3773" spans="9:16" ht="12.75" customHeight="1" x14ac:dyDescent="0.25">
      <c r="I3773" s="23">
        <f>IF(F3773=1, SUMIFS(E$2:E3773, A$2:A3773, A3773, B$2:B3773, "Med A"), 0)</f>
        <v>0</v>
      </c>
      <c r="J3773" s="23">
        <f t="shared" si="377"/>
        <v>0</v>
      </c>
      <c r="K3773" s="23">
        <f t="shared" si="378"/>
        <v>0</v>
      </c>
      <c r="L3773" s="23">
        <f t="shared" si="379"/>
        <v>0</v>
      </c>
      <c r="M3773" s="1">
        <f>IF(AND(B3773="Med B", COUNTIFS(A$2:A3773, A3773, B$2:B3773, "Med B")=1), 1, 0)</f>
        <v>0</v>
      </c>
      <c r="N3773" s="1">
        <f t="shared" si="380"/>
        <v>0</v>
      </c>
      <c r="O3773" s="1">
        <f>IF(B3773="Med B", COUNTIFS(A$2:A3773, A3773, B$2:B3773, "Med B"), 0)</f>
        <v>0</v>
      </c>
      <c r="P3773" s="1">
        <f>IF(AND(B3773="Med B", COUNTIFS(A$2:A3773, A3773, B$2:B3773, "Med B")=2), E3773, 0)</f>
        <v>0</v>
      </c>
    </row>
    <row r="3774" spans="9:16" ht="12.75" customHeight="1" x14ac:dyDescent="0.25">
      <c r="I3774" s="23">
        <f>IF(F3774=1, SUMIFS(E$2:E3774, A$2:A3774, A3774, B$2:B3774, "Med A"), 0)</f>
        <v>0</v>
      </c>
      <c r="J3774" s="23">
        <f t="shared" si="377"/>
        <v>0</v>
      </c>
      <c r="K3774" s="23">
        <f t="shared" si="378"/>
        <v>0</v>
      </c>
      <c r="L3774" s="23">
        <f t="shared" si="379"/>
        <v>0</v>
      </c>
      <c r="M3774" s="1">
        <f>IF(AND(B3774="Med B", COUNTIFS(A$2:A3774, A3774, B$2:B3774, "Med B")=1), 1, 0)</f>
        <v>0</v>
      </c>
      <c r="N3774" s="1">
        <f t="shared" si="380"/>
        <v>0</v>
      </c>
      <c r="O3774" s="1">
        <f>IF(B3774="Med B", COUNTIFS(A$2:A3774, A3774, B$2:B3774, "Med B"), 0)</f>
        <v>0</v>
      </c>
      <c r="P3774" s="1">
        <f>IF(AND(B3774="Med B", COUNTIFS(A$2:A3774, A3774, B$2:B3774, "Med B")=2), E3774, 0)</f>
        <v>0</v>
      </c>
    </row>
    <row r="3775" spans="9:16" ht="12.75" customHeight="1" x14ac:dyDescent="0.25">
      <c r="I3775" s="23">
        <f>IF(F3775=1, SUMIFS(E$2:E3775, A$2:A3775, A3775, B$2:B3775, "Med A"), 0)</f>
        <v>0</v>
      </c>
      <c r="J3775" s="23">
        <f t="shared" si="377"/>
        <v>0</v>
      </c>
      <c r="K3775" s="23">
        <f t="shared" si="378"/>
        <v>0</v>
      </c>
      <c r="L3775" s="23">
        <f t="shared" si="379"/>
        <v>0</v>
      </c>
      <c r="M3775" s="1">
        <f>IF(AND(B3775="Med B", COUNTIFS(A$2:A3775, A3775, B$2:B3775, "Med B")=1), 1, 0)</f>
        <v>0</v>
      </c>
      <c r="N3775" s="1">
        <f t="shared" si="380"/>
        <v>0</v>
      </c>
      <c r="O3775" s="1">
        <f>IF(B3775="Med B", COUNTIFS(A$2:A3775, A3775, B$2:B3775, "Med B"), 0)</f>
        <v>0</v>
      </c>
      <c r="P3775" s="1">
        <f>IF(AND(B3775="Med B", COUNTIFS(A$2:A3775, A3775, B$2:B3775, "Med B")=2), E3775, 0)</f>
        <v>0</v>
      </c>
    </row>
    <row r="3776" spans="9:16" ht="12.75" customHeight="1" x14ac:dyDescent="0.25">
      <c r="I3776" s="23">
        <f>IF(F3776=1, SUMIFS(E$2:E3776, A$2:A3776, A3776, B$2:B3776, "Med A"), 0)</f>
        <v>0</v>
      </c>
      <c r="J3776" s="23">
        <f t="shared" si="377"/>
        <v>0</v>
      </c>
      <c r="K3776" s="23">
        <f t="shared" si="378"/>
        <v>0</v>
      </c>
      <c r="L3776" s="23">
        <f t="shared" si="379"/>
        <v>0</v>
      </c>
      <c r="M3776" s="1">
        <f>IF(AND(B3776="Med B", COUNTIFS(A$2:A3776, A3776, B$2:B3776, "Med B")=1), 1, 0)</f>
        <v>0</v>
      </c>
      <c r="N3776" s="1">
        <f t="shared" si="380"/>
        <v>0</v>
      </c>
      <c r="O3776" s="1">
        <f>IF(B3776="Med B", COUNTIFS(A$2:A3776, A3776, B$2:B3776, "Med B"), 0)</f>
        <v>0</v>
      </c>
      <c r="P3776" s="1">
        <f>IF(AND(B3776="Med B", COUNTIFS(A$2:A3776, A3776, B$2:B3776, "Med B")=2), E3776, 0)</f>
        <v>0</v>
      </c>
    </row>
    <row r="3777" spans="9:16" ht="12.75" customHeight="1" x14ac:dyDescent="0.25">
      <c r="I3777" s="23">
        <f>IF(F3777=1, SUMIFS(E$2:E3777, A$2:A3777, A3777, B$2:B3777, "Med A"), 0)</f>
        <v>0</v>
      </c>
      <c r="J3777" s="23">
        <f t="shared" si="377"/>
        <v>0</v>
      </c>
      <c r="K3777" s="23">
        <f t="shared" si="378"/>
        <v>0</v>
      </c>
      <c r="L3777" s="23">
        <f t="shared" si="379"/>
        <v>0</v>
      </c>
      <c r="M3777" s="1">
        <f>IF(AND(B3777="Med B", COUNTIFS(A$2:A3777, A3777, B$2:B3777, "Med B")=1), 1, 0)</f>
        <v>0</v>
      </c>
      <c r="N3777" s="1">
        <f t="shared" si="380"/>
        <v>0</v>
      </c>
      <c r="O3777" s="1">
        <f>IF(B3777="Med B", COUNTIFS(A$2:A3777, A3777, B$2:B3777, "Med B"), 0)</f>
        <v>0</v>
      </c>
      <c r="P3777" s="1">
        <f>IF(AND(B3777="Med B", COUNTIFS(A$2:A3777, A3777, B$2:B3777, "Med B")=2), E3777, 0)</f>
        <v>0</v>
      </c>
    </row>
    <row r="3778" spans="9:16" ht="12.75" customHeight="1" x14ac:dyDescent="0.25">
      <c r="I3778" s="23">
        <f>IF(F3778=1, SUMIFS(E$2:E3778, A$2:A3778, A3778, B$2:B3778, "Med A"), 0)</f>
        <v>0</v>
      </c>
      <c r="J3778" s="23">
        <f t="shared" si="377"/>
        <v>0</v>
      </c>
      <c r="K3778" s="23">
        <f t="shared" si="378"/>
        <v>0</v>
      </c>
      <c r="L3778" s="23">
        <f t="shared" si="379"/>
        <v>0</v>
      </c>
      <c r="M3778" s="1">
        <f>IF(AND(B3778="Med B", COUNTIFS(A$2:A3778, A3778, B$2:B3778, "Med B")=1), 1, 0)</f>
        <v>0</v>
      </c>
      <c r="N3778" s="1">
        <f t="shared" si="380"/>
        <v>0</v>
      </c>
      <c r="O3778" s="1">
        <f>IF(B3778="Med B", COUNTIFS(A$2:A3778, A3778, B$2:B3778, "Med B"), 0)</f>
        <v>0</v>
      </c>
      <c r="P3778" s="1">
        <f>IF(AND(B3778="Med B", COUNTIFS(A$2:A3778, A3778, B$2:B3778, "Med B")=2), E3778, 0)</f>
        <v>0</v>
      </c>
    </row>
    <row r="3779" spans="9:16" ht="12.75" customHeight="1" x14ac:dyDescent="0.25">
      <c r="I3779" s="23">
        <f>IF(F3779=1, SUMIFS(E$2:E3779, A$2:A3779, A3779, B$2:B3779, "Med A"), 0)</f>
        <v>0</v>
      </c>
      <c r="J3779" s="23">
        <f t="shared" ref="J3779:J3842" si="381">IF(AND(B3779="Med B", OR(A3780&lt;&gt;A3779, ISBLANK(A3780))), SUMIFS(E:E, A:A, A3779, B:B, "Med B"), 0)</f>
        <v>0</v>
      </c>
      <c r="K3779" s="23">
        <f t="shared" ref="K3779:K3842" si="382">IF(B3779="Med A", E3779, 0)</f>
        <v>0</v>
      </c>
      <c r="L3779" s="23">
        <f t="shared" ref="L3779:L3842" si="383">IF(B3779="Med B", E3779, 0)</f>
        <v>0</v>
      </c>
      <c r="M3779" s="1">
        <f>IF(AND(B3779="Med B", COUNTIFS(A$2:A3779, A3779, B$2:B3779, "Med B")=1), 1, 0)</f>
        <v>0</v>
      </c>
      <c r="N3779" s="1">
        <f t="shared" ref="N3779:N3842" si="384">IF(M3779=1, E3779, 0)</f>
        <v>0</v>
      </c>
      <c r="O3779" s="1">
        <f>IF(B3779="Med B", COUNTIFS(A$2:A3779, A3779, B$2:B3779, "Med B"), 0)</f>
        <v>0</v>
      </c>
      <c r="P3779" s="1">
        <f>IF(AND(B3779="Med B", COUNTIFS(A$2:A3779, A3779, B$2:B3779, "Med B")=2), E3779, 0)</f>
        <v>0</v>
      </c>
    </row>
    <row r="3780" spans="9:16" ht="12.75" customHeight="1" x14ac:dyDescent="0.25">
      <c r="I3780" s="23">
        <f>IF(F3780=1, SUMIFS(E$2:E3780, A$2:A3780, A3780, B$2:B3780, "Med A"), 0)</f>
        <v>0</v>
      </c>
      <c r="J3780" s="23">
        <f t="shared" si="381"/>
        <v>0</v>
      </c>
      <c r="K3780" s="23">
        <f t="shared" si="382"/>
        <v>0</v>
      </c>
      <c r="L3780" s="23">
        <f t="shared" si="383"/>
        <v>0</v>
      </c>
      <c r="M3780" s="1">
        <f>IF(AND(B3780="Med B", COUNTIFS(A$2:A3780, A3780, B$2:B3780, "Med B")=1), 1, 0)</f>
        <v>0</v>
      </c>
      <c r="N3780" s="1">
        <f t="shared" si="384"/>
        <v>0</v>
      </c>
      <c r="O3780" s="1">
        <f>IF(B3780="Med B", COUNTIFS(A$2:A3780, A3780, B$2:B3780, "Med B"), 0)</f>
        <v>0</v>
      </c>
      <c r="P3780" s="1">
        <f>IF(AND(B3780="Med B", COUNTIFS(A$2:A3780, A3780, B$2:B3780, "Med B")=2), E3780, 0)</f>
        <v>0</v>
      </c>
    </row>
    <row r="3781" spans="9:16" ht="12.75" customHeight="1" x14ac:dyDescent="0.25">
      <c r="I3781" s="23">
        <f>IF(F3781=1, SUMIFS(E$2:E3781, A$2:A3781, A3781, B$2:B3781, "Med A"), 0)</f>
        <v>0</v>
      </c>
      <c r="J3781" s="23">
        <f t="shared" si="381"/>
        <v>0</v>
      </c>
      <c r="K3781" s="23">
        <f t="shared" si="382"/>
        <v>0</v>
      </c>
      <c r="L3781" s="23">
        <f t="shared" si="383"/>
        <v>0</v>
      </c>
      <c r="M3781" s="1">
        <f>IF(AND(B3781="Med B", COUNTIFS(A$2:A3781, A3781, B$2:B3781, "Med B")=1), 1, 0)</f>
        <v>0</v>
      </c>
      <c r="N3781" s="1">
        <f t="shared" si="384"/>
        <v>0</v>
      </c>
      <c r="O3781" s="1">
        <f>IF(B3781="Med B", COUNTIFS(A$2:A3781, A3781, B$2:B3781, "Med B"), 0)</f>
        <v>0</v>
      </c>
      <c r="P3781" s="1">
        <f>IF(AND(B3781="Med B", COUNTIFS(A$2:A3781, A3781, B$2:B3781, "Med B")=2), E3781, 0)</f>
        <v>0</v>
      </c>
    </row>
    <row r="3782" spans="9:16" ht="12.75" customHeight="1" x14ac:dyDescent="0.25">
      <c r="I3782" s="23">
        <f>IF(F3782=1, SUMIFS(E$2:E3782, A$2:A3782, A3782, B$2:B3782, "Med A"), 0)</f>
        <v>0</v>
      </c>
      <c r="J3782" s="23">
        <f t="shared" si="381"/>
        <v>0</v>
      </c>
      <c r="K3782" s="23">
        <f t="shared" si="382"/>
        <v>0</v>
      </c>
      <c r="L3782" s="23">
        <f t="shared" si="383"/>
        <v>0</v>
      </c>
      <c r="M3782" s="1">
        <f>IF(AND(B3782="Med B", COUNTIFS(A$2:A3782, A3782, B$2:B3782, "Med B")=1), 1, 0)</f>
        <v>0</v>
      </c>
      <c r="N3782" s="1">
        <f t="shared" si="384"/>
        <v>0</v>
      </c>
      <c r="O3782" s="1">
        <f>IF(B3782="Med B", COUNTIFS(A$2:A3782, A3782, B$2:B3782, "Med B"), 0)</f>
        <v>0</v>
      </c>
      <c r="P3782" s="1">
        <f>IF(AND(B3782="Med B", COUNTIFS(A$2:A3782, A3782, B$2:B3782, "Med B")=2), E3782, 0)</f>
        <v>0</v>
      </c>
    </row>
    <row r="3783" spans="9:16" ht="12.75" customHeight="1" x14ac:dyDescent="0.25">
      <c r="I3783" s="23">
        <f>IF(F3783=1, SUMIFS(E$2:E3783, A$2:A3783, A3783, B$2:B3783, "Med A"), 0)</f>
        <v>0</v>
      </c>
      <c r="J3783" s="23">
        <f t="shared" si="381"/>
        <v>0</v>
      </c>
      <c r="K3783" s="23">
        <f t="shared" si="382"/>
        <v>0</v>
      </c>
      <c r="L3783" s="23">
        <f t="shared" si="383"/>
        <v>0</v>
      </c>
      <c r="M3783" s="1">
        <f>IF(AND(B3783="Med B", COUNTIFS(A$2:A3783, A3783, B$2:B3783, "Med B")=1), 1, 0)</f>
        <v>0</v>
      </c>
      <c r="N3783" s="1">
        <f t="shared" si="384"/>
        <v>0</v>
      </c>
      <c r="O3783" s="1">
        <f>IF(B3783="Med B", COUNTIFS(A$2:A3783, A3783, B$2:B3783, "Med B"), 0)</f>
        <v>0</v>
      </c>
      <c r="P3783" s="1">
        <f>IF(AND(B3783="Med B", COUNTIFS(A$2:A3783, A3783, B$2:B3783, "Med B")=2), E3783, 0)</f>
        <v>0</v>
      </c>
    </row>
    <row r="3784" spans="9:16" ht="12.75" customHeight="1" x14ac:dyDescent="0.25">
      <c r="I3784" s="23">
        <f>IF(F3784=1, SUMIFS(E$2:E3784, A$2:A3784, A3784, B$2:B3784, "Med A"), 0)</f>
        <v>0</v>
      </c>
      <c r="J3784" s="23">
        <f t="shared" si="381"/>
        <v>0</v>
      </c>
      <c r="K3784" s="23">
        <f t="shared" si="382"/>
        <v>0</v>
      </c>
      <c r="L3784" s="23">
        <f t="shared" si="383"/>
        <v>0</v>
      </c>
      <c r="M3784" s="1">
        <f>IF(AND(B3784="Med B", COUNTIFS(A$2:A3784, A3784, B$2:B3784, "Med B")=1), 1, 0)</f>
        <v>0</v>
      </c>
      <c r="N3784" s="1">
        <f t="shared" si="384"/>
        <v>0</v>
      </c>
      <c r="O3784" s="1">
        <f>IF(B3784="Med B", COUNTIFS(A$2:A3784, A3784, B$2:B3784, "Med B"), 0)</f>
        <v>0</v>
      </c>
      <c r="P3784" s="1">
        <f>IF(AND(B3784="Med B", COUNTIFS(A$2:A3784, A3784, B$2:B3784, "Med B")=2), E3784, 0)</f>
        <v>0</v>
      </c>
    </row>
    <row r="3785" spans="9:16" ht="12.75" customHeight="1" x14ac:dyDescent="0.25">
      <c r="I3785" s="23">
        <f>IF(F3785=1, SUMIFS(E$2:E3785, A$2:A3785, A3785, B$2:B3785, "Med A"), 0)</f>
        <v>0</v>
      </c>
      <c r="J3785" s="23">
        <f t="shared" si="381"/>
        <v>0</v>
      </c>
      <c r="K3785" s="23">
        <f t="shared" si="382"/>
        <v>0</v>
      </c>
      <c r="L3785" s="23">
        <f t="shared" si="383"/>
        <v>0</v>
      </c>
      <c r="M3785" s="1">
        <f>IF(AND(B3785="Med B", COUNTIFS(A$2:A3785, A3785, B$2:B3785, "Med B")=1), 1, 0)</f>
        <v>0</v>
      </c>
      <c r="N3785" s="1">
        <f t="shared" si="384"/>
        <v>0</v>
      </c>
      <c r="O3785" s="1">
        <f>IF(B3785="Med B", COUNTIFS(A$2:A3785, A3785, B$2:B3785, "Med B"), 0)</f>
        <v>0</v>
      </c>
      <c r="P3785" s="1">
        <f>IF(AND(B3785="Med B", COUNTIFS(A$2:A3785, A3785, B$2:B3785, "Med B")=2), E3785, 0)</f>
        <v>0</v>
      </c>
    </row>
    <row r="3786" spans="9:16" ht="12.75" customHeight="1" x14ac:dyDescent="0.25">
      <c r="I3786" s="23">
        <f>IF(F3786=1, SUMIFS(E$2:E3786, A$2:A3786, A3786, B$2:B3786, "Med A"), 0)</f>
        <v>0</v>
      </c>
      <c r="J3786" s="23">
        <f t="shared" si="381"/>
        <v>0</v>
      </c>
      <c r="K3786" s="23">
        <f t="shared" si="382"/>
        <v>0</v>
      </c>
      <c r="L3786" s="23">
        <f t="shared" si="383"/>
        <v>0</v>
      </c>
      <c r="M3786" s="1">
        <f>IF(AND(B3786="Med B", COUNTIFS(A$2:A3786, A3786, B$2:B3786, "Med B")=1), 1, 0)</f>
        <v>0</v>
      </c>
      <c r="N3786" s="1">
        <f t="shared" si="384"/>
        <v>0</v>
      </c>
      <c r="O3786" s="1">
        <f>IF(B3786="Med B", COUNTIFS(A$2:A3786, A3786, B$2:B3786, "Med B"), 0)</f>
        <v>0</v>
      </c>
      <c r="P3786" s="1">
        <f>IF(AND(B3786="Med B", COUNTIFS(A$2:A3786, A3786, B$2:B3786, "Med B")=2), E3786, 0)</f>
        <v>0</v>
      </c>
    </row>
    <row r="3787" spans="9:16" ht="12.75" customHeight="1" x14ac:dyDescent="0.25">
      <c r="I3787" s="23">
        <f>IF(F3787=1, SUMIFS(E$2:E3787, A$2:A3787, A3787, B$2:B3787, "Med A"), 0)</f>
        <v>0</v>
      </c>
      <c r="J3787" s="23">
        <f t="shared" si="381"/>
        <v>0</v>
      </c>
      <c r="K3787" s="23">
        <f t="shared" si="382"/>
        <v>0</v>
      </c>
      <c r="L3787" s="23">
        <f t="shared" si="383"/>
        <v>0</v>
      </c>
      <c r="M3787" s="1">
        <f>IF(AND(B3787="Med B", COUNTIFS(A$2:A3787, A3787, B$2:B3787, "Med B")=1), 1, 0)</f>
        <v>0</v>
      </c>
      <c r="N3787" s="1">
        <f t="shared" si="384"/>
        <v>0</v>
      </c>
      <c r="O3787" s="1">
        <f>IF(B3787="Med B", COUNTIFS(A$2:A3787, A3787, B$2:B3787, "Med B"), 0)</f>
        <v>0</v>
      </c>
      <c r="P3787" s="1">
        <f>IF(AND(B3787="Med B", COUNTIFS(A$2:A3787, A3787, B$2:B3787, "Med B")=2), E3787, 0)</f>
        <v>0</v>
      </c>
    </row>
    <row r="3788" spans="9:16" ht="12.75" customHeight="1" x14ac:dyDescent="0.25">
      <c r="I3788" s="23">
        <f>IF(F3788=1, SUMIFS(E$2:E3788, A$2:A3788, A3788, B$2:B3788, "Med A"), 0)</f>
        <v>0</v>
      </c>
      <c r="J3788" s="23">
        <f t="shared" si="381"/>
        <v>0</v>
      </c>
      <c r="K3788" s="23">
        <f t="shared" si="382"/>
        <v>0</v>
      </c>
      <c r="L3788" s="23">
        <f t="shared" si="383"/>
        <v>0</v>
      </c>
      <c r="M3788" s="1">
        <f>IF(AND(B3788="Med B", COUNTIFS(A$2:A3788, A3788, B$2:B3788, "Med B")=1), 1, 0)</f>
        <v>0</v>
      </c>
      <c r="N3788" s="1">
        <f t="shared" si="384"/>
        <v>0</v>
      </c>
      <c r="O3788" s="1">
        <f>IF(B3788="Med B", COUNTIFS(A$2:A3788, A3788, B$2:B3788, "Med B"), 0)</f>
        <v>0</v>
      </c>
      <c r="P3788" s="1">
        <f>IF(AND(B3788="Med B", COUNTIFS(A$2:A3788, A3788, B$2:B3788, "Med B")=2), E3788, 0)</f>
        <v>0</v>
      </c>
    </row>
    <row r="3789" spans="9:16" ht="12.75" customHeight="1" x14ac:dyDescent="0.25">
      <c r="I3789" s="23">
        <f>IF(F3789=1, SUMIFS(E$2:E3789, A$2:A3789, A3789, B$2:B3789, "Med A"), 0)</f>
        <v>0</v>
      </c>
      <c r="J3789" s="23">
        <f t="shared" si="381"/>
        <v>0</v>
      </c>
      <c r="K3789" s="23">
        <f t="shared" si="382"/>
        <v>0</v>
      </c>
      <c r="L3789" s="23">
        <f t="shared" si="383"/>
        <v>0</v>
      </c>
      <c r="M3789" s="1">
        <f>IF(AND(B3789="Med B", COUNTIFS(A$2:A3789, A3789, B$2:B3789, "Med B")=1), 1, 0)</f>
        <v>0</v>
      </c>
      <c r="N3789" s="1">
        <f t="shared" si="384"/>
        <v>0</v>
      </c>
      <c r="O3789" s="1">
        <f>IF(B3789="Med B", COUNTIFS(A$2:A3789, A3789, B$2:B3789, "Med B"), 0)</f>
        <v>0</v>
      </c>
      <c r="P3789" s="1">
        <f>IF(AND(B3789="Med B", COUNTIFS(A$2:A3789, A3789, B$2:B3789, "Med B")=2), E3789, 0)</f>
        <v>0</v>
      </c>
    </row>
    <row r="3790" spans="9:16" ht="12.75" customHeight="1" x14ac:dyDescent="0.25">
      <c r="I3790" s="23">
        <f>IF(F3790=1, SUMIFS(E$2:E3790, A$2:A3790, A3790, B$2:B3790, "Med A"), 0)</f>
        <v>0</v>
      </c>
      <c r="J3790" s="23">
        <f t="shared" si="381"/>
        <v>0</v>
      </c>
      <c r="K3790" s="23">
        <f t="shared" si="382"/>
        <v>0</v>
      </c>
      <c r="L3790" s="23">
        <f t="shared" si="383"/>
        <v>0</v>
      </c>
      <c r="M3790" s="1">
        <f>IF(AND(B3790="Med B", COUNTIFS(A$2:A3790, A3790, B$2:B3790, "Med B")=1), 1, 0)</f>
        <v>0</v>
      </c>
      <c r="N3790" s="1">
        <f t="shared" si="384"/>
        <v>0</v>
      </c>
      <c r="O3790" s="1">
        <f>IF(B3790="Med B", COUNTIFS(A$2:A3790, A3790, B$2:B3790, "Med B"), 0)</f>
        <v>0</v>
      </c>
      <c r="P3790" s="1">
        <f>IF(AND(B3790="Med B", COUNTIFS(A$2:A3790, A3790, B$2:B3790, "Med B")=2), E3790, 0)</f>
        <v>0</v>
      </c>
    </row>
    <row r="3791" spans="9:16" ht="12.75" customHeight="1" x14ac:dyDescent="0.25">
      <c r="I3791" s="23">
        <f>IF(F3791=1, SUMIFS(E$2:E3791, A$2:A3791, A3791, B$2:B3791, "Med A"), 0)</f>
        <v>0</v>
      </c>
      <c r="J3791" s="23">
        <f t="shared" si="381"/>
        <v>0</v>
      </c>
      <c r="K3791" s="23">
        <f t="shared" si="382"/>
        <v>0</v>
      </c>
      <c r="L3791" s="23">
        <f t="shared" si="383"/>
        <v>0</v>
      </c>
      <c r="M3791" s="1">
        <f>IF(AND(B3791="Med B", COUNTIFS(A$2:A3791, A3791, B$2:B3791, "Med B")=1), 1, 0)</f>
        <v>0</v>
      </c>
      <c r="N3791" s="1">
        <f t="shared" si="384"/>
        <v>0</v>
      </c>
      <c r="O3791" s="1">
        <f>IF(B3791="Med B", COUNTIFS(A$2:A3791, A3791, B$2:B3791, "Med B"), 0)</f>
        <v>0</v>
      </c>
      <c r="P3791" s="1">
        <f>IF(AND(B3791="Med B", COUNTIFS(A$2:A3791, A3791, B$2:B3791, "Med B")=2), E3791, 0)</f>
        <v>0</v>
      </c>
    </row>
    <row r="3792" spans="9:16" ht="12.75" customHeight="1" x14ac:dyDescent="0.25">
      <c r="I3792" s="23">
        <f>IF(F3792=1, SUMIFS(E$2:E3792, A$2:A3792, A3792, B$2:B3792, "Med A"), 0)</f>
        <v>0</v>
      </c>
      <c r="J3792" s="23">
        <f t="shared" si="381"/>
        <v>0</v>
      </c>
      <c r="K3792" s="23">
        <f t="shared" si="382"/>
        <v>0</v>
      </c>
      <c r="L3792" s="23">
        <f t="shared" si="383"/>
        <v>0</v>
      </c>
      <c r="M3792" s="1">
        <f>IF(AND(B3792="Med B", COUNTIFS(A$2:A3792, A3792, B$2:B3792, "Med B")=1), 1, 0)</f>
        <v>0</v>
      </c>
      <c r="N3792" s="1">
        <f t="shared" si="384"/>
        <v>0</v>
      </c>
      <c r="O3792" s="1">
        <f>IF(B3792="Med B", COUNTIFS(A$2:A3792, A3792, B$2:B3792, "Med B"), 0)</f>
        <v>0</v>
      </c>
      <c r="P3792" s="1">
        <f>IF(AND(B3792="Med B", COUNTIFS(A$2:A3792, A3792, B$2:B3792, "Med B")=2), E3792, 0)</f>
        <v>0</v>
      </c>
    </row>
    <row r="3793" spans="9:16" ht="12.75" customHeight="1" x14ac:dyDescent="0.25">
      <c r="I3793" s="23">
        <f>IF(F3793=1, SUMIFS(E$2:E3793, A$2:A3793, A3793, B$2:B3793, "Med A"), 0)</f>
        <v>0</v>
      </c>
      <c r="J3793" s="23">
        <f t="shared" si="381"/>
        <v>0</v>
      </c>
      <c r="K3793" s="23">
        <f t="shared" si="382"/>
        <v>0</v>
      </c>
      <c r="L3793" s="23">
        <f t="shared" si="383"/>
        <v>0</v>
      </c>
      <c r="M3793" s="1">
        <f>IF(AND(B3793="Med B", COUNTIFS(A$2:A3793, A3793, B$2:B3793, "Med B")=1), 1, 0)</f>
        <v>0</v>
      </c>
      <c r="N3793" s="1">
        <f t="shared" si="384"/>
        <v>0</v>
      </c>
      <c r="O3793" s="1">
        <f>IF(B3793="Med B", COUNTIFS(A$2:A3793, A3793, B$2:B3793, "Med B"), 0)</f>
        <v>0</v>
      </c>
      <c r="P3793" s="1">
        <f>IF(AND(B3793="Med B", COUNTIFS(A$2:A3793, A3793, B$2:B3793, "Med B")=2), E3793, 0)</f>
        <v>0</v>
      </c>
    </row>
    <row r="3794" spans="9:16" ht="12.75" customHeight="1" x14ac:dyDescent="0.25">
      <c r="I3794" s="23">
        <f>IF(F3794=1, SUMIFS(E$2:E3794, A$2:A3794, A3794, B$2:B3794, "Med A"), 0)</f>
        <v>0</v>
      </c>
      <c r="J3794" s="23">
        <f t="shared" si="381"/>
        <v>0</v>
      </c>
      <c r="K3794" s="23">
        <f t="shared" si="382"/>
        <v>0</v>
      </c>
      <c r="L3794" s="23">
        <f t="shared" si="383"/>
        <v>0</v>
      </c>
      <c r="M3794" s="1">
        <f>IF(AND(B3794="Med B", COUNTIFS(A$2:A3794, A3794, B$2:B3794, "Med B")=1), 1, 0)</f>
        <v>0</v>
      </c>
      <c r="N3794" s="1">
        <f t="shared" si="384"/>
        <v>0</v>
      </c>
      <c r="O3794" s="1">
        <f>IF(B3794="Med B", COUNTIFS(A$2:A3794, A3794, B$2:B3794, "Med B"), 0)</f>
        <v>0</v>
      </c>
      <c r="P3794" s="1">
        <f>IF(AND(B3794="Med B", COUNTIFS(A$2:A3794, A3794, B$2:B3794, "Med B")=2), E3794, 0)</f>
        <v>0</v>
      </c>
    </row>
    <row r="3795" spans="9:16" ht="12.75" customHeight="1" x14ac:dyDescent="0.25">
      <c r="I3795" s="23">
        <f>IF(F3795=1, SUMIFS(E$2:E3795, A$2:A3795, A3795, B$2:B3795, "Med A"), 0)</f>
        <v>0</v>
      </c>
      <c r="J3795" s="23">
        <f t="shared" si="381"/>
        <v>0</v>
      </c>
      <c r="K3795" s="23">
        <f t="shared" si="382"/>
        <v>0</v>
      </c>
      <c r="L3795" s="23">
        <f t="shared" si="383"/>
        <v>0</v>
      </c>
      <c r="M3795" s="1">
        <f>IF(AND(B3795="Med B", COUNTIFS(A$2:A3795, A3795, B$2:B3795, "Med B")=1), 1, 0)</f>
        <v>0</v>
      </c>
      <c r="N3795" s="1">
        <f t="shared" si="384"/>
        <v>0</v>
      </c>
      <c r="O3795" s="1">
        <f>IF(B3795="Med B", COUNTIFS(A$2:A3795, A3795, B$2:B3795, "Med B"), 0)</f>
        <v>0</v>
      </c>
      <c r="P3795" s="1">
        <f>IF(AND(B3795="Med B", COUNTIFS(A$2:A3795, A3795, B$2:B3795, "Med B")=2), E3795, 0)</f>
        <v>0</v>
      </c>
    </row>
    <row r="3796" spans="9:16" ht="12.75" customHeight="1" x14ac:dyDescent="0.25">
      <c r="I3796" s="23">
        <f>IF(F3796=1, SUMIFS(E$2:E3796, A$2:A3796, A3796, B$2:B3796, "Med A"), 0)</f>
        <v>0</v>
      </c>
      <c r="J3796" s="23">
        <f t="shared" si="381"/>
        <v>0</v>
      </c>
      <c r="K3796" s="23">
        <f t="shared" si="382"/>
        <v>0</v>
      </c>
      <c r="L3796" s="23">
        <f t="shared" si="383"/>
        <v>0</v>
      </c>
      <c r="M3796" s="1">
        <f>IF(AND(B3796="Med B", COUNTIFS(A$2:A3796, A3796, B$2:B3796, "Med B")=1), 1, 0)</f>
        <v>0</v>
      </c>
      <c r="N3796" s="1">
        <f t="shared" si="384"/>
        <v>0</v>
      </c>
      <c r="O3796" s="1">
        <f>IF(B3796="Med B", COUNTIFS(A$2:A3796, A3796, B$2:B3796, "Med B"), 0)</f>
        <v>0</v>
      </c>
      <c r="P3796" s="1">
        <f>IF(AND(B3796="Med B", COUNTIFS(A$2:A3796, A3796, B$2:B3796, "Med B")=2), E3796, 0)</f>
        <v>0</v>
      </c>
    </row>
    <row r="3797" spans="9:16" ht="12.75" customHeight="1" x14ac:dyDescent="0.25">
      <c r="I3797" s="23">
        <f>IF(F3797=1, SUMIFS(E$2:E3797, A$2:A3797, A3797, B$2:B3797, "Med A"), 0)</f>
        <v>0</v>
      </c>
      <c r="J3797" s="23">
        <f t="shared" si="381"/>
        <v>0</v>
      </c>
      <c r="K3797" s="23">
        <f t="shared" si="382"/>
        <v>0</v>
      </c>
      <c r="L3797" s="23">
        <f t="shared" si="383"/>
        <v>0</v>
      </c>
      <c r="M3797" s="1">
        <f>IF(AND(B3797="Med B", COUNTIFS(A$2:A3797, A3797, B$2:B3797, "Med B")=1), 1, 0)</f>
        <v>0</v>
      </c>
      <c r="N3797" s="1">
        <f t="shared" si="384"/>
        <v>0</v>
      </c>
      <c r="O3797" s="1">
        <f>IF(B3797="Med B", COUNTIFS(A$2:A3797, A3797, B$2:B3797, "Med B"), 0)</f>
        <v>0</v>
      </c>
      <c r="P3797" s="1">
        <f>IF(AND(B3797="Med B", COUNTIFS(A$2:A3797, A3797, B$2:B3797, "Med B")=2), E3797, 0)</f>
        <v>0</v>
      </c>
    </row>
    <row r="3798" spans="9:16" ht="12.75" customHeight="1" x14ac:dyDescent="0.25">
      <c r="I3798" s="23">
        <f>IF(F3798=1, SUMIFS(E$2:E3798, A$2:A3798, A3798, B$2:B3798, "Med A"), 0)</f>
        <v>0</v>
      </c>
      <c r="J3798" s="23">
        <f t="shared" si="381"/>
        <v>0</v>
      </c>
      <c r="K3798" s="23">
        <f t="shared" si="382"/>
        <v>0</v>
      </c>
      <c r="L3798" s="23">
        <f t="shared" si="383"/>
        <v>0</v>
      </c>
      <c r="M3798" s="1">
        <f>IF(AND(B3798="Med B", COUNTIFS(A$2:A3798, A3798, B$2:B3798, "Med B")=1), 1, 0)</f>
        <v>0</v>
      </c>
      <c r="N3798" s="1">
        <f t="shared" si="384"/>
        <v>0</v>
      </c>
      <c r="O3798" s="1">
        <f>IF(B3798="Med B", COUNTIFS(A$2:A3798, A3798, B$2:B3798, "Med B"), 0)</f>
        <v>0</v>
      </c>
      <c r="P3798" s="1">
        <f>IF(AND(B3798="Med B", COUNTIFS(A$2:A3798, A3798, B$2:B3798, "Med B")=2), E3798, 0)</f>
        <v>0</v>
      </c>
    </row>
    <row r="3799" spans="9:16" ht="12.75" customHeight="1" x14ac:dyDescent="0.25">
      <c r="I3799" s="23">
        <f>IF(F3799=1, SUMIFS(E$2:E3799, A$2:A3799, A3799, B$2:B3799, "Med A"), 0)</f>
        <v>0</v>
      </c>
      <c r="J3799" s="23">
        <f t="shared" si="381"/>
        <v>0</v>
      </c>
      <c r="K3799" s="23">
        <f t="shared" si="382"/>
        <v>0</v>
      </c>
      <c r="L3799" s="23">
        <f t="shared" si="383"/>
        <v>0</v>
      </c>
      <c r="M3799" s="1">
        <f>IF(AND(B3799="Med B", COUNTIFS(A$2:A3799, A3799, B$2:B3799, "Med B")=1), 1, 0)</f>
        <v>0</v>
      </c>
      <c r="N3799" s="1">
        <f t="shared" si="384"/>
        <v>0</v>
      </c>
      <c r="O3799" s="1">
        <f>IF(B3799="Med B", COUNTIFS(A$2:A3799, A3799, B$2:B3799, "Med B"), 0)</f>
        <v>0</v>
      </c>
      <c r="P3799" s="1">
        <f>IF(AND(B3799="Med B", COUNTIFS(A$2:A3799, A3799, B$2:B3799, "Med B")=2), E3799, 0)</f>
        <v>0</v>
      </c>
    </row>
    <row r="3800" spans="9:16" ht="12.75" customHeight="1" x14ac:dyDescent="0.25">
      <c r="I3800" s="23">
        <f>IF(F3800=1, SUMIFS(E$2:E3800, A$2:A3800, A3800, B$2:B3800, "Med A"), 0)</f>
        <v>0</v>
      </c>
      <c r="J3800" s="23">
        <f t="shared" si="381"/>
        <v>0</v>
      </c>
      <c r="K3800" s="23">
        <f t="shared" si="382"/>
        <v>0</v>
      </c>
      <c r="L3800" s="23">
        <f t="shared" si="383"/>
        <v>0</v>
      </c>
      <c r="M3800" s="1">
        <f>IF(AND(B3800="Med B", COUNTIFS(A$2:A3800, A3800, B$2:B3800, "Med B")=1), 1, 0)</f>
        <v>0</v>
      </c>
      <c r="N3800" s="1">
        <f t="shared" si="384"/>
        <v>0</v>
      </c>
      <c r="O3800" s="1">
        <f>IF(B3800="Med B", COUNTIFS(A$2:A3800, A3800, B$2:B3800, "Med B"), 0)</f>
        <v>0</v>
      </c>
      <c r="P3800" s="1">
        <f>IF(AND(B3800="Med B", COUNTIFS(A$2:A3800, A3800, B$2:B3800, "Med B")=2), E3800, 0)</f>
        <v>0</v>
      </c>
    </row>
    <row r="3801" spans="9:16" ht="12.75" customHeight="1" x14ac:dyDescent="0.25">
      <c r="I3801" s="23">
        <f>IF(F3801=1, SUMIFS(E$2:E3801, A$2:A3801, A3801, B$2:B3801, "Med A"), 0)</f>
        <v>0</v>
      </c>
      <c r="J3801" s="23">
        <f t="shared" si="381"/>
        <v>0</v>
      </c>
      <c r="K3801" s="23">
        <f t="shared" si="382"/>
        <v>0</v>
      </c>
      <c r="L3801" s="23">
        <f t="shared" si="383"/>
        <v>0</v>
      </c>
      <c r="M3801" s="1">
        <f>IF(AND(B3801="Med B", COUNTIFS(A$2:A3801, A3801, B$2:B3801, "Med B")=1), 1, 0)</f>
        <v>0</v>
      </c>
      <c r="N3801" s="1">
        <f t="shared" si="384"/>
        <v>0</v>
      </c>
      <c r="O3801" s="1">
        <f>IF(B3801="Med B", COUNTIFS(A$2:A3801, A3801, B$2:B3801, "Med B"), 0)</f>
        <v>0</v>
      </c>
      <c r="P3801" s="1">
        <f>IF(AND(B3801="Med B", COUNTIFS(A$2:A3801, A3801, B$2:B3801, "Med B")=2), E3801, 0)</f>
        <v>0</v>
      </c>
    </row>
    <row r="3802" spans="9:16" ht="12.75" customHeight="1" x14ac:dyDescent="0.25">
      <c r="I3802" s="23">
        <f>IF(F3802=1, SUMIFS(E$2:E3802, A$2:A3802, A3802, B$2:B3802, "Med A"), 0)</f>
        <v>0</v>
      </c>
      <c r="J3802" s="23">
        <f t="shared" si="381"/>
        <v>0</v>
      </c>
      <c r="K3802" s="23">
        <f t="shared" si="382"/>
        <v>0</v>
      </c>
      <c r="L3802" s="23">
        <f t="shared" si="383"/>
        <v>0</v>
      </c>
      <c r="M3802" s="1">
        <f>IF(AND(B3802="Med B", COUNTIFS(A$2:A3802, A3802, B$2:B3802, "Med B")=1), 1, 0)</f>
        <v>0</v>
      </c>
      <c r="N3802" s="1">
        <f t="shared" si="384"/>
        <v>0</v>
      </c>
      <c r="O3802" s="1">
        <f>IF(B3802="Med B", COUNTIFS(A$2:A3802, A3802, B$2:B3802, "Med B"), 0)</f>
        <v>0</v>
      </c>
      <c r="P3802" s="1">
        <f>IF(AND(B3802="Med B", COUNTIFS(A$2:A3802, A3802, B$2:B3802, "Med B")=2), E3802, 0)</f>
        <v>0</v>
      </c>
    </row>
    <row r="3803" spans="9:16" ht="12.75" customHeight="1" x14ac:dyDescent="0.25">
      <c r="I3803" s="23">
        <f>IF(F3803=1, SUMIFS(E$2:E3803, A$2:A3803, A3803, B$2:B3803, "Med A"), 0)</f>
        <v>0</v>
      </c>
      <c r="J3803" s="23">
        <f t="shared" si="381"/>
        <v>0</v>
      </c>
      <c r="K3803" s="23">
        <f t="shared" si="382"/>
        <v>0</v>
      </c>
      <c r="L3803" s="23">
        <f t="shared" si="383"/>
        <v>0</v>
      </c>
      <c r="M3803" s="1">
        <f>IF(AND(B3803="Med B", COUNTIFS(A$2:A3803, A3803, B$2:B3803, "Med B")=1), 1, 0)</f>
        <v>0</v>
      </c>
      <c r="N3803" s="1">
        <f t="shared" si="384"/>
        <v>0</v>
      </c>
      <c r="O3803" s="1">
        <f>IF(B3803="Med B", COUNTIFS(A$2:A3803, A3803, B$2:B3803, "Med B"), 0)</f>
        <v>0</v>
      </c>
      <c r="P3803" s="1">
        <f>IF(AND(B3803="Med B", COUNTIFS(A$2:A3803, A3803, B$2:B3803, "Med B")=2), E3803, 0)</f>
        <v>0</v>
      </c>
    </row>
    <row r="3804" spans="9:16" ht="12.75" customHeight="1" x14ac:dyDescent="0.25">
      <c r="I3804" s="23">
        <f>IF(F3804=1, SUMIFS(E$2:E3804, A$2:A3804, A3804, B$2:B3804, "Med A"), 0)</f>
        <v>0</v>
      </c>
      <c r="J3804" s="23">
        <f t="shared" si="381"/>
        <v>0</v>
      </c>
      <c r="K3804" s="23">
        <f t="shared" si="382"/>
        <v>0</v>
      </c>
      <c r="L3804" s="23">
        <f t="shared" si="383"/>
        <v>0</v>
      </c>
      <c r="M3804" s="1">
        <f>IF(AND(B3804="Med B", COUNTIFS(A$2:A3804, A3804, B$2:B3804, "Med B")=1), 1, 0)</f>
        <v>0</v>
      </c>
      <c r="N3804" s="1">
        <f t="shared" si="384"/>
        <v>0</v>
      </c>
      <c r="O3804" s="1">
        <f>IF(B3804="Med B", COUNTIFS(A$2:A3804, A3804, B$2:B3804, "Med B"), 0)</f>
        <v>0</v>
      </c>
      <c r="P3804" s="1">
        <f>IF(AND(B3804="Med B", COUNTIFS(A$2:A3804, A3804, B$2:B3804, "Med B")=2), E3804, 0)</f>
        <v>0</v>
      </c>
    </row>
    <row r="3805" spans="9:16" ht="12.75" customHeight="1" x14ac:dyDescent="0.25">
      <c r="I3805" s="23">
        <f>IF(F3805=1, SUMIFS(E$2:E3805, A$2:A3805, A3805, B$2:B3805, "Med A"), 0)</f>
        <v>0</v>
      </c>
      <c r="J3805" s="23">
        <f t="shared" si="381"/>
        <v>0</v>
      </c>
      <c r="K3805" s="23">
        <f t="shared" si="382"/>
        <v>0</v>
      </c>
      <c r="L3805" s="23">
        <f t="shared" si="383"/>
        <v>0</v>
      </c>
      <c r="M3805" s="1">
        <f>IF(AND(B3805="Med B", COUNTIFS(A$2:A3805, A3805, B$2:B3805, "Med B")=1), 1, 0)</f>
        <v>0</v>
      </c>
      <c r="N3805" s="1">
        <f t="shared" si="384"/>
        <v>0</v>
      </c>
      <c r="O3805" s="1">
        <f>IF(B3805="Med B", COUNTIFS(A$2:A3805, A3805, B$2:B3805, "Med B"), 0)</f>
        <v>0</v>
      </c>
      <c r="P3805" s="1">
        <f>IF(AND(B3805="Med B", COUNTIFS(A$2:A3805, A3805, B$2:B3805, "Med B")=2), E3805, 0)</f>
        <v>0</v>
      </c>
    </row>
    <row r="3806" spans="9:16" ht="12.75" customHeight="1" x14ac:dyDescent="0.25">
      <c r="I3806" s="23">
        <f>IF(F3806=1, SUMIFS(E$2:E3806, A$2:A3806, A3806, B$2:B3806, "Med A"), 0)</f>
        <v>0</v>
      </c>
      <c r="J3806" s="23">
        <f t="shared" si="381"/>
        <v>0</v>
      </c>
      <c r="K3806" s="23">
        <f t="shared" si="382"/>
        <v>0</v>
      </c>
      <c r="L3806" s="23">
        <f t="shared" si="383"/>
        <v>0</v>
      </c>
      <c r="M3806" s="1">
        <f>IF(AND(B3806="Med B", COUNTIFS(A$2:A3806, A3806, B$2:B3806, "Med B")=1), 1, 0)</f>
        <v>0</v>
      </c>
      <c r="N3806" s="1">
        <f t="shared" si="384"/>
        <v>0</v>
      </c>
      <c r="O3806" s="1">
        <f>IF(B3806="Med B", COUNTIFS(A$2:A3806, A3806, B$2:B3806, "Med B"), 0)</f>
        <v>0</v>
      </c>
      <c r="P3806" s="1">
        <f>IF(AND(B3806="Med B", COUNTIFS(A$2:A3806, A3806, B$2:B3806, "Med B")=2), E3806, 0)</f>
        <v>0</v>
      </c>
    </row>
    <row r="3807" spans="9:16" ht="12.75" customHeight="1" x14ac:dyDescent="0.25">
      <c r="I3807" s="23">
        <f>IF(F3807=1, SUMIFS(E$2:E3807, A$2:A3807, A3807, B$2:B3807, "Med A"), 0)</f>
        <v>0</v>
      </c>
      <c r="J3807" s="23">
        <f t="shared" si="381"/>
        <v>0</v>
      </c>
      <c r="K3807" s="23">
        <f t="shared" si="382"/>
        <v>0</v>
      </c>
      <c r="L3807" s="23">
        <f t="shared" si="383"/>
        <v>0</v>
      </c>
      <c r="M3807" s="1">
        <f>IF(AND(B3807="Med B", COUNTIFS(A$2:A3807, A3807, B$2:B3807, "Med B")=1), 1, 0)</f>
        <v>0</v>
      </c>
      <c r="N3807" s="1">
        <f t="shared" si="384"/>
        <v>0</v>
      </c>
      <c r="O3807" s="1">
        <f>IF(B3807="Med B", COUNTIFS(A$2:A3807, A3807, B$2:B3807, "Med B"), 0)</f>
        <v>0</v>
      </c>
      <c r="P3807" s="1">
        <f>IF(AND(B3807="Med B", COUNTIFS(A$2:A3807, A3807, B$2:B3807, "Med B")=2), E3807, 0)</f>
        <v>0</v>
      </c>
    </row>
    <row r="3808" spans="9:16" ht="12.75" customHeight="1" x14ac:dyDescent="0.25">
      <c r="I3808" s="23">
        <f>IF(F3808=1, SUMIFS(E$2:E3808, A$2:A3808, A3808, B$2:B3808, "Med A"), 0)</f>
        <v>0</v>
      </c>
      <c r="J3808" s="23">
        <f t="shared" si="381"/>
        <v>0</v>
      </c>
      <c r="K3808" s="23">
        <f t="shared" si="382"/>
        <v>0</v>
      </c>
      <c r="L3808" s="23">
        <f t="shared" si="383"/>
        <v>0</v>
      </c>
      <c r="M3808" s="1">
        <f>IF(AND(B3808="Med B", COUNTIFS(A$2:A3808, A3808, B$2:B3808, "Med B")=1), 1, 0)</f>
        <v>0</v>
      </c>
      <c r="N3808" s="1">
        <f t="shared" si="384"/>
        <v>0</v>
      </c>
      <c r="O3808" s="1">
        <f>IF(B3808="Med B", COUNTIFS(A$2:A3808, A3808, B$2:B3808, "Med B"), 0)</f>
        <v>0</v>
      </c>
      <c r="P3808" s="1">
        <f>IF(AND(B3808="Med B", COUNTIFS(A$2:A3808, A3808, B$2:B3808, "Med B")=2), E3808, 0)</f>
        <v>0</v>
      </c>
    </row>
    <row r="3809" spans="9:16" ht="12.75" customHeight="1" x14ac:dyDescent="0.25">
      <c r="I3809" s="23">
        <f>IF(F3809=1, SUMIFS(E$2:E3809, A$2:A3809, A3809, B$2:B3809, "Med A"), 0)</f>
        <v>0</v>
      </c>
      <c r="J3809" s="23">
        <f t="shared" si="381"/>
        <v>0</v>
      </c>
      <c r="K3809" s="23">
        <f t="shared" si="382"/>
        <v>0</v>
      </c>
      <c r="L3809" s="23">
        <f t="shared" si="383"/>
        <v>0</v>
      </c>
      <c r="M3809" s="1">
        <f>IF(AND(B3809="Med B", COUNTIFS(A$2:A3809, A3809, B$2:B3809, "Med B")=1), 1, 0)</f>
        <v>0</v>
      </c>
      <c r="N3809" s="1">
        <f t="shared" si="384"/>
        <v>0</v>
      </c>
      <c r="O3809" s="1">
        <f>IF(B3809="Med B", COUNTIFS(A$2:A3809, A3809, B$2:B3809, "Med B"), 0)</f>
        <v>0</v>
      </c>
      <c r="P3809" s="1">
        <f>IF(AND(B3809="Med B", COUNTIFS(A$2:A3809, A3809, B$2:B3809, "Med B")=2), E3809, 0)</f>
        <v>0</v>
      </c>
    </row>
    <row r="3810" spans="9:16" ht="12.75" customHeight="1" x14ac:dyDescent="0.25">
      <c r="I3810" s="23">
        <f>IF(F3810=1, SUMIFS(E$2:E3810, A$2:A3810, A3810, B$2:B3810, "Med A"), 0)</f>
        <v>0</v>
      </c>
      <c r="J3810" s="23">
        <f t="shared" si="381"/>
        <v>0</v>
      </c>
      <c r="K3810" s="23">
        <f t="shared" si="382"/>
        <v>0</v>
      </c>
      <c r="L3810" s="23">
        <f t="shared" si="383"/>
        <v>0</v>
      </c>
      <c r="M3810" s="1">
        <f>IF(AND(B3810="Med B", COUNTIFS(A$2:A3810, A3810, B$2:B3810, "Med B")=1), 1, 0)</f>
        <v>0</v>
      </c>
      <c r="N3810" s="1">
        <f t="shared" si="384"/>
        <v>0</v>
      </c>
      <c r="O3810" s="1">
        <f>IF(B3810="Med B", COUNTIFS(A$2:A3810, A3810, B$2:B3810, "Med B"), 0)</f>
        <v>0</v>
      </c>
      <c r="P3810" s="1">
        <f>IF(AND(B3810="Med B", COUNTIFS(A$2:A3810, A3810, B$2:B3810, "Med B")=2), E3810, 0)</f>
        <v>0</v>
      </c>
    </row>
    <row r="3811" spans="9:16" ht="12.75" customHeight="1" x14ac:dyDescent="0.25">
      <c r="I3811" s="23">
        <f>IF(F3811=1, SUMIFS(E$2:E3811, A$2:A3811, A3811, B$2:B3811, "Med A"), 0)</f>
        <v>0</v>
      </c>
      <c r="J3811" s="23">
        <f t="shared" si="381"/>
        <v>0</v>
      </c>
      <c r="K3811" s="23">
        <f t="shared" si="382"/>
        <v>0</v>
      </c>
      <c r="L3811" s="23">
        <f t="shared" si="383"/>
        <v>0</v>
      </c>
      <c r="M3811" s="1">
        <f>IF(AND(B3811="Med B", COUNTIFS(A$2:A3811, A3811, B$2:B3811, "Med B")=1), 1, 0)</f>
        <v>0</v>
      </c>
      <c r="N3811" s="1">
        <f t="shared" si="384"/>
        <v>0</v>
      </c>
      <c r="O3811" s="1">
        <f>IF(B3811="Med B", COUNTIFS(A$2:A3811, A3811, B$2:B3811, "Med B"), 0)</f>
        <v>0</v>
      </c>
      <c r="P3811" s="1">
        <f>IF(AND(B3811="Med B", COUNTIFS(A$2:A3811, A3811, B$2:B3811, "Med B")=2), E3811, 0)</f>
        <v>0</v>
      </c>
    </row>
    <row r="3812" spans="9:16" ht="12.75" customHeight="1" x14ac:dyDescent="0.25">
      <c r="I3812" s="23">
        <f>IF(F3812=1, SUMIFS(E$2:E3812, A$2:A3812, A3812, B$2:B3812, "Med A"), 0)</f>
        <v>0</v>
      </c>
      <c r="J3812" s="23">
        <f t="shared" si="381"/>
        <v>0</v>
      </c>
      <c r="K3812" s="23">
        <f t="shared" si="382"/>
        <v>0</v>
      </c>
      <c r="L3812" s="23">
        <f t="shared" si="383"/>
        <v>0</v>
      </c>
      <c r="M3812" s="1">
        <f>IF(AND(B3812="Med B", COUNTIFS(A$2:A3812, A3812, B$2:B3812, "Med B")=1), 1, 0)</f>
        <v>0</v>
      </c>
      <c r="N3812" s="1">
        <f t="shared" si="384"/>
        <v>0</v>
      </c>
      <c r="O3812" s="1">
        <f>IF(B3812="Med B", COUNTIFS(A$2:A3812, A3812, B$2:B3812, "Med B"), 0)</f>
        <v>0</v>
      </c>
      <c r="P3812" s="1">
        <f>IF(AND(B3812="Med B", COUNTIFS(A$2:A3812, A3812, B$2:B3812, "Med B")=2), E3812, 0)</f>
        <v>0</v>
      </c>
    </row>
    <row r="3813" spans="9:16" ht="12.75" customHeight="1" x14ac:dyDescent="0.25">
      <c r="I3813" s="23">
        <f>IF(F3813=1, SUMIFS(E$2:E3813, A$2:A3813, A3813, B$2:B3813, "Med A"), 0)</f>
        <v>0</v>
      </c>
      <c r="J3813" s="23">
        <f t="shared" si="381"/>
        <v>0</v>
      </c>
      <c r="K3813" s="23">
        <f t="shared" si="382"/>
        <v>0</v>
      </c>
      <c r="L3813" s="23">
        <f t="shared" si="383"/>
        <v>0</v>
      </c>
      <c r="M3813" s="1">
        <f>IF(AND(B3813="Med B", COUNTIFS(A$2:A3813, A3813, B$2:B3813, "Med B")=1), 1, 0)</f>
        <v>0</v>
      </c>
      <c r="N3813" s="1">
        <f t="shared" si="384"/>
        <v>0</v>
      </c>
      <c r="O3813" s="1">
        <f>IF(B3813="Med B", COUNTIFS(A$2:A3813, A3813, B$2:B3813, "Med B"), 0)</f>
        <v>0</v>
      </c>
      <c r="P3813" s="1">
        <f>IF(AND(B3813="Med B", COUNTIFS(A$2:A3813, A3813, B$2:B3813, "Med B")=2), E3813, 0)</f>
        <v>0</v>
      </c>
    </row>
    <row r="3814" spans="9:16" ht="12.75" customHeight="1" x14ac:dyDescent="0.25">
      <c r="I3814" s="23">
        <f>IF(F3814=1, SUMIFS(E$2:E3814, A$2:A3814, A3814, B$2:B3814, "Med A"), 0)</f>
        <v>0</v>
      </c>
      <c r="J3814" s="23">
        <f t="shared" si="381"/>
        <v>0</v>
      </c>
      <c r="K3814" s="23">
        <f t="shared" si="382"/>
        <v>0</v>
      </c>
      <c r="L3814" s="23">
        <f t="shared" si="383"/>
        <v>0</v>
      </c>
      <c r="M3814" s="1">
        <f>IF(AND(B3814="Med B", COUNTIFS(A$2:A3814, A3814, B$2:B3814, "Med B")=1), 1, 0)</f>
        <v>0</v>
      </c>
      <c r="N3814" s="1">
        <f t="shared" si="384"/>
        <v>0</v>
      </c>
      <c r="O3814" s="1">
        <f>IF(B3814="Med B", COUNTIFS(A$2:A3814, A3814, B$2:B3814, "Med B"), 0)</f>
        <v>0</v>
      </c>
      <c r="P3814" s="1">
        <f>IF(AND(B3814="Med B", COUNTIFS(A$2:A3814, A3814, B$2:B3814, "Med B")=2), E3814, 0)</f>
        <v>0</v>
      </c>
    </row>
    <row r="3815" spans="9:16" ht="12.75" customHeight="1" x14ac:dyDescent="0.25">
      <c r="I3815" s="23">
        <f>IF(F3815=1, SUMIFS(E$2:E3815, A$2:A3815, A3815, B$2:B3815, "Med A"), 0)</f>
        <v>0</v>
      </c>
      <c r="J3815" s="23">
        <f t="shared" si="381"/>
        <v>0</v>
      </c>
      <c r="K3815" s="23">
        <f t="shared" si="382"/>
        <v>0</v>
      </c>
      <c r="L3815" s="23">
        <f t="shared" si="383"/>
        <v>0</v>
      </c>
      <c r="M3815" s="1">
        <f>IF(AND(B3815="Med B", COUNTIFS(A$2:A3815, A3815, B$2:B3815, "Med B")=1), 1, 0)</f>
        <v>0</v>
      </c>
      <c r="N3815" s="1">
        <f t="shared" si="384"/>
        <v>0</v>
      </c>
      <c r="O3815" s="1">
        <f>IF(B3815="Med B", COUNTIFS(A$2:A3815, A3815, B$2:B3815, "Med B"), 0)</f>
        <v>0</v>
      </c>
      <c r="P3815" s="1">
        <f>IF(AND(B3815="Med B", COUNTIFS(A$2:A3815, A3815, B$2:B3815, "Med B")=2), E3815, 0)</f>
        <v>0</v>
      </c>
    </row>
    <row r="3816" spans="9:16" ht="12.75" customHeight="1" x14ac:dyDescent="0.25">
      <c r="I3816" s="23">
        <f>IF(F3816=1, SUMIFS(E$2:E3816, A$2:A3816, A3816, B$2:B3816, "Med A"), 0)</f>
        <v>0</v>
      </c>
      <c r="J3816" s="23">
        <f t="shared" si="381"/>
        <v>0</v>
      </c>
      <c r="K3816" s="23">
        <f t="shared" si="382"/>
        <v>0</v>
      </c>
      <c r="L3816" s="23">
        <f t="shared" si="383"/>
        <v>0</v>
      </c>
      <c r="M3816" s="1">
        <f>IF(AND(B3816="Med B", COUNTIFS(A$2:A3816, A3816, B$2:B3816, "Med B")=1), 1, 0)</f>
        <v>0</v>
      </c>
      <c r="N3816" s="1">
        <f t="shared" si="384"/>
        <v>0</v>
      </c>
      <c r="O3816" s="1">
        <f>IF(B3816="Med B", COUNTIFS(A$2:A3816, A3816, B$2:B3816, "Med B"), 0)</f>
        <v>0</v>
      </c>
      <c r="P3816" s="1">
        <f>IF(AND(B3816="Med B", COUNTIFS(A$2:A3816, A3816, B$2:B3816, "Med B")=2), E3816, 0)</f>
        <v>0</v>
      </c>
    </row>
    <row r="3817" spans="9:16" ht="12.75" customHeight="1" x14ac:dyDescent="0.25">
      <c r="I3817" s="23">
        <f>IF(F3817=1, SUMIFS(E$2:E3817, A$2:A3817, A3817, B$2:B3817, "Med A"), 0)</f>
        <v>0</v>
      </c>
      <c r="J3817" s="23">
        <f t="shared" si="381"/>
        <v>0</v>
      </c>
      <c r="K3817" s="23">
        <f t="shared" si="382"/>
        <v>0</v>
      </c>
      <c r="L3817" s="23">
        <f t="shared" si="383"/>
        <v>0</v>
      </c>
      <c r="M3817" s="1">
        <f>IF(AND(B3817="Med B", COUNTIFS(A$2:A3817, A3817, B$2:B3817, "Med B")=1), 1, 0)</f>
        <v>0</v>
      </c>
      <c r="N3817" s="1">
        <f t="shared" si="384"/>
        <v>0</v>
      </c>
      <c r="O3817" s="1">
        <f>IF(B3817="Med B", COUNTIFS(A$2:A3817, A3817, B$2:B3817, "Med B"), 0)</f>
        <v>0</v>
      </c>
      <c r="P3817" s="1">
        <f>IF(AND(B3817="Med B", COUNTIFS(A$2:A3817, A3817, B$2:B3817, "Med B")=2), E3817, 0)</f>
        <v>0</v>
      </c>
    </row>
    <row r="3818" spans="9:16" ht="12.75" customHeight="1" x14ac:dyDescent="0.25">
      <c r="I3818" s="23">
        <f>IF(F3818=1, SUMIFS(E$2:E3818, A$2:A3818, A3818, B$2:B3818, "Med A"), 0)</f>
        <v>0</v>
      </c>
      <c r="J3818" s="23">
        <f t="shared" si="381"/>
        <v>0</v>
      </c>
      <c r="K3818" s="23">
        <f t="shared" si="382"/>
        <v>0</v>
      </c>
      <c r="L3818" s="23">
        <f t="shared" si="383"/>
        <v>0</v>
      </c>
      <c r="M3818" s="1">
        <f>IF(AND(B3818="Med B", COUNTIFS(A$2:A3818, A3818, B$2:B3818, "Med B")=1), 1, 0)</f>
        <v>0</v>
      </c>
      <c r="N3818" s="1">
        <f t="shared" si="384"/>
        <v>0</v>
      </c>
      <c r="O3818" s="1">
        <f>IF(B3818="Med B", COUNTIFS(A$2:A3818, A3818, B$2:B3818, "Med B"), 0)</f>
        <v>0</v>
      </c>
      <c r="P3818" s="1">
        <f>IF(AND(B3818="Med B", COUNTIFS(A$2:A3818, A3818, B$2:B3818, "Med B")=2), E3818, 0)</f>
        <v>0</v>
      </c>
    </row>
    <row r="3819" spans="9:16" ht="12.75" customHeight="1" x14ac:dyDescent="0.25">
      <c r="I3819" s="23">
        <f>IF(F3819=1, SUMIFS(E$2:E3819, A$2:A3819, A3819, B$2:B3819, "Med A"), 0)</f>
        <v>0</v>
      </c>
      <c r="J3819" s="23">
        <f t="shared" si="381"/>
        <v>0</v>
      </c>
      <c r="K3819" s="23">
        <f t="shared" si="382"/>
        <v>0</v>
      </c>
      <c r="L3819" s="23">
        <f t="shared" si="383"/>
        <v>0</v>
      </c>
      <c r="M3819" s="1">
        <f>IF(AND(B3819="Med B", COUNTIFS(A$2:A3819, A3819, B$2:B3819, "Med B")=1), 1, 0)</f>
        <v>0</v>
      </c>
      <c r="N3819" s="1">
        <f t="shared" si="384"/>
        <v>0</v>
      </c>
      <c r="O3819" s="1">
        <f>IF(B3819="Med B", COUNTIFS(A$2:A3819, A3819, B$2:B3819, "Med B"), 0)</f>
        <v>0</v>
      </c>
      <c r="P3819" s="1">
        <f>IF(AND(B3819="Med B", COUNTIFS(A$2:A3819, A3819, B$2:B3819, "Med B")=2), E3819, 0)</f>
        <v>0</v>
      </c>
    </row>
    <row r="3820" spans="9:16" ht="12.75" customHeight="1" x14ac:dyDescent="0.25">
      <c r="I3820" s="23">
        <f>IF(F3820=1, SUMIFS(E$2:E3820, A$2:A3820, A3820, B$2:B3820, "Med A"), 0)</f>
        <v>0</v>
      </c>
      <c r="J3820" s="23">
        <f t="shared" si="381"/>
        <v>0</v>
      </c>
      <c r="K3820" s="23">
        <f t="shared" si="382"/>
        <v>0</v>
      </c>
      <c r="L3820" s="23">
        <f t="shared" si="383"/>
        <v>0</v>
      </c>
      <c r="M3820" s="1">
        <f>IF(AND(B3820="Med B", COUNTIFS(A$2:A3820, A3820, B$2:B3820, "Med B")=1), 1, 0)</f>
        <v>0</v>
      </c>
      <c r="N3820" s="1">
        <f t="shared" si="384"/>
        <v>0</v>
      </c>
      <c r="O3820" s="1">
        <f>IF(B3820="Med B", COUNTIFS(A$2:A3820, A3820, B$2:B3820, "Med B"), 0)</f>
        <v>0</v>
      </c>
      <c r="P3820" s="1">
        <f>IF(AND(B3820="Med B", COUNTIFS(A$2:A3820, A3820, B$2:B3820, "Med B")=2), E3820, 0)</f>
        <v>0</v>
      </c>
    </row>
    <row r="3821" spans="9:16" ht="12.75" customHeight="1" x14ac:dyDescent="0.25">
      <c r="I3821" s="23">
        <f>IF(F3821=1, SUMIFS(E$2:E3821, A$2:A3821, A3821, B$2:B3821, "Med A"), 0)</f>
        <v>0</v>
      </c>
      <c r="J3821" s="23">
        <f t="shared" si="381"/>
        <v>0</v>
      </c>
      <c r="K3821" s="23">
        <f t="shared" si="382"/>
        <v>0</v>
      </c>
      <c r="L3821" s="23">
        <f t="shared" si="383"/>
        <v>0</v>
      </c>
      <c r="M3821" s="1">
        <f>IF(AND(B3821="Med B", COUNTIFS(A$2:A3821, A3821, B$2:B3821, "Med B")=1), 1, 0)</f>
        <v>0</v>
      </c>
      <c r="N3821" s="1">
        <f t="shared" si="384"/>
        <v>0</v>
      </c>
      <c r="O3821" s="1">
        <f>IF(B3821="Med B", COUNTIFS(A$2:A3821, A3821, B$2:B3821, "Med B"), 0)</f>
        <v>0</v>
      </c>
      <c r="P3821" s="1">
        <f>IF(AND(B3821="Med B", COUNTIFS(A$2:A3821, A3821, B$2:B3821, "Med B")=2), E3821, 0)</f>
        <v>0</v>
      </c>
    </row>
    <row r="3822" spans="9:16" ht="12.75" customHeight="1" x14ac:dyDescent="0.25">
      <c r="I3822" s="23">
        <f>IF(F3822=1, SUMIFS(E$2:E3822, A$2:A3822, A3822, B$2:B3822, "Med A"), 0)</f>
        <v>0</v>
      </c>
      <c r="J3822" s="23">
        <f t="shared" si="381"/>
        <v>0</v>
      </c>
      <c r="K3822" s="23">
        <f t="shared" si="382"/>
        <v>0</v>
      </c>
      <c r="L3822" s="23">
        <f t="shared" si="383"/>
        <v>0</v>
      </c>
      <c r="M3822" s="1">
        <f>IF(AND(B3822="Med B", COUNTIFS(A$2:A3822, A3822, B$2:B3822, "Med B")=1), 1, 0)</f>
        <v>0</v>
      </c>
      <c r="N3822" s="1">
        <f t="shared" si="384"/>
        <v>0</v>
      </c>
      <c r="O3822" s="1">
        <f>IF(B3822="Med B", COUNTIFS(A$2:A3822, A3822, B$2:B3822, "Med B"), 0)</f>
        <v>0</v>
      </c>
      <c r="P3822" s="1">
        <f>IF(AND(B3822="Med B", COUNTIFS(A$2:A3822, A3822, B$2:B3822, "Med B")=2), E3822, 0)</f>
        <v>0</v>
      </c>
    </row>
    <row r="3823" spans="9:16" ht="12.75" customHeight="1" x14ac:dyDescent="0.25">
      <c r="I3823" s="23">
        <f>IF(F3823=1, SUMIFS(E$2:E3823, A$2:A3823, A3823, B$2:B3823, "Med A"), 0)</f>
        <v>0</v>
      </c>
      <c r="J3823" s="23">
        <f t="shared" si="381"/>
        <v>0</v>
      </c>
      <c r="K3823" s="23">
        <f t="shared" si="382"/>
        <v>0</v>
      </c>
      <c r="L3823" s="23">
        <f t="shared" si="383"/>
        <v>0</v>
      </c>
      <c r="M3823" s="1">
        <f>IF(AND(B3823="Med B", COUNTIFS(A$2:A3823, A3823, B$2:B3823, "Med B")=1), 1, 0)</f>
        <v>0</v>
      </c>
      <c r="N3823" s="1">
        <f t="shared" si="384"/>
        <v>0</v>
      </c>
      <c r="O3823" s="1">
        <f>IF(B3823="Med B", COUNTIFS(A$2:A3823, A3823, B$2:B3823, "Med B"), 0)</f>
        <v>0</v>
      </c>
      <c r="P3823" s="1">
        <f>IF(AND(B3823="Med B", COUNTIFS(A$2:A3823, A3823, B$2:B3823, "Med B")=2), E3823, 0)</f>
        <v>0</v>
      </c>
    </row>
    <row r="3824" spans="9:16" ht="12.75" customHeight="1" x14ac:dyDescent="0.25">
      <c r="I3824" s="23">
        <f>IF(F3824=1, SUMIFS(E$2:E3824, A$2:A3824, A3824, B$2:B3824, "Med A"), 0)</f>
        <v>0</v>
      </c>
      <c r="J3824" s="23">
        <f t="shared" si="381"/>
        <v>0</v>
      </c>
      <c r="K3824" s="23">
        <f t="shared" si="382"/>
        <v>0</v>
      </c>
      <c r="L3824" s="23">
        <f t="shared" si="383"/>
        <v>0</v>
      </c>
      <c r="M3824" s="1">
        <f>IF(AND(B3824="Med B", COUNTIFS(A$2:A3824, A3824, B$2:B3824, "Med B")=1), 1, 0)</f>
        <v>0</v>
      </c>
      <c r="N3824" s="1">
        <f t="shared" si="384"/>
        <v>0</v>
      </c>
      <c r="O3824" s="1">
        <f>IF(B3824="Med B", COUNTIFS(A$2:A3824, A3824, B$2:B3824, "Med B"), 0)</f>
        <v>0</v>
      </c>
      <c r="P3824" s="1">
        <f>IF(AND(B3824="Med B", COUNTIFS(A$2:A3824, A3824, B$2:B3824, "Med B")=2), E3824, 0)</f>
        <v>0</v>
      </c>
    </row>
    <row r="3825" spans="9:16" ht="12.75" customHeight="1" x14ac:dyDescent="0.25">
      <c r="I3825" s="23">
        <f>IF(F3825=1, SUMIFS(E$2:E3825, A$2:A3825, A3825, B$2:B3825, "Med A"), 0)</f>
        <v>0</v>
      </c>
      <c r="J3825" s="23">
        <f t="shared" si="381"/>
        <v>0</v>
      </c>
      <c r="K3825" s="23">
        <f t="shared" si="382"/>
        <v>0</v>
      </c>
      <c r="L3825" s="23">
        <f t="shared" si="383"/>
        <v>0</v>
      </c>
      <c r="M3825" s="1">
        <f>IF(AND(B3825="Med B", COUNTIFS(A$2:A3825, A3825, B$2:B3825, "Med B")=1), 1, 0)</f>
        <v>0</v>
      </c>
      <c r="N3825" s="1">
        <f t="shared" si="384"/>
        <v>0</v>
      </c>
      <c r="O3825" s="1">
        <f>IF(B3825="Med B", COUNTIFS(A$2:A3825, A3825, B$2:B3825, "Med B"), 0)</f>
        <v>0</v>
      </c>
      <c r="P3825" s="1">
        <f>IF(AND(B3825="Med B", COUNTIFS(A$2:A3825, A3825, B$2:B3825, "Med B")=2), E3825, 0)</f>
        <v>0</v>
      </c>
    </row>
    <row r="3826" spans="9:16" ht="12.75" customHeight="1" x14ac:dyDescent="0.25">
      <c r="I3826" s="23">
        <f>IF(F3826=1, SUMIFS(E$2:E3826, A$2:A3826, A3826, B$2:B3826, "Med A"), 0)</f>
        <v>0</v>
      </c>
      <c r="J3826" s="23">
        <f t="shared" si="381"/>
        <v>0</v>
      </c>
      <c r="K3826" s="23">
        <f t="shared" si="382"/>
        <v>0</v>
      </c>
      <c r="L3826" s="23">
        <f t="shared" si="383"/>
        <v>0</v>
      </c>
      <c r="M3826" s="1">
        <f>IF(AND(B3826="Med B", COUNTIFS(A$2:A3826, A3826, B$2:B3826, "Med B")=1), 1, 0)</f>
        <v>0</v>
      </c>
      <c r="N3826" s="1">
        <f t="shared" si="384"/>
        <v>0</v>
      </c>
      <c r="O3826" s="1">
        <f>IF(B3826="Med B", COUNTIFS(A$2:A3826, A3826, B$2:B3826, "Med B"), 0)</f>
        <v>0</v>
      </c>
      <c r="P3826" s="1">
        <f>IF(AND(B3826="Med B", COUNTIFS(A$2:A3826, A3826, B$2:B3826, "Med B")=2), E3826, 0)</f>
        <v>0</v>
      </c>
    </row>
    <row r="3827" spans="9:16" ht="12.75" customHeight="1" x14ac:dyDescent="0.25">
      <c r="I3827" s="23">
        <f>IF(F3827=1, SUMIFS(E$2:E3827, A$2:A3827, A3827, B$2:B3827, "Med A"), 0)</f>
        <v>0</v>
      </c>
      <c r="J3827" s="23">
        <f t="shared" si="381"/>
        <v>0</v>
      </c>
      <c r="K3827" s="23">
        <f t="shared" si="382"/>
        <v>0</v>
      </c>
      <c r="L3827" s="23">
        <f t="shared" si="383"/>
        <v>0</v>
      </c>
      <c r="M3827" s="1">
        <f>IF(AND(B3827="Med B", COUNTIFS(A$2:A3827, A3827, B$2:B3827, "Med B")=1), 1, 0)</f>
        <v>0</v>
      </c>
      <c r="N3827" s="1">
        <f t="shared" si="384"/>
        <v>0</v>
      </c>
      <c r="O3827" s="1">
        <f>IF(B3827="Med B", COUNTIFS(A$2:A3827, A3827, B$2:B3827, "Med B"), 0)</f>
        <v>0</v>
      </c>
      <c r="P3827" s="1">
        <f>IF(AND(B3827="Med B", COUNTIFS(A$2:A3827, A3827, B$2:B3827, "Med B")=2), E3827, 0)</f>
        <v>0</v>
      </c>
    </row>
    <row r="3828" spans="9:16" ht="12.75" customHeight="1" x14ac:dyDescent="0.25">
      <c r="I3828" s="23">
        <f>IF(F3828=1, SUMIFS(E$2:E3828, A$2:A3828, A3828, B$2:B3828, "Med A"), 0)</f>
        <v>0</v>
      </c>
      <c r="J3828" s="23">
        <f t="shared" si="381"/>
        <v>0</v>
      </c>
      <c r="K3828" s="23">
        <f t="shared" si="382"/>
        <v>0</v>
      </c>
      <c r="L3828" s="23">
        <f t="shared" si="383"/>
        <v>0</v>
      </c>
      <c r="M3828" s="1">
        <f>IF(AND(B3828="Med B", COUNTIFS(A$2:A3828, A3828, B$2:B3828, "Med B")=1), 1, 0)</f>
        <v>0</v>
      </c>
      <c r="N3828" s="1">
        <f t="shared" si="384"/>
        <v>0</v>
      </c>
      <c r="O3828" s="1">
        <f>IF(B3828="Med B", COUNTIFS(A$2:A3828, A3828, B$2:B3828, "Med B"), 0)</f>
        <v>0</v>
      </c>
      <c r="P3828" s="1">
        <f>IF(AND(B3828="Med B", COUNTIFS(A$2:A3828, A3828, B$2:B3828, "Med B")=2), E3828, 0)</f>
        <v>0</v>
      </c>
    </row>
    <row r="3829" spans="9:16" ht="12.75" customHeight="1" x14ac:dyDescent="0.25">
      <c r="I3829" s="23">
        <f>IF(F3829=1, SUMIFS(E$2:E3829, A$2:A3829, A3829, B$2:B3829, "Med A"), 0)</f>
        <v>0</v>
      </c>
      <c r="J3829" s="23">
        <f t="shared" si="381"/>
        <v>0</v>
      </c>
      <c r="K3829" s="23">
        <f t="shared" si="382"/>
        <v>0</v>
      </c>
      <c r="L3829" s="23">
        <f t="shared" si="383"/>
        <v>0</v>
      </c>
      <c r="M3829" s="1">
        <f>IF(AND(B3829="Med B", COUNTIFS(A$2:A3829, A3829, B$2:B3829, "Med B")=1), 1, 0)</f>
        <v>0</v>
      </c>
      <c r="N3829" s="1">
        <f t="shared" si="384"/>
        <v>0</v>
      </c>
      <c r="O3829" s="1">
        <f>IF(B3829="Med B", COUNTIFS(A$2:A3829, A3829, B$2:B3829, "Med B"), 0)</f>
        <v>0</v>
      </c>
      <c r="P3829" s="1">
        <f>IF(AND(B3829="Med B", COUNTIFS(A$2:A3829, A3829, B$2:B3829, "Med B")=2), E3829, 0)</f>
        <v>0</v>
      </c>
    </row>
    <row r="3830" spans="9:16" ht="12.75" customHeight="1" x14ac:dyDescent="0.25">
      <c r="I3830" s="23">
        <f>IF(F3830=1, SUMIFS(E$2:E3830, A$2:A3830, A3830, B$2:B3830, "Med A"), 0)</f>
        <v>0</v>
      </c>
      <c r="J3830" s="23">
        <f t="shared" si="381"/>
        <v>0</v>
      </c>
      <c r="K3830" s="23">
        <f t="shared" si="382"/>
        <v>0</v>
      </c>
      <c r="L3830" s="23">
        <f t="shared" si="383"/>
        <v>0</v>
      </c>
      <c r="M3830" s="1">
        <f>IF(AND(B3830="Med B", COUNTIFS(A$2:A3830, A3830, B$2:B3830, "Med B")=1), 1, 0)</f>
        <v>0</v>
      </c>
      <c r="N3830" s="1">
        <f t="shared" si="384"/>
        <v>0</v>
      </c>
      <c r="O3830" s="1">
        <f>IF(B3830="Med B", COUNTIFS(A$2:A3830, A3830, B$2:B3830, "Med B"), 0)</f>
        <v>0</v>
      </c>
      <c r="P3830" s="1">
        <f>IF(AND(B3830="Med B", COUNTIFS(A$2:A3830, A3830, B$2:B3830, "Med B")=2), E3830, 0)</f>
        <v>0</v>
      </c>
    </row>
    <row r="3831" spans="9:16" ht="12.75" customHeight="1" x14ac:dyDescent="0.25">
      <c r="I3831" s="23">
        <f>IF(F3831=1, SUMIFS(E$2:E3831, A$2:A3831, A3831, B$2:B3831, "Med A"), 0)</f>
        <v>0</v>
      </c>
      <c r="J3831" s="23">
        <f t="shared" si="381"/>
        <v>0</v>
      </c>
      <c r="K3831" s="23">
        <f t="shared" si="382"/>
        <v>0</v>
      </c>
      <c r="L3831" s="23">
        <f t="shared" si="383"/>
        <v>0</v>
      </c>
      <c r="M3831" s="1">
        <f>IF(AND(B3831="Med B", COUNTIFS(A$2:A3831, A3831, B$2:B3831, "Med B")=1), 1, 0)</f>
        <v>0</v>
      </c>
      <c r="N3831" s="1">
        <f t="shared" si="384"/>
        <v>0</v>
      </c>
      <c r="O3831" s="1">
        <f>IF(B3831="Med B", COUNTIFS(A$2:A3831, A3831, B$2:B3831, "Med B"), 0)</f>
        <v>0</v>
      </c>
      <c r="P3831" s="1">
        <f>IF(AND(B3831="Med B", COUNTIFS(A$2:A3831, A3831, B$2:B3831, "Med B")=2), E3831, 0)</f>
        <v>0</v>
      </c>
    </row>
    <row r="3832" spans="9:16" ht="12.75" customHeight="1" x14ac:dyDescent="0.25">
      <c r="I3832" s="23">
        <f>IF(F3832=1, SUMIFS(E$2:E3832, A$2:A3832, A3832, B$2:B3832, "Med A"), 0)</f>
        <v>0</v>
      </c>
      <c r="J3832" s="23">
        <f t="shared" si="381"/>
        <v>0</v>
      </c>
      <c r="K3832" s="23">
        <f t="shared" si="382"/>
        <v>0</v>
      </c>
      <c r="L3832" s="23">
        <f t="shared" si="383"/>
        <v>0</v>
      </c>
      <c r="M3832" s="1">
        <f>IF(AND(B3832="Med B", COUNTIFS(A$2:A3832, A3832, B$2:B3832, "Med B")=1), 1, 0)</f>
        <v>0</v>
      </c>
      <c r="N3832" s="1">
        <f t="shared" si="384"/>
        <v>0</v>
      </c>
      <c r="O3832" s="1">
        <f>IF(B3832="Med B", COUNTIFS(A$2:A3832, A3832, B$2:B3832, "Med B"), 0)</f>
        <v>0</v>
      </c>
      <c r="P3832" s="1">
        <f>IF(AND(B3832="Med B", COUNTIFS(A$2:A3832, A3832, B$2:B3832, "Med B")=2), E3832, 0)</f>
        <v>0</v>
      </c>
    </row>
    <row r="3833" spans="9:16" ht="12.75" customHeight="1" x14ac:dyDescent="0.25">
      <c r="I3833" s="23">
        <f>IF(F3833=1, SUMIFS(E$2:E3833, A$2:A3833, A3833, B$2:B3833, "Med A"), 0)</f>
        <v>0</v>
      </c>
      <c r="J3833" s="23">
        <f t="shared" si="381"/>
        <v>0</v>
      </c>
      <c r="K3833" s="23">
        <f t="shared" si="382"/>
        <v>0</v>
      </c>
      <c r="L3833" s="23">
        <f t="shared" si="383"/>
        <v>0</v>
      </c>
      <c r="M3833" s="1">
        <f>IF(AND(B3833="Med B", COUNTIFS(A$2:A3833, A3833, B$2:B3833, "Med B")=1), 1, 0)</f>
        <v>0</v>
      </c>
      <c r="N3833" s="1">
        <f t="shared" si="384"/>
        <v>0</v>
      </c>
      <c r="O3833" s="1">
        <f>IF(B3833="Med B", COUNTIFS(A$2:A3833, A3833, B$2:B3833, "Med B"), 0)</f>
        <v>0</v>
      </c>
      <c r="P3833" s="1">
        <f>IF(AND(B3833="Med B", COUNTIFS(A$2:A3833, A3833, B$2:B3833, "Med B")=2), E3833, 0)</f>
        <v>0</v>
      </c>
    </row>
    <row r="3834" spans="9:16" ht="12.75" customHeight="1" x14ac:dyDescent="0.25">
      <c r="I3834" s="23">
        <f>IF(F3834=1, SUMIFS(E$2:E3834, A$2:A3834, A3834, B$2:B3834, "Med A"), 0)</f>
        <v>0</v>
      </c>
      <c r="J3834" s="23">
        <f t="shared" si="381"/>
        <v>0</v>
      </c>
      <c r="K3834" s="23">
        <f t="shared" si="382"/>
        <v>0</v>
      </c>
      <c r="L3834" s="23">
        <f t="shared" si="383"/>
        <v>0</v>
      </c>
      <c r="M3834" s="1">
        <f>IF(AND(B3834="Med B", COUNTIFS(A$2:A3834, A3834, B$2:B3834, "Med B")=1), 1, 0)</f>
        <v>0</v>
      </c>
      <c r="N3834" s="1">
        <f t="shared" si="384"/>
        <v>0</v>
      </c>
      <c r="O3834" s="1">
        <f>IF(B3834="Med B", COUNTIFS(A$2:A3834, A3834, B$2:B3834, "Med B"), 0)</f>
        <v>0</v>
      </c>
      <c r="P3834" s="1">
        <f>IF(AND(B3834="Med B", COUNTIFS(A$2:A3834, A3834, B$2:B3834, "Med B")=2), E3834, 0)</f>
        <v>0</v>
      </c>
    </row>
    <row r="3835" spans="9:16" ht="12.75" customHeight="1" x14ac:dyDescent="0.25">
      <c r="I3835" s="23">
        <f>IF(F3835=1, SUMIFS(E$2:E3835, A$2:A3835, A3835, B$2:B3835, "Med A"), 0)</f>
        <v>0</v>
      </c>
      <c r="J3835" s="23">
        <f t="shared" si="381"/>
        <v>0</v>
      </c>
      <c r="K3835" s="23">
        <f t="shared" si="382"/>
        <v>0</v>
      </c>
      <c r="L3835" s="23">
        <f t="shared" si="383"/>
        <v>0</v>
      </c>
      <c r="M3835" s="1">
        <f>IF(AND(B3835="Med B", COUNTIFS(A$2:A3835, A3835, B$2:B3835, "Med B")=1), 1, 0)</f>
        <v>0</v>
      </c>
      <c r="N3835" s="1">
        <f t="shared" si="384"/>
        <v>0</v>
      </c>
      <c r="O3835" s="1">
        <f>IF(B3835="Med B", COUNTIFS(A$2:A3835, A3835, B$2:B3835, "Med B"), 0)</f>
        <v>0</v>
      </c>
      <c r="P3835" s="1">
        <f>IF(AND(B3835="Med B", COUNTIFS(A$2:A3835, A3835, B$2:B3835, "Med B")=2), E3835, 0)</f>
        <v>0</v>
      </c>
    </row>
    <row r="3836" spans="9:16" ht="12.75" customHeight="1" x14ac:dyDescent="0.25">
      <c r="I3836" s="23">
        <f>IF(F3836=1, SUMIFS(E$2:E3836, A$2:A3836, A3836, B$2:B3836, "Med A"), 0)</f>
        <v>0</v>
      </c>
      <c r="J3836" s="23">
        <f t="shared" si="381"/>
        <v>0</v>
      </c>
      <c r="K3836" s="23">
        <f t="shared" si="382"/>
        <v>0</v>
      </c>
      <c r="L3836" s="23">
        <f t="shared" si="383"/>
        <v>0</v>
      </c>
      <c r="M3836" s="1">
        <f>IF(AND(B3836="Med B", COUNTIFS(A$2:A3836, A3836, B$2:B3836, "Med B")=1), 1, 0)</f>
        <v>0</v>
      </c>
      <c r="N3836" s="1">
        <f t="shared" si="384"/>
        <v>0</v>
      </c>
      <c r="O3836" s="1">
        <f>IF(B3836="Med B", COUNTIFS(A$2:A3836, A3836, B$2:B3836, "Med B"), 0)</f>
        <v>0</v>
      </c>
      <c r="P3836" s="1">
        <f>IF(AND(B3836="Med B", COUNTIFS(A$2:A3836, A3836, B$2:B3836, "Med B")=2), E3836, 0)</f>
        <v>0</v>
      </c>
    </row>
    <row r="3837" spans="9:16" ht="12.75" customHeight="1" x14ac:dyDescent="0.25">
      <c r="I3837" s="23">
        <f>IF(F3837=1, SUMIFS(E$2:E3837, A$2:A3837, A3837, B$2:B3837, "Med A"), 0)</f>
        <v>0</v>
      </c>
      <c r="J3837" s="23">
        <f t="shared" si="381"/>
        <v>0</v>
      </c>
      <c r="K3837" s="23">
        <f t="shared" si="382"/>
        <v>0</v>
      </c>
      <c r="L3837" s="23">
        <f t="shared" si="383"/>
        <v>0</v>
      </c>
      <c r="M3837" s="1">
        <f>IF(AND(B3837="Med B", COUNTIFS(A$2:A3837, A3837, B$2:B3837, "Med B")=1), 1, 0)</f>
        <v>0</v>
      </c>
      <c r="N3837" s="1">
        <f t="shared" si="384"/>
        <v>0</v>
      </c>
      <c r="O3837" s="1">
        <f>IF(B3837="Med B", COUNTIFS(A$2:A3837, A3837, B$2:B3837, "Med B"), 0)</f>
        <v>0</v>
      </c>
      <c r="P3837" s="1">
        <f>IF(AND(B3837="Med B", COUNTIFS(A$2:A3837, A3837, B$2:B3837, "Med B")=2), E3837, 0)</f>
        <v>0</v>
      </c>
    </row>
    <row r="3838" spans="9:16" ht="12.75" customHeight="1" x14ac:dyDescent="0.25">
      <c r="I3838" s="23">
        <f>IF(F3838=1, SUMIFS(E$2:E3838, A$2:A3838, A3838, B$2:B3838, "Med A"), 0)</f>
        <v>0</v>
      </c>
      <c r="J3838" s="23">
        <f t="shared" si="381"/>
        <v>0</v>
      </c>
      <c r="K3838" s="23">
        <f t="shared" si="382"/>
        <v>0</v>
      </c>
      <c r="L3838" s="23">
        <f t="shared" si="383"/>
        <v>0</v>
      </c>
      <c r="M3838" s="1">
        <f>IF(AND(B3838="Med B", COUNTIFS(A$2:A3838, A3838, B$2:B3838, "Med B")=1), 1, 0)</f>
        <v>0</v>
      </c>
      <c r="N3838" s="1">
        <f t="shared" si="384"/>
        <v>0</v>
      </c>
      <c r="O3838" s="1">
        <f>IF(B3838="Med B", COUNTIFS(A$2:A3838, A3838, B$2:B3838, "Med B"), 0)</f>
        <v>0</v>
      </c>
      <c r="P3838" s="1">
        <f>IF(AND(B3838="Med B", COUNTIFS(A$2:A3838, A3838, B$2:B3838, "Med B")=2), E3838, 0)</f>
        <v>0</v>
      </c>
    </row>
    <row r="3839" spans="9:16" ht="12.75" customHeight="1" x14ac:dyDescent="0.25">
      <c r="I3839" s="23">
        <f>IF(F3839=1, SUMIFS(E$2:E3839, A$2:A3839, A3839, B$2:B3839, "Med A"), 0)</f>
        <v>0</v>
      </c>
      <c r="J3839" s="23">
        <f t="shared" si="381"/>
        <v>0</v>
      </c>
      <c r="K3839" s="23">
        <f t="shared" si="382"/>
        <v>0</v>
      </c>
      <c r="L3839" s="23">
        <f t="shared" si="383"/>
        <v>0</v>
      </c>
      <c r="M3839" s="1">
        <f>IF(AND(B3839="Med B", COUNTIFS(A$2:A3839, A3839, B$2:B3839, "Med B")=1), 1, 0)</f>
        <v>0</v>
      </c>
      <c r="N3839" s="1">
        <f t="shared" si="384"/>
        <v>0</v>
      </c>
      <c r="O3839" s="1">
        <f>IF(B3839="Med B", COUNTIFS(A$2:A3839, A3839, B$2:B3839, "Med B"), 0)</f>
        <v>0</v>
      </c>
      <c r="P3839" s="1">
        <f>IF(AND(B3839="Med B", COUNTIFS(A$2:A3839, A3839, B$2:B3839, "Med B")=2), E3839, 0)</f>
        <v>0</v>
      </c>
    </row>
    <row r="3840" spans="9:16" ht="12.75" customHeight="1" x14ac:dyDescent="0.25">
      <c r="I3840" s="23">
        <f>IF(F3840=1, SUMIFS(E$2:E3840, A$2:A3840, A3840, B$2:B3840, "Med A"), 0)</f>
        <v>0</v>
      </c>
      <c r="J3840" s="23">
        <f t="shared" si="381"/>
        <v>0</v>
      </c>
      <c r="K3840" s="23">
        <f t="shared" si="382"/>
        <v>0</v>
      </c>
      <c r="L3840" s="23">
        <f t="shared" si="383"/>
        <v>0</v>
      </c>
      <c r="M3840" s="1">
        <f>IF(AND(B3840="Med B", COUNTIFS(A$2:A3840, A3840, B$2:B3840, "Med B")=1), 1, 0)</f>
        <v>0</v>
      </c>
      <c r="N3840" s="1">
        <f t="shared" si="384"/>
        <v>0</v>
      </c>
      <c r="O3840" s="1">
        <f>IF(B3840="Med B", COUNTIFS(A$2:A3840, A3840, B$2:B3840, "Med B"), 0)</f>
        <v>0</v>
      </c>
      <c r="P3840" s="1">
        <f>IF(AND(B3840="Med B", COUNTIFS(A$2:A3840, A3840, B$2:B3840, "Med B")=2), E3840, 0)</f>
        <v>0</v>
      </c>
    </row>
    <row r="3841" spans="9:16" ht="12.75" customHeight="1" x14ac:dyDescent="0.25">
      <c r="I3841" s="23">
        <f>IF(F3841=1, SUMIFS(E$2:E3841, A$2:A3841, A3841, B$2:B3841, "Med A"), 0)</f>
        <v>0</v>
      </c>
      <c r="J3841" s="23">
        <f t="shared" si="381"/>
        <v>0</v>
      </c>
      <c r="K3841" s="23">
        <f t="shared" si="382"/>
        <v>0</v>
      </c>
      <c r="L3841" s="23">
        <f t="shared" si="383"/>
        <v>0</v>
      </c>
      <c r="M3841" s="1">
        <f>IF(AND(B3841="Med B", COUNTIFS(A$2:A3841, A3841, B$2:B3841, "Med B")=1), 1, 0)</f>
        <v>0</v>
      </c>
      <c r="N3841" s="1">
        <f t="shared" si="384"/>
        <v>0</v>
      </c>
      <c r="O3841" s="1">
        <f>IF(B3841="Med B", COUNTIFS(A$2:A3841, A3841, B$2:B3841, "Med B"), 0)</f>
        <v>0</v>
      </c>
      <c r="P3841" s="1">
        <f>IF(AND(B3841="Med B", COUNTIFS(A$2:A3841, A3841, B$2:B3841, "Med B")=2), E3841, 0)</f>
        <v>0</v>
      </c>
    </row>
    <row r="3842" spans="9:16" ht="12.75" customHeight="1" x14ac:dyDescent="0.25">
      <c r="I3842" s="23">
        <f>IF(F3842=1, SUMIFS(E$2:E3842, A$2:A3842, A3842, B$2:B3842, "Med A"), 0)</f>
        <v>0</v>
      </c>
      <c r="J3842" s="23">
        <f t="shared" si="381"/>
        <v>0</v>
      </c>
      <c r="K3842" s="23">
        <f t="shared" si="382"/>
        <v>0</v>
      </c>
      <c r="L3842" s="23">
        <f t="shared" si="383"/>
        <v>0</v>
      </c>
      <c r="M3842" s="1">
        <f>IF(AND(B3842="Med B", COUNTIFS(A$2:A3842, A3842, B$2:B3842, "Med B")=1), 1, 0)</f>
        <v>0</v>
      </c>
      <c r="N3842" s="1">
        <f t="shared" si="384"/>
        <v>0</v>
      </c>
      <c r="O3842" s="1">
        <f>IF(B3842="Med B", COUNTIFS(A$2:A3842, A3842, B$2:B3842, "Med B"), 0)</f>
        <v>0</v>
      </c>
      <c r="P3842" s="1">
        <f>IF(AND(B3842="Med B", COUNTIFS(A$2:A3842, A3842, B$2:B3842, "Med B")=2), E3842, 0)</f>
        <v>0</v>
      </c>
    </row>
    <row r="3843" spans="9:16" ht="12.75" customHeight="1" x14ac:dyDescent="0.25">
      <c r="I3843" s="23">
        <f>IF(F3843=1, SUMIFS(E$2:E3843, A$2:A3843, A3843, B$2:B3843, "Med A"), 0)</f>
        <v>0</v>
      </c>
      <c r="J3843" s="23">
        <f t="shared" ref="J3843:J3906" si="385">IF(AND(B3843="Med B", OR(A3844&lt;&gt;A3843, ISBLANK(A3844))), SUMIFS(E:E, A:A, A3843, B:B, "Med B"), 0)</f>
        <v>0</v>
      </c>
      <c r="K3843" s="23">
        <f t="shared" ref="K3843:K3906" si="386">IF(B3843="Med A", E3843, 0)</f>
        <v>0</v>
      </c>
      <c r="L3843" s="23">
        <f t="shared" ref="L3843:L3906" si="387">IF(B3843="Med B", E3843, 0)</f>
        <v>0</v>
      </c>
      <c r="M3843" s="1">
        <f>IF(AND(B3843="Med B", COUNTIFS(A$2:A3843, A3843, B$2:B3843, "Med B")=1), 1, 0)</f>
        <v>0</v>
      </c>
      <c r="N3843" s="1">
        <f t="shared" ref="N3843:N3906" si="388">IF(M3843=1, E3843, 0)</f>
        <v>0</v>
      </c>
      <c r="O3843" s="1">
        <f>IF(B3843="Med B", COUNTIFS(A$2:A3843, A3843, B$2:B3843, "Med B"), 0)</f>
        <v>0</v>
      </c>
      <c r="P3843" s="1">
        <f>IF(AND(B3843="Med B", COUNTIFS(A$2:A3843, A3843, B$2:B3843, "Med B")=2), E3843, 0)</f>
        <v>0</v>
      </c>
    </row>
    <row r="3844" spans="9:16" ht="12.75" customHeight="1" x14ac:dyDescent="0.25">
      <c r="I3844" s="23">
        <f>IF(F3844=1, SUMIFS(E$2:E3844, A$2:A3844, A3844, B$2:B3844, "Med A"), 0)</f>
        <v>0</v>
      </c>
      <c r="J3844" s="23">
        <f t="shared" si="385"/>
        <v>0</v>
      </c>
      <c r="K3844" s="23">
        <f t="shared" si="386"/>
        <v>0</v>
      </c>
      <c r="L3844" s="23">
        <f t="shared" si="387"/>
        <v>0</v>
      </c>
      <c r="M3844" s="1">
        <f>IF(AND(B3844="Med B", COUNTIFS(A$2:A3844, A3844, B$2:B3844, "Med B")=1), 1, 0)</f>
        <v>0</v>
      </c>
      <c r="N3844" s="1">
        <f t="shared" si="388"/>
        <v>0</v>
      </c>
      <c r="O3844" s="1">
        <f>IF(B3844="Med B", COUNTIFS(A$2:A3844, A3844, B$2:B3844, "Med B"), 0)</f>
        <v>0</v>
      </c>
      <c r="P3844" s="1">
        <f>IF(AND(B3844="Med B", COUNTIFS(A$2:A3844, A3844, B$2:B3844, "Med B")=2), E3844, 0)</f>
        <v>0</v>
      </c>
    </row>
    <row r="3845" spans="9:16" ht="12.75" customHeight="1" x14ac:dyDescent="0.25">
      <c r="I3845" s="23">
        <f>IF(F3845=1, SUMIFS(E$2:E3845, A$2:A3845, A3845, B$2:B3845, "Med A"), 0)</f>
        <v>0</v>
      </c>
      <c r="J3845" s="23">
        <f t="shared" si="385"/>
        <v>0</v>
      </c>
      <c r="K3845" s="23">
        <f t="shared" si="386"/>
        <v>0</v>
      </c>
      <c r="L3845" s="23">
        <f t="shared" si="387"/>
        <v>0</v>
      </c>
      <c r="M3845" s="1">
        <f>IF(AND(B3845="Med B", COUNTIFS(A$2:A3845, A3845, B$2:B3845, "Med B")=1), 1, 0)</f>
        <v>0</v>
      </c>
      <c r="N3845" s="1">
        <f t="shared" si="388"/>
        <v>0</v>
      </c>
      <c r="O3845" s="1">
        <f>IF(B3845="Med B", COUNTIFS(A$2:A3845, A3845, B$2:B3845, "Med B"), 0)</f>
        <v>0</v>
      </c>
      <c r="P3845" s="1">
        <f>IF(AND(B3845="Med B", COUNTIFS(A$2:A3845, A3845, B$2:B3845, "Med B")=2), E3845, 0)</f>
        <v>0</v>
      </c>
    </row>
    <row r="3846" spans="9:16" ht="12.75" customHeight="1" x14ac:dyDescent="0.25">
      <c r="I3846" s="23">
        <f>IF(F3846=1, SUMIFS(E$2:E3846, A$2:A3846, A3846, B$2:B3846, "Med A"), 0)</f>
        <v>0</v>
      </c>
      <c r="J3846" s="23">
        <f t="shared" si="385"/>
        <v>0</v>
      </c>
      <c r="K3846" s="23">
        <f t="shared" si="386"/>
        <v>0</v>
      </c>
      <c r="L3846" s="23">
        <f t="shared" si="387"/>
        <v>0</v>
      </c>
      <c r="M3846" s="1">
        <f>IF(AND(B3846="Med B", COUNTIFS(A$2:A3846, A3846, B$2:B3846, "Med B")=1), 1, 0)</f>
        <v>0</v>
      </c>
      <c r="N3846" s="1">
        <f t="shared" si="388"/>
        <v>0</v>
      </c>
      <c r="O3846" s="1">
        <f>IF(B3846="Med B", COUNTIFS(A$2:A3846, A3846, B$2:B3846, "Med B"), 0)</f>
        <v>0</v>
      </c>
      <c r="P3846" s="1">
        <f>IF(AND(B3846="Med B", COUNTIFS(A$2:A3846, A3846, B$2:B3846, "Med B")=2), E3846, 0)</f>
        <v>0</v>
      </c>
    </row>
    <row r="3847" spans="9:16" ht="12.75" customHeight="1" x14ac:dyDescent="0.25">
      <c r="I3847" s="23">
        <f>IF(F3847=1, SUMIFS(E$2:E3847, A$2:A3847, A3847, B$2:B3847, "Med A"), 0)</f>
        <v>0</v>
      </c>
      <c r="J3847" s="23">
        <f t="shared" si="385"/>
        <v>0</v>
      </c>
      <c r="K3847" s="23">
        <f t="shared" si="386"/>
        <v>0</v>
      </c>
      <c r="L3847" s="23">
        <f t="shared" si="387"/>
        <v>0</v>
      </c>
      <c r="M3847" s="1">
        <f>IF(AND(B3847="Med B", COUNTIFS(A$2:A3847, A3847, B$2:B3847, "Med B")=1), 1, 0)</f>
        <v>0</v>
      </c>
      <c r="N3847" s="1">
        <f t="shared" si="388"/>
        <v>0</v>
      </c>
      <c r="O3847" s="1">
        <f>IF(B3847="Med B", COUNTIFS(A$2:A3847, A3847, B$2:B3847, "Med B"), 0)</f>
        <v>0</v>
      </c>
      <c r="P3847" s="1">
        <f>IF(AND(B3847="Med B", COUNTIFS(A$2:A3847, A3847, B$2:B3847, "Med B")=2), E3847, 0)</f>
        <v>0</v>
      </c>
    </row>
    <row r="3848" spans="9:16" ht="12.75" customHeight="1" x14ac:dyDescent="0.25">
      <c r="I3848" s="23">
        <f>IF(F3848=1, SUMIFS(E$2:E3848, A$2:A3848, A3848, B$2:B3848, "Med A"), 0)</f>
        <v>0</v>
      </c>
      <c r="J3848" s="23">
        <f t="shared" si="385"/>
        <v>0</v>
      </c>
      <c r="K3848" s="23">
        <f t="shared" si="386"/>
        <v>0</v>
      </c>
      <c r="L3848" s="23">
        <f t="shared" si="387"/>
        <v>0</v>
      </c>
      <c r="M3848" s="1">
        <f>IF(AND(B3848="Med B", COUNTIFS(A$2:A3848, A3848, B$2:B3848, "Med B")=1), 1, 0)</f>
        <v>0</v>
      </c>
      <c r="N3848" s="1">
        <f t="shared" si="388"/>
        <v>0</v>
      </c>
      <c r="O3848" s="1">
        <f>IF(B3848="Med B", COUNTIFS(A$2:A3848, A3848, B$2:B3848, "Med B"), 0)</f>
        <v>0</v>
      </c>
      <c r="P3848" s="1">
        <f>IF(AND(B3848="Med B", COUNTIFS(A$2:A3848, A3848, B$2:B3848, "Med B")=2), E3848, 0)</f>
        <v>0</v>
      </c>
    </row>
    <row r="3849" spans="9:16" ht="12.75" customHeight="1" x14ac:dyDescent="0.25">
      <c r="I3849" s="23">
        <f>IF(F3849=1, SUMIFS(E$2:E3849, A$2:A3849, A3849, B$2:B3849, "Med A"), 0)</f>
        <v>0</v>
      </c>
      <c r="J3849" s="23">
        <f t="shared" si="385"/>
        <v>0</v>
      </c>
      <c r="K3849" s="23">
        <f t="shared" si="386"/>
        <v>0</v>
      </c>
      <c r="L3849" s="23">
        <f t="shared" si="387"/>
        <v>0</v>
      </c>
      <c r="M3849" s="1">
        <f>IF(AND(B3849="Med B", COUNTIFS(A$2:A3849, A3849, B$2:B3849, "Med B")=1), 1, 0)</f>
        <v>0</v>
      </c>
      <c r="N3849" s="1">
        <f t="shared" si="388"/>
        <v>0</v>
      </c>
      <c r="O3849" s="1">
        <f>IF(B3849="Med B", COUNTIFS(A$2:A3849, A3849, B$2:B3849, "Med B"), 0)</f>
        <v>0</v>
      </c>
      <c r="P3849" s="1">
        <f>IF(AND(B3849="Med B", COUNTIFS(A$2:A3849, A3849, B$2:B3849, "Med B")=2), E3849, 0)</f>
        <v>0</v>
      </c>
    </row>
    <row r="3850" spans="9:16" ht="12.75" customHeight="1" x14ac:dyDescent="0.25">
      <c r="I3850" s="23">
        <f>IF(F3850=1, SUMIFS(E$2:E3850, A$2:A3850, A3850, B$2:B3850, "Med A"), 0)</f>
        <v>0</v>
      </c>
      <c r="J3850" s="23">
        <f t="shared" si="385"/>
        <v>0</v>
      </c>
      <c r="K3850" s="23">
        <f t="shared" si="386"/>
        <v>0</v>
      </c>
      <c r="L3850" s="23">
        <f t="shared" si="387"/>
        <v>0</v>
      </c>
      <c r="M3850" s="1">
        <f>IF(AND(B3850="Med B", COUNTIFS(A$2:A3850, A3850, B$2:B3850, "Med B")=1), 1, 0)</f>
        <v>0</v>
      </c>
      <c r="N3850" s="1">
        <f t="shared" si="388"/>
        <v>0</v>
      </c>
      <c r="O3850" s="1">
        <f>IF(B3850="Med B", COUNTIFS(A$2:A3850, A3850, B$2:B3850, "Med B"), 0)</f>
        <v>0</v>
      </c>
      <c r="P3850" s="1">
        <f>IF(AND(B3850="Med B", COUNTIFS(A$2:A3850, A3850, B$2:B3850, "Med B")=2), E3850, 0)</f>
        <v>0</v>
      </c>
    </row>
    <row r="3851" spans="9:16" ht="12.75" customHeight="1" x14ac:dyDescent="0.25">
      <c r="I3851" s="23">
        <f>IF(F3851=1, SUMIFS(E$2:E3851, A$2:A3851, A3851, B$2:B3851, "Med A"), 0)</f>
        <v>0</v>
      </c>
      <c r="J3851" s="23">
        <f t="shared" si="385"/>
        <v>0</v>
      </c>
      <c r="K3851" s="23">
        <f t="shared" si="386"/>
        <v>0</v>
      </c>
      <c r="L3851" s="23">
        <f t="shared" si="387"/>
        <v>0</v>
      </c>
      <c r="M3851" s="1">
        <f>IF(AND(B3851="Med B", COUNTIFS(A$2:A3851, A3851, B$2:B3851, "Med B")=1), 1, 0)</f>
        <v>0</v>
      </c>
      <c r="N3851" s="1">
        <f t="shared" si="388"/>
        <v>0</v>
      </c>
      <c r="O3851" s="1">
        <f>IF(B3851="Med B", COUNTIFS(A$2:A3851, A3851, B$2:B3851, "Med B"), 0)</f>
        <v>0</v>
      </c>
      <c r="P3851" s="1">
        <f>IF(AND(B3851="Med B", COUNTIFS(A$2:A3851, A3851, B$2:B3851, "Med B")=2), E3851, 0)</f>
        <v>0</v>
      </c>
    </row>
    <row r="3852" spans="9:16" ht="12.75" customHeight="1" x14ac:dyDescent="0.25">
      <c r="I3852" s="23">
        <f>IF(F3852=1, SUMIFS(E$2:E3852, A$2:A3852, A3852, B$2:B3852, "Med A"), 0)</f>
        <v>0</v>
      </c>
      <c r="J3852" s="23">
        <f t="shared" si="385"/>
        <v>0</v>
      </c>
      <c r="K3852" s="23">
        <f t="shared" si="386"/>
        <v>0</v>
      </c>
      <c r="L3852" s="23">
        <f t="shared" si="387"/>
        <v>0</v>
      </c>
      <c r="M3852" s="1">
        <f>IF(AND(B3852="Med B", COUNTIFS(A$2:A3852, A3852, B$2:B3852, "Med B")=1), 1, 0)</f>
        <v>0</v>
      </c>
      <c r="N3852" s="1">
        <f t="shared" si="388"/>
        <v>0</v>
      </c>
      <c r="O3852" s="1">
        <f>IF(B3852="Med B", COUNTIFS(A$2:A3852, A3852, B$2:B3852, "Med B"), 0)</f>
        <v>0</v>
      </c>
      <c r="P3852" s="1">
        <f>IF(AND(B3852="Med B", COUNTIFS(A$2:A3852, A3852, B$2:B3852, "Med B")=2), E3852, 0)</f>
        <v>0</v>
      </c>
    </row>
    <row r="3853" spans="9:16" ht="12.75" customHeight="1" x14ac:dyDescent="0.25">
      <c r="I3853" s="23">
        <f>IF(F3853=1, SUMIFS(E$2:E3853, A$2:A3853, A3853, B$2:B3853, "Med A"), 0)</f>
        <v>0</v>
      </c>
      <c r="J3853" s="23">
        <f t="shared" si="385"/>
        <v>0</v>
      </c>
      <c r="K3853" s="23">
        <f t="shared" si="386"/>
        <v>0</v>
      </c>
      <c r="L3853" s="23">
        <f t="shared" si="387"/>
        <v>0</v>
      </c>
      <c r="M3853" s="1">
        <f>IF(AND(B3853="Med B", COUNTIFS(A$2:A3853, A3853, B$2:B3853, "Med B")=1), 1, 0)</f>
        <v>0</v>
      </c>
      <c r="N3853" s="1">
        <f t="shared" si="388"/>
        <v>0</v>
      </c>
      <c r="O3853" s="1">
        <f>IF(B3853="Med B", COUNTIFS(A$2:A3853, A3853, B$2:B3853, "Med B"), 0)</f>
        <v>0</v>
      </c>
      <c r="P3853" s="1">
        <f>IF(AND(B3853="Med B", COUNTIFS(A$2:A3853, A3853, B$2:B3853, "Med B")=2), E3853, 0)</f>
        <v>0</v>
      </c>
    </row>
    <row r="3854" spans="9:16" ht="12.75" customHeight="1" x14ac:dyDescent="0.25">
      <c r="I3854" s="23">
        <f>IF(F3854=1, SUMIFS(E$2:E3854, A$2:A3854, A3854, B$2:B3854, "Med A"), 0)</f>
        <v>0</v>
      </c>
      <c r="J3854" s="23">
        <f t="shared" si="385"/>
        <v>0</v>
      </c>
      <c r="K3854" s="23">
        <f t="shared" si="386"/>
        <v>0</v>
      </c>
      <c r="L3854" s="23">
        <f t="shared" si="387"/>
        <v>0</v>
      </c>
      <c r="M3854" s="1">
        <f>IF(AND(B3854="Med B", COUNTIFS(A$2:A3854, A3854, B$2:B3854, "Med B")=1), 1, 0)</f>
        <v>0</v>
      </c>
      <c r="N3854" s="1">
        <f t="shared" si="388"/>
        <v>0</v>
      </c>
      <c r="O3854" s="1">
        <f>IF(B3854="Med B", COUNTIFS(A$2:A3854, A3854, B$2:B3854, "Med B"), 0)</f>
        <v>0</v>
      </c>
      <c r="P3854" s="1">
        <f>IF(AND(B3854="Med B", COUNTIFS(A$2:A3854, A3854, B$2:B3854, "Med B")=2), E3854, 0)</f>
        <v>0</v>
      </c>
    </row>
    <row r="3855" spans="9:16" ht="12.75" customHeight="1" x14ac:dyDescent="0.25">
      <c r="I3855" s="23">
        <f>IF(F3855=1, SUMIFS(E$2:E3855, A$2:A3855, A3855, B$2:B3855, "Med A"), 0)</f>
        <v>0</v>
      </c>
      <c r="J3855" s="23">
        <f t="shared" si="385"/>
        <v>0</v>
      </c>
      <c r="K3855" s="23">
        <f t="shared" si="386"/>
        <v>0</v>
      </c>
      <c r="L3855" s="23">
        <f t="shared" si="387"/>
        <v>0</v>
      </c>
      <c r="M3855" s="1">
        <f>IF(AND(B3855="Med B", COUNTIFS(A$2:A3855, A3855, B$2:B3855, "Med B")=1), 1, 0)</f>
        <v>0</v>
      </c>
      <c r="N3855" s="1">
        <f t="shared" si="388"/>
        <v>0</v>
      </c>
      <c r="O3855" s="1">
        <f>IF(B3855="Med B", COUNTIFS(A$2:A3855, A3855, B$2:B3855, "Med B"), 0)</f>
        <v>0</v>
      </c>
      <c r="P3855" s="1">
        <f>IF(AND(B3855="Med B", COUNTIFS(A$2:A3855, A3855, B$2:B3855, "Med B")=2), E3855, 0)</f>
        <v>0</v>
      </c>
    </row>
    <row r="3856" spans="9:16" ht="12.75" customHeight="1" x14ac:dyDescent="0.25">
      <c r="I3856" s="23">
        <f>IF(F3856=1, SUMIFS(E$2:E3856, A$2:A3856, A3856, B$2:B3856, "Med A"), 0)</f>
        <v>0</v>
      </c>
      <c r="J3856" s="23">
        <f t="shared" si="385"/>
        <v>0</v>
      </c>
      <c r="K3856" s="23">
        <f t="shared" si="386"/>
        <v>0</v>
      </c>
      <c r="L3856" s="23">
        <f t="shared" si="387"/>
        <v>0</v>
      </c>
      <c r="M3856" s="1">
        <f>IF(AND(B3856="Med B", COUNTIFS(A$2:A3856, A3856, B$2:B3856, "Med B")=1), 1, 0)</f>
        <v>0</v>
      </c>
      <c r="N3856" s="1">
        <f t="shared" si="388"/>
        <v>0</v>
      </c>
      <c r="O3856" s="1">
        <f>IF(B3856="Med B", COUNTIFS(A$2:A3856, A3856, B$2:B3856, "Med B"), 0)</f>
        <v>0</v>
      </c>
      <c r="P3856" s="1">
        <f>IF(AND(B3856="Med B", COUNTIFS(A$2:A3856, A3856, B$2:B3856, "Med B")=2), E3856, 0)</f>
        <v>0</v>
      </c>
    </row>
    <row r="3857" spans="9:16" ht="12.75" customHeight="1" x14ac:dyDescent="0.25">
      <c r="I3857" s="23">
        <f>IF(F3857=1, SUMIFS(E$2:E3857, A$2:A3857, A3857, B$2:B3857, "Med A"), 0)</f>
        <v>0</v>
      </c>
      <c r="J3857" s="23">
        <f t="shared" si="385"/>
        <v>0</v>
      </c>
      <c r="K3857" s="23">
        <f t="shared" si="386"/>
        <v>0</v>
      </c>
      <c r="L3857" s="23">
        <f t="shared" si="387"/>
        <v>0</v>
      </c>
      <c r="M3857" s="1">
        <f>IF(AND(B3857="Med B", COUNTIFS(A$2:A3857, A3857, B$2:B3857, "Med B")=1), 1, 0)</f>
        <v>0</v>
      </c>
      <c r="N3857" s="1">
        <f t="shared" si="388"/>
        <v>0</v>
      </c>
      <c r="O3857" s="1">
        <f>IF(B3857="Med B", COUNTIFS(A$2:A3857, A3857, B$2:B3857, "Med B"), 0)</f>
        <v>0</v>
      </c>
      <c r="P3857" s="1">
        <f>IF(AND(B3857="Med B", COUNTIFS(A$2:A3857, A3857, B$2:B3857, "Med B")=2), E3857, 0)</f>
        <v>0</v>
      </c>
    </row>
    <row r="3858" spans="9:16" ht="12.75" customHeight="1" x14ac:dyDescent="0.25">
      <c r="I3858" s="23">
        <f>IF(F3858=1, SUMIFS(E$2:E3858, A$2:A3858, A3858, B$2:B3858, "Med A"), 0)</f>
        <v>0</v>
      </c>
      <c r="J3858" s="23">
        <f t="shared" si="385"/>
        <v>0</v>
      </c>
      <c r="K3858" s="23">
        <f t="shared" si="386"/>
        <v>0</v>
      </c>
      <c r="L3858" s="23">
        <f t="shared" si="387"/>
        <v>0</v>
      </c>
      <c r="M3858" s="1">
        <f>IF(AND(B3858="Med B", COUNTIFS(A$2:A3858, A3858, B$2:B3858, "Med B")=1), 1, 0)</f>
        <v>0</v>
      </c>
      <c r="N3858" s="1">
        <f t="shared" si="388"/>
        <v>0</v>
      </c>
      <c r="O3858" s="1">
        <f>IF(B3858="Med B", COUNTIFS(A$2:A3858, A3858, B$2:B3858, "Med B"), 0)</f>
        <v>0</v>
      </c>
      <c r="P3858" s="1">
        <f>IF(AND(B3858="Med B", COUNTIFS(A$2:A3858, A3858, B$2:B3858, "Med B")=2), E3858, 0)</f>
        <v>0</v>
      </c>
    </row>
    <row r="3859" spans="9:16" ht="12.75" customHeight="1" x14ac:dyDescent="0.25">
      <c r="I3859" s="23">
        <f>IF(F3859=1, SUMIFS(E$2:E3859, A$2:A3859, A3859, B$2:B3859, "Med A"), 0)</f>
        <v>0</v>
      </c>
      <c r="J3859" s="23">
        <f t="shared" si="385"/>
        <v>0</v>
      </c>
      <c r="K3859" s="23">
        <f t="shared" si="386"/>
        <v>0</v>
      </c>
      <c r="L3859" s="23">
        <f t="shared" si="387"/>
        <v>0</v>
      </c>
      <c r="M3859" s="1">
        <f>IF(AND(B3859="Med B", COUNTIFS(A$2:A3859, A3859, B$2:B3859, "Med B")=1), 1, 0)</f>
        <v>0</v>
      </c>
      <c r="N3859" s="1">
        <f t="shared" si="388"/>
        <v>0</v>
      </c>
      <c r="O3859" s="1">
        <f>IF(B3859="Med B", COUNTIFS(A$2:A3859, A3859, B$2:B3859, "Med B"), 0)</f>
        <v>0</v>
      </c>
      <c r="P3859" s="1">
        <f>IF(AND(B3859="Med B", COUNTIFS(A$2:A3859, A3859, B$2:B3859, "Med B")=2), E3859, 0)</f>
        <v>0</v>
      </c>
    </row>
    <row r="3860" spans="9:16" ht="12.75" customHeight="1" x14ac:dyDescent="0.25">
      <c r="I3860" s="23">
        <f>IF(F3860=1, SUMIFS(E$2:E3860, A$2:A3860, A3860, B$2:B3860, "Med A"), 0)</f>
        <v>0</v>
      </c>
      <c r="J3860" s="23">
        <f t="shared" si="385"/>
        <v>0</v>
      </c>
      <c r="K3860" s="23">
        <f t="shared" si="386"/>
        <v>0</v>
      </c>
      <c r="L3860" s="23">
        <f t="shared" si="387"/>
        <v>0</v>
      </c>
      <c r="M3860" s="1">
        <f>IF(AND(B3860="Med B", COUNTIFS(A$2:A3860, A3860, B$2:B3860, "Med B")=1), 1, 0)</f>
        <v>0</v>
      </c>
      <c r="N3860" s="1">
        <f t="shared" si="388"/>
        <v>0</v>
      </c>
      <c r="O3860" s="1">
        <f>IF(B3860="Med B", COUNTIFS(A$2:A3860, A3860, B$2:B3860, "Med B"), 0)</f>
        <v>0</v>
      </c>
      <c r="P3860" s="1">
        <f>IF(AND(B3860="Med B", COUNTIFS(A$2:A3860, A3860, B$2:B3860, "Med B")=2), E3860, 0)</f>
        <v>0</v>
      </c>
    </row>
    <row r="3861" spans="9:16" ht="12.75" customHeight="1" x14ac:dyDescent="0.25">
      <c r="I3861" s="23">
        <f>IF(F3861=1, SUMIFS(E$2:E3861, A$2:A3861, A3861, B$2:B3861, "Med A"), 0)</f>
        <v>0</v>
      </c>
      <c r="J3861" s="23">
        <f t="shared" si="385"/>
        <v>0</v>
      </c>
      <c r="K3861" s="23">
        <f t="shared" si="386"/>
        <v>0</v>
      </c>
      <c r="L3861" s="23">
        <f t="shared" si="387"/>
        <v>0</v>
      </c>
      <c r="M3861" s="1">
        <f>IF(AND(B3861="Med B", COUNTIFS(A$2:A3861, A3861, B$2:B3861, "Med B")=1), 1, 0)</f>
        <v>0</v>
      </c>
      <c r="N3861" s="1">
        <f t="shared" si="388"/>
        <v>0</v>
      </c>
      <c r="O3861" s="1">
        <f>IF(B3861="Med B", COUNTIFS(A$2:A3861, A3861, B$2:B3861, "Med B"), 0)</f>
        <v>0</v>
      </c>
      <c r="P3861" s="1">
        <f>IF(AND(B3861="Med B", COUNTIFS(A$2:A3861, A3861, B$2:B3861, "Med B")=2), E3861, 0)</f>
        <v>0</v>
      </c>
    </row>
    <row r="3862" spans="9:16" ht="12.75" customHeight="1" x14ac:dyDescent="0.25">
      <c r="I3862" s="23">
        <f>IF(F3862=1, SUMIFS(E$2:E3862, A$2:A3862, A3862, B$2:B3862, "Med A"), 0)</f>
        <v>0</v>
      </c>
      <c r="J3862" s="23">
        <f t="shared" si="385"/>
        <v>0</v>
      </c>
      <c r="K3862" s="23">
        <f t="shared" si="386"/>
        <v>0</v>
      </c>
      <c r="L3862" s="23">
        <f t="shared" si="387"/>
        <v>0</v>
      </c>
      <c r="M3862" s="1">
        <f>IF(AND(B3862="Med B", COUNTIFS(A$2:A3862, A3862, B$2:B3862, "Med B")=1), 1, 0)</f>
        <v>0</v>
      </c>
      <c r="N3862" s="1">
        <f t="shared" si="388"/>
        <v>0</v>
      </c>
      <c r="O3862" s="1">
        <f>IF(B3862="Med B", COUNTIFS(A$2:A3862, A3862, B$2:B3862, "Med B"), 0)</f>
        <v>0</v>
      </c>
      <c r="P3862" s="1">
        <f>IF(AND(B3862="Med B", COUNTIFS(A$2:A3862, A3862, B$2:B3862, "Med B")=2), E3862, 0)</f>
        <v>0</v>
      </c>
    </row>
    <row r="3863" spans="9:16" ht="12.75" customHeight="1" x14ac:dyDescent="0.25">
      <c r="I3863" s="23">
        <f>IF(F3863=1, SUMIFS(E$2:E3863, A$2:A3863, A3863, B$2:B3863, "Med A"), 0)</f>
        <v>0</v>
      </c>
      <c r="J3863" s="23">
        <f t="shared" si="385"/>
        <v>0</v>
      </c>
      <c r="K3863" s="23">
        <f t="shared" si="386"/>
        <v>0</v>
      </c>
      <c r="L3863" s="23">
        <f t="shared" si="387"/>
        <v>0</v>
      </c>
      <c r="M3863" s="1">
        <f>IF(AND(B3863="Med B", COUNTIFS(A$2:A3863, A3863, B$2:B3863, "Med B")=1), 1, 0)</f>
        <v>0</v>
      </c>
      <c r="N3863" s="1">
        <f t="shared" si="388"/>
        <v>0</v>
      </c>
      <c r="O3863" s="1">
        <f>IF(B3863="Med B", COUNTIFS(A$2:A3863, A3863, B$2:B3863, "Med B"), 0)</f>
        <v>0</v>
      </c>
      <c r="P3863" s="1">
        <f>IF(AND(B3863="Med B", COUNTIFS(A$2:A3863, A3863, B$2:B3863, "Med B")=2), E3863, 0)</f>
        <v>0</v>
      </c>
    </row>
    <row r="3864" spans="9:16" ht="12.75" customHeight="1" x14ac:dyDescent="0.25">
      <c r="I3864" s="23">
        <f>IF(F3864=1, SUMIFS(E$2:E3864, A$2:A3864, A3864, B$2:B3864, "Med A"), 0)</f>
        <v>0</v>
      </c>
      <c r="J3864" s="23">
        <f t="shared" si="385"/>
        <v>0</v>
      </c>
      <c r="K3864" s="23">
        <f t="shared" si="386"/>
        <v>0</v>
      </c>
      <c r="L3864" s="23">
        <f t="shared" si="387"/>
        <v>0</v>
      </c>
      <c r="M3864" s="1">
        <f>IF(AND(B3864="Med B", COUNTIFS(A$2:A3864, A3864, B$2:B3864, "Med B")=1), 1, 0)</f>
        <v>0</v>
      </c>
      <c r="N3864" s="1">
        <f t="shared" si="388"/>
        <v>0</v>
      </c>
      <c r="O3864" s="1">
        <f>IF(B3864="Med B", COUNTIFS(A$2:A3864, A3864, B$2:B3864, "Med B"), 0)</f>
        <v>0</v>
      </c>
      <c r="P3864" s="1">
        <f>IF(AND(B3864="Med B", COUNTIFS(A$2:A3864, A3864, B$2:B3864, "Med B")=2), E3864, 0)</f>
        <v>0</v>
      </c>
    </row>
    <row r="3865" spans="9:16" ht="12.75" customHeight="1" x14ac:dyDescent="0.25">
      <c r="I3865" s="23">
        <f>IF(F3865=1, SUMIFS(E$2:E3865, A$2:A3865, A3865, B$2:B3865, "Med A"), 0)</f>
        <v>0</v>
      </c>
      <c r="J3865" s="23">
        <f t="shared" si="385"/>
        <v>0</v>
      </c>
      <c r="K3865" s="23">
        <f t="shared" si="386"/>
        <v>0</v>
      </c>
      <c r="L3865" s="23">
        <f t="shared" si="387"/>
        <v>0</v>
      </c>
      <c r="M3865" s="1">
        <f>IF(AND(B3865="Med B", COUNTIFS(A$2:A3865, A3865, B$2:B3865, "Med B")=1), 1, 0)</f>
        <v>0</v>
      </c>
      <c r="N3865" s="1">
        <f t="shared" si="388"/>
        <v>0</v>
      </c>
      <c r="O3865" s="1">
        <f>IF(B3865="Med B", COUNTIFS(A$2:A3865, A3865, B$2:B3865, "Med B"), 0)</f>
        <v>0</v>
      </c>
      <c r="P3865" s="1">
        <f>IF(AND(B3865="Med B", COUNTIFS(A$2:A3865, A3865, B$2:B3865, "Med B")=2), E3865, 0)</f>
        <v>0</v>
      </c>
    </row>
    <row r="3866" spans="9:16" ht="12.75" customHeight="1" x14ac:dyDescent="0.25">
      <c r="I3866" s="23">
        <f>IF(F3866=1, SUMIFS(E$2:E3866, A$2:A3866, A3866, B$2:B3866, "Med A"), 0)</f>
        <v>0</v>
      </c>
      <c r="J3866" s="23">
        <f t="shared" si="385"/>
        <v>0</v>
      </c>
      <c r="K3866" s="23">
        <f t="shared" si="386"/>
        <v>0</v>
      </c>
      <c r="L3866" s="23">
        <f t="shared" si="387"/>
        <v>0</v>
      </c>
      <c r="M3866" s="1">
        <f>IF(AND(B3866="Med B", COUNTIFS(A$2:A3866, A3866, B$2:B3866, "Med B")=1), 1, 0)</f>
        <v>0</v>
      </c>
      <c r="N3866" s="1">
        <f t="shared" si="388"/>
        <v>0</v>
      </c>
      <c r="O3866" s="1">
        <f>IF(B3866="Med B", COUNTIFS(A$2:A3866, A3866, B$2:B3866, "Med B"), 0)</f>
        <v>0</v>
      </c>
      <c r="P3866" s="1">
        <f>IF(AND(B3866="Med B", COUNTIFS(A$2:A3866, A3866, B$2:B3866, "Med B")=2), E3866, 0)</f>
        <v>0</v>
      </c>
    </row>
    <row r="3867" spans="9:16" ht="12.75" customHeight="1" x14ac:dyDescent="0.25">
      <c r="I3867" s="23">
        <f>IF(F3867=1, SUMIFS(E$2:E3867, A$2:A3867, A3867, B$2:B3867, "Med A"), 0)</f>
        <v>0</v>
      </c>
      <c r="J3867" s="23">
        <f t="shared" si="385"/>
        <v>0</v>
      </c>
      <c r="K3867" s="23">
        <f t="shared" si="386"/>
        <v>0</v>
      </c>
      <c r="L3867" s="23">
        <f t="shared" si="387"/>
        <v>0</v>
      </c>
      <c r="M3867" s="1">
        <f>IF(AND(B3867="Med B", COUNTIFS(A$2:A3867, A3867, B$2:B3867, "Med B")=1), 1, 0)</f>
        <v>0</v>
      </c>
      <c r="N3867" s="1">
        <f t="shared" si="388"/>
        <v>0</v>
      </c>
      <c r="O3867" s="1">
        <f>IF(B3867="Med B", COUNTIFS(A$2:A3867, A3867, B$2:B3867, "Med B"), 0)</f>
        <v>0</v>
      </c>
      <c r="P3867" s="1">
        <f>IF(AND(B3867="Med B", COUNTIFS(A$2:A3867, A3867, B$2:B3867, "Med B")=2), E3867, 0)</f>
        <v>0</v>
      </c>
    </row>
    <row r="3868" spans="9:16" ht="12.75" customHeight="1" x14ac:dyDescent="0.25">
      <c r="I3868" s="23">
        <f>IF(F3868=1, SUMIFS(E$2:E3868, A$2:A3868, A3868, B$2:B3868, "Med A"), 0)</f>
        <v>0</v>
      </c>
      <c r="J3868" s="23">
        <f t="shared" si="385"/>
        <v>0</v>
      </c>
      <c r="K3868" s="23">
        <f t="shared" si="386"/>
        <v>0</v>
      </c>
      <c r="L3868" s="23">
        <f t="shared" si="387"/>
        <v>0</v>
      </c>
      <c r="M3868" s="1">
        <f>IF(AND(B3868="Med B", COUNTIFS(A$2:A3868, A3868, B$2:B3868, "Med B")=1), 1, 0)</f>
        <v>0</v>
      </c>
      <c r="N3868" s="1">
        <f t="shared" si="388"/>
        <v>0</v>
      </c>
      <c r="O3868" s="1">
        <f>IF(B3868="Med B", COUNTIFS(A$2:A3868, A3868, B$2:B3868, "Med B"), 0)</f>
        <v>0</v>
      </c>
      <c r="P3868" s="1">
        <f>IF(AND(B3868="Med B", COUNTIFS(A$2:A3868, A3868, B$2:B3868, "Med B")=2), E3868, 0)</f>
        <v>0</v>
      </c>
    </row>
    <row r="3869" spans="9:16" ht="12.75" customHeight="1" x14ac:dyDescent="0.25">
      <c r="I3869" s="23">
        <f>IF(F3869=1, SUMIFS(E$2:E3869, A$2:A3869, A3869, B$2:B3869, "Med A"), 0)</f>
        <v>0</v>
      </c>
      <c r="J3869" s="23">
        <f t="shared" si="385"/>
        <v>0</v>
      </c>
      <c r="K3869" s="23">
        <f t="shared" si="386"/>
        <v>0</v>
      </c>
      <c r="L3869" s="23">
        <f t="shared" si="387"/>
        <v>0</v>
      </c>
      <c r="M3869" s="1">
        <f>IF(AND(B3869="Med B", COUNTIFS(A$2:A3869, A3869, B$2:B3869, "Med B")=1), 1, 0)</f>
        <v>0</v>
      </c>
      <c r="N3869" s="1">
        <f t="shared" si="388"/>
        <v>0</v>
      </c>
      <c r="O3869" s="1">
        <f>IF(B3869="Med B", COUNTIFS(A$2:A3869, A3869, B$2:B3869, "Med B"), 0)</f>
        <v>0</v>
      </c>
      <c r="P3869" s="1">
        <f>IF(AND(B3869="Med B", COUNTIFS(A$2:A3869, A3869, B$2:B3869, "Med B")=2), E3869, 0)</f>
        <v>0</v>
      </c>
    </row>
    <row r="3870" spans="9:16" ht="12.75" customHeight="1" x14ac:dyDescent="0.25">
      <c r="I3870" s="23">
        <f>IF(F3870=1, SUMIFS(E$2:E3870, A$2:A3870, A3870, B$2:B3870, "Med A"), 0)</f>
        <v>0</v>
      </c>
      <c r="J3870" s="23">
        <f t="shared" si="385"/>
        <v>0</v>
      </c>
      <c r="K3870" s="23">
        <f t="shared" si="386"/>
        <v>0</v>
      </c>
      <c r="L3870" s="23">
        <f t="shared" si="387"/>
        <v>0</v>
      </c>
      <c r="M3870" s="1">
        <f>IF(AND(B3870="Med B", COUNTIFS(A$2:A3870, A3870, B$2:B3870, "Med B")=1), 1, 0)</f>
        <v>0</v>
      </c>
      <c r="N3870" s="1">
        <f t="shared" si="388"/>
        <v>0</v>
      </c>
      <c r="O3870" s="1">
        <f>IF(B3870="Med B", COUNTIFS(A$2:A3870, A3870, B$2:B3870, "Med B"), 0)</f>
        <v>0</v>
      </c>
      <c r="P3870" s="1">
        <f>IF(AND(B3870="Med B", COUNTIFS(A$2:A3870, A3870, B$2:B3870, "Med B")=2), E3870, 0)</f>
        <v>0</v>
      </c>
    </row>
    <row r="3871" spans="9:16" ht="12.75" customHeight="1" x14ac:dyDescent="0.25">
      <c r="I3871" s="23">
        <f>IF(F3871=1, SUMIFS(E$2:E3871, A$2:A3871, A3871, B$2:B3871, "Med A"), 0)</f>
        <v>0</v>
      </c>
      <c r="J3871" s="23">
        <f t="shared" si="385"/>
        <v>0</v>
      </c>
      <c r="K3871" s="23">
        <f t="shared" si="386"/>
        <v>0</v>
      </c>
      <c r="L3871" s="23">
        <f t="shared" si="387"/>
        <v>0</v>
      </c>
      <c r="M3871" s="1">
        <f>IF(AND(B3871="Med B", COUNTIFS(A$2:A3871, A3871, B$2:B3871, "Med B")=1), 1, 0)</f>
        <v>0</v>
      </c>
      <c r="N3871" s="1">
        <f t="shared" si="388"/>
        <v>0</v>
      </c>
      <c r="O3871" s="1">
        <f>IF(B3871="Med B", COUNTIFS(A$2:A3871, A3871, B$2:B3871, "Med B"), 0)</f>
        <v>0</v>
      </c>
      <c r="P3871" s="1">
        <f>IF(AND(B3871="Med B", COUNTIFS(A$2:A3871, A3871, B$2:B3871, "Med B")=2), E3871, 0)</f>
        <v>0</v>
      </c>
    </row>
    <row r="3872" spans="9:16" ht="12.75" customHeight="1" x14ac:dyDescent="0.25">
      <c r="I3872" s="23">
        <f>IF(F3872=1, SUMIFS(E$2:E3872, A$2:A3872, A3872, B$2:B3872, "Med A"), 0)</f>
        <v>0</v>
      </c>
      <c r="J3872" s="23">
        <f t="shared" si="385"/>
        <v>0</v>
      </c>
      <c r="K3872" s="23">
        <f t="shared" si="386"/>
        <v>0</v>
      </c>
      <c r="L3872" s="23">
        <f t="shared" si="387"/>
        <v>0</v>
      </c>
      <c r="M3872" s="1">
        <f>IF(AND(B3872="Med B", COUNTIFS(A$2:A3872, A3872, B$2:B3872, "Med B")=1), 1, 0)</f>
        <v>0</v>
      </c>
      <c r="N3872" s="1">
        <f t="shared" si="388"/>
        <v>0</v>
      </c>
      <c r="O3872" s="1">
        <f>IF(B3872="Med B", COUNTIFS(A$2:A3872, A3872, B$2:B3872, "Med B"), 0)</f>
        <v>0</v>
      </c>
      <c r="P3872" s="1">
        <f>IF(AND(B3872="Med B", COUNTIFS(A$2:A3872, A3872, B$2:B3872, "Med B")=2), E3872, 0)</f>
        <v>0</v>
      </c>
    </row>
    <row r="3873" spans="9:16" ht="12.75" customHeight="1" x14ac:dyDescent="0.25">
      <c r="I3873" s="23">
        <f>IF(F3873=1, SUMIFS(E$2:E3873, A$2:A3873, A3873, B$2:B3873, "Med A"), 0)</f>
        <v>0</v>
      </c>
      <c r="J3873" s="23">
        <f t="shared" si="385"/>
        <v>0</v>
      </c>
      <c r="K3873" s="23">
        <f t="shared" si="386"/>
        <v>0</v>
      </c>
      <c r="L3873" s="23">
        <f t="shared" si="387"/>
        <v>0</v>
      </c>
      <c r="M3873" s="1">
        <f>IF(AND(B3873="Med B", COUNTIFS(A$2:A3873, A3873, B$2:B3873, "Med B")=1), 1, 0)</f>
        <v>0</v>
      </c>
      <c r="N3873" s="1">
        <f t="shared" si="388"/>
        <v>0</v>
      </c>
      <c r="O3873" s="1">
        <f>IF(B3873="Med B", COUNTIFS(A$2:A3873, A3873, B$2:B3873, "Med B"), 0)</f>
        <v>0</v>
      </c>
      <c r="P3873" s="1">
        <f>IF(AND(B3873="Med B", COUNTIFS(A$2:A3873, A3873, B$2:B3873, "Med B")=2), E3873, 0)</f>
        <v>0</v>
      </c>
    </row>
    <row r="3874" spans="9:16" ht="12.75" customHeight="1" x14ac:dyDescent="0.25">
      <c r="I3874" s="23">
        <f>IF(F3874=1, SUMIFS(E$2:E3874, A$2:A3874, A3874, B$2:B3874, "Med A"), 0)</f>
        <v>0</v>
      </c>
      <c r="J3874" s="23">
        <f t="shared" si="385"/>
        <v>0</v>
      </c>
      <c r="K3874" s="23">
        <f t="shared" si="386"/>
        <v>0</v>
      </c>
      <c r="L3874" s="23">
        <f t="shared" si="387"/>
        <v>0</v>
      </c>
      <c r="M3874" s="1">
        <f>IF(AND(B3874="Med B", COUNTIFS(A$2:A3874, A3874, B$2:B3874, "Med B")=1), 1, 0)</f>
        <v>0</v>
      </c>
      <c r="N3874" s="1">
        <f t="shared" si="388"/>
        <v>0</v>
      </c>
      <c r="O3874" s="1">
        <f>IF(B3874="Med B", COUNTIFS(A$2:A3874, A3874, B$2:B3874, "Med B"), 0)</f>
        <v>0</v>
      </c>
      <c r="P3874" s="1">
        <f>IF(AND(B3874="Med B", COUNTIFS(A$2:A3874, A3874, B$2:B3874, "Med B")=2), E3874, 0)</f>
        <v>0</v>
      </c>
    </row>
    <row r="3875" spans="9:16" ht="12.75" customHeight="1" x14ac:dyDescent="0.25">
      <c r="I3875" s="23">
        <f>IF(F3875=1, SUMIFS(E$2:E3875, A$2:A3875, A3875, B$2:B3875, "Med A"), 0)</f>
        <v>0</v>
      </c>
      <c r="J3875" s="23">
        <f t="shared" si="385"/>
        <v>0</v>
      </c>
      <c r="K3875" s="23">
        <f t="shared" si="386"/>
        <v>0</v>
      </c>
      <c r="L3875" s="23">
        <f t="shared" si="387"/>
        <v>0</v>
      </c>
      <c r="M3875" s="1">
        <f>IF(AND(B3875="Med B", COUNTIFS(A$2:A3875, A3875, B$2:B3875, "Med B")=1), 1, 0)</f>
        <v>0</v>
      </c>
      <c r="N3875" s="1">
        <f t="shared" si="388"/>
        <v>0</v>
      </c>
      <c r="O3875" s="1">
        <f>IF(B3875="Med B", COUNTIFS(A$2:A3875, A3875, B$2:B3875, "Med B"), 0)</f>
        <v>0</v>
      </c>
      <c r="P3875" s="1">
        <f>IF(AND(B3875="Med B", COUNTIFS(A$2:A3875, A3875, B$2:B3875, "Med B")=2), E3875, 0)</f>
        <v>0</v>
      </c>
    </row>
    <row r="3876" spans="9:16" ht="12.75" customHeight="1" x14ac:dyDescent="0.25">
      <c r="I3876" s="23">
        <f>IF(F3876=1, SUMIFS(E$2:E3876, A$2:A3876, A3876, B$2:B3876, "Med A"), 0)</f>
        <v>0</v>
      </c>
      <c r="J3876" s="23">
        <f t="shared" si="385"/>
        <v>0</v>
      </c>
      <c r="K3876" s="23">
        <f t="shared" si="386"/>
        <v>0</v>
      </c>
      <c r="L3876" s="23">
        <f t="shared" si="387"/>
        <v>0</v>
      </c>
      <c r="M3876" s="1">
        <f>IF(AND(B3876="Med B", COUNTIFS(A$2:A3876, A3876, B$2:B3876, "Med B")=1), 1, 0)</f>
        <v>0</v>
      </c>
      <c r="N3876" s="1">
        <f t="shared" si="388"/>
        <v>0</v>
      </c>
      <c r="O3876" s="1">
        <f>IF(B3876="Med B", COUNTIFS(A$2:A3876, A3876, B$2:B3876, "Med B"), 0)</f>
        <v>0</v>
      </c>
      <c r="P3876" s="1">
        <f>IF(AND(B3876="Med B", COUNTIFS(A$2:A3876, A3876, B$2:B3876, "Med B")=2), E3876, 0)</f>
        <v>0</v>
      </c>
    </row>
    <row r="3877" spans="9:16" ht="12.75" customHeight="1" x14ac:dyDescent="0.25">
      <c r="I3877" s="23">
        <f>IF(F3877=1, SUMIFS(E$2:E3877, A$2:A3877, A3877, B$2:B3877, "Med A"), 0)</f>
        <v>0</v>
      </c>
      <c r="J3877" s="23">
        <f t="shared" si="385"/>
        <v>0</v>
      </c>
      <c r="K3877" s="23">
        <f t="shared" si="386"/>
        <v>0</v>
      </c>
      <c r="L3877" s="23">
        <f t="shared" si="387"/>
        <v>0</v>
      </c>
      <c r="M3877" s="1">
        <f>IF(AND(B3877="Med B", COUNTIFS(A$2:A3877, A3877, B$2:B3877, "Med B")=1), 1, 0)</f>
        <v>0</v>
      </c>
      <c r="N3877" s="1">
        <f t="shared" si="388"/>
        <v>0</v>
      </c>
      <c r="O3877" s="1">
        <f>IF(B3877="Med B", COUNTIFS(A$2:A3877, A3877, B$2:B3877, "Med B"), 0)</f>
        <v>0</v>
      </c>
      <c r="P3877" s="1">
        <f>IF(AND(B3877="Med B", COUNTIFS(A$2:A3877, A3877, B$2:B3877, "Med B")=2), E3877, 0)</f>
        <v>0</v>
      </c>
    </row>
    <row r="3878" spans="9:16" ht="12.75" customHeight="1" x14ac:dyDescent="0.25">
      <c r="I3878" s="23">
        <f>IF(F3878=1, SUMIFS(E$2:E3878, A$2:A3878, A3878, B$2:B3878, "Med A"), 0)</f>
        <v>0</v>
      </c>
      <c r="J3878" s="23">
        <f t="shared" si="385"/>
        <v>0</v>
      </c>
      <c r="K3878" s="23">
        <f t="shared" si="386"/>
        <v>0</v>
      </c>
      <c r="L3878" s="23">
        <f t="shared" si="387"/>
        <v>0</v>
      </c>
      <c r="M3878" s="1">
        <f>IF(AND(B3878="Med B", COUNTIFS(A$2:A3878, A3878, B$2:B3878, "Med B")=1), 1, 0)</f>
        <v>0</v>
      </c>
      <c r="N3878" s="1">
        <f t="shared" si="388"/>
        <v>0</v>
      </c>
      <c r="O3878" s="1">
        <f>IF(B3878="Med B", COUNTIFS(A$2:A3878, A3878, B$2:B3878, "Med B"), 0)</f>
        <v>0</v>
      </c>
      <c r="P3878" s="1">
        <f>IF(AND(B3878="Med B", COUNTIFS(A$2:A3878, A3878, B$2:B3878, "Med B")=2), E3878, 0)</f>
        <v>0</v>
      </c>
    </row>
    <row r="3879" spans="9:16" ht="12.75" customHeight="1" x14ac:dyDescent="0.25">
      <c r="I3879" s="23">
        <f>IF(F3879=1, SUMIFS(E$2:E3879, A$2:A3879, A3879, B$2:B3879, "Med A"), 0)</f>
        <v>0</v>
      </c>
      <c r="J3879" s="23">
        <f t="shared" si="385"/>
        <v>0</v>
      </c>
      <c r="K3879" s="23">
        <f t="shared" si="386"/>
        <v>0</v>
      </c>
      <c r="L3879" s="23">
        <f t="shared" si="387"/>
        <v>0</v>
      </c>
      <c r="M3879" s="1">
        <f>IF(AND(B3879="Med B", COUNTIFS(A$2:A3879, A3879, B$2:B3879, "Med B")=1), 1, 0)</f>
        <v>0</v>
      </c>
      <c r="N3879" s="1">
        <f t="shared" si="388"/>
        <v>0</v>
      </c>
      <c r="O3879" s="1">
        <f>IF(B3879="Med B", COUNTIFS(A$2:A3879, A3879, B$2:B3879, "Med B"), 0)</f>
        <v>0</v>
      </c>
      <c r="P3879" s="1">
        <f>IF(AND(B3879="Med B", COUNTIFS(A$2:A3879, A3879, B$2:B3879, "Med B")=2), E3879, 0)</f>
        <v>0</v>
      </c>
    </row>
    <row r="3880" spans="9:16" ht="12.75" customHeight="1" x14ac:dyDescent="0.25">
      <c r="I3880" s="23">
        <f>IF(F3880=1, SUMIFS(E$2:E3880, A$2:A3880, A3880, B$2:B3880, "Med A"), 0)</f>
        <v>0</v>
      </c>
      <c r="J3880" s="23">
        <f t="shared" si="385"/>
        <v>0</v>
      </c>
      <c r="K3880" s="23">
        <f t="shared" si="386"/>
        <v>0</v>
      </c>
      <c r="L3880" s="23">
        <f t="shared" si="387"/>
        <v>0</v>
      </c>
      <c r="M3880" s="1">
        <f>IF(AND(B3880="Med B", COUNTIFS(A$2:A3880, A3880, B$2:B3880, "Med B")=1), 1, 0)</f>
        <v>0</v>
      </c>
      <c r="N3880" s="1">
        <f t="shared" si="388"/>
        <v>0</v>
      </c>
      <c r="O3880" s="1">
        <f>IF(B3880="Med B", COUNTIFS(A$2:A3880, A3880, B$2:B3880, "Med B"), 0)</f>
        <v>0</v>
      </c>
      <c r="P3880" s="1">
        <f>IF(AND(B3880="Med B", COUNTIFS(A$2:A3880, A3880, B$2:B3880, "Med B")=2), E3880, 0)</f>
        <v>0</v>
      </c>
    </row>
    <row r="3881" spans="9:16" ht="12.75" customHeight="1" x14ac:dyDescent="0.25">
      <c r="I3881" s="23">
        <f>IF(F3881=1, SUMIFS(E$2:E3881, A$2:A3881, A3881, B$2:B3881, "Med A"), 0)</f>
        <v>0</v>
      </c>
      <c r="J3881" s="23">
        <f t="shared" si="385"/>
        <v>0</v>
      </c>
      <c r="K3881" s="23">
        <f t="shared" si="386"/>
        <v>0</v>
      </c>
      <c r="L3881" s="23">
        <f t="shared" si="387"/>
        <v>0</v>
      </c>
      <c r="M3881" s="1">
        <f>IF(AND(B3881="Med B", COUNTIFS(A$2:A3881, A3881, B$2:B3881, "Med B")=1), 1, 0)</f>
        <v>0</v>
      </c>
      <c r="N3881" s="1">
        <f t="shared" si="388"/>
        <v>0</v>
      </c>
      <c r="O3881" s="1">
        <f>IF(B3881="Med B", COUNTIFS(A$2:A3881, A3881, B$2:B3881, "Med B"), 0)</f>
        <v>0</v>
      </c>
      <c r="P3881" s="1">
        <f>IF(AND(B3881="Med B", COUNTIFS(A$2:A3881, A3881, B$2:B3881, "Med B")=2), E3881, 0)</f>
        <v>0</v>
      </c>
    </row>
    <row r="3882" spans="9:16" ht="12.75" customHeight="1" x14ac:dyDescent="0.25">
      <c r="I3882" s="23">
        <f>IF(F3882=1, SUMIFS(E$2:E3882, A$2:A3882, A3882, B$2:B3882, "Med A"), 0)</f>
        <v>0</v>
      </c>
      <c r="J3882" s="23">
        <f t="shared" si="385"/>
        <v>0</v>
      </c>
      <c r="K3882" s="23">
        <f t="shared" si="386"/>
        <v>0</v>
      </c>
      <c r="L3882" s="23">
        <f t="shared" si="387"/>
        <v>0</v>
      </c>
      <c r="M3882" s="1">
        <f>IF(AND(B3882="Med B", COUNTIFS(A$2:A3882, A3882, B$2:B3882, "Med B")=1), 1, 0)</f>
        <v>0</v>
      </c>
      <c r="N3882" s="1">
        <f t="shared" si="388"/>
        <v>0</v>
      </c>
      <c r="O3882" s="1">
        <f>IF(B3882="Med B", COUNTIFS(A$2:A3882, A3882, B$2:B3882, "Med B"), 0)</f>
        <v>0</v>
      </c>
      <c r="P3882" s="1">
        <f>IF(AND(B3882="Med B", COUNTIFS(A$2:A3882, A3882, B$2:B3882, "Med B")=2), E3882, 0)</f>
        <v>0</v>
      </c>
    </row>
    <row r="3883" spans="9:16" ht="12.75" customHeight="1" x14ac:dyDescent="0.25">
      <c r="I3883" s="23">
        <f>IF(F3883=1, SUMIFS(E$2:E3883, A$2:A3883, A3883, B$2:B3883, "Med A"), 0)</f>
        <v>0</v>
      </c>
      <c r="J3883" s="23">
        <f t="shared" si="385"/>
        <v>0</v>
      </c>
      <c r="K3883" s="23">
        <f t="shared" si="386"/>
        <v>0</v>
      </c>
      <c r="L3883" s="23">
        <f t="shared" si="387"/>
        <v>0</v>
      </c>
      <c r="M3883" s="1">
        <f>IF(AND(B3883="Med B", COUNTIFS(A$2:A3883, A3883, B$2:B3883, "Med B")=1), 1, 0)</f>
        <v>0</v>
      </c>
      <c r="N3883" s="1">
        <f t="shared" si="388"/>
        <v>0</v>
      </c>
      <c r="O3883" s="1">
        <f>IF(B3883="Med B", COUNTIFS(A$2:A3883, A3883, B$2:B3883, "Med B"), 0)</f>
        <v>0</v>
      </c>
      <c r="P3883" s="1">
        <f>IF(AND(B3883="Med B", COUNTIFS(A$2:A3883, A3883, B$2:B3883, "Med B")=2), E3883, 0)</f>
        <v>0</v>
      </c>
    </row>
    <row r="3884" spans="9:16" ht="12.75" customHeight="1" x14ac:dyDescent="0.25">
      <c r="I3884" s="23">
        <f>IF(F3884=1, SUMIFS(E$2:E3884, A$2:A3884, A3884, B$2:B3884, "Med A"), 0)</f>
        <v>0</v>
      </c>
      <c r="J3884" s="23">
        <f t="shared" si="385"/>
        <v>0</v>
      </c>
      <c r="K3884" s="23">
        <f t="shared" si="386"/>
        <v>0</v>
      </c>
      <c r="L3884" s="23">
        <f t="shared" si="387"/>
        <v>0</v>
      </c>
      <c r="M3884" s="1">
        <f>IF(AND(B3884="Med B", COUNTIFS(A$2:A3884, A3884, B$2:B3884, "Med B")=1), 1, 0)</f>
        <v>0</v>
      </c>
      <c r="N3884" s="1">
        <f t="shared" si="388"/>
        <v>0</v>
      </c>
      <c r="O3884" s="1">
        <f>IF(B3884="Med B", COUNTIFS(A$2:A3884, A3884, B$2:B3884, "Med B"), 0)</f>
        <v>0</v>
      </c>
      <c r="P3884" s="1">
        <f>IF(AND(B3884="Med B", COUNTIFS(A$2:A3884, A3884, B$2:B3884, "Med B")=2), E3884, 0)</f>
        <v>0</v>
      </c>
    </row>
    <row r="3885" spans="9:16" ht="12.75" customHeight="1" x14ac:dyDescent="0.25">
      <c r="I3885" s="23">
        <f>IF(F3885=1, SUMIFS(E$2:E3885, A$2:A3885, A3885, B$2:B3885, "Med A"), 0)</f>
        <v>0</v>
      </c>
      <c r="J3885" s="23">
        <f t="shared" si="385"/>
        <v>0</v>
      </c>
      <c r="K3885" s="23">
        <f t="shared" si="386"/>
        <v>0</v>
      </c>
      <c r="L3885" s="23">
        <f t="shared" si="387"/>
        <v>0</v>
      </c>
      <c r="M3885" s="1">
        <f>IF(AND(B3885="Med B", COUNTIFS(A$2:A3885, A3885, B$2:B3885, "Med B")=1), 1, 0)</f>
        <v>0</v>
      </c>
      <c r="N3885" s="1">
        <f t="shared" si="388"/>
        <v>0</v>
      </c>
      <c r="O3885" s="1">
        <f>IF(B3885="Med B", COUNTIFS(A$2:A3885, A3885, B$2:B3885, "Med B"), 0)</f>
        <v>0</v>
      </c>
      <c r="P3885" s="1">
        <f>IF(AND(B3885="Med B", COUNTIFS(A$2:A3885, A3885, B$2:B3885, "Med B")=2), E3885, 0)</f>
        <v>0</v>
      </c>
    </row>
    <row r="3886" spans="9:16" ht="12.75" customHeight="1" x14ac:dyDescent="0.25">
      <c r="I3886" s="23">
        <f>IF(F3886=1, SUMIFS(E$2:E3886, A$2:A3886, A3886, B$2:B3886, "Med A"), 0)</f>
        <v>0</v>
      </c>
      <c r="J3886" s="23">
        <f t="shared" si="385"/>
        <v>0</v>
      </c>
      <c r="K3886" s="23">
        <f t="shared" si="386"/>
        <v>0</v>
      </c>
      <c r="L3886" s="23">
        <f t="shared" si="387"/>
        <v>0</v>
      </c>
      <c r="M3886" s="1">
        <f>IF(AND(B3886="Med B", COUNTIFS(A$2:A3886, A3886, B$2:B3886, "Med B")=1), 1, 0)</f>
        <v>0</v>
      </c>
      <c r="N3886" s="1">
        <f t="shared" si="388"/>
        <v>0</v>
      </c>
      <c r="O3886" s="1">
        <f>IF(B3886="Med B", COUNTIFS(A$2:A3886, A3886, B$2:B3886, "Med B"), 0)</f>
        <v>0</v>
      </c>
      <c r="P3886" s="1">
        <f>IF(AND(B3886="Med B", COUNTIFS(A$2:A3886, A3886, B$2:B3886, "Med B")=2), E3886, 0)</f>
        <v>0</v>
      </c>
    </row>
    <row r="3887" spans="9:16" ht="12.75" customHeight="1" x14ac:dyDescent="0.25">
      <c r="I3887" s="23">
        <f>IF(F3887=1, SUMIFS(E$2:E3887, A$2:A3887, A3887, B$2:B3887, "Med A"), 0)</f>
        <v>0</v>
      </c>
      <c r="J3887" s="23">
        <f t="shared" si="385"/>
        <v>0</v>
      </c>
      <c r="K3887" s="23">
        <f t="shared" si="386"/>
        <v>0</v>
      </c>
      <c r="L3887" s="23">
        <f t="shared" si="387"/>
        <v>0</v>
      </c>
      <c r="M3887" s="1">
        <f>IF(AND(B3887="Med B", COUNTIFS(A$2:A3887, A3887, B$2:B3887, "Med B")=1), 1, 0)</f>
        <v>0</v>
      </c>
      <c r="N3887" s="1">
        <f t="shared" si="388"/>
        <v>0</v>
      </c>
      <c r="O3887" s="1">
        <f>IF(B3887="Med B", COUNTIFS(A$2:A3887, A3887, B$2:B3887, "Med B"), 0)</f>
        <v>0</v>
      </c>
      <c r="P3887" s="1">
        <f>IF(AND(B3887="Med B", COUNTIFS(A$2:A3887, A3887, B$2:B3887, "Med B")=2), E3887, 0)</f>
        <v>0</v>
      </c>
    </row>
    <row r="3888" spans="9:16" ht="12.75" customHeight="1" x14ac:dyDescent="0.25">
      <c r="I3888" s="23">
        <f>IF(F3888=1, SUMIFS(E$2:E3888, A$2:A3888, A3888, B$2:B3888, "Med A"), 0)</f>
        <v>0</v>
      </c>
      <c r="J3888" s="23">
        <f t="shared" si="385"/>
        <v>0</v>
      </c>
      <c r="K3888" s="23">
        <f t="shared" si="386"/>
        <v>0</v>
      </c>
      <c r="L3888" s="23">
        <f t="shared" si="387"/>
        <v>0</v>
      </c>
      <c r="M3888" s="1">
        <f>IF(AND(B3888="Med B", COUNTIFS(A$2:A3888, A3888, B$2:B3888, "Med B")=1), 1, 0)</f>
        <v>0</v>
      </c>
      <c r="N3888" s="1">
        <f t="shared" si="388"/>
        <v>0</v>
      </c>
      <c r="O3888" s="1">
        <f>IF(B3888="Med B", COUNTIFS(A$2:A3888, A3888, B$2:B3888, "Med B"), 0)</f>
        <v>0</v>
      </c>
      <c r="P3888" s="1">
        <f>IF(AND(B3888="Med B", COUNTIFS(A$2:A3888, A3888, B$2:B3888, "Med B")=2), E3888, 0)</f>
        <v>0</v>
      </c>
    </row>
    <row r="3889" spans="9:16" ht="12.75" customHeight="1" x14ac:dyDescent="0.25">
      <c r="I3889" s="23">
        <f>IF(F3889=1, SUMIFS(E$2:E3889, A$2:A3889, A3889, B$2:B3889, "Med A"), 0)</f>
        <v>0</v>
      </c>
      <c r="J3889" s="23">
        <f t="shared" si="385"/>
        <v>0</v>
      </c>
      <c r="K3889" s="23">
        <f t="shared" si="386"/>
        <v>0</v>
      </c>
      <c r="L3889" s="23">
        <f t="shared" si="387"/>
        <v>0</v>
      </c>
      <c r="M3889" s="1">
        <f>IF(AND(B3889="Med B", COUNTIFS(A$2:A3889, A3889, B$2:B3889, "Med B")=1), 1, 0)</f>
        <v>0</v>
      </c>
      <c r="N3889" s="1">
        <f t="shared" si="388"/>
        <v>0</v>
      </c>
      <c r="O3889" s="1">
        <f>IF(B3889="Med B", COUNTIFS(A$2:A3889, A3889, B$2:B3889, "Med B"), 0)</f>
        <v>0</v>
      </c>
      <c r="P3889" s="1">
        <f>IF(AND(B3889="Med B", COUNTIFS(A$2:A3889, A3889, B$2:B3889, "Med B")=2), E3889, 0)</f>
        <v>0</v>
      </c>
    </row>
    <row r="3890" spans="9:16" ht="12.75" customHeight="1" x14ac:dyDescent="0.25">
      <c r="I3890" s="23">
        <f>IF(F3890=1, SUMIFS(E$2:E3890, A$2:A3890, A3890, B$2:B3890, "Med A"), 0)</f>
        <v>0</v>
      </c>
      <c r="J3890" s="23">
        <f t="shared" si="385"/>
        <v>0</v>
      </c>
      <c r="K3890" s="23">
        <f t="shared" si="386"/>
        <v>0</v>
      </c>
      <c r="L3890" s="23">
        <f t="shared" si="387"/>
        <v>0</v>
      </c>
      <c r="M3890" s="1">
        <f>IF(AND(B3890="Med B", COUNTIFS(A$2:A3890, A3890, B$2:B3890, "Med B")=1), 1, 0)</f>
        <v>0</v>
      </c>
      <c r="N3890" s="1">
        <f t="shared" si="388"/>
        <v>0</v>
      </c>
      <c r="O3890" s="1">
        <f>IF(B3890="Med B", COUNTIFS(A$2:A3890, A3890, B$2:B3890, "Med B"), 0)</f>
        <v>0</v>
      </c>
      <c r="P3890" s="1">
        <f>IF(AND(B3890="Med B", COUNTIFS(A$2:A3890, A3890, B$2:B3890, "Med B")=2), E3890, 0)</f>
        <v>0</v>
      </c>
    </row>
    <row r="3891" spans="9:16" ht="12.75" customHeight="1" x14ac:dyDescent="0.25">
      <c r="I3891" s="23">
        <f>IF(F3891=1, SUMIFS(E$2:E3891, A$2:A3891, A3891, B$2:B3891, "Med A"), 0)</f>
        <v>0</v>
      </c>
      <c r="J3891" s="23">
        <f t="shared" si="385"/>
        <v>0</v>
      </c>
      <c r="K3891" s="23">
        <f t="shared" si="386"/>
        <v>0</v>
      </c>
      <c r="L3891" s="23">
        <f t="shared" si="387"/>
        <v>0</v>
      </c>
      <c r="M3891" s="1">
        <f>IF(AND(B3891="Med B", COUNTIFS(A$2:A3891, A3891, B$2:B3891, "Med B")=1), 1, 0)</f>
        <v>0</v>
      </c>
      <c r="N3891" s="1">
        <f t="shared" si="388"/>
        <v>0</v>
      </c>
      <c r="O3891" s="1">
        <f>IF(B3891="Med B", COUNTIFS(A$2:A3891, A3891, B$2:B3891, "Med B"), 0)</f>
        <v>0</v>
      </c>
      <c r="P3891" s="1">
        <f>IF(AND(B3891="Med B", COUNTIFS(A$2:A3891, A3891, B$2:B3891, "Med B")=2), E3891, 0)</f>
        <v>0</v>
      </c>
    </row>
    <row r="3892" spans="9:16" ht="12.75" customHeight="1" x14ac:dyDescent="0.25">
      <c r="I3892" s="23">
        <f>IF(F3892=1, SUMIFS(E$2:E3892, A$2:A3892, A3892, B$2:B3892, "Med A"), 0)</f>
        <v>0</v>
      </c>
      <c r="J3892" s="23">
        <f t="shared" si="385"/>
        <v>0</v>
      </c>
      <c r="K3892" s="23">
        <f t="shared" si="386"/>
        <v>0</v>
      </c>
      <c r="L3892" s="23">
        <f t="shared" si="387"/>
        <v>0</v>
      </c>
      <c r="M3892" s="1">
        <f>IF(AND(B3892="Med B", COUNTIFS(A$2:A3892, A3892, B$2:B3892, "Med B")=1), 1, 0)</f>
        <v>0</v>
      </c>
      <c r="N3892" s="1">
        <f t="shared" si="388"/>
        <v>0</v>
      </c>
      <c r="O3892" s="1">
        <f>IF(B3892="Med B", COUNTIFS(A$2:A3892, A3892, B$2:B3892, "Med B"), 0)</f>
        <v>0</v>
      </c>
      <c r="P3892" s="1">
        <f>IF(AND(B3892="Med B", COUNTIFS(A$2:A3892, A3892, B$2:B3892, "Med B")=2), E3892, 0)</f>
        <v>0</v>
      </c>
    </row>
    <row r="3893" spans="9:16" ht="12.75" customHeight="1" x14ac:dyDescent="0.25">
      <c r="I3893" s="23">
        <f>IF(F3893=1, SUMIFS(E$2:E3893, A$2:A3893, A3893, B$2:B3893, "Med A"), 0)</f>
        <v>0</v>
      </c>
      <c r="J3893" s="23">
        <f t="shared" si="385"/>
        <v>0</v>
      </c>
      <c r="K3893" s="23">
        <f t="shared" si="386"/>
        <v>0</v>
      </c>
      <c r="L3893" s="23">
        <f t="shared" si="387"/>
        <v>0</v>
      </c>
      <c r="M3893" s="1">
        <f>IF(AND(B3893="Med B", COUNTIFS(A$2:A3893, A3893, B$2:B3893, "Med B")=1), 1, 0)</f>
        <v>0</v>
      </c>
      <c r="N3893" s="1">
        <f t="shared" si="388"/>
        <v>0</v>
      </c>
      <c r="O3893" s="1">
        <f>IF(B3893="Med B", COUNTIFS(A$2:A3893, A3893, B$2:B3893, "Med B"), 0)</f>
        <v>0</v>
      </c>
      <c r="P3893" s="1">
        <f>IF(AND(B3893="Med B", COUNTIFS(A$2:A3893, A3893, B$2:B3893, "Med B")=2), E3893, 0)</f>
        <v>0</v>
      </c>
    </row>
    <row r="3894" spans="9:16" ht="12.75" customHeight="1" x14ac:dyDescent="0.25">
      <c r="I3894" s="23">
        <f>IF(F3894=1, SUMIFS(E$2:E3894, A$2:A3894, A3894, B$2:B3894, "Med A"), 0)</f>
        <v>0</v>
      </c>
      <c r="J3894" s="23">
        <f t="shared" si="385"/>
        <v>0</v>
      </c>
      <c r="K3894" s="23">
        <f t="shared" si="386"/>
        <v>0</v>
      </c>
      <c r="L3894" s="23">
        <f t="shared" si="387"/>
        <v>0</v>
      </c>
      <c r="M3894" s="1">
        <f>IF(AND(B3894="Med B", COUNTIFS(A$2:A3894, A3894, B$2:B3894, "Med B")=1), 1, 0)</f>
        <v>0</v>
      </c>
      <c r="N3894" s="1">
        <f t="shared" si="388"/>
        <v>0</v>
      </c>
      <c r="O3894" s="1">
        <f>IF(B3894="Med B", COUNTIFS(A$2:A3894, A3894, B$2:B3894, "Med B"), 0)</f>
        <v>0</v>
      </c>
      <c r="P3894" s="1">
        <f>IF(AND(B3894="Med B", COUNTIFS(A$2:A3894, A3894, B$2:B3894, "Med B")=2), E3894, 0)</f>
        <v>0</v>
      </c>
    </row>
    <row r="3895" spans="9:16" ht="12.75" customHeight="1" x14ac:dyDescent="0.25">
      <c r="I3895" s="23">
        <f>IF(F3895=1, SUMIFS(E$2:E3895, A$2:A3895, A3895, B$2:B3895, "Med A"), 0)</f>
        <v>0</v>
      </c>
      <c r="J3895" s="23">
        <f t="shared" si="385"/>
        <v>0</v>
      </c>
      <c r="K3895" s="23">
        <f t="shared" si="386"/>
        <v>0</v>
      </c>
      <c r="L3895" s="23">
        <f t="shared" si="387"/>
        <v>0</v>
      </c>
      <c r="M3895" s="1">
        <f>IF(AND(B3895="Med B", COUNTIFS(A$2:A3895, A3895, B$2:B3895, "Med B")=1), 1, 0)</f>
        <v>0</v>
      </c>
      <c r="N3895" s="1">
        <f t="shared" si="388"/>
        <v>0</v>
      </c>
      <c r="O3895" s="1">
        <f>IF(B3895="Med B", COUNTIFS(A$2:A3895, A3895, B$2:B3895, "Med B"), 0)</f>
        <v>0</v>
      </c>
      <c r="P3895" s="1">
        <f>IF(AND(B3895="Med B", COUNTIFS(A$2:A3895, A3895, B$2:B3895, "Med B")=2), E3895, 0)</f>
        <v>0</v>
      </c>
    </row>
    <row r="3896" spans="9:16" ht="12.75" customHeight="1" x14ac:dyDescent="0.25">
      <c r="I3896" s="23">
        <f>IF(F3896=1, SUMIFS(E$2:E3896, A$2:A3896, A3896, B$2:B3896, "Med A"), 0)</f>
        <v>0</v>
      </c>
      <c r="J3896" s="23">
        <f t="shared" si="385"/>
        <v>0</v>
      </c>
      <c r="K3896" s="23">
        <f t="shared" si="386"/>
        <v>0</v>
      </c>
      <c r="L3896" s="23">
        <f t="shared" si="387"/>
        <v>0</v>
      </c>
      <c r="M3896" s="1">
        <f>IF(AND(B3896="Med B", COUNTIFS(A$2:A3896, A3896, B$2:B3896, "Med B")=1), 1, 0)</f>
        <v>0</v>
      </c>
      <c r="N3896" s="1">
        <f t="shared" si="388"/>
        <v>0</v>
      </c>
      <c r="O3896" s="1">
        <f>IF(B3896="Med B", COUNTIFS(A$2:A3896, A3896, B$2:B3896, "Med B"), 0)</f>
        <v>0</v>
      </c>
      <c r="P3896" s="1">
        <f>IF(AND(B3896="Med B", COUNTIFS(A$2:A3896, A3896, B$2:B3896, "Med B")=2), E3896, 0)</f>
        <v>0</v>
      </c>
    </row>
    <row r="3897" spans="9:16" ht="12.75" customHeight="1" x14ac:dyDescent="0.25">
      <c r="I3897" s="23">
        <f>IF(F3897=1, SUMIFS(E$2:E3897, A$2:A3897, A3897, B$2:B3897, "Med A"), 0)</f>
        <v>0</v>
      </c>
      <c r="J3897" s="23">
        <f t="shared" si="385"/>
        <v>0</v>
      </c>
      <c r="K3897" s="23">
        <f t="shared" si="386"/>
        <v>0</v>
      </c>
      <c r="L3897" s="23">
        <f t="shared" si="387"/>
        <v>0</v>
      </c>
      <c r="M3897" s="1">
        <f>IF(AND(B3897="Med B", COUNTIFS(A$2:A3897, A3897, B$2:B3897, "Med B")=1), 1, 0)</f>
        <v>0</v>
      </c>
      <c r="N3897" s="1">
        <f t="shared" si="388"/>
        <v>0</v>
      </c>
      <c r="O3897" s="1">
        <f>IF(B3897="Med B", COUNTIFS(A$2:A3897, A3897, B$2:B3897, "Med B"), 0)</f>
        <v>0</v>
      </c>
      <c r="P3897" s="1">
        <f>IF(AND(B3897="Med B", COUNTIFS(A$2:A3897, A3897, B$2:B3897, "Med B")=2), E3897, 0)</f>
        <v>0</v>
      </c>
    </row>
    <row r="3898" spans="9:16" ht="12.75" customHeight="1" x14ac:dyDescent="0.25">
      <c r="I3898" s="23">
        <f>IF(F3898=1, SUMIFS(E$2:E3898, A$2:A3898, A3898, B$2:B3898, "Med A"), 0)</f>
        <v>0</v>
      </c>
      <c r="J3898" s="23">
        <f t="shared" si="385"/>
        <v>0</v>
      </c>
      <c r="K3898" s="23">
        <f t="shared" si="386"/>
        <v>0</v>
      </c>
      <c r="L3898" s="23">
        <f t="shared" si="387"/>
        <v>0</v>
      </c>
      <c r="M3898" s="1">
        <f>IF(AND(B3898="Med B", COUNTIFS(A$2:A3898, A3898, B$2:B3898, "Med B")=1), 1, 0)</f>
        <v>0</v>
      </c>
      <c r="N3898" s="1">
        <f t="shared" si="388"/>
        <v>0</v>
      </c>
      <c r="O3898" s="1">
        <f>IF(B3898="Med B", COUNTIFS(A$2:A3898, A3898, B$2:B3898, "Med B"), 0)</f>
        <v>0</v>
      </c>
      <c r="P3898" s="1">
        <f>IF(AND(B3898="Med B", COUNTIFS(A$2:A3898, A3898, B$2:B3898, "Med B")=2), E3898, 0)</f>
        <v>0</v>
      </c>
    </row>
    <row r="3899" spans="9:16" ht="12.75" customHeight="1" x14ac:dyDescent="0.25">
      <c r="I3899" s="23">
        <f>IF(F3899=1, SUMIFS(E$2:E3899, A$2:A3899, A3899, B$2:B3899, "Med A"), 0)</f>
        <v>0</v>
      </c>
      <c r="J3899" s="23">
        <f t="shared" si="385"/>
        <v>0</v>
      </c>
      <c r="K3899" s="23">
        <f t="shared" si="386"/>
        <v>0</v>
      </c>
      <c r="L3899" s="23">
        <f t="shared" si="387"/>
        <v>0</v>
      </c>
      <c r="M3899" s="1">
        <f>IF(AND(B3899="Med B", COUNTIFS(A$2:A3899, A3899, B$2:B3899, "Med B")=1), 1, 0)</f>
        <v>0</v>
      </c>
      <c r="N3899" s="1">
        <f t="shared" si="388"/>
        <v>0</v>
      </c>
      <c r="O3899" s="1">
        <f>IF(B3899="Med B", COUNTIFS(A$2:A3899, A3899, B$2:B3899, "Med B"), 0)</f>
        <v>0</v>
      </c>
      <c r="P3899" s="1">
        <f>IF(AND(B3899="Med B", COUNTIFS(A$2:A3899, A3899, B$2:B3899, "Med B")=2), E3899, 0)</f>
        <v>0</v>
      </c>
    </row>
    <row r="3900" spans="9:16" ht="12.75" customHeight="1" x14ac:dyDescent="0.25">
      <c r="I3900" s="23">
        <f>IF(F3900=1, SUMIFS(E$2:E3900, A$2:A3900, A3900, B$2:B3900, "Med A"), 0)</f>
        <v>0</v>
      </c>
      <c r="J3900" s="23">
        <f t="shared" si="385"/>
        <v>0</v>
      </c>
      <c r="K3900" s="23">
        <f t="shared" si="386"/>
        <v>0</v>
      </c>
      <c r="L3900" s="23">
        <f t="shared" si="387"/>
        <v>0</v>
      </c>
      <c r="M3900" s="1">
        <f>IF(AND(B3900="Med B", COUNTIFS(A$2:A3900, A3900, B$2:B3900, "Med B")=1), 1, 0)</f>
        <v>0</v>
      </c>
      <c r="N3900" s="1">
        <f t="shared" si="388"/>
        <v>0</v>
      </c>
      <c r="O3900" s="1">
        <f>IF(B3900="Med B", COUNTIFS(A$2:A3900, A3900, B$2:B3900, "Med B"), 0)</f>
        <v>0</v>
      </c>
      <c r="P3900" s="1">
        <f>IF(AND(B3900="Med B", COUNTIFS(A$2:A3900, A3900, B$2:B3900, "Med B")=2), E3900, 0)</f>
        <v>0</v>
      </c>
    </row>
    <row r="3901" spans="9:16" ht="12.75" customHeight="1" x14ac:dyDescent="0.25">
      <c r="I3901" s="23">
        <f>IF(F3901=1, SUMIFS(E$2:E3901, A$2:A3901, A3901, B$2:B3901, "Med A"), 0)</f>
        <v>0</v>
      </c>
      <c r="J3901" s="23">
        <f t="shared" si="385"/>
        <v>0</v>
      </c>
      <c r="K3901" s="23">
        <f t="shared" si="386"/>
        <v>0</v>
      </c>
      <c r="L3901" s="23">
        <f t="shared" si="387"/>
        <v>0</v>
      </c>
      <c r="M3901" s="1">
        <f>IF(AND(B3901="Med B", COUNTIFS(A$2:A3901, A3901, B$2:B3901, "Med B")=1), 1, 0)</f>
        <v>0</v>
      </c>
      <c r="N3901" s="1">
        <f t="shared" si="388"/>
        <v>0</v>
      </c>
      <c r="O3901" s="1">
        <f>IF(B3901="Med B", COUNTIFS(A$2:A3901, A3901, B$2:B3901, "Med B"), 0)</f>
        <v>0</v>
      </c>
      <c r="P3901" s="1">
        <f>IF(AND(B3901="Med B", COUNTIFS(A$2:A3901, A3901, B$2:B3901, "Med B")=2), E3901, 0)</f>
        <v>0</v>
      </c>
    </row>
    <row r="3902" spans="9:16" ht="12.75" customHeight="1" x14ac:dyDescent="0.25">
      <c r="I3902" s="23">
        <f>IF(F3902=1, SUMIFS(E$2:E3902, A$2:A3902, A3902, B$2:B3902, "Med A"), 0)</f>
        <v>0</v>
      </c>
      <c r="J3902" s="23">
        <f t="shared" si="385"/>
        <v>0</v>
      </c>
      <c r="K3902" s="23">
        <f t="shared" si="386"/>
        <v>0</v>
      </c>
      <c r="L3902" s="23">
        <f t="shared" si="387"/>
        <v>0</v>
      </c>
      <c r="M3902" s="1">
        <f>IF(AND(B3902="Med B", COUNTIFS(A$2:A3902, A3902, B$2:B3902, "Med B")=1), 1, 0)</f>
        <v>0</v>
      </c>
      <c r="N3902" s="1">
        <f t="shared" si="388"/>
        <v>0</v>
      </c>
      <c r="O3902" s="1">
        <f>IF(B3902="Med B", COUNTIFS(A$2:A3902, A3902, B$2:B3902, "Med B"), 0)</f>
        <v>0</v>
      </c>
      <c r="P3902" s="1">
        <f>IF(AND(B3902="Med B", COUNTIFS(A$2:A3902, A3902, B$2:B3902, "Med B")=2), E3902, 0)</f>
        <v>0</v>
      </c>
    </row>
    <row r="3903" spans="9:16" ht="12.75" customHeight="1" x14ac:dyDescent="0.25">
      <c r="I3903" s="23">
        <f>IF(F3903=1, SUMIFS(E$2:E3903, A$2:A3903, A3903, B$2:B3903, "Med A"), 0)</f>
        <v>0</v>
      </c>
      <c r="J3903" s="23">
        <f t="shared" si="385"/>
        <v>0</v>
      </c>
      <c r="K3903" s="23">
        <f t="shared" si="386"/>
        <v>0</v>
      </c>
      <c r="L3903" s="23">
        <f t="shared" si="387"/>
        <v>0</v>
      </c>
      <c r="M3903" s="1">
        <f>IF(AND(B3903="Med B", COUNTIFS(A$2:A3903, A3903, B$2:B3903, "Med B")=1), 1, 0)</f>
        <v>0</v>
      </c>
      <c r="N3903" s="1">
        <f t="shared" si="388"/>
        <v>0</v>
      </c>
      <c r="O3903" s="1">
        <f>IF(B3903="Med B", COUNTIFS(A$2:A3903, A3903, B$2:B3903, "Med B"), 0)</f>
        <v>0</v>
      </c>
      <c r="P3903" s="1">
        <f>IF(AND(B3903="Med B", COUNTIFS(A$2:A3903, A3903, B$2:B3903, "Med B")=2), E3903, 0)</f>
        <v>0</v>
      </c>
    </row>
    <row r="3904" spans="9:16" ht="12.75" customHeight="1" x14ac:dyDescent="0.25">
      <c r="I3904" s="23">
        <f>IF(F3904=1, SUMIFS(E$2:E3904, A$2:A3904, A3904, B$2:B3904, "Med A"), 0)</f>
        <v>0</v>
      </c>
      <c r="J3904" s="23">
        <f t="shared" si="385"/>
        <v>0</v>
      </c>
      <c r="K3904" s="23">
        <f t="shared" si="386"/>
        <v>0</v>
      </c>
      <c r="L3904" s="23">
        <f t="shared" si="387"/>
        <v>0</v>
      </c>
      <c r="M3904" s="1">
        <f>IF(AND(B3904="Med B", COUNTIFS(A$2:A3904, A3904, B$2:B3904, "Med B")=1), 1, 0)</f>
        <v>0</v>
      </c>
      <c r="N3904" s="1">
        <f t="shared" si="388"/>
        <v>0</v>
      </c>
      <c r="O3904" s="1">
        <f>IF(B3904="Med B", COUNTIFS(A$2:A3904, A3904, B$2:B3904, "Med B"), 0)</f>
        <v>0</v>
      </c>
      <c r="P3904" s="1">
        <f>IF(AND(B3904="Med B", COUNTIFS(A$2:A3904, A3904, B$2:B3904, "Med B")=2), E3904, 0)</f>
        <v>0</v>
      </c>
    </row>
    <row r="3905" spans="9:16" ht="12.75" customHeight="1" x14ac:dyDescent="0.25">
      <c r="I3905" s="23">
        <f>IF(F3905=1, SUMIFS(E$2:E3905, A$2:A3905, A3905, B$2:B3905, "Med A"), 0)</f>
        <v>0</v>
      </c>
      <c r="J3905" s="23">
        <f t="shared" si="385"/>
        <v>0</v>
      </c>
      <c r="K3905" s="23">
        <f t="shared" si="386"/>
        <v>0</v>
      </c>
      <c r="L3905" s="23">
        <f t="shared" si="387"/>
        <v>0</v>
      </c>
      <c r="M3905" s="1">
        <f>IF(AND(B3905="Med B", COUNTIFS(A$2:A3905, A3905, B$2:B3905, "Med B")=1), 1, 0)</f>
        <v>0</v>
      </c>
      <c r="N3905" s="1">
        <f t="shared" si="388"/>
        <v>0</v>
      </c>
      <c r="O3905" s="1">
        <f>IF(B3905="Med B", COUNTIFS(A$2:A3905, A3905, B$2:B3905, "Med B"), 0)</f>
        <v>0</v>
      </c>
      <c r="P3905" s="1">
        <f>IF(AND(B3905="Med B", COUNTIFS(A$2:A3905, A3905, B$2:B3905, "Med B")=2), E3905, 0)</f>
        <v>0</v>
      </c>
    </row>
    <row r="3906" spans="9:16" ht="12.75" customHeight="1" x14ac:dyDescent="0.25">
      <c r="I3906" s="23">
        <f>IF(F3906=1, SUMIFS(E$2:E3906, A$2:A3906, A3906, B$2:B3906, "Med A"), 0)</f>
        <v>0</v>
      </c>
      <c r="J3906" s="23">
        <f t="shared" si="385"/>
        <v>0</v>
      </c>
      <c r="K3906" s="23">
        <f t="shared" si="386"/>
        <v>0</v>
      </c>
      <c r="L3906" s="23">
        <f t="shared" si="387"/>
        <v>0</v>
      </c>
      <c r="M3906" s="1">
        <f>IF(AND(B3906="Med B", COUNTIFS(A$2:A3906, A3906, B$2:B3906, "Med B")=1), 1, 0)</f>
        <v>0</v>
      </c>
      <c r="N3906" s="1">
        <f t="shared" si="388"/>
        <v>0</v>
      </c>
      <c r="O3906" s="1">
        <f>IF(B3906="Med B", COUNTIFS(A$2:A3906, A3906, B$2:B3906, "Med B"), 0)</f>
        <v>0</v>
      </c>
      <c r="P3906" s="1">
        <f>IF(AND(B3906="Med B", COUNTIFS(A$2:A3906, A3906, B$2:B3906, "Med B")=2), E3906, 0)</f>
        <v>0</v>
      </c>
    </row>
    <row r="3907" spans="9:16" ht="12.75" customHeight="1" x14ac:dyDescent="0.25">
      <c r="I3907" s="23">
        <f>IF(F3907=1, SUMIFS(E$2:E3907, A$2:A3907, A3907, B$2:B3907, "Med A"), 0)</f>
        <v>0</v>
      </c>
      <c r="J3907" s="23">
        <f t="shared" ref="J3907:J3970" si="389">IF(AND(B3907="Med B", OR(A3908&lt;&gt;A3907, ISBLANK(A3908))), SUMIFS(E:E, A:A, A3907, B:B, "Med B"), 0)</f>
        <v>0</v>
      </c>
      <c r="K3907" s="23">
        <f t="shared" ref="K3907:K3970" si="390">IF(B3907="Med A", E3907, 0)</f>
        <v>0</v>
      </c>
      <c r="L3907" s="23">
        <f t="shared" ref="L3907:L3970" si="391">IF(B3907="Med B", E3907, 0)</f>
        <v>0</v>
      </c>
      <c r="M3907" s="1">
        <f>IF(AND(B3907="Med B", COUNTIFS(A$2:A3907, A3907, B$2:B3907, "Med B")=1), 1, 0)</f>
        <v>0</v>
      </c>
      <c r="N3907" s="1">
        <f t="shared" ref="N3907:N3970" si="392">IF(M3907=1, E3907, 0)</f>
        <v>0</v>
      </c>
      <c r="O3907" s="1">
        <f>IF(B3907="Med B", COUNTIFS(A$2:A3907, A3907, B$2:B3907, "Med B"), 0)</f>
        <v>0</v>
      </c>
      <c r="P3907" s="1">
        <f>IF(AND(B3907="Med B", COUNTIFS(A$2:A3907, A3907, B$2:B3907, "Med B")=2), E3907, 0)</f>
        <v>0</v>
      </c>
    </row>
    <row r="3908" spans="9:16" ht="12.75" customHeight="1" x14ac:dyDescent="0.25">
      <c r="I3908" s="23">
        <f>IF(F3908=1, SUMIFS(E$2:E3908, A$2:A3908, A3908, B$2:B3908, "Med A"), 0)</f>
        <v>0</v>
      </c>
      <c r="J3908" s="23">
        <f t="shared" si="389"/>
        <v>0</v>
      </c>
      <c r="K3908" s="23">
        <f t="shared" si="390"/>
        <v>0</v>
      </c>
      <c r="L3908" s="23">
        <f t="shared" si="391"/>
        <v>0</v>
      </c>
      <c r="M3908" s="1">
        <f>IF(AND(B3908="Med B", COUNTIFS(A$2:A3908, A3908, B$2:B3908, "Med B")=1), 1, 0)</f>
        <v>0</v>
      </c>
      <c r="N3908" s="1">
        <f t="shared" si="392"/>
        <v>0</v>
      </c>
      <c r="O3908" s="1">
        <f>IF(B3908="Med B", COUNTIFS(A$2:A3908, A3908, B$2:B3908, "Med B"), 0)</f>
        <v>0</v>
      </c>
      <c r="P3908" s="1">
        <f>IF(AND(B3908="Med B", COUNTIFS(A$2:A3908, A3908, B$2:B3908, "Med B")=2), E3908, 0)</f>
        <v>0</v>
      </c>
    </row>
    <row r="3909" spans="9:16" ht="12.75" customHeight="1" x14ac:dyDescent="0.25">
      <c r="I3909" s="23">
        <f>IF(F3909=1, SUMIFS(E$2:E3909, A$2:A3909, A3909, B$2:B3909, "Med A"), 0)</f>
        <v>0</v>
      </c>
      <c r="J3909" s="23">
        <f t="shared" si="389"/>
        <v>0</v>
      </c>
      <c r="K3909" s="23">
        <f t="shared" si="390"/>
        <v>0</v>
      </c>
      <c r="L3909" s="23">
        <f t="shared" si="391"/>
        <v>0</v>
      </c>
      <c r="M3909" s="1">
        <f>IF(AND(B3909="Med B", COUNTIFS(A$2:A3909, A3909, B$2:B3909, "Med B")=1), 1, 0)</f>
        <v>0</v>
      </c>
      <c r="N3909" s="1">
        <f t="shared" si="392"/>
        <v>0</v>
      </c>
      <c r="O3909" s="1">
        <f>IF(B3909="Med B", COUNTIFS(A$2:A3909, A3909, B$2:B3909, "Med B"), 0)</f>
        <v>0</v>
      </c>
      <c r="P3909" s="1">
        <f>IF(AND(B3909="Med B", COUNTIFS(A$2:A3909, A3909, B$2:B3909, "Med B")=2), E3909, 0)</f>
        <v>0</v>
      </c>
    </row>
    <row r="3910" spans="9:16" ht="12.75" customHeight="1" x14ac:dyDescent="0.25">
      <c r="I3910" s="23">
        <f>IF(F3910=1, SUMIFS(E$2:E3910, A$2:A3910, A3910, B$2:B3910, "Med A"), 0)</f>
        <v>0</v>
      </c>
      <c r="J3910" s="23">
        <f t="shared" si="389"/>
        <v>0</v>
      </c>
      <c r="K3910" s="23">
        <f t="shared" si="390"/>
        <v>0</v>
      </c>
      <c r="L3910" s="23">
        <f t="shared" si="391"/>
        <v>0</v>
      </c>
      <c r="M3910" s="1">
        <f>IF(AND(B3910="Med B", COUNTIFS(A$2:A3910, A3910, B$2:B3910, "Med B")=1), 1, 0)</f>
        <v>0</v>
      </c>
      <c r="N3910" s="1">
        <f t="shared" si="392"/>
        <v>0</v>
      </c>
      <c r="O3910" s="1">
        <f>IF(B3910="Med B", COUNTIFS(A$2:A3910, A3910, B$2:B3910, "Med B"), 0)</f>
        <v>0</v>
      </c>
      <c r="P3910" s="1">
        <f>IF(AND(B3910="Med B", COUNTIFS(A$2:A3910, A3910, B$2:B3910, "Med B")=2), E3910, 0)</f>
        <v>0</v>
      </c>
    </row>
    <row r="3911" spans="9:16" ht="12.75" customHeight="1" x14ac:dyDescent="0.25">
      <c r="I3911" s="23">
        <f>IF(F3911=1, SUMIFS(E$2:E3911, A$2:A3911, A3911, B$2:B3911, "Med A"), 0)</f>
        <v>0</v>
      </c>
      <c r="J3911" s="23">
        <f t="shared" si="389"/>
        <v>0</v>
      </c>
      <c r="K3911" s="23">
        <f t="shared" si="390"/>
        <v>0</v>
      </c>
      <c r="L3911" s="23">
        <f t="shared" si="391"/>
        <v>0</v>
      </c>
      <c r="M3911" s="1">
        <f>IF(AND(B3911="Med B", COUNTIFS(A$2:A3911, A3911, B$2:B3911, "Med B")=1), 1, 0)</f>
        <v>0</v>
      </c>
      <c r="N3911" s="1">
        <f t="shared" si="392"/>
        <v>0</v>
      </c>
      <c r="O3911" s="1">
        <f>IF(B3911="Med B", COUNTIFS(A$2:A3911, A3911, B$2:B3911, "Med B"), 0)</f>
        <v>0</v>
      </c>
      <c r="P3911" s="1">
        <f>IF(AND(B3911="Med B", COUNTIFS(A$2:A3911, A3911, B$2:B3911, "Med B")=2), E3911, 0)</f>
        <v>0</v>
      </c>
    </row>
    <row r="3912" spans="9:16" ht="12.75" customHeight="1" x14ac:dyDescent="0.25">
      <c r="I3912" s="23">
        <f>IF(F3912=1, SUMIFS(E$2:E3912, A$2:A3912, A3912, B$2:B3912, "Med A"), 0)</f>
        <v>0</v>
      </c>
      <c r="J3912" s="23">
        <f t="shared" si="389"/>
        <v>0</v>
      </c>
      <c r="K3912" s="23">
        <f t="shared" si="390"/>
        <v>0</v>
      </c>
      <c r="L3912" s="23">
        <f t="shared" si="391"/>
        <v>0</v>
      </c>
      <c r="M3912" s="1">
        <f>IF(AND(B3912="Med B", COUNTIFS(A$2:A3912, A3912, B$2:B3912, "Med B")=1), 1, 0)</f>
        <v>0</v>
      </c>
      <c r="N3912" s="1">
        <f t="shared" si="392"/>
        <v>0</v>
      </c>
      <c r="O3912" s="1">
        <f>IF(B3912="Med B", COUNTIFS(A$2:A3912, A3912, B$2:B3912, "Med B"), 0)</f>
        <v>0</v>
      </c>
      <c r="P3912" s="1">
        <f>IF(AND(B3912="Med B", COUNTIFS(A$2:A3912, A3912, B$2:B3912, "Med B")=2), E3912, 0)</f>
        <v>0</v>
      </c>
    </row>
    <row r="3913" spans="9:16" ht="12.75" customHeight="1" x14ac:dyDescent="0.25">
      <c r="I3913" s="23">
        <f>IF(F3913=1, SUMIFS(E$2:E3913, A$2:A3913, A3913, B$2:B3913, "Med A"), 0)</f>
        <v>0</v>
      </c>
      <c r="J3913" s="23">
        <f t="shared" si="389"/>
        <v>0</v>
      </c>
      <c r="K3913" s="23">
        <f t="shared" si="390"/>
        <v>0</v>
      </c>
      <c r="L3913" s="23">
        <f t="shared" si="391"/>
        <v>0</v>
      </c>
      <c r="M3913" s="1">
        <f>IF(AND(B3913="Med B", COUNTIFS(A$2:A3913, A3913, B$2:B3913, "Med B")=1), 1, 0)</f>
        <v>0</v>
      </c>
      <c r="N3913" s="1">
        <f t="shared" si="392"/>
        <v>0</v>
      </c>
      <c r="O3913" s="1">
        <f>IF(B3913="Med B", COUNTIFS(A$2:A3913, A3913, B$2:B3913, "Med B"), 0)</f>
        <v>0</v>
      </c>
      <c r="P3913" s="1">
        <f>IF(AND(B3913="Med B", COUNTIFS(A$2:A3913, A3913, B$2:B3913, "Med B")=2), E3913, 0)</f>
        <v>0</v>
      </c>
    </row>
    <row r="3914" spans="9:16" ht="12.75" customHeight="1" x14ac:dyDescent="0.25">
      <c r="I3914" s="23">
        <f>IF(F3914=1, SUMIFS(E$2:E3914, A$2:A3914, A3914, B$2:B3914, "Med A"), 0)</f>
        <v>0</v>
      </c>
      <c r="J3914" s="23">
        <f t="shared" si="389"/>
        <v>0</v>
      </c>
      <c r="K3914" s="23">
        <f t="shared" si="390"/>
        <v>0</v>
      </c>
      <c r="L3914" s="23">
        <f t="shared" si="391"/>
        <v>0</v>
      </c>
      <c r="M3914" s="1">
        <f>IF(AND(B3914="Med B", COUNTIFS(A$2:A3914, A3914, B$2:B3914, "Med B")=1), 1, 0)</f>
        <v>0</v>
      </c>
      <c r="N3914" s="1">
        <f t="shared" si="392"/>
        <v>0</v>
      </c>
      <c r="O3914" s="1">
        <f>IF(B3914="Med B", COUNTIFS(A$2:A3914, A3914, B$2:B3914, "Med B"), 0)</f>
        <v>0</v>
      </c>
      <c r="P3914" s="1">
        <f>IF(AND(B3914="Med B", COUNTIFS(A$2:A3914, A3914, B$2:B3914, "Med B")=2), E3914, 0)</f>
        <v>0</v>
      </c>
    </row>
    <row r="3915" spans="9:16" ht="12.75" customHeight="1" x14ac:dyDescent="0.25">
      <c r="I3915" s="23">
        <f>IF(F3915=1, SUMIFS(E$2:E3915, A$2:A3915, A3915, B$2:B3915, "Med A"), 0)</f>
        <v>0</v>
      </c>
      <c r="J3915" s="23">
        <f t="shared" si="389"/>
        <v>0</v>
      </c>
      <c r="K3915" s="23">
        <f t="shared" si="390"/>
        <v>0</v>
      </c>
      <c r="L3915" s="23">
        <f t="shared" si="391"/>
        <v>0</v>
      </c>
      <c r="M3915" s="1">
        <f>IF(AND(B3915="Med B", COUNTIFS(A$2:A3915, A3915, B$2:B3915, "Med B")=1), 1, 0)</f>
        <v>0</v>
      </c>
      <c r="N3915" s="1">
        <f t="shared" si="392"/>
        <v>0</v>
      </c>
      <c r="O3915" s="1">
        <f>IF(B3915="Med B", COUNTIFS(A$2:A3915, A3915, B$2:B3915, "Med B"), 0)</f>
        <v>0</v>
      </c>
      <c r="P3915" s="1">
        <f>IF(AND(B3915="Med B", COUNTIFS(A$2:A3915, A3915, B$2:B3915, "Med B")=2), E3915, 0)</f>
        <v>0</v>
      </c>
    </row>
    <row r="3916" spans="9:16" ht="12.75" customHeight="1" x14ac:dyDescent="0.25">
      <c r="I3916" s="23">
        <f>IF(F3916=1, SUMIFS(E$2:E3916, A$2:A3916, A3916, B$2:B3916, "Med A"), 0)</f>
        <v>0</v>
      </c>
      <c r="J3916" s="23">
        <f t="shared" si="389"/>
        <v>0</v>
      </c>
      <c r="K3916" s="23">
        <f t="shared" si="390"/>
        <v>0</v>
      </c>
      <c r="L3916" s="23">
        <f t="shared" si="391"/>
        <v>0</v>
      </c>
      <c r="M3916" s="1">
        <f>IF(AND(B3916="Med B", COUNTIFS(A$2:A3916, A3916, B$2:B3916, "Med B")=1), 1, 0)</f>
        <v>0</v>
      </c>
      <c r="N3916" s="1">
        <f t="shared" si="392"/>
        <v>0</v>
      </c>
      <c r="O3916" s="1">
        <f>IF(B3916="Med B", COUNTIFS(A$2:A3916, A3916, B$2:B3916, "Med B"), 0)</f>
        <v>0</v>
      </c>
      <c r="P3916" s="1">
        <f>IF(AND(B3916="Med B", COUNTIFS(A$2:A3916, A3916, B$2:B3916, "Med B")=2), E3916, 0)</f>
        <v>0</v>
      </c>
    </row>
    <row r="3917" spans="9:16" ht="12.75" customHeight="1" x14ac:dyDescent="0.25">
      <c r="I3917" s="23">
        <f>IF(F3917=1, SUMIFS(E$2:E3917, A$2:A3917, A3917, B$2:B3917, "Med A"), 0)</f>
        <v>0</v>
      </c>
      <c r="J3917" s="23">
        <f t="shared" si="389"/>
        <v>0</v>
      </c>
      <c r="K3917" s="23">
        <f t="shared" si="390"/>
        <v>0</v>
      </c>
      <c r="L3917" s="23">
        <f t="shared" si="391"/>
        <v>0</v>
      </c>
      <c r="M3917" s="1">
        <f>IF(AND(B3917="Med B", COUNTIFS(A$2:A3917, A3917, B$2:B3917, "Med B")=1), 1, 0)</f>
        <v>0</v>
      </c>
      <c r="N3917" s="1">
        <f t="shared" si="392"/>
        <v>0</v>
      </c>
      <c r="O3917" s="1">
        <f>IF(B3917="Med B", COUNTIFS(A$2:A3917, A3917, B$2:B3917, "Med B"), 0)</f>
        <v>0</v>
      </c>
      <c r="P3917" s="1">
        <f>IF(AND(B3917="Med B", COUNTIFS(A$2:A3917, A3917, B$2:B3917, "Med B")=2), E3917, 0)</f>
        <v>0</v>
      </c>
    </row>
    <row r="3918" spans="9:16" ht="12.75" customHeight="1" x14ac:dyDescent="0.25">
      <c r="I3918" s="23">
        <f>IF(F3918=1, SUMIFS(E$2:E3918, A$2:A3918, A3918, B$2:B3918, "Med A"), 0)</f>
        <v>0</v>
      </c>
      <c r="J3918" s="23">
        <f t="shared" si="389"/>
        <v>0</v>
      </c>
      <c r="K3918" s="23">
        <f t="shared" si="390"/>
        <v>0</v>
      </c>
      <c r="L3918" s="23">
        <f t="shared" si="391"/>
        <v>0</v>
      </c>
      <c r="M3918" s="1">
        <f>IF(AND(B3918="Med B", COUNTIFS(A$2:A3918, A3918, B$2:B3918, "Med B")=1), 1, 0)</f>
        <v>0</v>
      </c>
      <c r="N3918" s="1">
        <f t="shared" si="392"/>
        <v>0</v>
      </c>
      <c r="O3918" s="1">
        <f>IF(B3918="Med B", COUNTIFS(A$2:A3918, A3918, B$2:B3918, "Med B"), 0)</f>
        <v>0</v>
      </c>
      <c r="P3918" s="1">
        <f>IF(AND(B3918="Med B", COUNTIFS(A$2:A3918, A3918, B$2:B3918, "Med B")=2), E3918, 0)</f>
        <v>0</v>
      </c>
    </row>
    <row r="3919" spans="9:16" ht="12.75" customHeight="1" x14ac:dyDescent="0.25">
      <c r="I3919" s="23">
        <f>IF(F3919=1, SUMIFS(E$2:E3919, A$2:A3919, A3919, B$2:B3919, "Med A"), 0)</f>
        <v>0</v>
      </c>
      <c r="J3919" s="23">
        <f t="shared" si="389"/>
        <v>0</v>
      </c>
      <c r="K3919" s="23">
        <f t="shared" si="390"/>
        <v>0</v>
      </c>
      <c r="L3919" s="23">
        <f t="shared" si="391"/>
        <v>0</v>
      </c>
      <c r="M3919" s="1">
        <f>IF(AND(B3919="Med B", COUNTIFS(A$2:A3919, A3919, B$2:B3919, "Med B")=1), 1, 0)</f>
        <v>0</v>
      </c>
      <c r="N3919" s="1">
        <f t="shared" si="392"/>
        <v>0</v>
      </c>
      <c r="O3919" s="1">
        <f>IF(B3919="Med B", COUNTIFS(A$2:A3919, A3919, B$2:B3919, "Med B"), 0)</f>
        <v>0</v>
      </c>
      <c r="P3919" s="1">
        <f>IF(AND(B3919="Med B", COUNTIFS(A$2:A3919, A3919, B$2:B3919, "Med B")=2), E3919, 0)</f>
        <v>0</v>
      </c>
    </row>
    <row r="3920" spans="9:16" ht="12.75" customHeight="1" x14ac:dyDescent="0.25">
      <c r="I3920" s="23">
        <f>IF(F3920=1, SUMIFS(E$2:E3920, A$2:A3920, A3920, B$2:B3920, "Med A"), 0)</f>
        <v>0</v>
      </c>
      <c r="J3920" s="23">
        <f t="shared" si="389"/>
        <v>0</v>
      </c>
      <c r="K3920" s="23">
        <f t="shared" si="390"/>
        <v>0</v>
      </c>
      <c r="L3920" s="23">
        <f t="shared" si="391"/>
        <v>0</v>
      </c>
      <c r="M3920" s="1">
        <f>IF(AND(B3920="Med B", COUNTIFS(A$2:A3920, A3920, B$2:B3920, "Med B")=1), 1, 0)</f>
        <v>0</v>
      </c>
      <c r="N3920" s="1">
        <f t="shared" si="392"/>
        <v>0</v>
      </c>
      <c r="O3920" s="1">
        <f>IF(B3920="Med B", COUNTIFS(A$2:A3920, A3920, B$2:B3920, "Med B"), 0)</f>
        <v>0</v>
      </c>
      <c r="P3920" s="1">
        <f>IF(AND(B3920="Med B", COUNTIFS(A$2:A3920, A3920, B$2:B3920, "Med B")=2), E3920, 0)</f>
        <v>0</v>
      </c>
    </row>
    <row r="3921" spans="9:16" ht="12.75" customHeight="1" x14ac:dyDescent="0.25">
      <c r="I3921" s="23">
        <f>IF(F3921=1, SUMIFS(E$2:E3921, A$2:A3921, A3921, B$2:B3921, "Med A"), 0)</f>
        <v>0</v>
      </c>
      <c r="J3921" s="23">
        <f t="shared" si="389"/>
        <v>0</v>
      </c>
      <c r="K3921" s="23">
        <f t="shared" si="390"/>
        <v>0</v>
      </c>
      <c r="L3921" s="23">
        <f t="shared" si="391"/>
        <v>0</v>
      </c>
      <c r="M3921" s="1">
        <f>IF(AND(B3921="Med B", COUNTIFS(A$2:A3921, A3921, B$2:B3921, "Med B")=1), 1, 0)</f>
        <v>0</v>
      </c>
      <c r="N3921" s="1">
        <f t="shared" si="392"/>
        <v>0</v>
      </c>
      <c r="O3921" s="1">
        <f>IF(B3921="Med B", COUNTIFS(A$2:A3921, A3921, B$2:B3921, "Med B"), 0)</f>
        <v>0</v>
      </c>
      <c r="P3921" s="1">
        <f>IF(AND(B3921="Med B", COUNTIFS(A$2:A3921, A3921, B$2:B3921, "Med B")=2), E3921, 0)</f>
        <v>0</v>
      </c>
    </row>
    <row r="3922" spans="9:16" ht="12.75" customHeight="1" x14ac:dyDescent="0.25">
      <c r="I3922" s="23">
        <f>IF(F3922=1, SUMIFS(E$2:E3922, A$2:A3922, A3922, B$2:B3922, "Med A"), 0)</f>
        <v>0</v>
      </c>
      <c r="J3922" s="23">
        <f t="shared" si="389"/>
        <v>0</v>
      </c>
      <c r="K3922" s="23">
        <f t="shared" si="390"/>
        <v>0</v>
      </c>
      <c r="L3922" s="23">
        <f t="shared" si="391"/>
        <v>0</v>
      </c>
      <c r="M3922" s="1">
        <f>IF(AND(B3922="Med B", COUNTIFS(A$2:A3922, A3922, B$2:B3922, "Med B")=1), 1, 0)</f>
        <v>0</v>
      </c>
      <c r="N3922" s="1">
        <f t="shared" si="392"/>
        <v>0</v>
      </c>
      <c r="O3922" s="1">
        <f>IF(B3922="Med B", COUNTIFS(A$2:A3922, A3922, B$2:B3922, "Med B"), 0)</f>
        <v>0</v>
      </c>
      <c r="P3922" s="1">
        <f>IF(AND(B3922="Med B", COUNTIFS(A$2:A3922, A3922, B$2:B3922, "Med B")=2), E3922, 0)</f>
        <v>0</v>
      </c>
    </row>
    <row r="3923" spans="9:16" ht="12.75" customHeight="1" x14ac:dyDescent="0.25">
      <c r="I3923" s="23">
        <f>IF(F3923=1, SUMIFS(E$2:E3923, A$2:A3923, A3923, B$2:B3923, "Med A"), 0)</f>
        <v>0</v>
      </c>
      <c r="J3923" s="23">
        <f t="shared" si="389"/>
        <v>0</v>
      </c>
      <c r="K3923" s="23">
        <f t="shared" si="390"/>
        <v>0</v>
      </c>
      <c r="L3923" s="23">
        <f t="shared" si="391"/>
        <v>0</v>
      </c>
      <c r="M3923" s="1">
        <f>IF(AND(B3923="Med B", COUNTIFS(A$2:A3923, A3923, B$2:B3923, "Med B")=1), 1, 0)</f>
        <v>0</v>
      </c>
      <c r="N3923" s="1">
        <f t="shared" si="392"/>
        <v>0</v>
      </c>
      <c r="O3923" s="1">
        <f>IF(B3923="Med B", COUNTIFS(A$2:A3923, A3923, B$2:B3923, "Med B"), 0)</f>
        <v>0</v>
      </c>
      <c r="P3923" s="1">
        <f>IF(AND(B3923="Med B", COUNTIFS(A$2:A3923, A3923, B$2:B3923, "Med B")=2), E3923, 0)</f>
        <v>0</v>
      </c>
    </row>
    <row r="3924" spans="9:16" ht="12.75" customHeight="1" x14ac:dyDescent="0.25">
      <c r="I3924" s="23">
        <f>IF(F3924=1, SUMIFS(E$2:E3924, A$2:A3924, A3924, B$2:B3924, "Med A"), 0)</f>
        <v>0</v>
      </c>
      <c r="J3924" s="23">
        <f t="shared" si="389"/>
        <v>0</v>
      </c>
      <c r="K3924" s="23">
        <f t="shared" si="390"/>
        <v>0</v>
      </c>
      <c r="L3924" s="23">
        <f t="shared" si="391"/>
        <v>0</v>
      </c>
      <c r="M3924" s="1">
        <f>IF(AND(B3924="Med B", COUNTIFS(A$2:A3924, A3924, B$2:B3924, "Med B")=1), 1, 0)</f>
        <v>0</v>
      </c>
      <c r="N3924" s="1">
        <f t="shared" si="392"/>
        <v>0</v>
      </c>
      <c r="O3924" s="1">
        <f>IF(B3924="Med B", COUNTIFS(A$2:A3924, A3924, B$2:B3924, "Med B"), 0)</f>
        <v>0</v>
      </c>
      <c r="P3924" s="1">
        <f>IF(AND(B3924="Med B", COUNTIFS(A$2:A3924, A3924, B$2:B3924, "Med B")=2), E3924, 0)</f>
        <v>0</v>
      </c>
    </row>
    <row r="3925" spans="9:16" ht="12.75" customHeight="1" x14ac:dyDescent="0.25">
      <c r="I3925" s="23">
        <f>IF(F3925=1, SUMIFS(E$2:E3925, A$2:A3925, A3925, B$2:B3925, "Med A"), 0)</f>
        <v>0</v>
      </c>
      <c r="J3925" s="23">
        <f t="shared" si="389"/>
        <v>0</v>
      </c>
      <c r="K3925" s="23">
        <f t="shared" si="390"/>
        <v>0</v>
      </c>
      <c r="L3925" s="23">
        <f t="shared" si="391"/>
        <v>0</v>
      </c>
      <c r="M3925" s="1">
        <f>IF(AND(B3925="Med B", COUNTIFS(A$2:A3925, A3925, B$2:B3925, "Med B")=1), 1, 0)</f>
        <v>0</v>
      </c>
      <c r="N3925" s="1">
        <f t="shared" si="392"/>
        <v>0</v>
      </c>
      <c r="O3925" s="1">
        <f>IF(B3925="Med B", COUNTIFS(A$2:A3925, A3925, B$2:B3925, "Med B"), 0)</f>
        <v>0</v>
      </c>
      <c r="P3925" s="1">
        <f>IF(AND(B3925="Med B", COUNTIFS(A$2:A3925, A3925, B$2:B3925, "Med B")=2), E3925, 0)</f>
        <v>0</v>
      </c>
    </row>
    <row r="3926" spans="9:16" ht="12.75" customHeight="1" x14ac:dyDescent="0.25">
      <c r="I3926" s="23">
        <f>IF(F3926=1, SUMIFS(E$2:E3926, A$2:A3926, A3926, B$2:B3926, "Med A"), 0)</f>
        <v>0</v>
      </c>
      <c r="J3926" s="23">
        <f t="shared" si="389"/>
        <v>0</v>
      </c>
      <c r="K3926" s="23">
        <f t="shared" si="390"/>
        <v>0</v>
      </c>
      <c r="L3926" s="23">
        <f t="shared" si="391"/>
        <v>0</v>
      </c>
      <c r="M3926" s="1">
        <f>IF(AND(B3926="Med B", COUNTIFS(A$2:A3926, A3926, B$2:B3926, "Med B")=1), 1, 0)</f>
        <v>0</v>
      </c>
      <c r="N3926" s="1">
        <f t="shared" si="392"/>
        <v>0</v>
      </c>
      <c r="O3926" s="1">
        <f>IF(B3926="Med B", COUNTIFS(A$2:A3926, A3926, B$2:B3926, "Med B"), 0)</f>
        <v>0</v>
      </c>
      <c r="P3926" s="1">
        <f>IF(AND(B3926="Med B", COUNTIFS(A$2:A3926, A3926, B$2:B3926, "Med B")=2), E3926, 0)</f>
        <v>0</v>
      </c>
    </row>
    <row r="3927" spans="9:16" ht="12.75" customHeight="1" x14ac:dyDescent="0.25">
      <c r="I3927" s="23">
        <f>IF(F3927=1, SUMIFS(E$2:E3927, A$2:A3927, A3927, B$2:B3927, "Med A"), 0)</f>
        <v>0</v>
      </c>
      <c r="J3927" s="23">
        <f t="shared" si="389"/>
        <v>0</v>
      </c>
      <c r="K3927" s="23">
        <f t="shared" si="390"/>
        <v>0</v>
      </c>
      <c r="L3927" s="23">
        <f t="shared" si="391"/>
        <v>0</v>
      </c>
      <c r="M3927" s="1">
        <f>IF(AND(B3927="Med B", COUNTIFS(A$2:A3927, A3927, B$2:B3927, "Med B")=1), 1, 0)</f>
        <v>0</v>
      </c>
      <c r="N3927" s="1">
        <f t="shared" si="392"/>
        <v>0</v>
      </c>
      <c r="O3927" s="1">
        <f>IF(B3927="Med B", COUNTIFS(A$2:A3927, A3927, B$2:B3927, "Med B"), 0)</f>
        <v>0</v>
      </c>
      <c r="P3927" s="1">
        <f>IF(AND(B3927="Med B", COUNTIFS(A$2:A3927, A3927, B$2:B3927, "Med B")=2), E3927, 0)</f>
        <v>0</v>
      </c>
    </row>
    <row r="3928" spans="9:16" ht="12.75" customHeight="1" x14ac:dyDescent="0.25">
      <c r="I3928" s="23">
        <f>IF(F3928=1, SUMIFS(E$2:E3928, A$2:A3928, A3928, B$2:B3928, "Med A"), 0)</f>
        <v>0</v>
      </c>
      <c r="J3928" s="23">
        <f t="shared" si="389"/>
        <v>0</v>
      </c>
      <c r="K3928" s="23">
        <f t="shared" si="390"/>
        <v>0</v>
      </c>
      <c r="L3928" s="23">
        <f t="shared" si="391"/>
        <v>0</v>
      </c>
      <c r="M3928" s="1">
        <f>IF(AND(B3928="Med B", COUNTIFS(A$2:A3928, A3928, B$2:B3928, "Med B")=1), 1, 0)</f>
        <v>0</v>
      </c>
      <c r="N3928" s="1">
        <f t="shared" si="392"/>
        <v>0</v>
      </c>
      <c r="O3928" s="1">
        <f>IF(B3928="Med B", COUNTIFS(A$2:A3928, A3928, B$2:B3928, "Med B"), 0)</f>
        <v>0</v>
      </c>
      <c r="P3928" s="1">
        <f>IF(AND(B3928="Med B", COUNTIFS(A$2:A3928, A3928, B$2:B3928, "Med B")=2), E3928, 0)</f>
        <v>0</v>
      </c>
    </row>
    <row r="3929" spans="9:16" ht="12.75" customHeight="1" x14ac:dyDescent="0.25">
      <c r="I3929" s="23">
        <f>IF(F3929=1, SUMIFS(E$2:E3929, A$2:A3929, A3929, B$2:B3929, "Med A"), 0)</f>
        <v>0</v>
      </c>
      <c r="J3929" s="23">
        <f t="shared" si="389"/>
        <v>0</v>
      </c>
      <c r="K3929" s="23">
        <f t="shared" si="390"/>
        <v>0</v>
      </c>
      <c r="L3929" s="23">
        <f t="shared" si="391"/>
        <v>0</v>
      </c>
      <c r="M3929" s="1">
        <f>IF(AND(B3929="Med B", COUNTIFS(A$2:A3929, A3929, B$2:B3929, "Med B")=1), 1, 0)</f>
        <v>0</v>
      </c>
      <c r="N3929" s="1">
        <f t="shared" si="392"/>
        <v>0</v>
      </c>
      <c r="O3929" s="1">
        <f>IF(B3929="Med B", COUNTIFS(A$2:A3929, A3929, B$2:B3929, "Med B"), 0)</f>
        <v>0</v>
      </c>
      <c r="P3929" s="1">
        <f>IF(AND(B3929="Med B", COUNTIFS(A$2:A3929, A3929, B$2:B3929, "Med B")=2), E3929, 0)</f>
        <v>0</v>
      </c>
    </row>
    <row r="3930" spans="9:16" ht="12.75" customHeight="1" x14ac:dyDescent="0.25">
      <c r="I3930" s="23">
        <f>IF(F3930=1, SUMIFS(E$2:E3930, A$2:A3930, A3930, B$2:B3930, "Med A"), 0)</f>
        <v>0</v>
      </c>
      <c r="J3930" s="23">
        <f t="shared" si="389"/>
        <v>0</v>
      </c>
      <c r="K3930" s="23">
        <f t="shared" si="390"/>
        <v>0</v>
      </c>
      <c r="L3930" s="23">
        <f t="shared" si="391"/>
        <v>0</v>
      </c>
      <c r="M3930" s="1">
        <f>IF(AND(B3930="Med B", COUNTIFS(A$2:A3930, A3930, B$2:B3930, "Med B")=1), 1, 0)</f>
        <v>0</v>
      </c>
      <c r="N3930" s="1">
        <f t="shared" si="392"/>
        <v>0</v>
      </c>
      <c r="O3930" s="1">
        <f>IF(B3930="Med B", COUNTIFS(A$2:A3930, A3930, B$2:B3930, "Med B"), 0)</f>
        <v>0</v>
      </c>
      <c r="P3930" s="1">
        <f>IF(AND(B3930="Med B", COUNTIFS(A$2:A3930, A3930, B$2:B3930, "Med B")=2), E3930, 0)</f>
        <v>0</v>
      </c>
    </row>
    <row r="3931" spans="9:16" ht="12.75" customHeight="1" x14ac:dyDescent="0.25">
      <c r="I3931" s="23">
        <f>IF(F3931=1, SUMIFS(E$2:E3931, A$2:A3931, A3931, B$2:B3931, "Med A"), 0)</f>
        <v>0</v>
      </c>
      <c r="J3931" s="23">
        <f t="shared" si="389"/>
        <v>0</v>
      </c>
      <c r="K3931" s="23">
        <f t="shared" si="390"/>
        <v>0</v>
      </c>
      <c r="L3931" s="23">
        <f t="shared" si="391"/>
        <v>0</v>
      </c>
      <c r="M3931" s="1">
        <f>IF(AND(B3931="Med B", COUNTIFS(A$2:A3931, A3931, B$2:B3931, "Med B")=1), 1, 0)</f>
        <v>0</v>
      </c>
      <c r="N3931" s="1">
        <f t="shared" si="392"/>
        <v>0</v>
      </c>
      <c r="O3931" s="1">
        <f>IF(B3931="Med B", COUNTIFS(A$2:A3931, A3931, B$2:B3931, "Med B"), 0)</f>
        <v>0</v>
      </c>
      <c r="P3931" s="1">
        <f>IF(AND(B3931="Med B", COUNTIFS(A$2:A3931, A3931, B$2:B3931, "Med B")=2), E3931, 0)</f>
        <v>0</v>
      </c>
    </row>
    <row r="3932" spans="9:16" ht="12.75" customHeight="1" x14ac:dyDescent="0.25">
      <c r="I3932" s="23">
        <f>IF(F3932=1, SUMIFS(E$2:E3932, A$2:A3932, A3932, B$2:B3932, "Med A"), 0)</f>
        <v>0</v>
      </c>
      <c r="J3932" s="23">
        <f t="shared" si="389"/>
        <v>0</v>
      </c>
      <c r="K3932" s="23">
        <f t="shared" si="390"/>
        <v>0</v>
      </c>
      <c r="L3932" s="23">
        <f t="shared" si="391"/>
        <v>0</v>
      </c>
      <c r="M3932" s="1">
        <f>IF(AND(B3932="Med B", COUNTIFS(A$2:A3932, A3932, B$2:B3932, "Med B")=1), 1, 0)</f>
        <v>0</v>
      </c>
      <c r="N3932" s="1">
        <f t="shared" si="392"/>
        <v>0</v>
      </c>
      <c r="O3932" s="1">
        <f>IF(B3932="Med B", COUNTIFS(A$2:A3932, A3932, B$2:B3932, "Med B"), 0)</f>
        <v>0</v>
      </c>
      <c r="P3932" s="1">
        <f>IF(AND(B3932="Med B", COUNTIFS(A$2:A3932, A3932, B$2:B3932, "Med B")=2), E3932, 0)</f>
        <v>0</v>
      </c>
    </row>
    <row r="3933" spans="9:16" ht="12.75" customHeight="1" x14ac:dyDescent="0.25">
      <c r="I3933" s="23">
        <f>IF(F3933=1, SUMIFS(E$2:E3933, A$2:A3933, A3933, B$2:B3933, "Med A"), 0)</f>
        <v>0</v>
      </c>
      <c r="J3933" s="23">
        <f t="shared" si="389"/>
        <v>0</v>
      </c>
      <c r="K3933" s="23">
        <f t="shared" si="390"/>
        <v>0</v>
      </c>
      <c r="L3933" s="23">
        <f t="shared" si="391"/>
        <v>0</v>
      </c>
      <c r="M3933" s="1">
        <f>IF(AND(B3933="Med B", COUNTIFS(A$2:A3933, A3933, B$2:B3933, "Med B")=1), 1, 0)</f>
        <v>0</v>
      </c>
      <c r="N3933" s="1">
        <f t="shared" si="392"/>
        <v>0</v>
      </c>
      <c r="O3933" s="1">
        <f>IF(B3933="Med B", COUNTIFS(A$2:A3933, A3933, B$2:B3933, "Med B"), 0)</f>
        <v>0</v>
      </c>
      <c r="P3933" s="1">
        <f>IF(AND(B3933="Med B", COUNTIFS(A$2:A3933, A3933, B$2:B3933, "Med B")=2), E3933, 0)</f>
        <v>0</v>
      </c>
    </row>
    <row r="3934" spans="9:16" ht="12.75" customHeight="1" x14ac:dyDescent="0.25">
      <c r="I3934" s="23">
        <f>IF(F3934=1, SUMIFS(E$2:E3934, A$2:A3934, A3934, B$2:B3934, "Med A"), 0)</f>
        <v>0</v>
      </c>
      <c r="J3934" s="23">
        <f t="shared" si="389"/>
        <v>0</v>
      </c>
      <c r="K3934" s="23">
        <f t="shared" si="390"/>
        <v>0</v>
      </c>
      <c r="L3934" s="23">
        <f t="shared" si="391"/>
        <v>0</v>
      </c>
      <c r="M3934" s="1">
        <f>IF(AND(B3934="Med B", COUNTIFS(A$2:A3934, A3934, B$2:B3934, "Med B")=1), 1, 0)</f>
        <v>0</v>
      </c>
      <c r="N3934" s="1">
        <f t="shared" si="392"/>
        <v>0</v>
      </c>
      <c r="O3934" s="1">
        <f>IF(B3934="Med B", COUNTIFS(A$2:A3934, A3934, B$2:B3934, "Med B"), 0)</f>
        <v>0</v>
      </c>
      <c r="P3934" s="1">
        <f>IF(AND(B3934="Med B", COUNTIFS(A$2:A3934, A3934, B$2:B3934, "Med B")=2), E3934, 0)</f>
        <v>0</v>
      </c>
    </row>
    <row r="3935" spans="9:16" ht="12.75" customHeight="1" x14ac:dyDescent="0.25">
      <c r="I3935" s="23">
        <f>IF(F3935=1, SUMIFS(E$2:E3935, A$2:A3935, A3935, B$2:B3935, "Med A"), 0)</f>
        <v>0</v>
      </c>
      <c r="J3935" s="23">
        <f t="shared" si="389"/>
        <v>0</v>
      </c>
      <c r="K3935" s="23">
        <f t="shared" si="390"/>
        <v>0</v>
      </c>
      <c r="L3935" s="23">
        <f t="shared" si="391"/>
        <v>0</v>
      </c>
      <c r="M3935" s="1">
        <f>IF(AND(B3935="Med B", COUNTIFS(A$2:A3935, A3935, B$2:B3935, "Med B")=1), 1, 0)</f>
        <v>0</v>
      </c>
      <c r="N3935" s="1">
        <f t="shared" si="392"/>
        <v>0</v>
      </c>
      <c r="O3935" s="1">
        <f>IF(B3935="Med B", COUNTIFS(A$2:A3935, A3935, B$2:B3935, "Med B"), 0)</f>
        <v>0</v>
      </c>
      <c r="P3935" s="1">
        <f>IF(AND(B3935="Med B", COUNTIFS(A$2:A3935, A3935, B$2:B3935, "Med B")=2), E3935, 0)</f>
        <v>0</v>
      </c>
    </row>
    <row r="3936" spans="9:16" ht="12.75" customHeight="1" x14ac:dyDescent="0.25">
      <c r="I3936" s="23">
        <f>IF(F3936=1, SUMIFS(E$2:E3936, A$2:A3936, A3936, B$2:B3936, "Med A"), 0)</f>
        <v>0</v>
      </c>
      <c r="J3936" s="23">
        <f t="shared" si="389"/>
        <v>0</v>
      </c>
      <c r="K3936" s="23">
        <f t="shared" si="390"/>
        <v>0</v>
      </c>
      <c r="L3936" s="23">
        <f t="shared" si="391"/>
        <v>0</v>
      </c>
      <c r="M3936" s="1">
        <f>IF(AND(B3936="Med B", COUNTIFS(A$2:A3936, A3936, B$2:B3936, "Med B")=1), 1, 0)</f>
        <v>0</v>
      </c>
      <c r="N3936" s="1">
        <f t="shared" si="392"/>
        <v>0</v>
      </c>
      <c r="O3936" s="1">
        <f>IF(B3936="Med B", COUNTIFS(A$2:A3936, A3936, B$2:B3936, "Med B"), 0)</f>
        <v>0</v>
      </c>
      <c r="P3936" s="1">
        <f>IF(AND(B3936="Med B", COUNTIFS(A$2:A3936, A3936, B$2:B3936, "Med B")=2), E3936, 0)</f>
        <v>0</v>
      </c>
    </row>
    <row r="3937" spans="9:16" ht="12.75" customHeight="1" x14ac:dyDescent="0.25">
      <c r="I3937" s="23">
        <f>IF(F3937=1, SUMIFS(E$2:E3937, A$2:A3937, A3937, B$2:B3937, "Med A"), 0)</f>
        <v>0</v>
      </c>
      <c r="J3937" s="23">
        <f t="shared" si="389"/>
        <v>0</v>
      </c>
      <c r="K3937" s="23">
        <f t="shared" si="390"/>
        <v>0</v>
      </c>
      <c r="L3937" s="23">
        <f t="shared" si="391"/>
        <v>0</v>
      </c>
      <c r="M3937" s="1">
        <f>IF(AND(B3937="Med B", COUNTIFS(A$2:A3937, A3937, B$2:B3937, "Med B")=1), 1, 0)</f>
        <v>0</v>
      </c>
      <c r="N3937" s="1">
        <f t="shared" si="392"/>
        <v>0</v>
      </c>
      <c r="O3937" s="1">
        <f>IF(B3937="Med B", COUNTIFS(A$2:A3937, A3937, B$2:B3937, "Med B"), 0)</f>
        <v>0</v>
      </c>
      <c r="P3937" s="1">
        <f>IF(AND(B3937="Med B", COUNTIFS(A$2:A3937, A3937, B$2:B3937, "Med B")=2), E3937, 0)</f>
        <v>0</v>
      </c>
    </row>
    <row r="3938" spans="9:16" ht="12.75" customHeight="1" x14ac:dyDescent="0.25">
      <c r="I3938" s="23">
        <f>IF(F3938=1, SUMIFS(E$2:E3938, A$2:A3938, A3938, B$2:B3938, "Med A"), 0)</f>
        <v>0</v>
      </c>
      <c r="J3938" s="23">
        <f t="shared" si="389"/>
        <v>0</v>
      </c>
      <c r="K3938" s="23">
        <f t="shared" si="390"/>
        <v>0</v>
      </c>
      <c r="L3938" s="23">
        <f t="shared" si="391"/>
        <v>0</v>
      </c>
      <c r="M3938" s="1">
        <f>IF(AND(B3938="Med B", COUNTIFS(A$2:A3938, A3938, B$2:B3938, "Med B")=1), 1, 0)</f>
        <v>0</v>
      </c>
      <c r="N3938" s="1">
        <f t="shared" si="392"/>
        <v>0</v>
      </c>
      <c r="O3938" s="1">
        <f>IF(B3938="Med B", COUNTIFS(A$2:A3938, A3938, B$2:B3938, "Med B"), 0)</f>
        <v>0</v>
      </c>
      <c r="P3938" s="1">
        <f>IF(AND(B3938="Med B", COUNTIFS(A$2:A3938, A3938, B$2:B3938, "Med B")=2), E3938, 0)</f>
        <v>0</v>
      </c>
    </row>
    <row r="3939" spans="9:16" ht="12.75" customHeight="1" x14ac:dyDescent="0.25">
      <c r="I3939" s="23">
        <f>IF(F3939=1, SUMIFS(E$2:E3939, A$2:A3939, A3939, B$2:B3939, "Med A"), 0)</f>
        <v>0</v>
      </c>
      <c r="J3939" s="23">
        <f t="shared" si="389"/>
        <v>0</v>
      </c>
      <c r="K3939" s="23">
        <f t="shared" si="390"/>
        <v>0</v>
      </c>
      <c r="L3939" s="23">
        <f t="shared" si="391"/>
        <v>0</v>
      </c>
      <c r="M3939" s="1">
        <f>IF(AND(B3939="Med B", COUNTIFS(A$2:A3939, A3939, B$2:B3939, "Med B")=1), 1, 0)</f>
        <v>0</v>
      </c>
      <c r="N3939" s="1">
        <f t="shared" si="392"/>
        <v>0</v>
      </c>
      <c r="O3939" s="1">
        <f>IF(B3939="Med B", COUNTIFS(A$2:A3939, A3939, B$2:B3939, "Med B"), 0)</f>
        <v>0</v>
      </c>
      <c r="P3939" s="1">
        <f>IF(AND(B3939="Med B", COUNTIFS(A$2:A3939, A3939, B$2:B3939, "Med B")=2), E3939, 0)</f>
        <v>0</v>
      </c>
    </row>
    <row r="3940" spans="9:16" ht="12.75" customHeight="1" x14ac:dyDescent="0.25">
      <c r="I3940" s="23">
        <f>IF(F3940=1, SUMIFS(E$2:E3940, A$2:A3940, A3940, B$2:B3940, "Med A"), 0)</f>
        <v>0</v>
      </c>
      <c r="J3940" s="23">
        <f t="shared" si="389"/>
        <v>0</v>
      </c>
      <c r="K3940" s="23">
        <f t="shared" si="390"/>
        <v>0</v>
      </c>
      <c r="L3940" s="23">
        <f t="shared" si="391"/>
        <v>0</v>
      </c>
      <c r="M3940" s="1">
        <f>IF(AND(B3940="Med B", COUNTIFS(A$2:A3940, A3940, B$2:B3940, "Med B")=1), 1, 0)</f>
        <v>0</v>
      </c>
      <c r="N3940" s="1">
        <f t="shared" si="392"/>
        <v>0</v>
      </c>
      <c r="O3940" s="1">
        <f>IF(B3940="Med B", COUNTIFS(A$2:A3940, A3940, B$2:B3940, "Med B"), 0)</f>
        <v>0</v>
      </c>
      <c r="P3940" s="1">
        <f>IF(AND(B3940="Med B", COUNTIFS(A$2:A3940, A3940, B$2:B3940, "Med B")=2), E3940, 0)</f>
        <v>0</v>
      </c>
    </row>
    <row r="3941" spans="9:16" ht="12.75" customHeight="1" x14ac:dyDescent="0.25">
      <c r="I3941" s="23">
        <f>IF(F3941=1, SUMIFS(E$2:E3941, A$2:A3941, A3941, B$2:B3941, "Med A"), 0)</f>
        <v>0</v>
      </c>
      <c r="J3941" s="23">
        <f t="shared" si="389"/>
        <v>0</v>
      </c>
      <c r="K3941" s="23">
        <f t="shared" si="390"/>
        <v>0</v>
      </c>
      <c r="L3941" s="23">
        <f t="shared" si="391"/>
        <v>0</v>
      </c>
      <c r="M3941" s="1">
        <f>IF(AND(B3941="Med B", COUNTIFS(A$2:A3941, A3941, B$2:B3941, "Med B")=1), 1, 0)</f>
        <v>0</v>
      </c>
      <c r="N3941" s="1">
        <f t="shared" si="392"/>
        <v>0</v>
      </c>
      <c r="O3941" s="1">
        <f>IF(B3941="Med B", COUNTIFS(A$2:A3941, A3941, B$2:B3941, "Med B"), 0)</f>
        <v>0</v>
      </c>
      <c r="P3941" s="1">
        <f>IF(AND(B3941="Med B", COUNTIFS(A$2:A3941, A3941, B$2:B3941, "Med B")=2), E3941, 0)</f>
        <v>0</v>
      </c>
    </row>
    <row r="3942" spans="9:16" ht="12.75" customHeight="1" x14ac:dyDescent="0.25">
      <c r="I3942" s="23">
        <f>IF(F3942=1, SUMIFS(E$2:E3942, A$2:A3942, A3942, B$2:B3942, "Med A"), 0)</f>
        <v>0</v>
      </c>
      <c r="J3942" s="23">
        <f t="shared" si="389"/>
        <v>0</v>
      </c>
      <c r="K3942" s="23">
        <f t="shared" si="390"/>
        <v>0</v>
      </c>
      <c r="L3942" s="23">
        <f t="shared" si="391"/>
        <v>0</v>
      </c>
      <c r="M3942" s="1">
        <f>IF(AND(B3942="Med B", COUNTIFS(A$2:A3942, A3942, B$2:B3942, "Med B")=1), 1, 0)</f>
        <v>0</v>
      </c>
      <c r="N3942" s="1">
        <f t="shared" si="392"/>
        <v>0</v>
      </c>
      <c r="O3942" s="1">
        <f>IF(B3942="Med B", COUNTIFS(A$2:A3942, A3942, B$2:B3942, "Med B"), 0)</f>
        <v>0</v>
      </c>
      <c r="P3942" s="1">
        <f>IF(AND(B3942="Med B", COUNTIFS(A$2:A3942, A3942, B$2:B3942, "Med B")=2), E3942, 0)</f>
        <v>0</v>
      </c>
    </row>
    <row r="3943" spans="9:16" ht="12.75" customHeight="1" x14ac:dyDescent="0.25">
      <c r="I3943" s="23">
        <f>IF(F3943=1, SUMIFS(E$2:E3943, A$2:A3943, A3943, B$2:B3943, "Med A"), 0)</f>
        <v>0</v>
      </c>
      <c r="J3943" s="23">
        <f t="shared" si="389"/>
        <v>0</v>
      </c>
      <c r="K3943" s="23">
        <f t="shared" si="390"/>
        <v>0</v>
      </c>
      <c r="L3943" s="23">
        <f t="shared" si="391"/>
        <v>0</v>
      </c>
      <c r="M3943" s="1">
        <f>IF(AND(B3943="Med B", COUNTIFS(A$2:A3943, A3943, B$2:B3943, "Med B")=1), 1, 0)</f>
        <v>0</v>
      </c>
      <c r="N3943" s="1">
        <f t="shared" si="392"/>
        <v>0</v>
      </c>
      <c r="O3943" s="1">
        <f>IF(B3943="Med B", COUNTIFS(A$2:A3943, A3943, B$2:B3943, "Med B"), 0)</f>
        <v>0</v>
      </c>
      <c r="P3943" s="1">
        <f>IF(AND(B3943="Med B", COUNTIFS(A$2:A3943, A3943, B$2:B3943, "Med B")=2), E3943, 0)</f>
        <v>0</v>
      </c>
    </row>
    <row r="3944" spans="9:16" ht="12.75" customHeight="1" x14ac:dyDescent="0.25">
      <c r="I3944" s="23">
        <f>IF(F3944=1, SUMIFS(E$2:E3944, A$2:A3944, A3944, B$2:B3944, "Med A"), 0)</f>
        <v>0</v>
      </c>
      <c r="J3944" s="23">
        <f t="shared" si="389"/>
        <v>0</v>
      </c>
      <c r="K3944" s="23">
        <f t="shared" si="390"/>
        <v>0</v>
      </c>
      <c r="L3944" s="23">
        <f t="shared" si="391"/>
        <v>0</v>
      </c>
      <c r="M3944" s="1">
        <f>IF(AND(B3944="Med B", COUNTIFS(A$2:A3944, A3944, B$2:B3944, "Med B")=1), 1, 0)</f>
        <v>0</v>
      </c>
      <c r="N3944" s="1">
        <f t="shared" si="392"/>
        <v>0</v>
      </c>
      <c r="O3944" s="1">
        <f>IF(B3944="Med B", COUNTIFS(A$2:A3944, A3944, B$2:B3944, "Med B"), 0)</f>
        <v>0</v>
      </c>
      <c r="P3944" s="1">
        <f>IF(AND(B3944="Med B", COUNTIFS(A$2:A3944, A3944, B$2:B3944, "Med B")=2), E3944, 0)</f>
        <v>0</v>
      </c>
    </row>
    <row r="3945" spans="9:16" ht="12.75" customHeight="1" x14ac:dyDescent="0.25">
      <c r="I3945" s="23">
        <f>IF(F3945=1, SUMIFS(E$2:E3945, A$2:A3945, A3945, B$2:B3945, "Med A"), 0)</f>
        <v>0</v>
      </c>
      <c r="J3945" s="23">
        <f t="shared" si="389"/>
        <v>0</v>
      </c>
      <c r="K3945" s="23">
        <f t="shared" si="390"/>
        <v>0</v>
      </c>
      <c r="L3945" s="23">
        <f t="shared" si="391"/>
        <v>0</v>
      </c>
      <c r="M3945" s="1">
        <f>IF(AND(B3945="Med B", COUNTIFS(A$2:A3945, A3945, B$2:B3945, "Med B")=1), 1, 0)</f>
        <v>0</v>
      </c>
      <c r="N3945" s="1">
        <f t="shared" si="392"/>
        <v>0</v>
      </c>
      <c r="O3945" s="1">
        <f>IF(B3945="Med B", COUNTIFS(A$2:A3945, A3945, B$2:B3945, "Med B"), 0)</f>
        <v>0</v>
      </c>
      <c r="P3945" s="1">
        <f>IF(AND(B3945="Med B", COUNTIFS(A$2:A3945, A3945, B$2:B3945, "Med B")=2), E3945, 0)</f>
        <v>0</v>
      </c>
    </row>
    <row r="3946" spans="9:16" ht="12.75" customHeight="1" x14ac:dyDescent="0.25">
      <c r="I3946" s="23">
        <f>IF(F3946=1, SUMIFS(E$2:E3946, A$2:A3946, A3946, B$2:B3946, "Med A"), 0)</f>
        <v>0</v>
      </c>
      <c r="J3946" s="23">
        <f t="shared" si="389"/>
        <v>0</v>
      </c>
      <c r="K3946" s="23">
        <f t="shared" si="390"/>
        <v>0</v>
      </c>
      <c r="L3946" s="23">
        <f t="shared" si="391"/>
        <v>0</v>
      </c>
      <c r="M3946" s="1">
        <f>IF(AND(B3946="Med B", COUNTIFS(A$2:A3946, A3946, B$2:B3946, "Med B")=1), 1, 0)</f>
        <v>0</v>
      </c>
      <c r="N3946" s="1">
        <f t="shared" si="392"/>
        <v>0</v>
      </c>
      <c r="O3946" s="1">
        <f>IF(B3946="Med B", COUNTIFS(A$2:A3946, A3946, B$2:B3946, "Med B"), 0)</f>
        <v>0</v>
      </c>
      <c r="P3946" s="1">
        <f>IF(AND(B3946="Med B", COUNTIFS(A$2:A3946, A3946, B$2:B3946, "Med B")=2), E3946, 0)</f>
        <v>0</v>
      </c>
    </row>
    <row r="3947" spans="9:16" ht="12.75" customHeight="1" x14ac:dyDescent="0.25">
      <c r="I3947" s="23">
        <f>IF(F3947=1, SUMIFS(E$2:E3947, A$2:A3947, A3947, B$2:B3947, "Med A"), 0)</f>
        <v>0</v>
      </c>
      <c r="J3947" s="23">
        <f t="shared" si="389"/>
        <v>0</v>
      </c>
      <c r="K3947" s="23">
        <f t="shared" si="390"/>
        <v>0</v>
      </c>
      <c r="L3947" s="23">
        <f t="shared" si="391"/>
        <v>0</v>
      </c>
      <c r="M3947" s="1">
        <f>IF(AND(B3947="Med B", COUNTIFS(A$2:A3947, A3947, B$2:B3947, "Med B")=1), 1, 0)</f>
        <v>0</v>
      </c>
      <c r="N3947" s="1">
        <f t="shared" si="392"/>
        <v>0</v>
      </c>
      <c r="O3947" s="1">
        <f>IF(B3947="Med B", COUNTIFS(A$2:A3947, A3947, B$2:B3947, "Med B"), 0)</f>
        <v>0</v>
      </c>
      <c r="P3947" s="1">
        <f>IF(AND(B3947="Med B", COUNTIFS(A$2:A3947, A3947, B$2:B3947, "Med B")=2), E3947, 0)</f>
        <v>0</v>
      </c>
    </row>
    <row r="3948" spans="9:16" ht="12.75" customHeight="1" x14ac:dyDescent="0.25">
      <c r="I3948" s="23">
        <f>IF(F3948=1, SUMIFS(E$2:E3948, A$2:A3948, A3948, B$2:B3948, "Med A"), 0)</f>
        <v>0</v>
      </c>
      <c r="J3948" s="23">
        <f t="shared" si="389"/>
        <v>0</v>
      </c>
      <c r="K3948" s="23">
        <f t="shared" si="390"/>
        <v>0</v>
      </c>
      <c r="L3948" s="23">
        <f t="shared" si="391"/>
        <v>0</v>
      </c>
      <c r="M3948" s="1">
        <f>IF(AND(B3948="Med B", COUNTIFS(A$2:A3948, A3948, B$2:B3948, "Med B")=1), 1, 0)</f>
        <v>0</v>
      </c>
      <c r="N3948" s="1">
        <f t="shared" si="392"/>
        <v>0</v>
      </c>
      <c r="O3948" s="1">
        <f>IF(B3948="Med B", COUNTIFS(A$2:A3948, A3948, B$2:B3948, "Med B"), 0)</f>
        <v>0</v>
      </c>
      <c r="P3948" s="1">
        <f>IF(AND(B3948="Med B", COUNTIFS(A$2:A3948, A3948, B$2:B3948, "Med B")=2), E3948, 0)</f>
        <v>0</v>
      </c>
    </row>
    <row r="3949" spans="9:16" ht="12.75" customHeight="1" x14ac:dyDescent="0.25">
      <c r="I3949" s="23">
        <f>IF(F3949=1, SUMIFS(E$2:E3949, A$2:A3949, A3949, B$2:B3949, "Med A"), 0)</f>
        <v>0</v>
      </c>
      <c r="J3949" s="23">
        <f t="shared" si="389"/>
        <v>0</v>
      </c>
      <c r="K3949" s="23">
        <f t="shared" si="390"/>
        <v>0</v>
      </c>
      <c r="L3949" s="23">
        <f t="shared" si="391"/>
        <v>0</v>
      </c>
      <c r="M3949" s="1">
        <f>IF(AND(B3949="Med B", COUNTIFS(A$2:A3949, A3949, B$2:B3949, "Med B")=1), 1, 0)</f>
        <v>0</v>
      </c>
      <c r="N3949" s="1">
        <f t="shared" si="392"/>
        <v>0</v>
      </c>
      <c r="O3949" s="1">
        <f>IF(B3949="Med B", COUNTIFS(A$2:A3949, A3949, B$2:B3949, "Med B"), 0)</f>
        <v>0</v>
      </c>
      <c r="P3949" s="1">
        <f>IF(AND(B3949="Med B", COUNTIFS(A$2:A3949, A3949, B$2:B3949, "Med B")=2), E3949, 0)</f>
        <v>0</v>
      </c>
    </row>
    <row r="3950" spans="9:16" ht="12.75" customHeight="1" x14ac:dyDescent="0.25">
      <c r="I3950" s="23">
        <f>IF(F3950=1, SUMIFS(E$2:E3950, A$2:A3950, A3950, B$2:B3950, "Med A"), 0)</f>
        <v>0</v>
      </c>
      <c r="J3950" s="23">
        <f t="shared" si="389"/>
        <v>0</v>
      </c>
      <c r="K3950" s="23">
        <f t="shared" si="390"/>
        <v>0</v>
      </c>
      <c r="L3950" s="23">
        <f t="shared" si="391"/>
        <v>0</v>
      </c>
      <c r="M3950" s="1">
        <f>IF(AND(B3950="Med B", COUNTIFS(A$2:A3950, A3950, B$2:B3950, "Med B")=1), 1, 0)</f>
        <v>0</v>
      </c>
      <c r="N3950" s="1">
        <f t="shared" si="392"/>
        <v>0</v>
      </c>
      <c r="O3950" s="1">
        <f>IF(B3950="Med B", COUNTIFS(A$2:A3950, A3950, B$2:B3950, "Med B"), 0)</f>
        <v>0</v>
      </c>
      <c r="P3950" s="1">
        <f>IF(AND(B3950="Med B", COUNTIFS(A$2:A3950, A3950, B$2:B3950, "Med B")=2), E3950, 0)</f>
        <v>0</v>
      </c>
    </row>
    <row r="3951" spans="9:16" ht="12.75" customHeight="1" x14ac:dyDescent="0.25">
      <c r="I3951" s="23">
        <f>IF(F3951=1, SUMIFS(E$2:E3951, A$2:A3951, A3951, B$2:B3951, "Med A"), 0)</f>
        <v>0</v>
      </c>
      <c r="J3951" s="23">
        <f t="shared" si="389"/>
        <v>0</v>
      </c>
      <c r="K3951" s="23">
        <f t="shared" si="390"/>
        <v>0</v>
      </c>
      <c r="L3951" s="23">
        <f t="shared" si="391"/>
        <v>0</v>
      </c>
      <c r="M3951" s="1">
        <f>IF(AND(B3951="Med B", COUNTIFS(A$2:A3951, A3951, B$2:B3951, "Med B")=1), 1, 0)</f>
        <v>0</v>
      </c>
      <c r="N3951" s="1">
        <f t="shared" si="392"/>
        <v>0</v>
      </c>
      <c r="O3951" s="1">
        <f>IF(B3951="Med B", COUNTIFS(A$2:A3951, A3951, B$2:B3951, "Med B"), 0)</f>
        <v>0</v>
      </c>
      <c r="P3951" s="1">
        <f>IF(AND(B3951="Med B", COUNTIFS(A$2:A3951, A3951, B$2:B3951, "Med B")=2), E3951, 0)</f>
        <v>0</v>
      </c>
    </row>
    <row r="3952" spans="9:16" ht="12.75" customHeight="1" x14ac:dyDescent="0.25">
      <c r="I3952" s="23">
        <f>IF(F3952=1, SUMIFS(E$2:E3952, A$2:A3952, A3952, B$2:B3952, "Med A"), 0)</f>
        <v>0</v>
      </c>
      <c r="J3952" s="23">
        <f t="shared" si="389"/>
        <v>0</v>
      </c>
      <c r="K3952" s="23">
        <f t="shared" si="390"/>
        <v>0</v>
      </c>
      <c r="L3952" s="23">
        <f t="shared" si="391"/>
        <v>0</v>
      </c>
      <c r="M3952" s="1">
        <f>IF(AND(B3952="Med B", COUNTIFS(A$2:A3952, A3952, B$2:B3952, "Med B")=1), 1, 0)</f>
        <v>0</v>
      </c>
      <c r="N3952" s="1">
        <f t="shared" si="392"/>
        <v>0</v>
      </c>
      <c r="O3952" s="1">
        <f>IF(B3952="Med B", COUNTIFS(A$2:A3952, A3952, B$2:B3952, "Med B"), 0)</f>
        <v>0</v>
      </c>
      <c r="P3952" s="1">
        <f>IF(AND(B3952="Med B", COUNTIFS(A$2:A3952, A3952, B$2:B3952, "Med B")=2), E3952, 0)</f>
        <v>0</v>
      </c>
    </row>
    <row r="3953" spans="9:16" ht="12.75" customHeight="1" x14ac:dyDescent="0.25">
      <c r="I3953" s="23">
        <f>IF(F3953=1, SUMIFS(E$2:E3953, A$2:A3953, A3953, B$2:B3953, "Med A"), 0)</f>
        <v>0</v>
      </c>
      <c r="J3953" s="23">
        <f t="shared" si="389"/>
        <v>0</v>
      </c>
      <c r="K3953" s="23">
        <f t="shared" si="390"/>
        <v>0</v>
      </c>
      <c r="L3953" s="23">
        <f t="shared" si="391"/>
        <v>0</v>
      </c>
      <c r="M3953" s="1">
        <f>IF(AND(B3953="Med B", COUNTIFS(A$2:A3953, A3953, B$2:B3953, "Med B")=1), 1, 0)</f>
        <v>0</v>
      </c>
      <c r="N3953" s="1">
        <f t="shared" si="392"/>
        <v>0</v>
      </c>
      <c r="O3953" s="1">
        <f>IF(B3953="Med B", COUNTIFS(A$2:A3953, A3953, B$2:B3953, "Med B"), 0)</f>
        <v>0</v>
      </c>
      <c r="P3953" s="1">
        <f>IF(AND(B3953="Med B", COUNTIFS(A$2:A3953, A3953, B$2:B3953, "Med B")=2), E3953, 0)</f>
        <v>0</v>
      </c>
    </row>
    <row r="3954" spans="9:16" ht="12.75" customHeight="1" x14ac:dyDescent="0.25">
      <c r="I3954" s="23">
        <f>IF(F3954=1, SUMIFS(E$2:E3954, A$2:A3954, A3954, B$2:B3954, "Med A"), 0)</f>
        <v>0</v>
      </c>
      <c r="J3954" s="23">
        <f t="shared" si="389"/>
        <v>0</v>
      </c>
      <c r="K3954" s="23">
        <f t="shared" si="390"/>
        <v>0</v>
      </c>
      <c r="L3954" s="23">
        <f t="shared" si="391"/>
        <v>0</v>
      </c>
      <c r="M3954" s="1">
        <f>IF(AND(B3954="Med B", COUNTIFS(A$2:A3954, A3954, B$2:B3954, "Med B")=1), 1, 0)</f>
        <v>0</v>
      </c>
      <c r="N3954" s="1">
        <f t="shared" si="392"/>
        <v>0</v>
      </c>
      <c r="O3954" s="1">
        <f>IF(B3954="Med B", COUNTIFS(A$2:A3954, A3954, B$2:B3954, "Med B"), 0)</f>
        <v>0</v>
      </c>
      <c r="P3954" s="1">
        <f>IF(AND(B3954="Med B", COUNTIFS(A$2:A3954, A3954, B$2:B3954, "Med B")=2), E3954, 0)</f>
        <v>0</v>
      </c>
    </row>
    <row r="3955" spans="9:16" ht="12.75" customHeight="1" x14ac:dyDescent="0.25">
      <c r="I3955" s="23">
        <f>IF(F3955=1, SUMIFS(E$2:E3955, A$2:A3955, A3955, B$2:B3955, "Med A"), 0)</f>
        <v>0</v>
      </c>
      <c r="J3955" s="23">
        <f t="shared" si="389"/>
        <v>0</v>
      </c>
      <c r="K3955" s="23">
        <f t="shared" si="390"/>
        <v>0</v>
      </c>
      <c r="L3955" s="23">
        <f t="shared" si="391"/>
        <v>0</v>
      </c>
      <c r="M3955" s="1">
        <f>IF(AND(B3955="Med B", COUNTIFS(A$2:A3955, A3955, B$2:B3955, "Med B")=1), 1, 0)</f>
        <v>0</v>
      </c>
      <c r="N3955" s="1">
        <f t="shared" si="392"/>
        <v>0</v>
      </c>
      <c r="O3955" s="1">
        <f>IF(B3955="Med B", COUNTIFS(A$2:A3955, A3955, B$2:B3955, "Med B"), 0)</f>
        <v>0</v>
      </c>
      <c r="P3955" s="1">
        <f>IF(AND(B3955="Med B", COUNTIFS(A$2:A3955, A3955, B$2:B3955, "Med B")=2), E3955, 0)</f>
        <v>0</v>
      </c>
    </row>
    <row r="3956" spans="9:16" ht="12.75" customHeight="1" x14ac:dyDescent="0.25">
      <c r="I3956" s="23">
        <f>IF(F3956=1, SUMIFS(E$2:E3956, A$2:A3956, A3956, B$2:B3956, "Med A"), 0)</f>
        <v>0</v>
      </c>
      <c r="J3956" s="23">
        <f t="shared" si="389"/>
        <v>0</v>
      </c>
      <c r="K3956" s="23">
        <f t="shared" si="390"/>
        <v>0</v>
      </c>
      <c r="L3956" s="23">
        <f t="shared" si="391"/>
        <v>0</v>
      </c>
      <c r="M3956" s="1">
        <f>IF(AND(B3956="Med B", COUNTIFS(A$2:A3956, A3956, B$2:B3956, "Med B")=1), 1, 0)</f>
        <v>0</v>
      </c>
      <c r="N3956" s="1">
        <f t="shared" si="392"/>
        <v>0</v>
      </c>
      <c r="O3956" s="1">
        <f>IF(B3956="Med B", COUNTIFS(A$2:A3956, A3956, B$2:B3956, "Med B"), 0)</f>
        <v>0</v>
      </c>
      <c r="P3956" s="1">
        <f>IF(AND(B3956="Med B", COUNTIFS(A$2:A3956, A3956, B$2:B3956, "Med B")=2), E3956, 0)</f>
        <v>0</v>
      </c>
    </row>
    <row r="3957" spans="9:16" ht="12.75" customHeight="1" x14ac:dyDescent="0.25">
      <c r="I3957" s="23">
        <f>IF(F3957=1, SUMIFS(E$2:E3957, A$2:A3957, A3957, B$2:B3957, "Med A"), 0)</f>
        <v>0</v>
      </c>
      <c r="J3957" s="23">
        <f t="shared" si="389"/>
        <v>0</v>
      </c>
      <c r="K3957" s="23">
        <f t="shared" si="390"/>
        <v>0</v>
      </c>
      <c r="L3957" s="23">
        <f t="shared" si="391"/>
        <v>0</v>
      </c>
      <c r="M3957" s="1">
        <f>IF(AND(B3957="Med B", COUNTIFS(A$2:A3957, A3957, B$2:B3957, "Med B")=1), 1, 0)</f>
        <v>0</v>
      </c>
      <c r="N3957" s="1">
        <f t="shared" si="392"/>
        <v>0</v>
      </c>
      <c r="O3957" s="1">
        <f>IF(B3957="Med B", COUNTIFS(A$2:A3957, A3957, B$2:B3957, "Med B"), 0)</f>
        <v>0</v>
      </c>
      <c r="P3957" s="1">
        <f>IF(AND(B3957="Med B", COUNTIFS(A$2:A3957, A3957, B$2:B3957, "Med B")=2), E3957, 0)</f>
        <v>0</v>
      </c>
    </row>
    <row r="3958" spans="9:16" ht="12.75" customHeight="1" x14ac:dyDescent="0.25">
      <c r="I3958" s="23">
        <f>IF(F3958=1, SUMIFS(E$2:E3958, A$2:A3958, A3958, B$2:B3958, "Med A"), 0)</f>
        <v>0</v>
      </c>
      <c r="J3958" s="23">
        <f t="shared" si="389"/>
        <v>0</v>
      </c>
      <c r="K3958" s="23">
        <f t="shared" si="390"/>
        <v>0</v>
      </c>
      <c r="L3958" s="23">
        <f t="shared" si="391"/>
        <v>0</v>
      </c>
      <c r="M3958" s="1">
        <f>IF(AND(B3958="Med B", COUNTIFS(A$2:A3958, A3958, B$2:B3958, "Med B")=1), 1, 0)</f>
        <v>0</v>
      </c>
      <c r="N3958" s="1">
        <f t="shared" si="392"/>
        <v>0</v>
      </c>
      <c r="O3958" s="1">
        <f>IF(B3958="Med B", COUNTIFS(A$2:A3958, A3958, B$2:B3958, "Med B"), 0)</f>
        <v>0</v>
      </c>
      <c r="P3958" s="1">
        <f>IF(AND(B3958="Med B", COUNTIFS(A$2:A3958, A3958, B$2:B3958, "Med B")=2), E3958, 0)</f>
        <v>0</v>
      </c>
    </row>
    <row r="3959" spans="9:16" ht="12.75" customHeight="1" x14ac:dyDescent="0.25">
      <c r="I3959" s="23">
        <f>IF(F3959=1, SUMIFS(E$2:E3959, A$2:A3959, A3959, B$2:B3959, "Med A"), 0)</f>
        <v>0</v>
      </c>
      <c r="J3959" s="23">
        <f t="shared" si="389"/>
        <v>0</v>
      </c>
      <c r="K3959" s="23">
        <f t="shared" si="390"/>
        <v>0</v>
      </c>
      <c r="L3959" s="23">
        <f t="shared" si="391"/>
        <v>0</v>
      </c>
      <c r="M3959" s="1">
        <f>IF(AND(B3959="Med B", COUNTIFS(A$2:A3959, A3959, B$2:B3959, "Med B")=1), 1, 0)</f>
        <v>0</v>
      </c>
      <c r="N3959" s="1">
        <f t="shared" si="392"/>
        <v>0</v>
      </c>
      <c r="O3959" s="1">
        <f>IF(B3959="Med B", COUNTIFS(A$2:A3959, A3959, B$2:B3959, "Med B"), 0)</f>
        <v>0</v>
      </c>
      <c r="P3959" s="1">
        <f>IF(AND(B3959="Med B", COUNTIFS(A$2:A3959, A3959, B$2:B3959, "Med B")=2), E3959, 0)</f>
        <v>0</v>
      </c>
    </row>
    <row r="3960" spans="9:16" ht="12.75" customHeight="1" x14ac:dyDescent="0.25">
      <c r="I3960" s="23">
        <f>IF(F3960=1, SUMIFS(E$2:E3960, A$2:A3960, A3960, B$2:B3960, "Med A"), 0)</f>
        <v>0</v>
      </c>
      <c r="J3960" s="23">
        <f t="shared" si="389"/>
        <v>0</v>
      </c>
      <c r="K3960" s="23">
        <f t="shared" si="390"/>
        <v>0</v>
      </c>
      <c r="L3960" s="23">
        <f t="shared" si="391"/>
        <v>0</v>
      </c>
      <c r="M3960" s="1">
        <f>IF(AND(B3960="Med B", COUNTIFS(A$2:A3960, A3960, B$2:B3960, "Med B")=1), 1, 0)</f>
        <v>0</v>
      </c>
      <c r="N3960" s="1">
        <f t="shared" si="392"/>
        <v>0</v>
      </c>
      <c r="O3960" s="1">
        <f>IF(B3960="Med B", COUNTIFS(A$2:A3960, A3960, B$2:B3960, "Med B"), 0)</f>
        <v>0</v>
      </c>
      <c r="P3960" s="1">
        <f>IF(AND(B3960="Med B", COUNTIFS(A$2:A3960, A3960, B$2:B3960, "Med B")=2), E3960, 0)</f>
        <v>0</v>
      </c>
    </row>
    <row r="3961" spans="9:16" ht="12.75" customHeight="1" x14ac:dyDescent="0.25">
      <c r="I3961" s="23">
        <f>IF(F3961=1, SUMIFS(E$2:E3961, A$2:A3961, A3961, B$2:B3961, "Med A"), 0)</f>
        <v>0</v>
      </c>
      <c r="J3961" s="23">
        <f t="shared" si="389"/>
        <v>0</v>
      </c>
      <c r="K3961" s="23">
        <f t="shared" si="390"/>
        <v>0</v>
      </c>
      <c r="L3961" s="23">
        <f t="shared" si="391"/>
        <v>0</v>
      </c>
      <c r="M3961" s="1">
        <f>IF(AND(B3961="Med B", COUNTIFS(A$2:A3961, A3961, B$2:B3961, "Med B")=1), 1, 0)</f>
        <v>0</v>
      </c>
      <c r="N3961" s="1">
        <f t="shared" si="392"/>
        <v>0</v>
      </c>
      <c r="O3961" s="1">
        <f>IF(B3961="Med B", COUNTIFS(A$2:A3961, A3961, B$2:B3961, "Med B"), 0)</f>
        <v>0</v>
      </c>
      <c r="P3961" s="1">
        <f>IF(AND(B3961="Med B", COUNTIFS(A$2:A3961, A3961, B$2:B3961, "Med B")=2), E3961, 0)</f>
        <v>0</v>
      </c>
    </row>
    <row r="3962" spans="9:16" ht="12.75" customHeight="1" x14ac:dyDescent="0.25">
      <c r="I3962" s="23">
        <f>IF(F3962=1, SUMIFS(E$2:E3962, A$2:A3962, A3962, B$2:B3962, "Med A"), 0)</f>
        <v>0</v>
      </c>
      <c r="J3962" s="23">
        <f t="shared" si="389"/>
        <v>0</v>
      </c>
      <c r="K3962" s="23">
        <f t="shared" si="390"/>
        <v>0</v>
      </c>
      <c r="L3962" s="23">
        <f t="shared" si="391"/>
        <v>0</v>
      </c>
      <c r="M3962" s="1">
        <f>IF(AND(B3962="Med B", COUNTIFS(A$2:A3962, A3962, B$2:B3962, "Med B")=1), 1, 0)</f>
        <v>0</v>
      </c>
      <c r="N3962" s="1">
        <f t="shared" si="392"/>
        <v>0</v>
      </c>
      <c r="O3962" s="1">
        <f>IF(B3962="Med B", COUNTIFS(A$2:A3962, A3962, B$2:B3962, "Med B"), 0)</f>
        <v>0</v>
      </c>
      <c r="P3962" s="1">
        <f>IF(AND(B3962="Med B", COUNTIFS(A$2:A3962, A3962, B$2:B3962, "Med B")=2), E3962, 0)</f>
        <v>0</v>
      </c>
    </row>
    <row r="3963" spans="9:16" ht="12.75" customHeight="1" x14ac:dyDescent="0.25">
      <c r="I3963" s="23">
        <f>IF(F3963=1, SUMIFS(E$2:E3963, A$2:A3963, A3963, B$2:B3963, "Med A"), 0)</f>
        <v>0</v>
      </c>
      <c r="J3963" s="23">
        <f t="shared" si="389"/>
        <v>0</v>
      </c>
      <c r="K3963" s="23">
        <f t="shared" si="390"/>
        <v>0</v>
      </c>
      <c r="L3963" s="23">
        <f t="shared" si="391"/>
        <v>0</v>
      </c>
      <c r="M3963" s="1">
        <f>IF(AND(B3963="Med B", COUNTIFS(A$2:A3963, A3963, B$2:B3963, "Med B")=1), 1, 0)</f>
        <v>0</v>
      </c>
      <c r="N3963" s="1">
        <f t="shared" si="392"/>
        <v>0</v>
      </c>
      <c r="O3963" s="1">
        <f>IF(B3963="Med B", COUNTIFS(A$2:A3963, A3963, B$2:B3963, "Med B"), 0)</f>
        <v>0</v>
      </c>
      <c r="P3963" s="1">
        <f>IF(AND(B3963="Med B", COUNTIFS(A$2:A3963, A3963, B$2:B3963, "Med B")=2), E3963, 0)</f>
        <v>0</v>
      </c>
    </row>
    <row r="3964" spans="9:16" ht="12.75" customHeight="1" x14ac:dyDescent="0.25">
      <c r="I3964" s="23">
        <f>IF(F3964=1, SUMIFS(E$2:E3964, A$2:A3964, A3964, B$2:B3964, "Med A"), 0)</f>
        <v>0</v>
      </c>
      <c r="J3964" s="23">
        <f t="shared" si="389"/>
        <v>0</v>
      </c>
      <c r="K3964" s="23">
        <f t="shared" si="390"/>
        <v>0</v>
      </c>
      <c r="L3964" s="23">
        <f t="shared" si="391"/>
        <v>0</v>
      </c>
      <c r="M3964" s="1">
        <f>IF(AND(B3964="Med B", COUNTIFS(A$2:A3964, A3964, B$2:B3964, "Med B")=1), 1, 0)</f>
        <v>0</v>
      </c>
      <c r="N3964" s="1">
        <f t="shared" si="392"/>
        <v>0</v>
      </c>
      <c r="O3964" s="1">
        <f>IF(B3964="Med B", COUNTIFS(A$2:A3964, A3964, B$2:B3964, "Med B"), 0)</f>
        <v>0</v>
      </c>
      <c r="P3964" s="1">
        <f>IF(AND(B3964="Med B", COUNTIFS(A$2:A3964, A3964, B$2:B3964, "Med B")=2), E3964, 0)</f>
        <v>0</v>
      </c>
    </row>
    <row r="3965" spans="9:16" ht="12.75" customHeight="1" x14ac:dyDescent="0.25">
      <c r="I3965" s="23">
        <f>IF(F3965=1, SUMIFS(E$2:E3965, A$2:A3965, A3965, B$2:B3965, "Med A"), 0)</f>
        <v>0</v>
      </c>
      <c r="J3965" s="23">
        <f t="shared" si="389"/>
        <v>0</v>
      </c>
      <c r="K3965" s="23">
        <f t="shared" si="390"/>
        <v>0</v>
      </c>
      <c r="L3965" s="23">
        <f t="shared" si="391"/>
        <v>0</v>
      </c>
      <c r="M3965" s="1">
        <f>IF(AND(B3965="Med B", COUNTIFS(A$2:A3965, A3965, B$2:B3965, "Med B")=1), 1, 0)</f>
        <v>0</v>
      </c>
      <c r="N3965" s="1">
        <f t="shared" si="392"/>
        <v>0</v>
      </c>
      <c r="O3965" s="1">
        <f>IF(B3965="Med B", COUNTIFS(A$2:A3965, A3965, B$2:B3965, "Med B"), 0)</f>
        <v>0</v>
      </c>
      <c r="P3965" s="1">
        <f>IF(AND(B3965="Med B", COUNTIFS(A$2:A3965, A3965, B$2:B3965, "Med B")=2), E3965, 0)</f>
        <v>0</v>
      </c>
    </row>
    <row r="3966" spans="9:16" ht="12.75" customHeight="1" x14ac:dyDescent="0.25">
      <c r="I3966" s="23">
        <f>IF(F3966=1, SUMIFS(E$2:E3966, A$2:A3966, A3966, B$2:B3966, "Med A"), 0)</f>
        <v>0</v>
      </c>
      <c r="J3966" s="23">
        <f t="shared" si="389"/>
        <v>0</v>
      </c>
      <c r="K3966" s="23">
        <f t="shared" si="390"/>
        <v>0</v>
      </c>
      <c r="L3966" s="23">
        <f t="shared" si="391"/>
        <v>0</v>
      </c>
      <c r="M3966" s="1">
        <f>IF(AND(B3966="Med B", COUNTIFS(A$2:A3966, A3966, B$2:B3966, "Med B")=1), 1, 0)</f>
        <v>0</v>
      </c>
      <c r="N3966" s="1">
        <f t="shared" si="392"/>
        <v>0</v>
      </c>
      <c r="O3966" s="1">
        <f>IF(B3966="Med B", COUNTIFS(A$2:A3966, A3966, B$2:B3966, "Med B"), 0)</f>
        <v>0</v>
      </c>
      <c r="P3966" s="1">
        <f>IF(AND(B3966="Med B", COUNTIFS(A$2:A3966, A3966, B$2:B3966, "Med B")=2), E3966, 0)</f>
        <v>0</v>
      </c>
    </row>
    <row r="3967" spans="9:16" ht="12.75" customHeight="1" x14ac:dyDescent="0.25">
      <c r="I3967" s="23">
        <f>IF(F3967=1, SUMIFS(E$2:E3967, A$2:A3967, A3967, B$2:B3967, "Med A"), 0)</f>
        <v>0</v>
      </c>
      <c r="J3967" s="23">
        <f t="shared" si="389"/>
        <v>0</v>
      </c>
      <c r="K3967" s="23">
        <f t="shared" si="390"/>
        <v>0</v>
      </c>
      <c r="L3967" s="23">
        <f t="shared" si="391"/>
        <v>0</v>
      </c>
      <c r="M3967" s="1">
        <f>IF(AND(B3967="Med B", COUNTIFS(A$2:A3967, A3967, B$2:B3967, "Med B")=1), 1, 0)</f>
        <v>0</v>
      </c>
      <c r="N3967" s="1">
        <f t="shared" si="392"/>
        <v>0</v>
      </c>
      <c r="O3967" s="1">
        <f>IF(B3967="Med B", COUNTIFS(A$2:A3967, A3967, B$2:B3967, "Med B"), 0)</f>
        <v>0</v>
      </c>
      <c r="P3967" s="1">
        <f>IF(AND(B3967="Med B", COUNTIFS(A$2:A3967, A3967, B$2:B3967, "Med B")=2), E3967, 0)</f>
        <v>0</v>
      </c>
    </row>
    <row r="3968" spans="9:16" ht="12.75" customHeight="1" x14ac:dyDescent="0.25">
      <c r="I3968" s="23">
        <f>IF(F3968=1, SUMIFS(E$2:E3968, A$2:A3968, A3968, B$2:B3968, "Med A"), 0)</f>
        <v>0</v>
      </c>
      <c r="J3968" s="23">
        <f t="shared" si="389"/>
        <v>0</v>
      </c>
      <c r="K3968" s="23">
        <f t="shared" si="390"/>
        <v>0</v>
      </c>
      <c r="L3968" s="23">
        <f t="shared" si="391"/>
        <v>0</v>
      </c>
      <c r="M3968" s="1">
        <f>IF(AND(B3968="Med B", COUNTIFS(A$2:A3968, A3968, B$2:B3968, "Med B")=1), 1, 0)</f>
        <v>0</v>
      </c>
      <c r="N3968" s="1">
        <f t="shared" si="392"/>
        <v>0</v>
      </c>
      <c r="O3968" s="1">
        <f>IF(B3968="Med B", COUNTIFS(A$2:A3968, A3968, B$2:B3968, "Med B"), 0)</f>
        <v>0</v>
      </c>
      <c r="P3968" s="1">
        <f>IF(AND(B3968="Med B", COUNTIFS(A$2:A3968, A3968, B$2:B3968, "Med B")=2), E3968, 0)</f>
        <v>0</v>
      </c>
    </row>
    <row r="3969" spans="9:16" ht="12.75" customHeight="1" x14ac:dyDescent="0.25">
      <c r="I3969" s="23">
        <f>IF(F3969=1, SUMIFS(E$2:E3969, A$2:A3969, A3969, B$2:B3969, "Med A"), 0)</f>
        <v>0</v>
      </c>
      <c r="J3969" s="23">
        <f t="shared" si="389"/>
        <v>0</v>
      </c>
      <c r="K3969" s="23">
        <f t="shared" si="390"/>
        <v>0</v>
      </c>
      <c r="L3969" s="23">
        <f t="shared" si="391"/>
        <v>0</v>
      </c>
      <c r="M3969" s="1">
        <f>IF(AND(B3969="Med B", COUNTIFS(A$2:A3969, A3969, B$2:B3969, "Med B")=1), 1, 0)</f>
        <v>0</v>
      </c>
      <c r="N3969" s="1">
        <f t="shared" si="392"/>
        <v>0</v>
      </c>
      <c r="O3969" s="1">
        <f>IF(B3969="Med B", COUNTIFS(A$2:A3969, A3969, B$2:B3969, "Med B"), 0)</f>
        <v>0</v>
      </c>
      <c r="P3969" s="1">
        <f>IF(AND(B3969="Med B", COUNTIFS(A$2:A3969, A3969, B$2:B3969, "Med B")=2), E3969, 0)</f>
        <v>0</v>
      </c>
    </row>
    <row r="3970" spans="9:16" ht="12.75" customHeight="1" x14ac:dyDescent="0.25">
      <c r="I3970" s="23">
        <f>IF(F3970=1, SUMIFS(E$2:E3970, A$2:A3970, A3970, B$2:B3970, "Med A"), 0)</f>
        <v>0</v>
      </c>
      <c r="J3970" s="23">
        <f t="shared" si="389"/>
        <v>0</v>
      </c>
      <c r="K3970" s="23">
        <f t="shared" si="390"/>
        <v>0</v>
      </c>
      <c r="L3970" s="23">
        <f t="shared" si="391"/>
        <v>0</v>
      </c>
      <c r="M3970" s="1">
        <f>IF(AND(B3970="Med B", COUNTIFS(A$2:A3970, A3970, B$2:B3970, "Med B")=1), 1, 0)</f>
        <v>0</v>
      </c>
      <c r="N3970" s="1">
        <f t="shared" si="392"/>
        <v>0</v>
      </c>
      <c r="O3970" s="1">
        <f>IF(B3970="Med B", COUNTIFS(A$2:A3970, A3970, B$2:B3970, "Med B"), 0)</f>
        <v>0</v>
      </c>
      <c r="P3970" s="1">
        <f>IF(AND(B3970="Med B", COUNTIFS(A$2:A3970, A3970, B$2:B3970, "Med B")=2), E3970, 0)</f>
        <v>0</v>
      </c>
    </row>
    <row r="3971" spans="9:16" ht="12.75" customHeight="1" x14ac:dyDescent="0.25">
      <c r="I3971" s="23">
        <f>IF(F3971=1, SUMIFS(E$2:E3971, A$2:A3971, A3971, B$2:B3971, "Med A"), 0)</f>
        <v>0</v>
      </c>
      <c r="J3971" s="23">
        <f t="shared" ref="J3971:J4034" si="393">IF(AND(B3971="Med B", OR(A3972&lt;&gt;A3971, ISBLANK(A3972))), SUMIFS(E:E, A:A, A3971, B:B, "Med B"), 0)</f>
        <v>0</v>
      </c>
      <c r="K3971" s="23">
        <f t="shared" ref="K3971:K4034" si="394">IF(B3971="Med A", E3971, 0)</f>
        <v>0</v>
      </c>
      <c r="L3971" s="23">
        <f t="shared" ref="L3971:L4034" si="395">IF(B3971="Med B", E3971, 0)</f>
        <v>0</v>
      </c>
      <c r="M3971" s="1">
        <f>IF(AND(B3971="Med B", COUNTIFS(A$2:A3971, A3971, B$2:B3971, "Med B")=1), 1, 0)</f>
        <v>0</v>
      </c>
      <c r="N3971" s="1">
        <f t="shared" ref="N3971:N4034" si="396">IF(M3971=1, E3971, 0)</f>
        <v>0</v>
      </c>
      <c r="O3971" s="1">
        <f>IF(B3971="Med B", COUNTIFS(A$2:A3971, A3971, B$2:B3971, "Med B"), 0)</f>
        <v>0</v>
      </c>
      <c r="P3971" s="1">
        <f>IF(AND(B3971="Med B", COUNTIFS(A$2:A3971, A3971, B$2:B3971, "Med B")=2), E3971, 0)</f>
        <v>0</v>
      </c>
    </row>
    <row r="3972" spans="9:16" ht="12.75" customHeight="1" x14ac:dyDescent="0.25">
      <c r="I3972" s="23">
        <f>IF(F3972=1, SUMIFS(E$2:E3972, A$2:A3972, A3972, B$2:B3972, "Med A"), 0)</f>
        <v>0</v>
      </c>
      <c r="J3972" s="23">
        <f t="shared" si="393"/>
        <v>0</v>
      </c>
      <c r="K3972" s="23">
        <f t="shared" si="394"/>
        <v>0</v>
      </c>
      <c r="L3972" s="23">
        <f t="shared" si="395"/>
        <v>0</v>
      </c>
      <c r="M3972" s="1">
        <f>IF(AND(B3972="Med B", COUNTIFS(A$2:A3972, A3972, B$2:B3972, "Med B")=1), 1, 0)</f>
        <v>0</v>
      </c>
      <c r="N3972" s="1">
        <f t="shared" si="396"/>
        <v>0</v>
      </c>
      <c r="O3972" s="1">
        <f>IF(B3972="Med B", COUNTIFS(A$2:A3972, A3972, B$2:B3972, "Med B"), 0)</f>
        <v>0</v>
      </c>
      <c r="P3972" s="1">
        <f>IF(AND(B3972="Med B", COUNTIFS(A$2:A3972, A3972, B$2:B3972, "Med B")=2), E3972, 0)</f>
        <v>0</v>
      </c>
    </row>
    <row r="3973" spans="9:16" ht="12.75" customHeight="1" x14ac:dyDescent="0.25">
      <c r="I3973" s="23">
        <f>IF(F3973=1, SUMIFS(E$2:E3973, A$2:A3973, A3973, B$2:B3973, "Med A"), 0)</f>
        <v>0</v>
      </c>
      <c r="J3973" s="23">
        <f t="shared" si="393"/>
        <v>0</v>
      </c>
      <c r="K3973" s="23">
        <f t="shared" si="394"/>
        <v>0</v>
      </c>
      <c r="L3973" s="23">
        <f t="shared" si="395"/>
        <v>0</v>
      </c>
      <c r="M3973" s="1">
        <f>IF(AND(B3973="Med B", COUNTIFS(A$2:A3973, A3973, B$2:B3973, "Med B")=1), 1, 0)</f>
        <v>0</v>
      </c>
      <c r="N3973" s="1">
        <f t="shared" si="396"/>
        <v>0</v>
      </c>
      <c r="O3973" s="1">
        <f>IF(B3973="Med B", COUNTIFS(A$2:A3973, A3973, B$2:B3973, "Med B"), 0)</f>
        <v>0</v>
      </c>
      <c r="P3973" s="1">
        <f>IF(AND(B3973="Med B", COUNTIFS(A$2:A3973, A3973, B$2:B3973, "Med B")=2), E3973, 0)</f>
        <v>0</v>
      </c>
    </row>
    <row r="3974" spans="9:16" ht="12.75" customHeight="1" x14ac:dyDescent="0.25">
      <c r="I3974" s="23">
        <f>IF(F3974=1, SUMIFS(E$2:E3974, A$2:A3974, A3974, B$2:B3974, "Med A"), 0)</f>
        <v>0</v>
      </c>
      <c r="J3974" s="23">
        <f t="shared" si="393"/>
        <v>0</v>
      </c>
      <c r="K3974" s="23">
        <f t="shared" si="394"/>
        <v>0</v>
      </c>
      <c r="L3974" s="23">
        <f t="shared" si="395"/>
        <v>0</v>
      </c>
      <c r="M3974" s="1">
        <f>IF(AND(B3974="Med B", COUNTIFS(A$2:A3974, A3974, B$2:B3974, "Med B")=1), 1, 0)</f>
        <v>0</v>
      </c>
      <c r="N3974" s="1">
        <f t="shared" si="396"/>
        <v>0</v>
      </c>
      <c r="O3974" s="1">
        <f>IF(B3974="Med B", COUNTIFS(A$2:A3974, A3974, B$2:B3974, "Med B"), 0)</f>
        <v>0</v>
      </c>
      <c r="P3974" s="1">
        <f>IF(AND(B3974="Med B", COUNTIFS(A$2:A3974, A3974, B$2:B3974, "Med B")=2), E3974, 0)</f>
        <v>0</v>
      </c>
    </row>
    <row r="3975" spans="9:16" ht="12.75" customHeight="1" x14ac:dyDescent="0.25">
      <c r="I3975" s="23">
        <f>IF(F3975=1, SUMIFS(E$2:E3975, A$2:A3975, A3975, B$2:B3975, "Med A"), 0)</f>
        <v>0</v>
      </c>
      <c r="J3975" s="23">
        <f t="shared" si="393"/>
        <v>0</v>
      </c>
      <c r="K3975" s="23">
        <f t="shared" si="394"/>
        <v>0</v>
      </c>
      <c r="L3975" s="23">
        <f t="shared" si="395"/>
        <v>0</v>
      </c>
      <c r="M3975" s="1">
        <f>IF(AND(B3975="Med B", COUNTIFS(A$2:A3975, A3975, B$2:B3975, "Med B")=1), 1, 0)</f>
        <v>0</v>
      </c>
      <c r="N3975" s="1">
        <f t="shared" si="396"/>
        <v>0</v>
      </c>
      <c r="O3975" s="1">
        <f>IF(B3975="Med B", COUNTIFS(A$2:A3975, A3975, B$2:B3975, "Med B"), 0)</f>
        <v>0</v>
      </c>
      <c r="P3975" s="1">
        <f>IF(AND(B3975="Med B", COUNTIFS(A$2:A3975, A3975, B$2:B3975, "Med B")=2), E3975, 0)</f>
        <v>0</v>
      </c>
    </row>
    <row r="3976" spans="9:16" ht="12.75" customHeight="1" x14ac:dyDescent="0.25">
      <c r="I3976" s="23">
        <f>IF(F3976=1, SUMIFS(E$2:E3976, A$2:A3976, A3976, B$2:B3976, "Med A"), 0)</f>
        <v>0</v>
      </c>
      <c r="J3976" s="23">
        <f t="shared" si="393"/>
        <v>0</v>
      </c>
      <c r="K3976" s="23">
        <f t="shared" si="394"/>
        <v>0</v>
      </c>
      <c r="L3976" s="23">
        <f t="shared" si="395"/>
        <v>0</v>
      </c>
      <c r="M3976" s="1">
        <f>IF(AND(B3976="Med B", COUNTIFS(A$2:A3976, A3976, B$2:B3976, "Med B")=1), 1, 0)</f>
        <v>0</v>
      </c>
      <c r="N3976" s="1">
        <f t="shared" si="396"/>
        <v>0</v>
      </c>
      <c r="O3976" s="1">
        <f>IF(B3976="Med B", COUNTIFS(A$2:A3976, A3976, B$2:B3976, "Med B"), 0)</f>
        <v>0</v>
      </c>
      <c r="P3976" s="1">
        <f>IF(AND(B3976="Med B", COUNTIFS(A$2:A3976, A3976, B$2:B3976, "Med B")=2), E3976, 0)</f>
        <v>0</v>
      </c>
    </row>
    <row r="3977" spans="9:16" ht="12.75" customHeight="1" x14ac:dyDescent="0.25">
      <c r="I3977" s="23">
        <f>IF(F3977=1, SUMIFS(E$2:E3977, A$2:A3977, A3977, B$2:B3977, "Med A"), 0)</f>
        <v>0</v>
      </c>
      <c r="J3977" s="23">
        <f t="shared" si="393"/>
        <v>0</v>
      </c>
      <c r="K3977" s="23">
        <f t="shared" si="394"/>
        <v>0</v>
      </c>
      <c r="L3977" s="23">
        <f t="shared" si="395"/>
        <v>0</v>
      </c>
      <c r="M3977" s="1">
        <f>IF(AND(B3977="Med B", COUNTIFS(A$2:A3977, A3977, B$2:B3977, "Med B")=1), 1, 0)</f>
        <v>0</v>
      </c>
      <c r="N3977" s="1">
        <f t="shared" si="396"/>
        <v>0</v>
      </c>
      <c r="O3977" s="1">
        <f>IF(B3977="Med B", COUNTIFS(A$2:A3977, A3977, B$2:B3977, "Med B"), 0)</f>
        <v>0</v>
      </c>
      <c r="P3977" s="1">
        <f>IF(AND(B3977="Med B", COUNTIFS(A$2:A3977, A3977, B$2:B3977, "Med B")=2), E3977, 0)</f>
        <v>0</v>
      </c>
    </row>
    <row r="3978" spans="9:16" ht="12.75" customHeight="1" x14ac:dyDescent="0.25">
      <c r="I3978" s="23">
        <f>IF(F3978=1, SUMIFS(E$2:E3978, A$2:A3978, A3978, B$2:B3978, "Med A"), 0)</f>
        <v>0</v>
      </c>
      <c r="J3978" s="23">
        <f t="shared" si="393"/>
        <v>0</v>
      </c>
      <c r="K3978" s="23">
        <f t="shared" si="394"/>
        <v>0</v>
      </c>
      <c r="L3978" s="23">
        <f t="shared" si="395"/>
        <v>0</v>
      </c>
      <c r="M3978" s="1">
        <f>IF(AND(B3978="Med B", COUNTIFS(A$2:A3978, A3978, B$2:B3978, "Med B")=1), 1, 0)</f>
        <v>0</v>
      </c>
      <c r="N3978" s="1">
        <f t="shared" si="396"/>
        <v>0</v>
      </c>
      <c r="O3978" s="1">
        <f>IF(B3978="Med B", COUNTIFS(A$2:A3978, A3978, B$2:B3978, "Med B"), 0)</f>
        <v>0</v>
      </c>
      <c r="P3978" s="1">
        <f>IF(AND(B3978="Med B", COUNTIFS(A$2:A3978, A3978, B$2:B3978, "Med B")=2), E3978, 0)</f>
        <v>0</v>
      </c>
    </row>
    <row r="3979" spans="9:16" ht="12.75" customHeight="1" x14ac:dyDescent="0.25">
      <c r="I3979" s="23">
        <f>IF(F3979=1, SUMIFS(E$2:E3979, A$2:A3979, A3979, B$2:B3979, "Med A"), 0)</f>
        <v>0</v>
      </c>
      <c r="J3979" s="23">
        <f t="shared" si="393"/>
        <v>0</v>
      </c>
      <c r="K3979" s="23">
        <f t="shared" si="394"/>
        <v>0</v>
      </c>
      <c r="L3979" s="23">
        <f t="shared" si="395"/>
        <v>0</v>
      </c>
      <c r="M3979" s="1">
        <f>IF(AND(B3979="Med B", COUNTIFS(A$2:A3979, A3979, B$2:B3979, "Med B")=1), 1, 0)</f>
        <v>0</v>
      </c>
      <c r="N3979" s="1">
        <f t="shared" si="396"/>
        <v>0</v>
      </c>
      <c r="O3979" s="1">
        <f>IF(B3979="Med B", COUNTIFS(A$2:A3979, A3979, B$2:B3979, "Med B"), 0)</f>
        <v>0</v>
      </c>
      <c r="P3979" s="1">
        <f>IF(AND(B3979="Med B", COUNTIFS(A$2:A3979, A3979, B$2:B3979, "Med B")=2), E3979, 0)</f>
        <v>0</v>
      </c>
    </row>
    <row r="3980" spans="9:16" ht="12.75" customHeight="1" x14ac:dyDescent="0.25">
      <c r="I3980" s="23">
        <f>IF(F3980=1, SUMIFS(E$2:E3980, A$2:A3980, A3980, B$2:B3980, "Med A"), 0)</f>
        <v>0</v>
      </c>
      <c r="J3980" s="23">
        <f t="shared" si="393"/>
        <v>0</v>
      </c>
      <c r="K3980" s="23">
        <f t="shared" si="394"/>
        <v>0</v>
      </c>
      <c r="L3980" s="23">
        <f t="shared" si="395"/>
        <v>0</v>
      </c>
      <c r="M3980" s="1">
        <f>IF(AND(B3980="Med B", COUNTIFS(A$2:A3980, A3980, B$2:B3980, "Med B")=1), 1, 0)</f>
        <v>0</v>
      </c>
      <c r="N3980" s="1">
        <f t="shared" si="396"/>
        <v>0</v>
      </c>
      <c r="O3980" s="1">
        <f>IF(B3980="Med B", COUNTIFS(A$2:A3980, A3980, B$2:B3980, "Med B"), 0)</f>
        <v>0</v>
      </c>
      <c r="P3980" s="1">
        <f>IF(AND(B3980="Med B", COUNTIFS(A$2:A3980, A3980, B$2:B3980, "Med B")=2), E3980, 0)</f>
        <v>0</v>
      </c>
    </row>
    <row r="3981" spans="9:16" ht="12.75" customHeight="1" x14ac:dyDescent="0.25">
      <c r="I3981" s="23">
        <f>IF(F3981=1, SUMIFS(E$2:E3981, A$2:A3981, A3981, B$2:B3981, "Med A"), 0)</f>
        <v>0</v>
      </c>
      <c r="J3981" s="23">
        <f t="shared" si="393"/>
        <v>0</v>
      </c>
      <c r="K3981" s="23">
        <f t="shared" si="394"/>
        <v>0</v>
      </c>
      <c r="L3981" s="23">
        <f t="shared" si="395"/>
        <v>0</v>
      </c>
      <c r="M3981" s="1">
        <f>IF(AND(B3981="Med B", COUNTIFS(A$2:A3981, A3981, B$2:B3981, "Med B")=1), 1, 0)</f>
        <v>0</v>
      </c>
      <c r="N3981" s="1">
        <f t="shared" si="396"/>
        <v>0</v>
      </c>
      <c r="O3981" s="1">
        <f>IF(B3981="Med B", COUNTIFS(A$2:A3981, A3981, B$2:B3981, "Med B"), 0)</f>
        <v>0</v>
      </c>
      <c r="P3981" s="1">
        <f>IF(AND(B3981="Med B", COUNTIFS(A$2:A3981, A3981, B$2:B3981, "Med B")=2), E3981, 0)</f>
        <v>0</v>
      </c>
    </row>
    <row r="3982" spans="9:16" ht="12.75" customHeight="1" x14ac:dyDescent="0.25">
      <c r="I3982" s="23">
        <f>IF(F3982=1, SUMIFS(E$2:E3982, A$2:A3982, A3982, B$2:B3982, "Med A"), 0)</f>
        <v>0</v>
      </c>
      <c r="J3982" s="23">
        <f t="shared" si="393"/>
        <v>0</v>
      </c>
      <c r="K3982" s="23">
        <f t="shared" si="394"/>
        <v>0</v>
      </c>
      <c r="L3982" s="23">
        <f t="shared" si="395"/>
        <v>0</v>
      </c>
      <c r="M3982" s="1">
        <f>IF(AND(B3982="Med B", COUNTIFS(A$2:A3982, A3982, B$2:B3982, "Med B")=1), 1, 0)</f>
        <v>0</v>
      </c>
      <c r="N3982" s="1">
        <f t="shared" si="396"/>
        <v>0</v>
      </c>
      <c r="O3982" s="1">
        <f>IF(B3982="Med B", COUNTIFS(A$2:A3982, A3982, B$2:B3982, "Med B"), 0)</f>
        <v>0</v>
      </c>
      <c r="P3982" s="1">
        <f>IF(AND(B3982="Med B", COUNTIFS(A$2:A3982, A3982, B$2:B3982, "Med B")=2), E3982, 0)</f>
        <v>0</v>
      </c>
    </row>
    <row r="3983" spans="9:16" ht="12.75" customHeight="1" x14ac:dyDescent="0.25">
      <c r="I3983" s="23">
        <f>IF(F3983=1, SUMIFS(E$2:E3983, A$2:A3983, A3983, B$2:B3983, "Med A"), 0)</f>
        <v>0</v>
      </c>
      <c r="J3983" s="23">
        <f t="shared" si="393"/>
        <v>0</v>
      </c>
      <c r="K3983" s="23">
        <f t="shared" si="394"/>
        <v>0</v>
      </c>
      <c r="L3983" s="23">
        <f t="shared" si="395"/>
        <v>0</v>
      </c>
      <c r="M3983" s="1">
        <f>IF(AND(B3983="Med B", COUNTIFS(A$2:A3983, A3983, B$2:B3983, "Med B")=1), 1, 0)</f>
        <v>0</v>
      </c>
      <c r="N3983" s="1">
        <f t="shared" si="396"/>
        <v>0</v>
      </c>
      <c r="O3983" s="1">
        <f>IF(B3983="Med B", COUNTIFS(A$2:A3983, A3983, B$2:B3983, "Med B"), 0)</f>
        <v>0</v>
      </c>
      <c r="P3983" s="1">
        <f>IF(AND(B3983="Med B", COUNTIFS(A$2:A3983, A3983, B$2:B3983, "Med B")=2), E3983, 0)</f>
        <v>0</v>
      </c>
    </row>
    <row r="3984" spans="9:16" ht="12.75" customHeight="1" x14ac:dyDescent="0.25">
      <c r="I3984" s="23">
        <f>IF(F3984=1, SUMIFS(E$2:E3984, A$2:A3984, A3984, B$2:B3984, "Med A"), 0)</f>
        <v>0</v>
      </c>
      <c r="J3984" s="23">
        <f t="shared" si="393"/>
        <v>0</v>
      </c>
      <c r="K3984" s="23">
        <f t="shared" si="394"/>
        <v>0</v>
      </c>
      <c r="L3984" s="23">
        <f t="shared" si="395"/>
        <v>0</v>
      </c>
      <c r="M3984" s="1">
        <f>IF(AND(B3984="Med B", COUNTIFS(A$2:A3984, A3984, B$2:B3984, "Med B")=1), 1, 0)</f>
        <v>0</v>
      </c>
      <c r="N3984" s="1">
        <f t="shared" si="396"/>
        <v>0</v>
      </c>
      <c r="O3984" s="1">
        <f>IF(B3984="Med B", COUNTIFS(A$2:A3984, A3984, B$2:B3984, "Med B"), 0)</f>
        <v>0</v>
      </c>
      <c r="P3984" s="1">
        <f>IF(AND(B3984="Med B", COUNTIFS(A$2:A3984, A3984, B$2:B3984, "Med B")=2), E3984, 0)</f>
        <v>0</v>
      </c>
    </row>
    <row r="3985" spans="9:16" ht="12.75" customHeight="1" x14ac:dyDescent="0.25">
      <c r="I3985" s="23">
        <f>IF(F3985=1, SUMIFS(E$2:E3985, A$2:A3985, A3985, B$2:B3985, "Med A"), 0)</f>
        <v>0</v>
      </c>
      <c r="J3985" s="23">
        <f t="shared" si="393"/>
        <v>0</v>
      </c>
      <c r="K3985" s="23">
        <f t="shared" si="394"/>
        <v>0</v>
      </c>
      <c r="L3985" s="23">
        <f t="shared" si="395"/>
        <v>0</v>
      </c>
      <c r="M3985" s="1">
        <f>IF(AND(B3985="Med B", COUNTIFS(A$2:A3985, A3985, B$2:B3985, "Med B")=1), 1, 0)</f>
        <v>0</v>
      </c>
      <c r="N3985" s="1">
        <f t="shared" si="396"/>
        <v>0</v>
      </c>
      <c r="O3985" s="1">
        <f>IF(B3985="Med B", COUNTIFS(A$2:A3985, A3985, B$2:B3985, "Med B"), 0)</f>
        <v>0</v>
      </c>
      <c r="P3985" s="1">
        <f>IF(AND(B3985="Med B", COUNTIFS(A$2:A3985, A3985, B$2:B3985, "Med B")=2), E3985, 0)</f>
        <v>0</v>
      </c>
    </row>
    <row r="3986" spans="9:16" ht="12.75" customHeight="1" x14ac:dyDescent="0.25">
      <c r="I3986" s="23">
        <f>IF(F3986=1, SUMIFS(E$2:E3986, A$2:A3986, A3986, B$2:B3986, "Med A"), 0)</f>
        <v>0</v>
      </c>
      <c r="J3986" s="23">
        <f t="shared" si="393"/>
        <v>0</v>
      </c>
      <c r="K3986" s="23">
        <f t="shared" si="394"/>
        <v>0</v>
      </c>
      <c r="L3986" s="23">
        <f t="shared" si="395"/>
        <v>0</v>
      </c>
      <c r="M3986" s="1">
        <f>IF(AND(B3986="Med B", COUNTIFS(A$2:A3986, A3986, B$2:B3986, "Med B")=1), 1, 0)</f>
        <v>0</v>
      </c>
      <c r="N3986" s="1">
        <f t="shared" si="396"/>
        <v>0</v>
      </c>
      <c r="O3986" s="1">
        <f>IF(B3986="Med B", COUNTIFS(A$2:A3986, A3986, B$2:B3986, "Med B"), 0)</f>
        <v>0</v>
      </c>
      <c r="P3986" s="1">
        <f>IF(AND(B3986="Med B", COUNTIFS(A$2:A3986, A3986, B$2:B3986, "Med B")=2), E3986, 0)</f>
        <v>0</v>
      </c>
    </row>
    <row r="3987" spans="9:16" ht="12.75" customHeight="1" x14ac:dyDescent="0.25">
      <c r="I3987" s="23">
        <f>IF(F3987=1, SUMIFS(E$2:E3987, A$2:A3987, A3987, B$2:B3987, "Med A"), 0)</f>
        <v>0</v>
      </c>
      <c r="J3987" s="23">
        <f t="shared" si="393"/>
        <v>0</v>
      </c>
      <c r="K3987" s="23">
        <f t="shared" si="394"/>
        <v>0</v>
      </c>
      <c r="L3987" s="23">
        <f t="shared" si="395"/>
        <v>0</v>
      </c>
      <c r="M3987" s="1">
        <f>IF(AND(B3987="Med B", COUNTIFS(A$2:A3987, A3987, B$2:B3987, "Med B")=1), 1, 0)</f>
        <v>0</v>
      </c>
      <c r="N3987" s="1">
        <f t="shared" si="396"/>
        <v>0</v>
      </c>
      <c r="O3987" s="1">
        <f>IF(B3987="Med B", COUNTIFS(A$2:A3987, A3987, B$2:B3987, "Med B"), 0)</f>
        <v>0</v>
      </c>
      <c r="P3987" s="1">
        <f>IF(AND(B3987="Med B", COUNTIFS(A$2:A3987, A3987, B$2:B3987, "Med B")=2), E3987, 0)</f>
        <v>0</v>
      </c>
    </row>
    <row r="3988" spans="9:16" ht="12.75" customHeight="1" x14ac:dyDescent="0.25">
      <c r="I3988" s="23">
        <f>IF(F3988=1, SUMIFS(E$2:E3988, A$2:A3988, A3988, B$2:B3988, "Med A"), 0)</f>
        <v>0</v>
      </c>
      <c r="J3988" s="23">
        <f t="shared" si="393"/>
        <v>0</v>
      </c>
      <c r="K3988" s="23">
        <f t="shared" si="394"/>
        <v>0</v>
      </c>
      <c r="L3988" s="23">
        <f t="shared" si="395"/>
        <v>0</v>
      </c>
      <c r="M3988" s="1">
        <f>IF(AND(B3988="Med B", COUNTIFS(A$2:A3988, A3988, B$2:B3988, "Med B")=1), 1, 0)</f>
        <v>0</v>
      </c>
      <c r="N3988" s="1">
        <f t="shared" si="396"/>
        <v>0</v>
      </c>
      <c r="O3988" s="1">
        <f>IF(B3988="Med B", COUNTIFS(A$2:A3988, A3988, B$2:B3988, "Med B"), 0)</f>
        <v>0</v>
      </c>
      <c r="P3988" s="1">
        <f>IF(AND(B3988="Med B", COUNTIFS(A$2:A3988, A3988, B$2:B3988, "Med B")=2), E3988, 0)</f>
        <v>0</v>
      </c>
    </row>
    <row r="3989" spans="9:16" ht="12.75" customHeight="1" x14ac:dyDescent="0.25">
      <c r="I3989" s="23">
        <f>IF(F3989=1, SUMIFS(E$2:E3989, A$2:A3989, A3989, B$2:B3989, "Med A"), 0)</f>
        <v>0</v>
      </c>
      <c r="J3989" s="23">
        <f t="shared" si="393"/>
        <v>0</v>
      </c>
      <c r="K3989" s="23">
        <f t="shared" si="394"/>
        <v>0</v>
      </c>
      <c r="L3989" s="23">
        <f t="shared" si="395"/>
        <v>0</v>
      </c>
      <c r="M3989" s="1">
        <f>IF(AND(B3989="Med B", COUNTIFS(A$2:A3989, A3989, B$2:B3989, "Med B")=1), 1, 0)</f>
        <v>0</v>
      </c>
      <c r="N3989" s="1">
        <f t="shared" si="396"/>
        <v>0</v>
      </c>
      <c r="O3989" s="1">
        <f>IF(B3989="Med B", COUNTIFS(A$2:A3989, A3989, B$2:B3989, "Med B"), 0)</f>
        <v>0</v>
      </c>
      <c r="P3989" s="1">
        <f>IF(AND(B3989="Med B", COUNTIFS(A$2:A3989, A3989, B$2:B3989, "Med B")=2), E3989, 0)</f>
        <v>0</v>
      </c>
    </row>
    <row r="3990" spans="9:16" ht="12.75" customHeight="1" x14ac:dyDescent="0.25">
      <c r="I3990" s="23">
        <f>IF(F3990=1, SUMIFS(E$2:E3990, A$2:A3990, A3990, B$2:B3990, "Med A"), 0)</f>
        <v>0</v>
      </c>
      <c r="J3990" s="23">
        <f t="shared" si="393"/>
        <v>0</v>
      </c>
      <c r="K3990" s="23">
        <f t="shared" si="394"/>
        <v>0</v>
      </c>
      <c r="L3990" s="23">
        <f t="shared" si="395"/>
        <v>0</v>
      </c>
      <c r="M3990" s="1">
        <f>IF(AND(B3990="Med B", COUNTIFS(A$2:A3990, A3990, B$2:B3990, "Med B")=1), 1, 0)</f>
        <v>0</v>
      </c>
      <c r="N3990" s="1">
        <f t="shared" si="396"/>
        <v>0</v>
      </c>
      <c r="O3990" s="1">
        <f>IF(B3990="Med B", COUNTIFS(A$2:A3990, A3990, B$2:B3990, "Med B"), 0)</f>
        <v>0</v>
      </c>
      <c r="P3990" s="1">
        <f>IF(AND(B3990="Med B", COUNTIFS(A$2:A3990, A3990, B$2:B3990, "Med B")=2), E3990, 0)</f>
        <v>0</v>
      </c>
    </row>
    <row r="3991" spans="9:16" ht="12.75" customHeight="1" x14ac:dyDescent="0.25">
      <c r="I3991" s="23">
        <f>IF(F3991=1, SUMIFS(E$2:E3991, A$2:A3991, A3991, B$2:B3991, "Med A"), 0)</f>
        <v>0</v>
      </c>
      <c r="J3991" s="23">
        <f t="shared" si="393"/>
        <v>0</v>
      </c>
      <c r="K3991" s="23">
        <f t="shared" si="394"/>
        <v>0</v>
      </c>
      <c r="L3991" s="23">
        <f t="shared" si="395"/>
        <v>0</v>
      </c>
      <c r="M3991" s="1">
        <f>IF(AND(B3991="Med B", COUNTIFS(A$2:A3991, A3991, B$2:B3991, "Med B")=1), 1, 0)</f>
        <v>0</v>
      </c>
      <c r="N3991" s="1">
        <f t="shared" si="396"/>
        <v>0</v>
      </c>
      <c r="O3991" s="1">
        <f>IF(B3991="Med B", COUNTIFS(A$2:A3991, A3991, B$2:B3991, "Med B"), 0)</f>
        <v>0</v>
      </c>
      <c r="P3991" s="1">
        <f>IF(AND(B3991="Med B", COUNTIFS(A$2:A3991, A3991, B$2:B3991, "Med B")=2), E3991, 0)</f>
        <v>0</v>
      </c>
    </row>
    <row r="3992" spans="9:16" ht="12.75" customHeight="1" x14ac:dyDescent="0.25">
      <c r="I3992" s="23">
        <f>IF(F3992=1, SUMIFS(E$2:E3992, A$2:A3992, A3992, B$2:B3992, "Med A"), 0)</f>
        <v>0</v>
      </c>
      <c r="J3992" s="23">
        <f t="shared" si="393"/>
        <v>0</v>
      </c>
      <c r="K3992" s="23">
        <f t="shared" si="394"/>
        <v>0</v>
      </c>
      <c r="L3992" s="23">
        <f t="shared" si="395"/>
        <v>0</v>
      </c>
      <c r="M3992" s="1">
        <f>IF(AND(B3992="Med B", COUNTIFS(A$2:A3992, A3992, B$2:B3992, "Med B")=1), 1, 0)</f>
        <v>0</v>
      </c>
      <c r="N3992" s="1">
        <f t="shared" si="396"/>
        <v>0</v>
      </c>
      <c r="O3992" s="1">
        <f>IF(B3992="Med B", COUNTIFS(A$2:A3992, A3992, B$2:B3992, "Med B"), 0)</f>
        <v>0</v>
      </c>
      <c r="P3992" s="1">
        <f>IF(AND(B3992="Med B", COUNTIFS(A$2:A3992, A3992, B$2:B3992, "Med B")=2), E3992, 0)</f>
        <v>0</v>
      </c>
    </row>
    <row r="3993" spans="9:16" ht="12.75" customHeight="1" x14ac:dyDescent="0.25">
      <c r="I3993" s="23">
        <f>IF(F3993=1, SUMIFS(E$2:E3993, A$2:A3993, A3993, B$2:B3993, "Med A"), 0)</f>
        <v>0</v>
      </c>
      <c r="J3993" s="23">
        <f t="shared" si="393"/>
        <v>0</v>
      </c>
      <c r="K3993" s="23">
        <f t="shared" si="394"/>
        <v>0</v>
      </c>
      <c r="L3993" s="23">
        <f t="shared" si="395"/>
        <v>0</v>
      </c>
      <c r="M3993" s="1">
        <f>IF(AND(B3993="Med B", COUNTIFS(A$2:A3993, A3993, B$2:B3993, "Med B")=1), 1, 0)</f>
        <v>0</v>
      </c>
      <c r="N3993" s="1">
        <f t="shared" si="396"/>
        <v>0</v>
      </c>
      <c r="O3993" s="1">
        <f>IF(B3993="Med B", COUNTIFS(A$2:A3993, A3993, B$2:B3993, "Med B"), 0)</f>
        <v>0</v>
      </c>
      <c r="P3993" s="1">
        <f>IF(AND(B3993="Med B", COUNTIFS(A$2:A3993, A3993, B$2:B3993, "Med B")=2), E3993, 0)</f>
        <v>0</v>
      </c>
    </row>
    <row r="3994" spans="9:16" ht="12.75" customHeight="1" x14ac:dyDescent="0.25">
      <c r="I3994" s="23">
        <f>IF(F3994=1, SUMIFS(E$2:E3994, A$2:A3994, A3994, B$2:B3994, "Med A"), 0)</f>
        <v>0</v>
      </c>
      <c r="J3994" s="23">
        <f t="shared" si="393"/>
        <v>0</v>
      </c>
      <c r="K3994" s="23">
        <f t="shared" si="394"/>
        <v>0</v>
      </c>
      <c r="L3994" s="23">
        <f t="shared" si="395"/>
        <v>0</v>
      </c>
      <c r="M3994" s="1">
        <f>IF(AND(B3994="Med B", COUNTIFS(A$2:A3994, A3994, B$2:B3994, "Med B")=1), 1, 0)</f>
        <v>0</v>
      </c>
      <c r="N3994" s="1">
        <f t="shared" si="396"/>
        <v>0</v>
      </c>
      <c r="O3994" s="1">
        <f>IF(B3994="Med B", COUNTIFS(A$2:A3994, A3994, B$2:B3994, "Med B"), 0)</f>
        <v>0</v>
      </c>
      <c r="P3994" s="1">
        <f>IF(AND(B3994="Med B", COUNTIFS(A$2:A3994, A3994, B$2:B3994, "Med B")=2), E3994, 0)</f>
        <v>0</v>
      </c>
    </row>
    <row r="3995" spans="9:16" ht="12.75" customHeight="1" x14ac:dyDescent="0.25">
      <c r="I3995" s="23">
        <f>IF(F3995=1, SUMIFS(E$2:E3995, A$2:A3995, A3995, B$2:B3995, "Med A"), 0)</f>
        <v>0</v>
      </c>
      <c r="J3995" s="23">
        <f t="shared" si="393"/>
        <v>0</v>
      </c>
      <c r="K3995" s="23">
        <f t="shared" si="394"/>
        <v>0</v>
      </c>
      <c r="L3995" s="23">
        <f t="shared" si="395"/>
        <v>0</v>
      </c>
      <c r="M3995" s="1">
        <f>IF(AND(B3995="Med B", COUNTIFS(A$2:A3995, A3995, B$2:B3995, "Med B")=1), 1, 0)</f>
        <v>0</v>
      </c>
      <c r="N3995" s="1">
        <f t="shared" si="396"/>
        <v>0</v>
      </c>
      <c r="O3995" s="1">
        <f>IF(B3995="Med B", COUNTIFS(A$2:A3995, A3995, B$2:B3995, "Med B"), 0)</f>
        <v>0</v>
      </c>
      <c r="P3995" s="1">
        <f>IF(AND(B3995="Med B", COUNTIFS(A$2:A3995, A3995, B$2:B3995, "Med B")=2), E3995, 0)</f>
        <v>0</v>
      </c>
    </row>
    <row r="3996" spans="9:16" ht="12.75" customHeight="1" x14ac:dyDescent="0.25">
      <c r="I3996" s="23">
        <f>IF(F3996=1, SUMIFS(E$2:E3996, A$2:A3996, A3996, B$2:B3996, "Med A"), 0)</f>
        <v>0</v>
      </c>
      <c r="J3996" s="23">
        <f t="shared" si="393"/>
        <v>0</v>
      </c>
      <c r="K3996" s="23">
        <f t="shared" si="394"/>
        <v>0</v>
      </c>
      <c r="L3996" s="23">
        <f t="shared" si="395"/>
        <v>0</v>
      </c>
      <c r="M3996" s="1">
        <f>IF(AND(B3996="Med B", COUNTIFS(A$2:A3996, A3996, B$2:B3996, "Med B")=1), 1, 0)</f>
        <v>0</v>
      </c>
      <c r="N3996" s="1">
        <f t="shared" si="396"/>
        <v>0</v>
      </c>
      <c r="O3996" s="1">
        <f>IF(B3996="Med B", COUNTIFS(A$2:A3996, A3996, B$2:B3996, "Med B"), 0)</f>
        <v>0</v>
      </c>
      <c r="P3996" s="1">
        <f>IF(AND(B3996="Med B", COUNTIFS(A$2:A3996, A3996, B$2:B3996, "Med B")=2), E3996, 0)</f>
        <v>0</v>
      </c>
    </row>
    <row r="3997" spans="9:16" ht="12.75" customHeight="1" x14ac:dyDescent="0.25">
      <c r="I3997" s="23">
        <f>IF(F3997=1, SUMIFS(E$2:E3997, A$2:A3997, A3997, B$2:B3997, "Med A"), 0)</f>
        <v>0</v>
      </c>
      <c r="J3997" s="23">
        <f t="shared" si="393"/>
        <v>0</v>
      </c>
      <c r="K3997" s="23">
        <f t="shared" si="394"/>
        <v>0</v>
      </c>
      <c r="L3997" s="23">
        <f t="shared" si="395"/>
        <v>0</v>
      </c>
      <c r="M3997" s="1">
        <f>IF(AND(B3997="Med B", COUNTIFS(A$2:A3997, A3997, B$2:B3997, "Med B")=1), 1, 0)</f>
        <v>0</v>
      </c>
      <c r="N3997" s="1">
        <f t="shared" si="396"/>
        <v>0</v>
      </c>
      <c r="O3997" s="1">
        <f>IF(B3997="Med B", COUNTIFS(A$2:A3997, A3997, B$2:B3997, "Med B"), 0)</f>
        <v>0</v>
      </c>
      <c r="P3997" s="1">
        <f>IF(AND(B3997="Med B", COUNTIFS(A$2:A3997, A3997, B$2:B3997, "Med B")=2), E3997, 0)</f>
        <v>0</v>
      </c>
    </row>
    <row r="3998" spans="9:16" ht="12.75" customHeight="1" x14ac:dyDescent="0.25">
      <c r="I3998" s="23">
        <f>IF(F3998=1, SUMIFS(E$2:E3998, A$2:A3998, A3998, B$2:B3998, "Med A"), 0)</f>
        <v>0</v>
      </c>
      <c r="J3998" s="23">
        <f t="shared" si="393"/>
        <v>0</v>
      </c>
      <c r="K3998" s="23">
        <f t="shared" si="394"/>
        <v>0</v>
      </c>
      <c r="L3998" s="23">
        <f t="shared" si="395"/>
        <v>0</v>
      </c>
      <c r="M3998" s="1">
        <f>IF(AND(B3998="Med B", COUNTIFS(A$2:A3998, A3998, B$2:B3998, "Med B")=1), 1, 0)</f>
        <v>0</v>
      </c>
      <c r="N3998" s="1">
        <f t="shared" si="396"/>
        <v>0</v>
      </c>
      <c r="O3998" s="1">
        <f>IF(B3998="Med B", COUNTIFS(A$2:A3998, A3998, B$2:B3998, "Med B"), 0)</f>
        <v>0</v>
      </c>
      <c r="P3998" s="1">
        <f>IF(AND(B3998="Med B", COUNTIFS(A$2:A3998, A3998, B$2:B3998, "Med B")=2), E3998, 0)</f>
        <v>0</v>
      </c>
    </row>
    <row r="3999" spans="9:16" ht="12.75" customHeight="1" x14ac:dyDescent="0.25">
      <c r="I3999" s="23">
        <f>IF(F3999=1, SUMIFS(E$2:E3999, A$2:A3999, A3999, B$2:B3999, "Med A"), 0)</f>
        <v>0</v>
      </c>
      <c r="J3999" s="23">
        <f t="shared" si="393"/>
        <v>0</v>
      </c>
      <c r="K3999" s="23">
        <f t="shared" si="394"/>
        <v>0</v>
      </c>
      <c r="L3999" s="23">
        <f t="shared" si="395"/>
        <v>0</v>
      </c>
      <c r="M3999" s="1">
        <f>IF(AND(B3999="Med B", COUNTIFS(A$2:A3999, A3999, B$2:B3999, "Med B")=1), 1, 0)</f>
        <v>0</v>
      </c>
      <c r="N3999" s="1">
        <f t="shared" si="396"/>
        <v>0</v>
      </c>
      <c r="O3999" s="1">
        <f>IF(B3999="Med B", COUNTIFS(A$2:A3999, A3999, B$2:B3999, "Med B"), 0)</f>
        <v>0</v>
      </c>
      <c r="P3999" s="1">
        <f>IF(AND(B3999="Med B", COUNTIFS(A$2:A3999, A3999, B$2:B3999, "Med B")=2), E3999, 0)</f>
        <v>0</v>
      </c>
    </row>
    <row r="4000" spans="9:16" ht="12.75" customHeight="1" x14ac:dyDescent="0.25">
      <c r="I4000" s="23">
        <f>IF(F4000=1, SUMIFS(E$2:E4000, A$2:A4000, A4000, B$2:B4000, "Med A"), 0)</f>
        <v>0</v>
      </c>
      <c r="J4000" s="23">
        <f t="shared" si="393"/>
        <v>0</v>
      </c>
      <c r="K4000" s="23">
        <f t="shared" si="394"/>
        <v>0</v>
      </c>
      <c r="L4000" s="23">
        <f t="shared" si="395"/>
        <v>0</v>
      </c>
      <c r="M4000" s="1">
        <f>IF(AND(B4000="Med B", COUNTIFS(A$2:A4000, A4000, B$2:B4000, "Med B")=1), 1, 0)</f>
        <v>0</v>
      </c>
      <c r="N4000" s="1">
        <f t="shared" si="396"/>
        <v>0</v>
      </c>
      <c r="O4000" s="1">
        <f>IF(B4000="Med B", COUNTIFS(A$2:A4000, A4000, B$2:B4000, "Med B"), 0)</f>
        <v>0</v>
      </c>
      <c r="P4000" s="1">
        <f>IF(AND(B4000="Med B", COUNTIFS(A$2:A4000, A4000, B$2:B4000, "Med B")=2), E4000, 0)</f>
        <v>0</v>
      </c>
    </row>
    <row r="4001" spans="9:16" ht="12.75" customHeight="1" x14ac:dyDescent="0.25">
      <c r="I4001" s="23">
        <f>IF(F4001=1, SUMIFS(E$2:E4001, A$2:A4001, A4001, B$2:B4001, "Med A"), 0)</f>
        <v>0</v>
      </c>
      <c r="J4001" s="23">
        <f t="shared" si="393"/>
        <v>0</v>
      </c>
      <c r="K4001" s="23">
        <f t="shared" si="394"/>
        <v>0</v>
      </c>
      <c r="L4001" s="23">
        <f t="shared" si="395"/>
        <v>0</v>
      </c>
      <c r="M4001" s="1">
        <f>IF(AND(B4001="Med B", COUNTIFS(A$2:A4001, A4001, B$2:B4001, "Med B")=1), 1, 0)</f>
        <v>0</v>
      </c>
      <c r="N4001" s="1">
        <f t="shared" si="396"/>
        <v>0</v>
      </c>
      <c r="O4001" s="1">
        <f>IF(B4001="Med B", COUNTIFS(A$2:A4001, A4001, B$2:B4001, "Med B"), 0)</f>
        <v>0</v>
      </c>
      <c r="P4001" s="1">
        <f>IF(AND(B4001="Med B", COUNTIFS(A$2:A4001, A4001, B$2:B4001, "Med B")=2), E4001, 0)</f>
        <v>0</v>
      </c>
    </row>
    <row r="4002" spans="9:16" ht="12.75" customHeight="1" x14ac:dyDescent="0.25">
      <c r="I4002" s="23">
        <f>IF(F4002=1, SUMIFS(E$2:E4002, A$2:A4002, A4002, B$2:B4002, "Med A"), 0)</f>
        <v>0</v>
      </c>
      <c r="J4002" s="23">
        <f t="shared" si="393"/>
        <v>0</v>
      </c>
      <c r="K4002" s="23">
        <f t="shared" si="394"/>
        <v>0</v>
      </c>
      <c r="L4002" s="23">
        <f t="shared" si="395"/>
        <v>0</v>
      </c>
      <c r="M4002" s="1">
        <f>IF(AND(B4002="Med B", COUNTIFS(A$2:A4002, A4002, B$2:B4002, "Med B")=1), 1, 0)</f>
        <v>0</v>
      </c>
      <c r="N4002" s="1">
        <f t="shared" si="396"/>
        <v>0</v>
      </c>
      <c r="O4002" s="1">
        <f>IF(B4002="Med B", COUNTIFS(A$2:A4002, A4002, B$2:B4002, "Med B"), 0)</f>
        <v>0</v>
      </c>
      <c r="P4002" s="1">
        <f>IF(AND(B4002="Med B", COUNTIFS(A$2:A4002, A4002, B$2:B4002, "Med B")=2), E4002, 0)</f>
        <v>0</v>
      </c>
    </row>
    <row r="4003" spans="9:16" ht="12.75" customHeight="1" x14ac:dyDescent="0.25">
      <c r="I4003" s="23">
        <f>IF(F4003=1, SUMIFS(E$2:E4003, A$2:A4003, A4003, B$2:B4003, "Med A"), 0)</f>
        <v>0</v>
      </c>
      <c r="J4003" s="23">
        <f t="shared" si="393"/>
        <v>0</v>
      </c>
      <c r="K4003" s="23">
        <f t="shared" si="394"/>
        <v>0</v>
      </c>
      <c r="L4003" s="23">
        <f t="shared" si="395"/>
        <v>0</v>
      </c>
      <c r="M4003" s="1">
        <f>IF(AND(B4003="Med B", COUNTIFS(A$2:A4003, A4003, B$2:B4003, "Med B")=1), 1, 0)</f>
        <v>0</v>
      </c>
      <c r="N4003" s="1">
        <f t="shared" si="396"/>
        <v>0</v>
      </c>
      <c r="O4003" s="1">
        <f>IF(B4003="Med B", COUNTIFS(A$2:A4003, A4003, B$2:B4003, "Med B"), 0)</f>
        <v>0</v>
      </c>
      <c r="P4003" s="1">
        <f>IF(AND(B4003="Med B", COUNTIFS(A$2:A4003, A4003, B$2:B4003, "Med B")=2), E4003, 0)</f>
        <v>0</v>
      </c>
    </row>
    <row r="4004" spans="9:16" ht="12.75" customHeight="1" x14ac:dyDescent="0.25">
      <c r="I4004" s="23">
        <f>IF(F4004=1, SUMIFS(E$2:E4004, A$2:A4004, A4004, B$2:B4004, "Med A"), 0)</f>
        <v>0</v>
      </c>
      <c r="J4004" s="23">
        <f t="shared" si="393"/>
        <v>0</v>
      </c>
      <c r="K4004" s="23">
        <f t="shared" si="394"/>
        <v>0</v>
      </c>
      <c r="L4004" s="23">
        <f t="shared" si="395"/>
        <v>0</v>
      </c>
      <c r="M4004" s="1">
        <f>IF(AND(B4004="Med B", COUNTIFS(A$2:A4004, A4004, B$2:B4004, "Med B")=1), 1, 0)</f>
        <v>0</v>
      </c>
      <c r="N4004" s="1">
        <f t="shared" si="396"/>
        <v>0</v>
      </c>
      <c r="O4004" s="1">
        <f>IF(B4004="Med B", COUNTIFS(A$2:A4004, A4004, B$2:B4004, "Med B"), 0)</f>
        <v>0</v>
      </c>
      <c r="P4004" s="1">
        <f>IF(AND(B4004="Med B", COUNTIFS(A$2:A4004, A4004, B$2:B4004, "Med B")=2), E4004, 0)</f>
        <v>0</v>
      </c>
    </row>
    <row r="4005" spans="9:16" ht="12.75" customHeight="1" x14ac:dyDescent="0.25">
      <c r="I4005" s="23">
        <f>IF(F4005=1, SUMIFS(E$2:E4005, A$2:A4005, A4005, B$2:B4005, "Med A"), 0)</f>
        <v>0</v>
      </c>
      <c r="J4005" s="23">
        <f t="shared" si="393"/>
        <v>0</v>
      </c>
      <c r="K4005" s="23">
        <f t="shared" si="394"/>
        <v>0</v>
      </c>
      <c r="L4005" s="23">
        <f t="shared" si="395"/>
        <v>0</v>
      </c>
      <c r="M4005" s="1">
        <f>IF(AND(B4005="Med B", COUNTIFS(A$2:A4005, A4005, B$2:B4005, "Med B")=1), 1, 0)</f>
        <v>0</v>
      </c>
      <c r="N4005" s="1">
        <f t="shared" si="396"/>
        <v>0</v>
      </c>
      <c r="O4005" s="1">
        <f>IF(B4005="Med B", COUNTIFS(A$2:A4005, A4005, B$2:B4005, "Med B"), 0)</f>
        <v>0</v>
      </c>
      <c r="P4005" s="1">
        <f>IF(AND(B4005="Med B", COUNTIFS(A$2:A4005, A4005, B$2:B4005, "Med B")=2), E4005, 0)</f>
        <v>0</v>
      </c>
    </row>
    <row r="4006" spans="9:16" ht="12.75" customHeight="1" x14ac:dyDescent="0.25">
      <c r="I4006" s="23">
        <f>IF(F4006=1, SUMIFS(E$2:E4006, A$2:A4006, A4006, B$2:B4006, "Med A"), 0)</f>
        <v>0</v>
      </c>
      <c r="J4006" s="23">
        <f t="shared" si="393"/>
        <v>0</v>
      </c>
      <c r="K4006" s="23">
        <f t="shared" si="394"/>
        <v>0</v>
      </c>
      <c r="L4006" s="23">
        <f t="shared" si="395"/>
        <v>0</v>
      </c>
      <c r="M4006" s="1">
        <f>IF(AND(B4006="Med B", COUNTIFS(A$2:A4006, A4006, B$2:B4006, "Med B")=1), 1, 0)</f>
        <v>0</v>
      </c>
      <c r="N4006" s="1">
        <f t="shared" si="396"/>
        <v>0</v>
      </c>
      <c r="O4006" s="1">
        <f>IF(B4006="Med B", COUNTIFS(A$2:A4006, A4006, B$2:B4006, "Med B"), 0)</f>
        <v>0</v>
      </c>
      <c r="P4006" s="1">
        <f>IF(AND(B4006="Med B", COUNTIFS(A$2:A4006, A4006, B$2:B4006, "Med B")=2), E4006, 0)</f>
        <v>0</v>
      </c>
    </row>
    <row r="4007" spans="9:16" ht="12.75" customHeight="1" x14ac:dyDescent="0.25">
      <c r="I4007" s="23">
        <f>IF(F4007=1, SUMIFS(E$2:E4007, A$2:A4007, A4007, B$2:B4007, "Med A"), 0)</f>
        <v>0</v>
      </c>
      <c r="J4007" s="23">
        <f t="shared" si="393"/>
        <v>0</v>
      </c>
      <c r="K4007" s="23">
        <f t="shared" si="394"/>
        <v>0</v>
      </c>
      <c r="L4007" s="23">
        <f t="shared" si="395"/>
        <v>0</v>
      </c>
      <c r="M4007" s="1">
        <f>IF(AND(B4007="Med B", COUNTIFS(A$2:A4007, A4007, B$2:B4007, "Med B")=1), 1, 0)</f>
        <v>0</v>
      </c>
      <c r="N4007" s="1">
        <f t="shared" si="396"/>
        <v>0</v>
      </c>
      <c r="O4007" s="1">
        <f>IF(B4007="Med B", COUNTIFS(A$2:A4007, A4007, B$2:B4007, "Med B"), 0)</f>
        <v>0</v>
      </c>
      <c r="P4007" s="1">
        <f>IF(AND(B4007="Med B", COUNTIFS(A$2:A4007, A4007, B$2:B4007, "Med B")=2), E4007, 0)</f>
        <v>0</v>
      </c>
    </row>
    <row r="4008" spans="9:16" ht="12.75" customHeight="1" x14ac:dyDescent="0.25">
      <c r="I4008" s="23">
        <f>IF(F4008=1, SUMIFS(E$2:E4008, A$2:A4008, A4008, B$2:B4008, "Med A"), 0)</f>
        <v>0</v>
      </c>
      <c r="J4008" s="23">
        <f t="shared" si="393"/>
        <v>0</v>
      </c>
      <c r="K4008" s="23">
        <f t="shared" si="394"/>
        <v>0</v>
      </c>
      <c r="L4008" s="23">
        <f t="shared" si="395"/>
        <v>0</v>
      </c>
      <c r="M4008" s="1">
        <f>IF(AND(B4008="Med B", COUNTIFS(A$2:A4008, A4008, B$2:B4008, "Med B")=1), 1, 0)</f>
        <v>0</v>
      </c>
      <c r="N4008" s="1">
        <f t="shared" si="396"/>
        <v>0</v>
      </c>
      <c r="O4008" s="1">
        <f>IF(B4008="Med B", COUNTIFS(A$2:A4008, A4008, B$2:B4008, "Med B"), 0)</f>
        <v>0</v>
      </c>
      <c r="P4008" s="1">
        <f>IF(AND(B4008="Med B", COUNTIFS(A$2:A4008, A4008, B$2:B4008, "Med B")=2), E4008, 0)</f>
        <v>0</v>
      </c>
    </row>
    <row r="4009" spans="9:16" ht="12.75" customHeight="1" x14ac:dyDescent="0.25">
      <c r="I4009" s="23">
        <f>IF(F4009=1, SUMIFS(E$2:E4009, A$2:A4009, A4009, B$2:B4009, "Med A"), 0)</f>
        <v>0</v>
      </c>
      <c r="J4009" s="23">
        <f t="shared" si="393"/>
        <v>0</v>
      </c>
      <c r="K4009" s="23">
        <f t="shared" si="394"/>
        <v>0</v>
      </c>
      <c r="L4009" s="23">
        <f t="shared" si="395"/>
        <v>0</v>
      </c>
      <c r="M4009" s="1">
        <f>IF(AND(B4009="Med B", COUNTIFS(A$2:A4009, A4009, B$2:B4009, "Med B")=1), 1, 0)</f>
        <v>0</v>
      </c>
      <c r="N4009" s="1">
        <f t="shared" si="396"/>
        <v>0</v>
      </c>
      <c r="O4009" s="1">
        <f>IF(B4009="Med B", COUNTIFS(A$2:A4009, A4009, B$2:B4009, "Med B"), 0)</f>
        <v>0</v>
      </c>
      <c r="P4009" s="1">
        <f>IF(AND(B4009="Med B", COUNTIFS(A$2:A4009, A4009, B$2:B4009, "Med B")=2), E4009, 0)</f>
        <v>0</v>
      </c>
    </row>
    <row r="4010" spans="9:16" ht="12.75" customHeight="1" x14ac:dyDescent="0.25">
      <c r="I4010" s="23">
        <f>IF(F4010=1, SUMIFS(E$2:E4010, A$2:A4010, A4010, B$2:B4010, "Med A"), 0)</f>
        <v>0</v>
      </c>
      <c r="J4010" s="23">
        <f t="shared" si="393"/>
        <v>0</v>
      </c>
      <c r="K4010" s="23">
        <f t="shared" si="394"/>
        <v>0</v>
      </c>
      <c r="L4010" s="23">
        <f t="shared" si="395"/>
        <v>0</v>
      </c>
      <c r="M4010" s="1">
        <f>IF(AND(B4010="Med B", COUNTIFS(A$2:A4010, A4010, B$2:B4010, "Med B")=1), 1, 0)</f>
        <v>0</v>
      </c>
      <c r="N4010" s="1">
        <f t="shared" si="396"/>
        <v>0</v>
      </c>
      <c r="O4010" s="1">
        <f>IF(B4010="Med B", COUNTIFS(A$2:A4010, A4010, B$2:B4010, "Med B"), 0)</f>
        <v>0</v>
      </c>
      <c r="P4010" s="1">
        <f>IF(AND(B4010="Med B", COUNTIFS(A$2:A4010, A4010, B$2:B4010, "Med B")=2), E4010, 0)</f>
        <v>0</v>
      </c>
    </row>
    <row r="4011" spans="9:16" ht="12.75" customHeight="1" x14ac:dyDescent="0.25">
      <c r="I4011" s="23">
        <f>IF(F4011=1, SUMIFS(E$2:E4011, A$2:A4011, A4011, B$2:B4011, "Med A"), 0)</f>
        <v>0</v>
      </c>
      <c r="J4011" s="23">
        <f t="shared" si="393"/>
        <v>0</v>
      </c>
      <c r="K4011" s="23">
        <f t="shared" si="394"/>
        <v>0</v>
      </c>
      <c r="L4011" s="23">
        <f t="shared" si="395"/>
        <v>0</v>
      </c>
      <c r="M4011" s="1">
        <f>IF(AND(B4011="Med B", COUNTIFS(A$2:A4011, A4011, B$2:B4011, "Med B")=1), 1, 0)</f>
        <v>0</v>
      </c>
      <c r="N4011" s="1">
        <f t="shared" si="396"/>
        <v>0</v>
      </c>
      <c r="O4011" s="1">
        <f>IF(B4011="Med B", COUNTIFS(A$2:A4011, A4011, B$2:B4011, "Med B"), 0)</f>
        <v>0</v>
      </c>
      <c r="P4011" s="1">
        <f>IF(AND(B4011="Med B", COUNTIFS(A$2:A4011, A4011, B$2:B4011, "Med B")=2), E4011, 0)</f>
        <v>0</v>
      </c>
    </row>
    <row r="4012" spans="9:16" ht="12.75" customHeight="1" x14ac:dyDescent="0.25">
      <c r="I4012" s="23">
        <f>IF(F4012=1, SUMIFS(E$2:E4012, A$2:A4012, A4012, B$2:B4012, "Med A"), 0)</f>
        <v>0</v>
      </c>
      <c r="J4012" s="23">
        <f t="shared" si="393"/>
        <v>0</v>
      </c>
      <c r="K4012" s="23">
        <f t="shared" si="394"/>
        <v>0</v>
      </c>
      <c r="L4012" s="23">
        <f t="shared" si="395"/>
        <v>0</v>
      </c>
      <c r="M4012" s="1">
        <f>IF(AND(B4012="Med B", COUNTIFS(A$2:A4012, A4012, B$2:B4012, "Med B")=1), 1, 0)</f>
        <v>0</v>
      </c>
      <c r="N4012" s="1">
        <f t="shared" si="396"/>
        <v>0</v>
      </c>
      <c r="O4012" s="1">
        <f>IF(B4012="Med B", COUNTIFS(A$2:A4012, A4012, B$2:B4012, "Med B"), 0)</f>
        <v>0</v>
      </c>
      <c r="P4012" s="1">
        <f>IF(AND(B4012="Med B", COUNTIFS(A$2:A4012, A4012, B$2:B4012, "Med B")=2), E4012, 0)</f>
        <v>0</v>
      </c>
    </row>
    <row r="4013" spans="9:16" ht="12.75" customHeight="1" x14ac:dyDescent="0.25">
      <c r="I4013" s="23">
        <f>IF(F4013=1, SUMIFS(E$2:E4013, A$2:A4013, A4013, B$2:B4013, "Med A"), 0)</f>
        <v>0</v>
      </c>
      <c r="J4013" s="23">
        <f t="shared" si="393"/>
        <v>0</v>
      </c>
      <c r="K4013" s="23">
        <f t="shared" si="394"/>
        <v>0</v>
      </c>
      <c r="L4013" s="23">
        <f t="shared" si="395"/>
        <v>0</v>
      </c>
      <c r="M4013" s="1">
        <f>IF(AND(B4013="Med B", COUNTIFS(A$2:A4013, A4013, B$2:B4013, "Med B")=1), 1, 0)</f>
        <v>0</v>
      </c>
      <c r="N4013" s="1">
        <f t="shared" si="396"/>
        <v>0</v>
      </c>
      <c r="O4013" s="1">
        <f>IF(B4013="Med B", COUNTIFS(A$2:A4013, A4013, B$2:B4013, "Med B"), 0)</f>
        <v>0</v>
      </c>
      <c r="P4013" s="1">
        <f>IF(AND(B4013="Med B", COUNTIFS(A$2:A4013, A4013, B$2:B4013, "Med B")=2), E4013, 0)</f>
        <v>0</v>
      </c>
    </row>
    <row r="4014" spans="9:16" ht="12.75" customHeight="1" x14ac:dyDescent="0.25">
      <c r="I4014" s="23">
        <f>IF(F4014=1, SUMIFS(E$2:E4014, A$2:A4014, A4014, B$2:B4014, "Med A"), 0)</f>
        <v>0</v>
      </c>
      <c r="J4014" s="23">
        <f t="shared" si="393"/>
        <v>0</v>
      </c>
      <c r="K4014" s="23">
        <f t="shared" si="394"/>
        <v>0</v>
      </c>
      <c r="L4014" s="23">
        <f t="shared" si="395"/>
        <v>0</v>
      </c>
      <c r="M4014" s="1">
        <f>IF(AND(B4014="Med B", COUNTIFS(A$2:A4014, A4014, B$2:B4014, "Med B")=1), 1, 0)</f>
        <v>0</v>
      </c>
      <c r="N4014" s="1">
        <f t="shared" si="396"/>
        <v>0</v>
      </c>
      <c r="O4014" s="1">
        <f>IF(B4014="Med B", COUNTIFS(A$2:A4014, A4014, B$2:B4014, "Med B"), 0)</f>
        <v>0</v>
      </c>
      <c r="P4014" s="1">
        <f>IF(AND(B4014="Med B", COUNTIFS(A$2:A4014, A4014, B$2:B4014, "Med B")=2), E4014, 0)</f>
        <v>0</v>
      </c>
    </row>
    <row r="4015" spans="9:16" ht="12.75" customHeight="1" x14ac:dyDescent="0.25">
      <c r="I4015" s="23">
        <f>IF(F4015=1, SUMIFS(E$2:E4015, A$2:A4015, A4015, B$2:B4015, "Med A"), 0)</f>
        <v>0</v>
      </c>
      <c r="J4015" s="23">
        <f t="shared" si="393"/>
        <v>0</v>
      </c>
      <c r="K4015" s="23">
        <f t="shared" si="394"/>
        <v>0</v>
      </c>
      <c r="L4015" s="23">
        <f t="shared" si="395"/>
        <v>0</v>
      </c>
      <c r="M4015" s="1">
        <f>IF(AND(B4015="Med B", COUNTIFS(A$2:A4015, A4015, B$2:B4015, "Med B")=1), 1, 0)</f>
        <v>0</v>
      </c>
      <c r="N4015" s="1">
        <f t="shared" si="396"/>
        <v>0</v>
      </c>
      <c r="O4015" s="1">
        <f>IF(B4015="Med B", COUNTIFS(A$2:A4015, A4015, B$2:B4015, "Med B"), 0)</f>
        <v>0</v>
      </c>
      <c r="P4015" s="1">
        <f>IF(AND(B4015="Med B", COUNTIFS(A$2:A4015, A4015, B$2:B4015, "Med B")=2), E4015, 0)</f>
        <v>0</v>
      </c>
    </row>
    <row r="4016" spans="9:16" ht="12.75" customHeight="1" x14ac:dyDescent="0.25">
      <c r="I4016" s="23">
        <f>IF(F4016=1, SUMIFS(E$2:E4016, A$2:A4016, A4016, B$2:B4016, "Med A"), 0)</f>
        <v>0</v>
      </c>
      <c r="J4016" s="23">
        <f t="shared" si="393"/>
        <v>0</v>
      </c>
      <c r="K4016" s="23">
        <f t="shared" si="394"/>
        <v>0</v>
      </c>
      <c r="L4016" s="23">
        <f t="shared" si="395"/>
        <v>0</v>
      </c>
      <c r="M4016" s="1">
        <f>IF(AND(B4016="Med B", COUNTIFS(A$2:A4016, A4016, B$2:B4016, "Med B")=1), 1, 0)</f>
        <v>0</v>
      </c>
      <c r="N4016" s="1">
        <f t="shared" si="396"/>
        <v>0</v>
      </c>
      <c r="O4016" s="1">
        <f>IF(B4016="Med B", COUNTIFS(A$2:A4016, A4016, B$2:B4016, "Med B"), 0)</f>
        <v>0</v>
      </c>
      <c r="P4016" s="1">
        <f>IF(AND(B4016="Med B", COUNTIFS(A$2:A4016, A4016, B$2:B4016, "Med B")=2), E4016, 0)</f>
        <v>0</v>
      </c>
    </row>
    <row r="4017" spans="9:16" ht="12.75" customHeight="1" x14ac:dyDescent="0.25">
      <c r="I4017" s="23">
        <f>IF(F4017=1, SUMIFS(E$2:E4017, A$2:A4017, A4017, B$2:B4017, "Med A"), 0)</f>
        <v>0</v>
      </c>
      <c r="J4017" s="23">
        <f t="shared" si="393"/>
        <v>0</v>
      </c>
      <c r="K4017" s="23">
        <f t="shared" si="394"/>
        <v>0</v>
      </c>
      <c r="L4017" s="23">
        <f t="shared" si="395"/>
        <v>0</v>
      </c>
      <c r="M4017" s="1">
        <f>IF(AND(B4017="Med B", COUNTIFS(A$2:A4017, A4017, B$2:B4017, "Med B")=1), 1, 0)</f>
        <v>0</v>
      </c>
      <c r="N4017" s="1">
        <f t="shared" si="396"/>
        <v>0</v>
      </c>
      <c r="O4017" s="1">
        <f>IF(B4017="Med B", COUNTIFS(A$2:A4017, A4017, B$2:B4017, "Med B"), 0)</f>
        <v>0</v>
      </c>
      <c r="P4017" s="1">
        <f>IF(AND(B4017="Med B", COUNTIFS(A$2:A4017, A4017, B$2:B4017, "Med B")=2), E4017, 0)</f>
        <v>0</v>
      </c>
    </row>
    <row r="4018" spans="9:16" ht="12.75" customHeight="1" x14ac:dyDescent="0.25">
      <c r="I4018" s="23">
        <f>IF(F4018=1, SUMIFS(E$2:E4018, A$2:A4018, A4018, B$2:B4018, "Med A"), 0)</f>
        <v>0</v>
      </c>
      <c r="J4018" s="23">
        <f t="shared" si="393"/>
        <v>0</v>
      </c>
      <c r="K4018" s="23">
        <f t="shared" si="394"/>
        <v>0</v>
      </c>
      <c r="L4018" s="23">
        <f t="shared" si="395"/>
        <v>0</v>
      </c>
      <c r="M4018" s="1">
        <f>IF(AND(B4018="Med B", COUNTIFS(A$2:A4018, A4018, B$2:B4018, "Med B")=1), 1, 0)</f>
        <v>0</v>
      </c>
      <c r="N4018" s="1">
        <f t="shared" si="396"/>
        <v>0</v>
      </c>
      <c r="O4018" s="1">
        <f>IF(B4018="Med B", COUNTIFS(A$2:A4018, A4018, B$2:B4018, "Med B"), 0)</f>
        <v>0</v>
      </c>
      <c r="P4018" s="1">
        <f>IF(AND(B4018="Med B", COUNTIFS(A$2:A4018, A4018, B$2:B4018, "Med B")=2), E4018, 0)</f>
        <v>0</v>
      </c>
    </row>
    <row r="4019" spans="9:16" ht="12.75" customHeight="1" x14ac:dyDescent="0.25">
      <c r="I4019" s="23">
        <f>IF(F4019=1, SUMIFS(E$2:E4019, A$2:A4019, A4019, B$2:B4019, "Med A"), 0)</f>
        <v>0</v>
      </c>
      <c r="J4019" s="23">
        <f t="shared" si="393"/>
        <v>0</v>
      </c>
      <c r="K4019" s="23">
        <f t="shared" si="394"/>
        <v>0</v>
      </c>
      <c r="L4019" s="23">
        <f t="shared" si="395"/>
        <v>0</v>
      </c>
      <c r="M4019" s="1">
        <f>IF(AND(B4019="Med B", COUNTIFS(A$2:A4019, A4019, B$2:B4019, "Med B")=1), 1, 0)</f>
        <v>0</v>
      </c>
      <c r="N4019" s="1">
        <f t="shared" si="396"/>
        <v>0</v>
      </c>
      <c r="O4019" s="1">
        <f>IF(B4019="Med B", COUNTIFS(A$2:A4019, A4019, B$2:B4019, "Med B"), 0)</f>
        <v>0</v>
      </c>
      <c r="P4019" s="1">
        <f>IF(AND(B4019="Med B", COUNTIFS(A$2:A4019, A4019, B$2:B4019, "Med B")=2), E4019, 0)</f>
        <v>0</v>
      </c>
    </row>
    <row r="4020" spans="9:16" ht="12.75" customHeight="1" x14ac:dyDescent="0.25">
      <c r="I4020" s="23">
        <f>IF(F4020=1, SUMIFS(E$2:E4020, A$2:A4020, A4020, B$2:B4020, "Med A"), 0)</f>
        <v>0</v>
      </c>
      <c r="J4020" s="23">
        <f t="shared" si="393"/>
        <v>0</v>
      </c>
      <c r="K4020" s="23">
        <f t="shared" si="394"/>
        <v>0</v>
      </c>
      <c r="L4020" s="23">
        <f t="shared" si="395"/>
        <v>0</v>
      </c>
      <c r="M4020" s="1">
        <f>IF(AND(B4020="Med B", COUNTIFS(A$2:A4020, A4020, B$2:B4020, "Med B")=1), 1, 0)</f>
        <v>0</v>
      </c>
      <c r="N4020" s="1">
        <f t="shared" si="396"/>
        <v>0</v>
      </c>
      <c r="O4020" s="1">
        <f>IF(B4020="Med B", COUNTIFS(A$2:A4020, A4020, B$2:B4020, "Med B"), 0)</f>
        <v>0</v>
      </c>
      <c r="P4020" s="1">
        <f>IF(AND(B4020="Med B", COUNTIFS(A$2:A4020, A4020, B$2:B4020, "Med B")=2), E4020, 0)</f>
        <v>0</v>
      </c>
    </row>
    <row r="4021" spans="9:16" ht="12.75" customHeight="1" x14ac:dyDescent="0.25">
      <c r="I4021" s="23">
        <f>IF(F4021=1, SUMIFS(E$2:E4021, A$2:A4021, A4021, B$2:B4021, "Med A"), 0)</f>
        <v>0</v>
      </c>
      <c r="J4021" s="23">
        <f t="shared" si="393"/>
        <v>0</v>
      </c>
      <c r="K4021" s="23">
        <f t="shared" si="394"/>
        <v>0</v>
      </c>
      <c r="L4021" s="23">
        <f t="shared" si="395"/>
        <v>0</v>
      </c>
      <c r="M4021" s="1">
        <f>IF(AND(B4021="Med B", COUNTIFS(A$2:A4021, A4021, B$2:B4021, "Med B")=1), 1, 0)</f>
        <v>0</v>
      </c>
      <c r="N4021" s="1">
        <f t="shared" si="396"/>
        <v>0</v>
      </c>
      <c r="O4021" s="1">
        <f>IF(B4021="Med B", COUNTIFS(A$2:A4021, A4021, B$2:B4021, "Med B"), 0)</f>
        <v>0</v>
      </c>
      <c r="P4021" s="1">
        <f>IF(AND(B4021="Med B", COUNTIFS(A$2:A4021, A4021, B$2:B4021, "Med B")=2), E4021, 0)</f>
        <v>0</v>
      </c>
    </row>
    <row r="4022" spans="9:16" ht="12.75" customHeight="1" x14ac:dyDescent="0.25">
      <c r="I4022" s="23">
        <f>IF(F4022=1, SUMIFS(E$2:E4022, A$2:A4022, A4022, B$2:B4022, "Med A"), 0)</f>
        <v>0</v>
      </c>
      <c r="J4022" s="23">
        <f t="shared" si="393"/>
        <v>0</v>
      </c>
      <c r="K4022" s="23">
        <f t="shared" si="394"/>
        <v>0</v>
      </c>
      <c r="L4022" s="23">
        <f t="shared" si="395"/>
        <v>0</v>
      </c>
      <c r="M4022" s="1">
        <f>IF(AND(B4022="Med B", COUNTIFS(A$2:A4022, A4022, B$2:B4022, "Med B")=1), 1, 0)</f>
        <v>0</v>
      </c>
      <c r="N4022" s="1">
        <f t="shared" si="396"/>
        <v>0</v>
      </c>
      <c r="O4022" s="1">
        <f>IF(B4022="Med B", COUNTIFS(A$2:A4022, A4022, B$2:B4022, "Med B"), 0)</f>
        <v>0</v>
      </c>
      <c r="P4022" s="1">
        <f>IF(AND(B4022="Med B", COUNTIFS(A$2:A4022, A4022, B$2:B4022, "Med B")=2), E4022, 0)</f>
        <v>0</v>
      </c>
    </row>
    <row r="4023" spans="9:16" ht="12.75" customHeight="1" x14ac:dyDescent="0.25">
      <c r="I4023" s="23">
        <f>IF(F4023=1, SUMIFS(E$2:E4023, A$2:A4023, A4023, B$2:B4023, "Med A"), 0)</f>
        <v>0</v>
      </c>
      <c r="J4023" s="23">
        <f t="shared" si="393"/>
        <v>0</v>
      </c>
      <c r="K4023" s="23">
        <f t="shared" si="394"/>
        <v>0</v>
      </c>
      <c r="L4023" s="23">
        <f t="shared" si="395"/>
        <v>0</v>
      </c>
      <c r="M4023" s="1">
        <f>IF(AND(B4023="Med B", COUNTIFS(A$2:A4023, A4023, B$2:B4023, "Med B")=1), 1, 0)</f>
        <v>0</v>
      </c>
      <c r="N4023" s="1">
        <f t="shared" si="396"/>
        <v>0</v>
      </c>
      <c r="O4023" s="1">
        <f>IF(B4023="Med B", COUNTIFS(A$2:A4023, A4023, B$2:B4023, "Med B"), 0)</f>
        <v>0</v>
      </c>
      <c r="P4023" s="1">
        <f>IF(AND(B4023="Med B", COUNTIFS(A$2:A4023, A4023, B$2:B4023, "Med B")=2), E4023, 0)</f>
        <v>0</v>
      </c>
    </row>
    <row r="4024" spans="9:16" ht="12.75" customHeight="1" x14ac:dyDescent="0.25">
      <c r="I4024" s="23">
        <f>IF(F4024=1, SUMIFS(E$2:E4024, A$2:A4024, A4024, B$2:B4024, "Med A"), 0)</f>
        <v>0</v>
      </c>
      <c r="J4024" s="23">
        <f t="shared" si="393"/>
        <v>0</v>
      </c>
      <c r="K4024" s="23">
        <f t="shared" si="394"/>
        <v>0</v>
      </c>
      <c r="L4024" s="23">
        <f t="shared" si="395"/>
        <v>0</v>
      </c>
      <c r="M4024" s="1">
        <f>IF(AND(B4024="Med B", COUNTIFS(A$2:A4024, A4024, B$2:B4024, "Med B")=1), 1, 0)</f>
        <v>0</v>
      </c>
      <c r="N4024" s="1">
        <f t="shared" si="396"/>
        <v>0</v>
      </c>
      <c r="O4024" s="1">
        <f>IF(B4024="Med B", COUNTIFS(A$2:A4024, A4024, B$2:B4024, "Med B"), 0)</f>
        <v>0</v>
      </c>
      <c r="P4024" s="1">
        <f>IF(AND(B4024="Med B", COUNTIFS(A$2:A4024, A4024, B$2:B4024, "Med B")=2), E4024, 0)</f>
        <v>0</v>
      </c>
    </row>
    <row r="4025" spans="9:16" ht="12.75" customHeight="1" x14ac:dyDescent="0.25">
      <c r="I4025" s="23">
        <f>IF(F4025=1, SUMIFS(E$2:E4025, A$2:A4025, A4025, B$2:B4025, "Med A"), 0)</f>
        <v>0</v>
      </c>
      <c r="J4025" s="23">
        <f t="shared" si="393"/>
        <v>0</v>
      </c>
      <c r="K4025" s="23">
        <f t="shared" si="394"/>
        <v>0</v>
      </c>
      <c r="L4025" s="23">
        <f t="shared" si="395"/>
        <v>0</v>
      </c>
      <c r="M4025" s="1">
        <f>IF(AND(B4025="Med B", COUNTIFS(A$2:A4025, A4025, B$2:B4025, "Med B")=1), 1, 0)</f>
        <v>0</v>
      </c>
      <c r="N4025" s="1">
        <f t="shared" si="396"/>
        <v>0</v>
      </c>
      <c r="O4025" s="1">
        <f>IF(B4025="Med B", COUNTIFS(A$2:A4025, A4025, B$2:B4025, "Med B"), 0)</f>
        <v>0</v>
      </c>
      <c r="P4025" s="1">
        <f>IF(AND(B4025="Med B", COUNTIFS(A$2:A4025, A4025, B$2:B4025, "Med B")=2), E4025, 0)</f>
        <v>0</v>
      </c>
    </row>
    <row r="4026" spans="9:16" ht="12.75" customHeight="1" x14ac:dyDescent="0.25">
      <c r="I4026" s="23">
        <f>IF(F4026=1, SUMIFS(E$2:E4026, A$2:A4026, A4026, B$2:B4026, "Med A"), 0)</f>
        <v>0</v>
      </c>
      <c r="J4026" s="23">
        <f t="shared" si="393"/>
        <v>0</v>
      </c>
      <c r="K4026" s="23">
        <f t="shared" si="394"/>
        <v>0</v>
      </c>
      <c r="L4026" s="23">
        <f t="shared" si="395"/>
        <v>0</v>
      </c>
      <c r="M4026" s="1">
        <f>IF(AND(B4026="Med B", COUNTIFS(A$2:A4026, A4026, B$2:B4026, "Med B")=1), 1, 0)</f>
        <v>0</v>
      </c>
      <c r="N4026" s="1">
        <f t="shared" si="396"/>
        <v>0</v>
      </c>
      <c r="O4026" s="1">
        <f>IF(B4026="Med B", COUNTIFS(A$2:A4026, A4026, B$2:B4026, "Med B"), 0)</f>
        <v>0</v>
      </c>
      <c r="P4026" s="1">
        <f>IF(AND(B4026="Med B", COUNTIFS(A$2:A4026, A4026, B$2:B4026, "Med B")=2), E4026, 0)</f>
        <v>0</v>
      </c>
    </row>
    <row r="4027" spans="9:16" ht="12.75" customHeight="1" x14ac:dyDescent="0.25">
      <c r="I4027" s="23">
        <f>IF(F4027=1, SUMIFS(E$2:E4027, A$2:A4027, A4027, B$2:B4027, "Med A"), 0)</f>
        <v>0</v>
      </c>
      <c r="J4027" s="23">
        <f t="shared" si="393"/>
        <v>0</v>
      </c>
      <c r="K4027" s="23">
        <f t="shared" si="394"/>
        <v>0</v>
      </c>
      <c r="L4027" s="23">
        <f t="shared" si="395"/>
        <v>0</v>
      </c>
      <c r="M4027" s="1">
        <f>IF(AND(B4027="Med B", COUNTIFS(A$2:A4027, A4027, B$2:B4027, "Med B")=1), 1, 0)</f>
        <v>0</v>
      </c>
      <c r="N4027" s="1">
        <f t="shared" si="396"/>
        <v>0</v>
      </c>
      <c r="O4027" s="1">
        <f>IF(B4027="Med B", COUNTIFS(A$2:A4027, A4027, B$2:B4027, "Med B"), 0)</f>
        <v>0</v>
      </c>
      <c r="P4027" s="1">
        <f>IF(AND(B4027="Med B", COUNTIFS(A$2:A4027, A4027, B$2:B4027, "Med B")=2), E4027, 0)</f>
        <v>0</v>
      </c>
    </row>
    <row r="4028" spans="9:16" ht="12.75" customHeight="1" x14ac:dyDescent="0.25">
      <c r="I4028" s="23">
        <f>IF(F4028=1, SUMIFS(E$2:E4028, A$2:A4028, A4028, B$2:B4028, "Med A"), 0)</f>
        <v>0</v>
      </c>
      <c r="J4028" s="23">
        <f t="shared" si="393"/>
        <v>0</v>
      </c>
      <c r="K4028" s="23">
        <f t="shared" si="394"/>
        <v>0</v>
      </c>
      <c r="L4028" s="23">
        <f t="shared" si="395"/>
        <v>0</v>
      </c>
      <c r="M4028" s="1">
        <f>IF(AND(B4028="Med B", COUNTIFS(A$2:A4028, A4028, B$2:B4028, "Med B")=1), 1, 0)</f>
        <v>0</v>
      </c>
      <c r="N4028" s="1">
        <f t="shared" si="396"/>
        <v>0</v>
      </c>
      <c r="O4028" s="1">
        <f>IF(B4028="Med B", COUNTIFS(A$2:A4028, A4028, B$2:B4028, "Med B"), 0)</f>
        <v>0</v>
      </c>
      <c r="P4028" s="1">
        <f>IF(AND(B4028="Med B", COUNTIFS(A$2:A4028, A4028, B$2:B4028, "Med B")=2), E4028, 0)</f>
        <v>0</v>
      </c>
    </row>
    <row r="4029" spans="9:16" ht="12.75" customHeight="1" x14ac:dyDescent="0.25">
      <c r="I4029" s="23">
        <f>IF(F4029=1, SUMIFS(E$2:E4029, A$2:A4029, A4029, B$2:B4029, "Med A"), 0)</f>
        <v>0</v>
      </c>
      <c r="J4029" s="23">
        <f t="shared" si="393"/>
        <v>0</v>
      </c>
      <c r="K4029" s="23">
        <f t="shared" si="394"/>
        <v>0</v>
      </c>
      <c r="L4029" s="23">
        <f t="shared" si="395"/>
        <v>0</v>
      </c>
      <c r="M4029" s="1">
        <f>IF(AND(B4029="Med B", COUNTIFS(A$2:A4029, A4029, B$2:B4029, "Med B")=1), 1, 0)</f>
        <v>0</v>
      </c>
      <c r="N4029" s="1">
        <f t="shared" si="396"/>
        <v>0</v>
      </c>
      <c r="O4029" s="1">
        <f>IF(B4029="Med B", COUNTIFS(A$2:A4029, A4029, B$2:B4029, "Med B"), 0)</f>
        <v>0</v>
      </c>
      <c r="P4029" s="1">
        <f>IF(AND(B4029="Med B", COUNTIFS(A$2:A4029, A4029, B$2:B4029, "Med B")=2), E4029, 0)</f>
        <v>0</v>
      </c>
    </row>
    <row r="4030" spans="9:16" ht="12.75" customHeight="1" x14ac:dyDescent="0.25">
      <c r="I4030" s="23">
        <f>IF(F4030=1, SUMIFS(E$2:E4030, A$2:A4030, A4030, B$2:B4030, "Med A"), 0)</f>
        <v>0</v>
      </c>
      <c r="J4030" s="23">
        <f t="shared" si="393"/>
        <v>0</v>
      </c>
      <c r="K4030" s="23">
        <f t="shared" si="394"/>
        <v>0</v>
      </c>
      <c r="L4030" s="23">
        <f t="shared" si="395"/>
        <v>0</v>
      </c>
      <c r="M4030" s="1">
        <f>IF(AND(B4030="Med B", COUNTIFS(A$2:A4030, A4030, B$2:B4030, "Med B")=1), 1, 0)</f>
        <v>0</v>
      </c>
      <c r="N4030" s="1">
        <f t="shared" si="396"/>
        <v>0</v>
      </c>
      <c r="O4030" s="1">
        <f>IF(B4030="Med B", COUNTIFS(A$2:A4030, A4030, B$2:B4030, "Med B"), 0)</f>
        <v>0</v>
      </c>
      <c r="P4030" s="1">
        <f>IF(AND(B4030="Med B", COUNTIFS(A$2:A4030, A4030, B$2:B4030, "Med B")=2), E4030, 0)</f>
        <v>0</v>
      </c>
    </row>
    <row r="4031" spans="9:16" ht="12.75" customHeight="1" x14ac:dyDescent="0.25">
      <c r="I4031" s="23">
        <f>IF(F4031=1, SUMIFS(E$2:E4031, A$2:A4031, A4031, B$2:B4031, "Med A"), 0)</f>
        <v>0</v>
      </c>
      <c r="J4031" s="23">
        <f t="shared" si="393"/>
        <v>0</v>
      </c>
      <c r="K4031" s="23">
        <f t="shared" si="394"/>
        <v>0</v>
      </c>
      <c r="L4031" s="23">
        <f t="shared" si="395"/>
        <v>0</v>
      </c>
      <c r="M4031" s="1">
        <f>IF(AND(B4031="Med B", COUNTIFS(A$2:A4031, A4031, B$2:B4031, "Med B")=1), 1, 0)</f>
        <v>0</v>
      </c>
      <c r="N4031" s="1">
        <f t="shared" si="396"/>
        <v>0</v>
      </c>
      <c r="O4031" s="1">
        <f>IF(B4031="Med B", COUNTIFS(A$2:A4031, A4031, B$2:B4031, "Med B"), 0)</f>
        <v>0</v>
      </c>
      <c r="P4031" s="1">
        <f>IF(AND(B4031="Med B", COUNTIFS(A$2:A4031, A4031, B$2:B4031, "Med B")=2), E4031, 0)</f>
        <v>0</v>
      </c>
    </row>
    <row r="4032" spans="9:16" ht="12.75" customHeight="1" x14ac:dyDescent="0.25">
      <c r="I4032" s="23">
        <f>IF(F4032=1, SUMIFS(E$2:E4032, A$2:A4032, A4032, B$2:B4032, "Med A"), 0)</f>
        <v>0</v>
      </c>
      <c r="J4032" s="23">
        <f t="shared" si="393"/>
        <v>0</v>
      </c>
      <c r="K4032" s="23">
        <f t="shared" si="394"/>
        <v>0</v>
      </c>
      <c r="L4032" s="23">
        <f t="shared" si="395"/>
        <v>0</v>
      </c>
      <c r="M4032" s="1">
        <f>IF(AND(B4032="Med B", COUNTIFS(A$2:A4032, A4032, B$2:B4032, "Med B")=1), 1, 0)</f>
        <v>0</v>
      </c>
      <c r="N4032" s="1">
        <f t="shared" si="396"/>
        <v>0</v>
      </c>
      <c r="O4032" s="1">
        <f>IF(B4032="Med B", COUNTIFS(A$2:A4032, A4032, B$2:B4032, "Med B"), 0)</f>
        <v>0</v>
      </c>
      <c r="P4032" s="1">
        <f>IF(AND(B4032="Med B", COUNTIFS(A$2:A4032, A4032, B$2:B4032, "Med B")=2), E4032, 0)</f>
        <v>0</v>
      </c>
    </row>
    <row r="4033" spans="9:16" ht="12.75" customHeight="1" x14ac:dyDescent="0.25">
      <c r="I4033" s="23">
        <f>IF(F4033=1, SUMIFS(E$2:E4033, A$2:A4033, A4033, B$2:B4033, "Med A"), 0)</f>
        <v>0</v>
      </c>
      <c r="J4033" s="23">
        <f t="shared" si="393"/>
        <v>0</v>
      </c>
      <c r="K4033" s="23">
        <f t="shared" si="394"/>
        <v>0</v>
      </c>
      <c r="L4033" s="23">
        <f t="shared" si="395"/>
        <v>0</v>
      </c>
      <c r="M4033" s="1">
        <f>IF(AND(B4033="Med B", COUNTIFS(A$2:A4033, A4033, B$2:B4033, "Med B")=1), 1, 0)</f>
        <v>0</v>
      </c>
      <c r="N4033" s="1">
        <f t="shared" si="396"/>
        <v>0</v>
      </c>
      <c r="O4033" s="1">
        <f>IF(B4033="Med B", COUNTIFS(A$2:A4033, A4033, B$2:B4033, "Med B"), 0)</f>
        <v>0</v>
      </c>
      <c r="P4033" s="1">
        <f>IF(AND(B4033="Med B", COUNTIFS(A$2:A4033, A4033, B$2:B4033, "Med B")=2), E4033, 0)</f>
        <v>0</v>
      </c>
    </row>
    <row r="4034" spans="9:16" ht="12.75" customHeight="1" x14ac:dyDescent="0.25">
      <c r="I4034" s="23">
        <f>IF(F4034=1, SUMIFS(E$2:E4034, A$2:A4034, A4034, B$2:B4034, "Med A"), 0)</f>
        <v>0</v>
      </c>
      <c r="J4034" s="23">
        <f t="shared" si="393"/>
        <v>0</v>
      </c>
      <c r="K4034" s="23">
        <f t="shared" si="394"/>
        <v>0</v>
      </c>
      <c r="L4034" s="23">
        <f t="shared" si="395"/>
        <v>0</v>
      </c>
      <c r="M4034" s="1">
        <f>IF(AND(B4034="Med B", COUNTIFS(A$2:A4034, A4034, B$2:B4034, "Med B")=1), 1, 0)</f>
        <v>0</v>
      </c>
      <c r="N4034" s="1">
        <f t="shared" si="396"/>
        <v>0</v>
      </c>
      <c r="O4034" s="1">
        <f>IF(B4034="Med B", COUNTIFS(A$2:A4034, A4034, B$2:B4034, "Med B"), 0)</f>
        <v>0</v>
      </c>
      <c r="P4034" s="1">
        <f>IF(AND(B4034="Med B", COUNTIFS(A$2:A4034, A4034, B$2:B4034, "Med B")=2), E4034, 0)</f>
        <v>0</v>
      </c>
    </row>
    <row r="4035" spans="9:16" ht="12.75" customHeight="1" x14ac:dyDescent="0.25">
      <c r="I4035" s="23">
        <f>IF(F4035=1, SUMIFS(E$2:E4035, A$2:A4035, A4035, B$2:B4035, "Med A"), 0)</f>
        <v>0</v>
      </c>
      <c r="J4035" s="23">
        <f t="shared" ref="J4035:J4044" si="397">IF(AND(B4035="Med B", OR(A4036&lt;&gt;A4035, ISBLANK(A4036))), SUMIFS(E:E, A:A, A4035, B:B, "Med B"), 0)</f>
        <v>0</v>
      </c>
      <c r="K4035" s="23">
        <f t="shared" ref="K4035:K4044" si="398">IF(B4035="Med A", E4035, 0)</f>
        <v>0</v>
      </c>
      <c r="L4035" s="23">
        <f t="shared" ref="L4035:L4044" si="399">IF(B4035="Med B", E4035, 0)</f>
        <v>0</v>
      </c>
      <c r="M4035" s="1">
        <f>IF(AND(B4035="Med B", COUNTIFS(A$2:A4035, A4035, B$2:B4035, "Med B")=1), 1, 0)</f>
        <v>0</v>
      </c>
      <c r="N4035" s="1">
        <f t="shared" ref="N4035:N4044" si="400">IF(M4035=1, E4035, 0)</f>
        <v>0</v>
      </c>
      <c r="O4035" s="1">
        <f>IF(B4035="Med B", COUNTIFS(A$2:A4035, A4035, B$2:B4035, "Med B"), 0)</f>
        <v>0</v>
      </c>
      <c r="P4035" s="1">
        <f>IF(AND(B4035="Med B", COUNTIFS(A$2:A4035, A4035, B$2:B4035, "Med B")=2), E4035, 0)</f>
        <v>0</v>
      </c>
    </row>
    <row r="4036" spans="9:16" ht="12.75" customHeight="1" x14ac:dyDescent="0.25">
      <c r="I4036" s="23">
        <f>IF(F4036=1, SUMIFS(E$2:E4036, A$2:A4036, A4036, B$2:B4036, "Med A"), 0)</f>
        <v>0</v>
      </c>
      <c r="J4036" s="23">
        <f t="shared" si="397"/>
        <v>0</v>
      </c>
      <c r="K4036" s="23">
        <f t="shared" si="398"/>
        <v>0</v>
      </c>
      <c r="L4036" s="23">
        <f t="shared" si="399"/>
        <v>0</v>
      </c>
      <c r="M4036" s="1">
        <f>IF(AND(B4036="Med B", COUNTIFS(A$2:A4036, A4036, B$2:B4036, "Med B")=1), 1, 0)</f>
        <v>0</v>
      </c>
      <c r="N4036" s="1">
        <f t="shared" si="400"/>
        <v>0</v>
      </c>
      <c r="O4036" s="1">
        <f>IF(B4036="Med B", COUNTIFS(A$2:A4036, A4036, B$2:B4036, "Med B"), 0)</f>
        <v>0</v>
      </c>
      <c r="P4036" s="1">
        <f>IF(AND(B4036="Med B", COUNTIFS(A$2:A4036, A4036, B$2:B4036, "Med B")=2), E4036, 0)</f>
        <v>0</v>
      </c>
    </row>
    <row r="4037" spans="9:16" ht="12.75" customHeight="1" x14ac:dyDescent="0.25">
      <c r="I4037" s="23">
        <f>IF(F4037=1, SUMIFS(E$2:E4037, A$2:A4037, A4037, B$2:B4037, "Med A"), 0)</f>
        <v>0</v>
      </c>
      <c r="J4037" s="23">
        <f t="shared" si="397"/>
        <v>0</v>
      </c>
      <c r="K4037" s="23">
        <f t="shared" si="398"/>
        <v>0</v>
      </c>
      <c r="L4037" s="23">
        <f t="shared" si="399"/>
        <v>0</v>
      </c>
      <c r="M4037" s="1">
        <f>IF(AND(B4037="Med B", COUNTIFS(A$2:A4037, A4037, B$2:B4037, "Med B")=1), 1, 0)</f>
        <v>0</v>
      </c>
      <c r="N4037" s="1">
        <f t="shared" si="400"/>
        <v>0</v>
      </c>
      <c r="O4037" s="1">
        <f>IF(B4037="Med B", COUNTIFS(A$2:A4037, A4037, B$2:B4037, "Med B"), 0)</f>
        <v>0</v>
      </c>
      <c r="P4037" s="1">
        <f>IF(AND(B4037="Med B", COUNTIFS(A$2:A4037, A4037, B$2:B4037, "Med B")=2), E4037, 0)</f>
        <v>0</v>
      </c>
    </row>
    <row r="4038" spans="9:16" ht="12.75" customHeight="1" x14ac:dyDescent="0.25">
      <c r="I4038" s="23">
        <f>IF(F4038=1, SUMIFS(E$2:E4038, A$2:A4038, A4038, B$2:B4038, "Med A"), 0)</f>
        <v>0</v>
      </c>
      <c r="J4038" s="23">
        <f t="shared" si="397"/>
        <v>0</v>
      </c>
      <c r="K4038" s="23">
        <f t="shared" si="398"/>
        <v>0</v>
      </c>
      <c r="L4038" s="23">
        <f t="shared" si="399"/>
        <v>0</v>
      </c>
      <c r="M4038" s="1">
        <f>IF(AND(B4038="Med B", COUNTIFS(A$2:A4038, A4038, B$2:B4038, "Med B")=1), 1, 0)</f>
        <v>0</v>
      </c>
      <c r="N4038" s="1">
        <f t="shared" si="400"/>
        <v>0</v>
      </c>
      <c r="O4038" s="1">
        <f>IF(B4038="Med B", COUNTIFS(A$2:A4038, A4038, B$2:B4038, "Med B"), 0)</f>
        <v>0</v>
      </c>
      <c r="P4038" s="1">
        <f>IF(AND(B4038="Med B", COUNTIFS(A$2:A4038, A4038, B$2:B4038, "Med B")=2), E4038, 0)</f>
        <v>0</v>
      </c>
    </row>
    <row r="4039" spans="9:16" ht="12.75" customHeight="1" x14ac:dyDescent="0.25">
      <c r="I4039" s="23">
        <f>IF(F4039=1, SUMIFS(E$2:E4039, A$2:A4039, A4039, B$2:B4039, "Med A"), 0)</f>
        <v>0</v>
      </c>
      <c r="J4039" s="23">
        <f t="shared" si="397"/>
        <v>0</v>
      </c>
      <c r="K4039" s="23">
        <f t="shared" si="398"/>
        <v>0</v>
      </c>
      <c r="L4039" s="23">
        <f t="shared" si="399"/>
        <v>0</v>
      </c>
      <c r="M4039" s="1">
        <f>IF(AND(B4039="Med B", COUNTIFS(A$2:A4039, A4039, B$2:B4039, "Med B")=1), 1, 0)</f>
        <v>0</v>
      </c>
      <c r="N4039" s="1">
        <f t="shared" si="400"/>
        <v>0</v>
      </c>
      <c r="O4039" s="1">
        <f>IF(B4039="Med B", COUNTIFS(A$2:A4039, A4039, B$2:B4039, "Med B"), 0)</f>
        <v>0</v>
      </c>
      <c r="P4039" s="1">
        <f>IF(AND(B4039="Med B", COUNTIFS(A$2:A4039, A4039, B$2:B4039, "Med B")=2), E4039, 0)</f>
        <v>0</v>
      </c>
    </row>
    <row r="4040" spans="9:16" ht="12.75" customHeight="1" x14ac:dyDescent="0.25">
      <c r="I4040" s="23">
        <f>IF(F4040=1, SUMIFS(E$2:E4040, A$2:A4040, A4040, B$2:B4040, "Med A"), 0)</f>
        <v>0</v>
      </c>
      <c r="J4040" s="23">
        <f t="shared" si="397"/>
        <v>0</v>
      </c>
      <c r="K4040" s="23">
        <f t="shared" si="398"/>
        <v>0</v>
      </c>
      <c r="L4040" s="23">
        <f t="shared" si="399"/>
        <v>0</v>
      </c>
      <c r="M4040" s="1">
        <f>IF(AND(B4040="Med B", COUNTIFS(A$2:A4040, A4040, B$2:B4040, "Med B")=1), 1, 0)</f>
        <v>0</v>
      </c>
      <c r="N4040" s="1">
        <f t="shared" si="400"/>
        <v>0</v>
      </c>
      <c r="O4040" s="1">
        <f>IF(B4040="Med B", COUNTIFS(A$2:A4040, A4040, B$2:B4040, "Med B"), 0)</f>
        <v>0</v>
      </c>
      <c r="P4040" s="1">
        <f>IF(AND(B4040="Med B", COUNTIFS(A$2:A4040, A4040, B$2:B4040, "Med B")=2), E4040, 0)</f>
        <v>0</v>
      </c>
    </row>
    <row r="4041" spans="9:16" ht="12.75" customHeight="1" x14ac:dyDescent="0.25">
      <c r="I4041" s="23">
        <f>IF(F4041=1, SUMIFS(E$2:E4041, A$2:A4041, A4041, B$2:B4041, "Med A"), 0)</f>
        <v>0</v>
      </c>
      <c r="J4041" s="23">
        <f t="shared" si="397"/>
        <v>0</v>
      </c>
      <c r="K4041" s="23">
        <f t="shared" si="398"/>
        <v>0</v>
      </c>
      <c r="L4041" s="23">
        <f t="shared" si="399"/>
        <v>0</v>
      </c>
      <c r="M4041" s="1">
        <f>IF(AND(B4041="Med B", COUNTIFS(A$2:A4041, A4041, B$2:B4041, "Med B")=1), 1, 0)</f>
        <v>0</v>
      </c>
      <c r="N4041" s="1">
        <f t="shared" si="400"/>
        <v>0</v>
      </c>
      <c r="O4041" s="1">
        <f>IF(B4041="Med B", COUNTIFS(A$2:A4041, A4041, B$2:B4041, "Med B"), 0)</f>
        <v>0</v>
      </c>
      <c r="P4041" s="1">
        <f>IF(AND(B4041="Med B", COUNTIFS(A$2:A4041, A4041, B$2:B4041, "Med B")=2), E4041, 0)</f>
        <v>0</v>
      </c>
    </row>
    <row r="4042" spans="9:16" ht="12.75" customHeight="1" x14ac:dyDescent="0.25">
      <c r="I4042" s="23">
        <f>IF(F4042=1, SUMIFS(E$2:E4042, A$2:A4042, A4042, B$2:B4042, "Med A"), 0)</f>
        <v>0</v>
      </c>
      <c r="J4042" s="23">
        <f t="shared" si="397"/>
        <v>0</v>
      </c>
      <c r="K4042" s="23">
        <f t="shared" si="398"/>
        <v>0</v>
      </c>
      <c r="L4042" s="23">
        <f t="shared" si="399"/>
        <v>0</v>
      </c>
      <c r="M4042" s="1">
        <f>IF(AND(B4042="Med B", COUNTIFS(A$2:A4042, A4042, B$2:B4042, "Med B")=1), 1, 0)</f>
        <v>0</v>
      </c>
      <c r="N4042" s="1">
        <f t="shared" si="400"/>
        <v>0</v>
      </c>
      <c r="O4042" s="1">
        <f>IF(B4042="Med B", COUNTIFS(A$2:A4042, A4042, B$2:B4042, "Med B"), 0)</f>
        <v>0</v>
      </c>
      <c r="P4042" s="1">
        <f>IF(AND(B4042="Med B", COUNTIFS(A$2:A4042, A4042, B$2:B4042, "Med B")=2), E4042, 0)</f>
        <v>0</v>
      </c>
    </row>
    <row r="4043" spans="9:16" ht="12.75" customHeight="1" x14ac:dyDescent="0.25">
      <c r="I4043" s="23">
        <f>IF(F4043=1, SUMIFS(E$2:E4043, A$2:A4043, A4043, B$2:B4043, "Med A"), 0)</f>
        <v>0</v>
      </c>
      <c r="J4043" s="23">
        <f t="shared" si="397"/>
        <v>0</v>
      </c>
      <c r="K4043" s="23">
        <f t="shared" si="398"/>
        <v>0</v>
      </c>
      <c r="L4043" s="23">
        <f t="shared" si="399"/>
        <v>0</v>
      </c>
      <c r="M4043" s="1">
        <f>IF(AND(B4043="Med B", COUNTIFS(A$2:A4043, A4043, B$2:B4043, "Med B")=1), 1, 0)</f>
        <v>0</v>
      </c>
      <c r="N4043" s="1">
        <f t="shared" si="400"/>
        <v>0</v>
      </c>
      <c r="O4043" s="1">
        <f>IF(B4043="Med B", COUNTIFS(A$2:A4043, A4043, B$2:B4043, "Med B"), 0)</f>
        <v>0</v>
      </c>
      <c r="P4043" s="1">
        <f>IF(AND(B4043="Med B", COUNTIFS(A$2:A4043, A4043, B$2:B4043, "Med B")=2), E4043, 0)</f>
        <v>0</v>
      </c>
    </row>
    <row r="4044" spans="9:16" ht="12.75" customHeight="1" x14ac:dyDescent="0.25">
      <c r="I4044" s="23">
        <f>IF(F4044=1, SUMIFS(E$2:E4044, A$2:A4044, A4044, B$2:B4044, "Med A"), 0)</f>
        <v>0</v>
      </c>
      <c r="J4044" s="23">
        <f t="shared" si="397"/>
        <v>0</v>
      </c>
      <c r="K4044" s="23">
        <f t="shared" si="398"/>
        <v>0</v>
      </c>
      <c r="L4044" s="23">
        <f t="shared" si="399"/>
        <v>0</v>
      </c>
      <c r="M4044" s="1">
        <f>IF(AND(B4044="Med B", COUNTIFS(A$2:A4044, A4044, B$2:B4044, "Med B")=1), 1, 0)</f>
        <v>0</v>
      </c>
      <c r="N4044" s="1">
        <f t="shared" si="400"/>
        <v>0</v>
      </c>
      <c r="O4044" s="1">
        <f>IF(B4044="Med B", COUNTIFS(A$2:A4044, A4044, B$2:B4044, "Med B"), 0)</f>
        <v>0</v>
      </c>
      <c r="P4044" s="1">
        <f>IF(AND(B4044="Med B", COUNTIFS(A$2:A4044, A4044, B$2:B4044, "Med B")=2), E4044, 0)</f>
        <v>0</v>
      </c>
    </row>
  </sheetData>
  <autoFilter ref="A1:J4044" xr:uid="{00000000-0001-0000-0000-000000000000}"/>
  <phoneticPr fontId="4" type="noConversion"/>
  <pageMargins left="0" right="0" top="0" bottom="0" header="0" footer="0"/>
  <pageSetup fitToWidth="0" fitToHeight="0" orientation="portrait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98"/>
  <sheetViews>
    <sheetView zoomScale="150" zoomScaleNormal="150" zoomScalePageLayoutView="150" workbookViewId="0">
      <selection activeCell="B1" sqref="B1:B1048576"/>
    </sheetView>
  </sheetViews>
  <sheetFormatPr defaultColWidth="6.81640625" defaultRowHeight="10" x14ac:dyDescent="0.25"/>
  <cols>
    <col min="1" max="1" width="8.1796875" style="1" customWidth="1"/>
    <col min="2" max="2" width="10.453125" style="2" bestFit="1" customWidth="1"/>
    <col min="3" max="3" width="15.453125" style="27" bestFit="1" customWidth="1"/>
    <col min="4" max="4" width="9.81640625" style="1" bestFit="1" customWidth="1"/>
    <col min="5" max="16384" width="6.81640625" style="1"/>
  </cols>
  <sheetData>
    <row r="1" spans="1:4" x14ac:dyDescent="0.25">
      <c r="A1" s="1" t="s">
        <v>0</v>
      </c>
      <c r="B1" s="2" t="s">
        <v>3</v>
      </c>
      <c r="C1" s="27" t="s">
        <v>4</v>
      </c>
      <c r="D1" s="1" t="s">
        <v>5</v>
      </c>
    </row>
    <row r="2" spans="1:4" x14ac:dyDescent="0.25">
      <c r="A2" s="1">
        <v>1</v>
      </c>
      <c r="B2" s="2">
        <v>41094</v>
      </c>
      <c r="C2" s="27" t="s">
        <v>11</v>
      </c>
      <c r="D2" s="1">
        <v>679</v>
      </c>
    </row>
    <row r="3" spans="1:4" x14ac:dyDescent="0.25">
      <c r="A3" s="1">
        <v>1</v>
      </c>
      <c r="B3" s="2">
        <v>41122</v>
      </c>
      <c r="C3" s="27" t="s">
        <v>11</v>
      </c>
      <c r="D3" s="1">
        <v>621</v>
      </c>
    </row>
    <row r="4" spans="1:4" x14ac:dyDescent="0.25">
      <c r="A4" s="1">
        <v>1</v>
      </c>
      <c r="B4" s="2">
        <v>41157</v>
      </c>
      <c r="C4" s="27" t="s">
        <v>11</v>
      </c>
      <c r="D4" s="1">
        <v>915</v>
      </c>
    </row>
    <row r="5" spans="1:4" x14ac:dyDescent="0.25">
      <c r="A5" s="1">
        <v>1</v>
      </c>
      <c r="B5" s="2">
        <v>41185</v>
      </c>
      <c r="C5" s="27" t="s">
        <v>11</v>
      </c>
      <c r="D5" s="1">
        <v>848</v>
      </c>
    </row>
    <row r="6" spans="1:4" x14ac:dyDescent="0.25">
      <c r="A6" s="1">
        <v>1</v>
      </c>
      <c r="B6" s="2">
        <v>41220</v>
      </c>
      <c r="C6" s="27" t="s">
        <v>11</v>
      </c>
      <c r="D6" s="1">
        <v>845</v>
      </c>
    </row>
    <row r="7" spans="1:4" x14ac:dyDescent="0.25">
      <c r="A7" s="1">
        <v>1</v>
      </c>
      <c r="B7" s="2">
        <v>41248</v>
      </c>
      <c r="C7" s="27" t="s">
        <v>11</v>
      </c>
      <c r="D7" s="1">
        <v>611</v>
      </c>
    </row>
    <row r="8" spans="1:4" x14ac:dyDescent="0.25">
      <c r="A8" s="1">
        <v>1</v>
      </c>
      <c r="B8" s="2">
        <v>41094</v>
      </c>
      <c r="C8" s="27" t="s">
        <v>12</v>
      </c>
      <c r="D8" s="1">
        <v>10.7</v>
      </c>
    </row>
    <row r="9" spans="1:4" x14ac:dyDescent="0.25">
      <c r="A9" s="1">
        <v>1</v>
      </c>
      <c r="B9" s="2">
        <v>41110</v>
      </c>
      <c r="C9" s="27" t="s">
        <v>12</v>
      </c>
      <c r="D9" s="1">
        <v>10.199999999999999</v>
      </c>
    </row>
    <row r="10" spans="1:4" x14ac:dyDescent="0.25">
      <c r="A10" s="1">
        <v>1</v>
      </c>
      <c r="B10" s="2">
        <v>41122</v>
      </c>
      <c r="C10" s="27" t="s">
        <v>12</v>
      </c>
      <c r="D10" s="1">
        <v>10.3</v>
      </c>
    </row>
    <row r="11" spans="1:4" x14ac:dyDescent="0.25">
      <c r="A11" s="1">
        <v>1</v>
      </c>
      <c r="B11" s="2">
        <v>41138</v>
      </c>
      <c r="C11" s="27" t="s">
        <v>12</v>
      </c>
      <c r="D11" s="1">
        <v>10.3</v>
      </c>
    </row>
    <row r="12" spans="1:4" x14ac:dyDescent="0.25">
      <c r="A12" s="1">
        <v>1</v>
      </c>
      <c r="B12" s="2">
        <v>41157</v>
      </c>
      <c r="C12" s="27" t="s">
        <v>12</v>
      </c>
      <c r="D12" s="1">
        <v>10.4</v>
      </c>
    </row>
    <row r="13" spans="1:4" x14ac:dyDescent="0.25">
      <c r="A13" s="1">
        <v>1</v>
      </c>
      <c r="B13" s="2">
        <v>41171</v>
      </c>
      <c r="C13" s="27" t="s">
        <v>12</v>
      </c>
      <c r="D13" s="1">
        <v>10.7</v>
      </c>
    </row>
    <row r="14" spans="1:4" x14ac:dyDescent="0.25">
      <c r="A14" s="1">
        <v>1</v>
      </c>
      <c r="B14" s="2">
        <v>41185</v>
      </c>
      <c r="C14" s="27" t="s">
        <v>12</v>
      </c>
      <c r="D14" s="1">
        <v>11</v>
      </c>
    </row>
    <row r="15" spans="1:4" x14ac:dyDescent="0.25">
      <c r="A15" s="1">
        <v>1</v>
      </c>
      <c r="B15" s="2">
        <v>41199</v>
      </c>
      <c r="C15" s="27" t="s">
        <v>12</v>
      </c>
      <c r="D15" s="1">
        <v>11</v>
      </c>
    </row>
    <row r="16" spans="1:4" x14ac:dyDescent="0.25">
      <c r="A16" s="1">
        <v>1</v>
      </c>
      <c r="B16" s="2">
        <v>41220</v>
      </c>
      <c r="C16" s="27" t="s">
        <v>12</v>
      </c>
      <c r="D16" s="1">
        <v>11.9</v>
      </c>
    </row>
    <row r="17" spans="1:4" x14ac:dyDescent="0.25">
      <c r="A17" s="1">
        <v>1</v>
      </c>
      <c r="B17" s="2">
        <v>41233</v>
      </c>
      <c r="C17" s="27" t="s">
        <v>12</v>
      </c>
      <c r="D17" s="1">
        <v>11.1</v>
      </c>
    </row>
    <row r="18" spans="1:4" x14ac:dyDescent="0.25">
      <c r="A18" s="1">
        <v>1</v>
      </c>
      <c r="B18" s="2">
        <v>41248</v>
      </c>
      <c r="C18" s="27" t="s">
        <v>12</v>
      </c>
      <c r="D18" s="1">
        <v>11.1</v>
      </c>
    </row>
    <row r="19" spans="1:4" x14ac:dyDescent="0.25">
      <c r="A19" s="1">
        <v>1</v>
      </c>
      <c r="B19" s="2">
        <v>41094</v>
      </c>
      <c r="C19" s="27" t="s">
        <v>13</v>
      </c>
      <c r="D19" s="1">
        <v>26</v>
      </c>
    </row>
    <row r="20" spans="1:4" x14ac:dyDescent="0.25">
      <c r="A20" s="1">
        <v>1</v>
      </c>
      <c r="B20" s="2">
        <v>41122</v>
      </c>
      <c r="C20" s="27" t="s">
        <v>13</v>
      </c>
      <c r="D20" s="1">
        <v>7</v>
      </c>
    </row>
    <row r="21" spans="1:4" x14ac:dyDescent="0.25">
      <c r="A21" s="1">
        <v>1</v>
      </c>
      <c r="B21" s="2">
        <v>41157</v>
      </c>
      <c r="C21" s="27" t="s">
        <v>13</v>
      </c>
      <c r="D21" s="1">
        <v>25</v>
      </c>
    </row>
    <row r="22" spans="1:4" x14ac:dyDescent="0.25">
      <c r="A22" s="1">
        <v>1</v>
      </c>
      <c r="B22" s="2">
        <v>41185</v>
      </c>
      <c r="C22" s="27" t="s">
        <v>13</v>
      </c>
      <c r="D22" s="1">
        <v>40</v>
      </c>
    </row>
    <row r="23" spans="1:4" x14ac:dyDescent="0.25">
      <c r="A23" s="1">
        <v>1</v>
      </c>
      <c r="B23" s="2">
        <v>41220</v>
      </c>
      <c r="C23" s="27" t="s">
        <v>13</v>
      </c>
      <c r="D23" s="1">
        <v>60</v>
      </c>
    </row>
    <row r="24" spans="1:4" x14ac:dyDescent="0.25">
      <c r="A24" s="1">
        <v>1</v>
      </c>
      <c r="B24" s="2">
        <v>41248</v>
      </c>
      <c r="C24" s="27" t="s">
        <v>13</v>
      </c>
      <c r="D24" s="1">
        <v>22</v>
      </c>
    </row>
    <row r="25" spans="1:4" x14ac:dyDescent="0.25">
      <c r="A25" s="1">
        <v>2</v>
      </c>
      <c r="B25" s="2">
        <v>41095</v>
      </c>
      <c r="C25" s="27" t="s">
        <v>11</v>
      </c>
      <c r="D25" s="1">
        <v>1079</v>
      </c>
    </row>
    <row r="26" spans="1:4" x14ac:dyDescent="0.25">
      <c r="A26" s="1">
        <v>2</v>
      </c>
      <c r="B26" s="2">
        <v>41123</v>
      </c>
      <c r="C26" s="27" t="s">
        <v>11</v>
      </c>
      <c r="D26" s="1">
        <v>1190</v>
      </c>
    </row>
    <row r="27" spans="1:4" x14ac:dyDescent="0.25">
      <c r="A27" s="1">
        <v>2</v>
      </c>
      <c r="B27" s="2">
        <v>41156</v>
      </c>
      <c r="C27" s="27" t="s">
        <v>11</v>
      </c>
      <c r="D27" s="1">
        <v>1204</v>
      </c>
    </row>
    <row r="28" spans="1:4" x14ac:dyDescent="0.25">
      <c r="A28" s="1">
        <v>2</v>
      </c>
      <c r="B28" s="2">
        <v>41188</v>
      </c>
      <c r="C28" s="27" t="s">
        <v>11</v>
      </c>
      <c r="D28" s="1">
        <v>1622</v>
      </c>
    </row>
    <row r="29" spans="1:4" x14ac:dyDescent="0.25">
      <c r="A29" s="1">
        <v>2</v>
      </c>
      <c r="B29" s="2">
        <v>41221</v>
      </c>
      <c r="C29" s="27" t="s">
        <v>11</v>
      </c>
      <c r="D29" s="1">
        <v>1181</v>
      </c>
    </row>
    <row r="30" spans="1:4" x14ac:dyDescent="0.25">
      <c r="A30" s="1">
        <v>2</v>
      </c>
      <c r="B30" s="2">
        <v>41095</v>
      </c>
      <c r="C30" s="27" t="s">
        <v>12</v>
      </c>
      <c r="D30" s="1">
        <v>9.6</v>
      </c>
    </row>
    <row r="31" spans="1:4" x14ac:dyDescent="0.25">
      <c r="A31" s="1">
        <v>2</v>
      </c>
      <c r="B31" s="2">
        <v>41109</v>
      </c>
      <c r="C31" s="27" t="s">
        <v>12</v>
      </c>
      <c r="D31" s="1">
        <v>11.3</v>
      </c>
    </row>
    <row r="32" spans="1:4" x14ac:dyDescent="0.25">
      <c r="A32" s="1">
        <v>2</v>
      </c>
      <c r="B32" s="2">
        <v>41123</v>
      </c>
      <c r="C32" s="27" t="s">
        <v>12</v>
      </c>
      <c r="D32" s="1">
        <v>11.2</v>
      </c>
    </row>
    <row r="33" spans="1:4" x14ac:dyDescent="0.25">
      <c r="A33" s="1">
        <v>2</v>
      </c>
      <c r="B33" s="2">
        <v>41139</v>
      </c>
      <c r="C33" s="27" t="s">
        <v>12</v>
      </c>
      <c r="D33" s="1">
        <v>12</v>
      </c>
    </row>
    <row r="34" spans="1:4" x14ac:dyDescent="0.25">
      <c r="A34" s="1">
        <v>2</v>
      </c>
      <c r="B34" s="2">
        <v>41144</v>
      </c>
      <c r="C34" s="27" t="s">
        <v>12</v>
      </c>
      <c r="D34" s="1">
        <v>12.9</v>
      </c>
    </row>
    <row r="35" spans="1:4" x14ac:dyDescent="0.25">
      <c r="A35" s="1">
        <v>2</v>
      </c>
      <c r="B35" s="2">
        <v>41153</v>
      </c>
      <c r="C35" s="27" t="s">
        <v>12</v>
      </c>
      <c r="D35" s="1">
        <v>10.6</v>
      </c>
    </row>
    <row r="36" spans="1:4" x14ac:dyDescent="0.25">
      <c r="A36" s="1">
        <v>2</v>
      </c>
      <c r="B36" s="2">
        <v>41156</v>
      </c>
      <c r="C36" s="27" t="s">
        <v>12</v>
      </c>
      <c r="D36" s="1">
        <v>10</v>
      </c>
    </row>
    <row r="37" spans="1:4" x14ac:dyDescent="0.25">
      <c r="A37" s="1">
        <v>2</v>
      </c>
      <c r="B37" s="2">
        <v>41172</v>
      </c>
      <c r="C37" s="27" t="s">
        <v>12</v>
      </c>
      <c r="D37" s="1">
        <v>10.8</v>
      </c>
    </row>
    <row r="38" spans="1:4" x14ac:dyDescent="0.25">
      <c r="A38" s="1">
        <v>2</v>
      </c>
      <c r="B38" s="2">
        <v>41188</v>
      </c>
      <c r="C38" s="27" t="s">
        <v>12</v>
      </c>
      <c r="D38" s="1">
        <v>13</v>
      </c>
    </row>
    <row r="39" spans="1:4" x14ac:dyDescent="0.25">
      <c r="A39" s="1">
        <v>2</v>
      </c>
      <c r="B39" s="2">
        <v>41200</v>
      </c>
      <c r="C39" s="27" t="s">
        <v>12</v>
      </c>
      <c r="D39" s="1">
        <v>12</v>
      </c>
    </row>
    <row r="40" spans="1:4" x14ac:dyDescent="0.25">
      <c r="A40" s="1">
        <v>2</v>
      </c>
      <c r="B40" s="2">
        <v>41221</v>
      </c>
      <c r="C40" s="27" t="s">
        <v>12</v>
      </c>
      <c r="D40" s="1">
        <v>12.5</v>
      </c>
    </row>
    <row r="41" spans="1:4" x14ac:dyDescent="0.25">
      <c r="A41" s="1">
        <v>2</v>
      </c>
      <c r="B41" s="2">
        <v>41232</v>
      </c>
      <c r="C41" s="27" t="s">
        <v>12</v>
      </c>
      <c r="D41" s="1">
        <v>10.6</v>
      </c>
    </row>
    <row r="42" spans="1:4" x14ac:dyDescent="0.25">
      <c r="A42" s="1">
        <v>2</v>
      </c>
      <c r="B42" s="2">
        <v>41095</v>
      </c>
      <c r="C42" s="27" t="s">
        <v>13</v>
      </c>
      <c r="D42" s="1">
        <v>20</v>
      </c>
    </row>
    <row r="43" spans="1:4" x14ac:dyDescent="0.25">
      <c r="A43" s="1">
        <v>2</v>
      </c>
      <c r="B43" s="2">
        <v>41123</v>
      </c>
      <c r="C43" s="27" t="s">
        <v>13</v>
      </c>
      <c r="D43" s="1">
        <v>16</v>
      </c>
    </row>
    <row r="44" spans="1:4" x14ac:dyDescent="0.25">
      <c r="A44" s="1">
        <v>2</v>
      </c>
      <c r="B44" s="2">
        <v>41156</v>
      </c>
      <c r="C44" s="27" t="s">
        <v>13</v>
      </c>
      <c r="D44" s="1">
        <v>63</v>
      </c>
    </row>
    <row r="45" spans="1:4" x14ac:dyDescent="0.25">
      <c r="A45" s="1">
        <v>2</v>
      </c>
      <c r="B45" s="2">
        <v>41188</v>
      </c>
      <c r="C45" s="27" t="s">
        <v>13</v>
      </c>
      <c r="D45" s="1">
        <v>39</v>
      </c>
    </row>
    <row r="46" spans="1:4" x14ac:dyDescent="0.25">
      <c r="A46" s="1">
        <v>2</v>
      </c>
      <c r="B46" s="2">
        <v>41221</v>
      </c>
      <c r="C46" s="27" t="s">
        <v>13</v>
      </c>
      <c r="D46" s="1">
        <v>30</v>
      </c>
    </row>
    <row r="47" spans="1:4" x14ac:dyDescent="0.25">
      <c r="A47" s="1">
        <v>3</v>
      </c>
      <c r="B47" s="2">
        <v>41094</v>
      </c>
      <c r="C47" s="27" t="s">
        <v>11</v>
      </c>
      <c r="D47" s="1">
        <v>3060</v>
      </c>
    </row>
    <row r="48" spans="1:4" x14ac:dyDescent="0.25">
      <c r="A48" s="1">
        <v>3</v>
      </c>
      <c r="B48" s="2">
        <v>41122</v>
      </c>
      <c r="C48" s="27" t="s">
        <v>11</v>
      </c>
      <c r="D48" s="1">
        <v>2838</v>
      </c>
    </row>
    <row r="49" spans="1:4" x14ac:dyDescent="0.25">
      <c r="A49" s="1">
        <v>3</v>
      </c>
      <c r="B49" s="2">
        <v>41157</v>
      </c>
      <c r="C49" s="27" t="s">
        <v>11</v>
      </c>
      <c r="D49" s="1">
        <v>2449</v>
      </c>
    </row>
    <row r="50" spans="1:4" x14ac:dyDescent="0.25">
      <c r="A50" s="1">
        <v>3</v>
      </c>
      <c r="B50" s="2">
        <v>41185</v>
      </c>
      <c r="C50" s="27" t="s">
        <v>11</v>
      </c>
      <c r="D50" s="1">
        <v>2444</v>
      </c>
    </row>
    <row r="51" spans="1:4" x14ac:dyDescent="0.25">
      <c r="A51" s="1">
        <v>3</v>
      </c>
      <c r="B51" s="2">
        <v>41220</v>
      </c>
      <c r="C51" s="27" t="s">
        <v>11</v>
      </c>
      <c r="D51" s="1">
        <v>2174</v>
      </c>
    </row>
    <row r="52" spans="1:4" x14ac:dyDescent="0.25">
      <c r="A52" s="1">
        <v>3</v>
      </c>
      <c r="B52" s="2">
        <v>41248</v>
      </c>
      <c r="C52" s="27" t="s">
        <v>11</v>
      </c>
      <c r="D52" s="1">
        <v>2054</v>
      </c>
    </row>
    <row r="53" spans="1:4" x14ac:dyDescent="0.25">
      <c r="A53" s="1">
        <v>3</v>
      </c>
      <c r="B53" s="2">
        <v>41094</v>
      </c>
      <c r="C53" s="27" t="s">
        <v>12</v>
      </c>
      <c r="D53" s="1">
        <v>11.6</v>
      </c>
    </row>
    <row r="54" spans="1:4" x14ac:dyDescent="0.25">
      <c r="A54" s="1">
        <v>3</v>
      </c>
      <c r="B54" s="2">
        <v>41101</v>
      </c>
      <c r="C54" s="27" t="s">
        <v>12</v>
      </c>
      <c r="D54" s="1">
        <v>11.7</v>
      </c>
    </row>
    <row r="55" spans="1:4" x14ac:dyDescent="0.25">
      <c r="A55" s="1">
        <v>3</v>
      </c>
      <c r="B55" s="2">
        <v>41108</v>
      </c>
      <c r="C55" s="27" t="s">
        <v>12</v>
      </c>
      <c r="D55" s="1">
        <v>11.9</v>
      </c>
    </row>
    <row r="56" spans="1:4" x14ac:dyDescent="0.25">
      <c r="A56" s="1">
        <v>3</v>
      </c>
      <c r="B56" s="2">
        <v>41115</v>
      </c>
      <c r="C56" s="27" t="s">
        <v>12</v>
      </c>
      <c r="D56" s="1">
        <v>11.8</v>
      </c>
    </row>
    <row r="57" spans="1:4" x14ac:dyDescent="0.25">
      <c r="A57" s="1">
        <v>3</v>
      </c>
      <c r="B57" s="2">
        <v>41122</v>
      </c>
      <c r="C57" s="27" t="s">
        <v>12</v>
      </c>
      <c r="D57" s="1">
        <v>12.1</v>
      </c>
    </row>
    <row r="58" spans="1:4" x14ac:dyDescent="0.25">
      <c r="A58" s="1">
        <v>3</v>
      </c>
      <c r="B58" s="2">
        <v>41129</v>
      </c>
      <c r="C58" s="27" t="s">
        <v>12</v>
      </c>
      <c r="D58" s="1">
        <v>12</v>
      </c>
    </row>
    <row r="59" spans="1:4" x14ac:dyDescent="0.25">
      <c r="A59" s="1">
        <v>3</v>
      </c>
      <c r="B59" s="2">
        <v>41136</v>
      </c>
      <c r="C59" s="27" t="s">
        <v>12</v>
      </c>
      <c r="D59" s="1">
        <v>11.9</v>
      </c>
    </row>
    <row r="60" spans="1:4" x14ac:dyDescent="0.25">
      <c r="A60" s="1">
        <v>3</v>
      </c>
      <c r="B60" s="2">
        <v>41143</v>
      </c>
      <c r="C60" s="27" t="s">
        <v>12</v>
      </c>
      <c r="D60" s="1">
        <v>12.6</v>
      </c>
    </row>
    <row r="61" spans="1:4" x14ac:dyDescent="0.25">
      <c r="A61" s="1">
        <v>3</v>
      </c>
      <c r="B61" s="2">
        <v>41157</v>
      </c>
      <c r="C61" s="27" t="s">
        <v>12</v>
      </c>
      <c r="D61" s="1">
        <v>11.8</v>
      </c>
    </row>
    <row r="62" spans="1:4" x14ac:dyDescent="0.25">
      <c r="A62" s="1">
        <v>3</v>
      </c>
      <c r="B62" s="2">
        <v>41164</v>
      </c>
      <c r="C62" s="27" t="s">
        <v>12</v>
      </c>
      <c r="D62" s="1">
        <v>12</v>
      </c>
    </row>
    <row r="63" spans="1:4" x14ac:dyDescent="0.25">
      <c r="A63" s="1">
        <v>3</v>
      </c>
      <c r="B63" s="2">
        <v>41171</v>
      </c>
      <c r="C63" s="27" t="s">
        <v>12</v>
      </c>
      <c r="D63" s="1">
        <v>12.1</v>
      </c>
    </row>
    <row r="64" spans="1:4" x14ac:dyDescent="0.25">
      <c r="A64" s="1">
        <v>3</v>
      </c>
      <c r="B64" s="2">
        <v>41185</v>
      </c>
      <c r="C64" s="27" t="s">
        <v>12</v>
      </c>
      <c r="D64" s="1">
        <v>11.9</v>
      </c>
    </row>
    <row r="65" spans="1:4" x14ac:dyDescent="0.25">
      <c r="A65" s="1">
        <v>3</v>
      </c>
      <c r="B65" s="2">
        <v>41199</v>
      </c>
      <c r="C65" s="27" t="s">
        <v>12</v>
      </c>
      <c r="D65" s="1">
        <v>11.6</v>
      </c>
    </row>
    <row r="66" spans="1:4" x14ac:dyDescent="0.25">
      <c r="A66" s="1">
        <v>3</v>
      </c>
      <c r="B66" s="2">
        <v>41220</v>
      </c>
      <c r="C66" s="27" t="s">
        <v>12</v>
      </c>
      <c r="D66" s="1">
        <v>11.9</v>
      </c>
    </row>
    <row r="67" spans="1:4" x14ac:dyDescent="0.25">
      <c r="A67" s="1">
        <v>3</v>
      </c>
      <c r="B67" s="2">
        <v>41233</v>
      </c>
      <c r="C67" s="27" t="s">
        <v>12</v>
      </c>
      <c r="D67" s="1">
        <v>11.8</v>
      </c>
    </row>
    <row r="68" spans="1:4" x14ac:dyDescent="0.25">
      <c r="A68" s="1">
        <v>3</v>
      </c>
      <c r="B68" s="2">
        <v>41248</v>
      </c>
      <c r="C68" s="27" t="s">
        <v>12</v>
      </c>
      <c r="D68" s="1">
        <v>11.6</v>
      </c>
    </row>
    <row r="69" spans="1:4" x14ac:dyDescent="0.25">
      <c r="A69" s="1">
        <v>3</v>
      </c>
      <c r="B69" s="2">
        <v>41094</v>
      </c>
      <c r="C69" s="27" t="s">
        <v>13</v>
      </c>
      <c r="D69" s="1">
        <v>34</v>
      </c>
    </row>
    <row r="70" spans="1:4" x14ac:dyDescent="0.25">
      <c r="A70" s="1">
        <v>3</v>
      </c>
      <c r="B70" s="2">
        <v>41122</v>
      </c>
      <c r="C70" s="27" t="s">
        <v>13</v>
      </c>
      <c r="D70" s="1">
        <v>25</v>
      </c>
    </row>
    <row r="71" spans="1:4" x14ac:dyDescent="0.25">
      <c r="A71" s="1">
        <v>3</v>
      </c>
      <c r="B71" s="2">
        <v>41157</v>
      </c>
      <c r="C71" s="27" t="s">
        <v>13</v>
      </c>
      <c r="D71" s="1">
        <v>33</v>
      </c>
    </row>
    <row r="72" spans="1:4" x14ac:dyDescent="0.25">
      <c r="A72" s="1">
        <v>3</v>
      </c>
      <c r="B72" s="2">
        <v>41185</v>
      </c>
      <c r="C72" s="27" t="s">
        <v>13</v>
      </c>
      <c r="D72" s="1">
        <v>37</v>
      </c>
    </row>
    <row r="73" spans="1:4" x14ac:dyDescent="0.25">
      <c r="A73" s="1">
        <v>3</v>
      </c>
      <c r="B73" s="2">
        <v>41220</v>
      </c>
      <c r="C73" s="27" t="s">
        <v>13</v>
      </c>
      <c r="D73" s="1">
        <v>41</v>
      </c>
    </row>
    <row r="74" spans="1:4" x14ac:dyDescent="0.25">
      <c r="A74" s="1">
        <v>3</v>
      </c>
      <c r="B74" s="2">
        <v>41248</v>
      </c>
      <c r="C74" s="27" t="s">
        <v>13</v>
      </c>
      <c r="D74" s="1">
        <v>39</v>
      </c>
    </row>
    <row r="75" spans="1:4" x14ac:dyDescent="0.25">
      <c r="A75" s="1">
        <v>4</v>
      </c>
      <c r="B75" s="2">
        <v>41094</v>
      </c>
      <c r="C75" s="27" t="s">
        <v>11</v>
      </c>
      <c r="D75" s="1">
        <v>529</v>
      </c>
    </row>
    <row r="76" spans="1:4" x14ac:dyDescent="0.25">
      <c r="A76" s="1">
        <v>4</v>
      </c>
      <c r="B76" s="2">
        <v>41122</v>
      </c>
      <c r="C76" s="27" t="s">
        <v>11</v>
      </c>
      <c r="D76" s="1">
        <v>723</v>
      </c>
    </row>
    <row r="77" spans="1:4" x14ac:dyDescent="0.25">
      <c r="A77" s="1">
        <v>4</v>
      </c>
      <c r="B77" s="2">
        <v>41157</v>
      </c>
      <c r="C77" s="27" t="s">
        <v>11</v>
      </c>
      <c r="D77" s="1">
        <v>539</v>
      </c>
    </row>
    <row r="78" spans="1:4" x14ac:dyDescent="0.25">
      <c r="A78" s="1">
        <v>4</v>
      </c>
      <c r="B78" s="2">
        <v>41185</v>
      </c>
      <c r="C78" s="27" t="s">
        <v>11</v>
      </c>
      <c r="D78" s="1">
        <v>686</v>
      </c>
    </row>
    <row r="79" spans="1:4" x14ac:dyDescent="0.25">
      <c r="A79" s="1">
        <v>4</v>
      </c>
      <c r="B79" s="2">
        <v>41220</v>
      </c>
      <c r="C79" s="27" t="s">
        <v>11</v>
      </c>
      <c r="D79" s="1">
        <v>728</v>
      </c>
    </row>
    <row r="80" spans="1:4" x14ac:dyDescent="0.25">
      <c r="A80" s="1">
        <v>4</v>
      </c>
      <c r="B80" s="2">
        <v>41094</v>
      </c>
      <c r="C80" s="27" t="s">
        <v>12</v>
      </c>
      <c r="D80" s="1">
        <v>10.7</v>
      </c>
    </row>
    <row r="81" spans="1:4" x14ac:dyDescent="0.25">
      <c r="A81" s="1">
        <v>4</v>
      </c>
      <c r="B81" s="2">
        <v>41108</v>
      </c>
      <c r="C81" s="27" t="s">
        <v>12</v>
      </c>
      <c r="D81" s="1">
        <v>10.7</v>
      </c>
    </row>
    <row r="82" spans="1:4" x14ac:dyDescent="0.25">
      <c r="A82" s="1">
        <v>4</v>
      </c>
      <c r="B82" s="2">
        <v>41122</v>
      </c>
      <c r="C82" s="27" t="s">
        <v>12</v>
      </c>
      <c r="D82" s="1">
        <v>10.199999999999999</v>
      </c>
    </row>
    <row r="83" spans="1:4" x14ac:dyDescent="0.25">
      <c r="A83" s="1">
        <v>4</v>
      </c>
      <c r="B83" s="2">
        <v>41136</v>
      </c>
      <c r="C83" s="27" t="s">
        <v>12</v>
      </c>
      <c r="D83" s="1">
        <v>11</v>
      </c>
    </row>
    <row r="84" spans="1:4" x14ac:dyDescent="0.25">
      <c r="A84" s="1">
        <v>4</v>
      </c>
      <c r="B84" s="2">
        <v>41157</v>
      </c>
      <c r="C84" s="27" t="s">
        <v>12</v>
      </c>
      <c r="D84" s="1">
        <v>11.3</v>
      </c>
    </row>
    <row r="85" spans="1:4" x14ac:dyDescent="0.25">
      <c r="A85" s="1">
        <v>4</v>
      </c>
      <c r="B85" s="2">
        <v>41171</v>
      </c>
      <c r="C85" s="27" t="s">
        <v>12</v>
      </c>
      <c r="D85" s="1">
        <v>12.6</v>
      </c>
    </row>
    <row r="86" spans="1:4" x14ac:dyDescent="0.25">
      <c r="A86" s="1">
        <v>4</v>
      </c>
      <c r="B86" s="2">
        <v>41185</v>
      </c>
      <c r="C86" s="27" t="s">
        <v>12</v>
      </c>
      <c r="D86" s="1">
        <v>13</v>
      </c>
    </row>
    <row r="87" spans="1:4" x14ac:dyDescent="0.25">
      <c r="A87" s="1">
        <v>4</v>
      </c>
      <c r="B87" s="2">
        <v>41199</v>
      </c>
      <c r="C87" s="27" t="s">
        <v>12</v>
      </c>
      <c r="D87" s="1">
        <v>12.3</v>
      </c>
    </row>
    <row r="88" spans="1:4" x14ac:dyDescent="0.25">
      <c r="A88" s="1">
        <v>4</v>
      </c>
      <c r="B88" s="2">
        <v>41220</v>
      </c>
      <c r="C88" s="27" t="s">
        <v>12</v>
      </c>
      <c r="D88" s="1">
        <v>11.5</v>
      </c>
    </row>
    <row r="89" spans="1:4" x14ac:dyDescent="0.25">
      <c r="A89" s="1">
        <v>4</v>
      </c>
      <c r="B89" s="2">
        <v>41233</v>
      </c>
      <c r="C89" s="27" t="s">
        <v>12</v>
      </c>
      <c r="D89" s="1">
        <v>10.7</v>
      </c>
    </row>
    <row r="90" spans="1:4" x14ac:dyDescent="0.25">
      <c r="A90" s="1">
        <v>4</v>
      </c>
      <c r="B90" s="2">
        <v>41094</v>
      </c>
      <c r="C90" s="27" t="s">
        <v>13</v>
      </c>
      <c r="D90" s="1">
        <v>17</v>
      </c>
    </row>
    <row r="91" spans="1:4" x14ac:dyDescent="0.25">
      <c r="A91" s="1">
        <v>4</v>
      </c>
      <c r="B91" s="2">
        <v>41122</v>
      </c>
      <c r="C91" s="27" t="s">
        <v>13</v>
      </c>
      <c r="D91" s="1">
        <v>16</v>
      </c>
    </row>
    <row r="92" spans="1:4" x14ac:dyDescent="0.25">
      <c r="A92" s="1">
        <v>4</v>
      </c>
      <c r="B92" s="2">
        <v>41157</v>
      </c>
      <c r="C92" s="27" t="s">
        <v>13</v>
      </c>
      <c r="D92" s="1">
        <v>8</v>
      </c>
    </row>
    <row r="93" spans="1:4" x14ac:dyDescent="0.25">
      <c r="A93" s="1">
        <v>4</v>
      </c>
      <c r="B93" s="2">
        <v>41185</v>
      </c>
      <c r="C93" s="27" t="s">
        <v>13</v>
      </c>
      <c r="D93" s="1">
        <v>33</v>
      </c>
    </row>
    <row r="94" spans="1:4" x14ac:dyDescent="0.25">
      <c r="A94" s="1">
        <v>4</v>
      </c>
      <c r="B94" s="2">
        <v>41220</v>
      </c>
      <c r="C94" s="27" t="s">
        <v>13</v>
      </c>
      <c r="D94" s="1">
        <v>18</v>
      </c>
    </row>
    <row r="95" spans="1:4" x14ac:dyDescent="0.25">
      <c r="A95" s="1">
        <v>5</v>
      </c>
      <c r="B95" s="2">
        <v>41094</v>
      </c>
      <c r="C95" s="27" t="s">
        <v>11</v>
      </c>
      <c r="D95" s="1">
        <v>587</v>
      </c>
    </row>
    <row r="96" spans="1:4" x14ac:dyDescent="0.25">
      <c r="A96" s="1">
        <v>5</v>
      </c>
      <c r="B96" s="2">
        <v>41122</v>
      </c>
      <c r="C96" s="27" t="s">
        <v>11</v>
      </c>
      <c r="D96" s="1">
        <v>422</v>
      </c>
    </row>
    <row r="97" spans="1:4" x14ac:dyDescent="0.25">
      <c r="A97" s="1">
        <v>5</v>
      </c>
      <c r="B97" s="2">
        <v>41159</v>
      </c>
      <c r="C97" s="27" t="s">
        <v>11</v>
      </c>
      <c r="D97" s="1">
        <v>876</v>
      </c>
    </row>
    <row r="98" spans="1:4" x14ac:dyDescent="0.25">
      <c r="A98" s="1">
        <v>5</v>
      </c>
      <c r="B98" s="2">
        <v>41185</v>
      </c>
      <c r="C98" s="27" t="s">
        <v>11</v>
      </c>
      <c r="D98" s="1">
        <v>509</v>
      </c>
    </row>
    <row r="99" spans="1:4" x14ac:dyDescent="0.25">
      <c r="A99" s="1">
        <v>5</v>
      </c>
      <c r="B99" s="2">
        <v>41220</v>
      </c>
      <c r="C99" s="27" t="s">
        <v>11</v>
      </c>
      <c r="D99" s="1">
        <v>362</v>
      </c>
    </row>
    <row r="100" spans="1:4" x14ac:dyDescent="0.25">
      <c r="A100" s="1">
        <v>5</v>
      </c>
      <c r="B100" s="2">
        <v>41248</v>
      </c>
      <c r="C100" s="27" t="s">
        <v>11</v>
      </c>
      <c r="D100" s="1">
        <v>698</v>
      </c>
    </row>
    <row r="101" spans="1:4" x14ac:dyDescent="0.25">
      <c r="A101" s="1">
        <v>5</v>
      </c>
      <c r="B101" s="2">
        <v>41094</v>
      </c>
      <c r="C101" s="27" t="s">
        <v>12</v>
      </c>
      <c r="D101" s="1">
        <v>11.2</v>
      </c>
    </row>
    <row r="102" spans="1:4" x14ac:dyDescent="0.25">
      <c r="A102" s="1">
        <v>5</v>
      </c>
      <c r="B102" s="2">
        <v>41108</v>
      </c>
      <c r="C102" s="27" t="s">
        <v>12</v>
      </c>
      <c r="D102" s="1">
        <v>11.5</v>
      </c>
    </row>
    <row r="103" spans="1:4" x14ac:dyDescent="0.25">
      <c r="A103" s="1">
        <v>5</v>
      </c>
      <c r="B103" s="2">
        <v>41122</v>
      </c>
      <c r="C103" s="27" t="s">
        <v>12</v>
      </c>
      <c r="D103" s="1">
        <v>11</v>
      </c>
    </row>
    <row r="104" spans="1:4" x14ac:dyDescent="0.25">
      <c r="A104" s="1">
        <v>5</v>
      </c>
      <c r="B104" s="2">
        <v>41136</v>
      </c>
      <c r="C104" s="27" t="s">
        <v>12</v>
      </c>
      <c r="D104" s="1">
        <v>12.5</v>
      </c>
    </row>
    <row r="105" spans="1:4" x14ac:dyDescent="0.25">
      <c r="A105" s="1">
        <v>5</v>
      </c>
      <c r="B105" s="2">
        <v>41143</v>
      </c>
      <c r="C105" s="27" t="s">
        <v>12</v>
      </c>
      <c r="D105" s="1">
        <v>12.1</v>
      </c>
    </row>
    <row r="106" spans="1:4" x14ac:dyDescent="0.25">
      <c r="A106" s="1">
        <v>5</v>
      </c>
      <c r="B106" s="2">
        <v>41159</v>
      </c>
      <c r="C106" s="27" t="s">
        <v>12</v>
      </c>
      <c r="D106" s="1">
        <v>10.7</v>
      </c>
    </row>
    <row r="107" spans="1:4" x14ac:dyDescent="0.25">
      <c r="A107" s="1">
        <v>5</v>
      </c>
      <c r="B107" s="2">
        <v>41164</v>
      </c>
      <c r="C107" s="27" t="s">
        <v>12</v>
      </c>
      <c r="D107" s="1">
        <v>9.9</v>
      </c>
    </row>
    <row r="108" spans="1:4" x14ac:dyDescent="0.25">
      <c r="A108" s="1">
        <v>5</v>
      </c>
      <c r="B108" s="2">
        <v>41171</v>
      </c>
      <c r="C108" s="27" t="s">
        <v>12</v>
      </c>
      <c r="D108" s="1">
        <v>10.4</v>
      </c>
    </row>
    <row r="109" spans="1:4" x14ac:dyDescent="0.25">
      <c r="A109" s="1">
        <v>5</v>
      </c>
      <c r="B109" s="2">
        <v>41185</v>
      </c>
      <c r="C109" s="27" t="s">
        <v>12</v>
      </c>
      <c r="D109" s="1">
        <v>11</v>
      </c>
    </row>
    <row r="110" spans="1:4" x14ac:dyDescent="0.25">
      <c r="A110" s="1">
        <v>5</v>
      </c>
      <c r="B110" s="2">
        <v>41199</v>
      </c>
      <c r="C110" s="27" t="s">
        <v>12</v>
      </c>
      <c r="D110" s="1">
        <v>10</v>
      </c>
    </row>
    <row r="111" spans="1:4" x14ac:dyDescent="0.25">
      <c r="A111" s="1">
        <v>5</v>
      </c>
      <c r="B111" s="2">
        <v>41220</v>
      </c>
      <c r="C111" s="27" t="s">
        <v>12</v>
      </c>
      <c r="D111" s="1">
        <v>9.9</v>
      </c>
    </row>
    <row r="112" spans="1:4" x14ac:dyDescent="0.25">
      <c r="A112" s="1">
        <v>5</v>
      </c>
      <c r="B112" s="2">
        <v>41233</v>
      </c>
      <c r="C112" s="27" t="s">
        <v>12</v>
      </c>
      <c r="D112" s="1">
        <v>10.4</v>
      </c>
    </row>
    <row r="113" spans="1:4" x14ac:dyDescent="0.25">
      <c r="A113" s="1">
        <v>5</v>
      </c>
      <c r="B113" s="2">
        <v>41248</v>
      </c>
      <c r="C113" s="27" t="s">
        <v>12</v>
      </c>
      <c r="D113" s="1">
        <v>10.7</v>
      </c>
    </row>
    <row r="114" spans="1:4" x14ac:dyDescent="0.25">
      <c r="A114" s="1">
        <v>5</v>
      </c>
      <c r="B114" s="2">
        <v>41094</v>
      </c>
      <c r="C114" s="27" t="s">
        <v>13</v>
      </c>
      <c r="D114" s="1">
        <v>46</v>
      </c>
    </row>
    <row r="115" spans="1:4" x14ac:dyDescent="0.25">
      <c r="A115" s="1">
        <v>5</v>
      </c>
      <c r="B115" s="2">
        <v>41122</v>
      </c>
      <c r="C115" s="27" t="s">
        <v>13</v>
      </c>
      <c r="D115" s="1">
        <v>31</v>
      </c>
    </row>
    <row r="116" spans="1:4" x14ac:dyDescent="0.25">
      <c r="A116" s="1">
        <v>5</v>
      </c>
      <c r="B116" s="2">
        <v>41159</v>
      </c>
      <c r="C116" s="27" t="s">
        <v>13</v>
      </c>
      <c r="D116" s="1">
        <v>52</v>
      </c>
    </row>
    <row r="117" spans="1:4" x14ac:dyDescent="0.25">
      <c r="A117" s="1">
        <v>5</v>
      </c>
      <c r="B117" s="2">
        <v>41185</v>
      </c>
      <c r="C117" s="27" t="s">
        <v>13</v>
      </c>
      <c r="D117" s="1">
        <v>30</v>
      </c>
    </row>
    <row r="118" spans="1:4" x14ac:dyDescent="0.25">
      <c r="A118" s="1">
        <v>5</v>
      </c>
      <c r="B118" s="2">
        <v>41220</v>
      </c>
      <c r="C118" s="27" t="s">
        <v>13</v>
      </c>
      <c r="D118" s="1">
        <v>27</v>
      </c>
    </row>
    <row r="119" spans="1:4" x14ac:dyDescent="0.25">
      <c r="A119" s="1">
        <v>5</v>
      </c>
      <c r="B119" s="2">
        <v>41248</v>
      </c>
      <c r="C119" s="27" t="s">
        <v>13</v>
      </c>
      <c r="D119" s="1">
        <v>37</v>
      </c>
    </row>
    <row r="120" spans="1:4" x14ac:dyDescent="0.25">
      <c r="A120" s="1">
        <v>6</v>
      </c>
      <c r="B120" s="2">
        <v>41248</v>
      </c>
      <c r="C120" s="27" t="s">
        <v>11</v>
      </c>
      <c r="D120" s="1">
        <v>601</v>
      </c>
    </row>
    <row r="121" spans="1:4" x14ac:dyDescent="0.25">
      <c r="A121" s="1">
        <v>6</v>
      </c>
      <c r="B121" s="2">
        <v>41248</v>
      </c>
      <c r="C121" s="27" t="s">
        <v>12</v>
      </c>
      <c r="D121" s="1">
        <v>11.2</v>
      </c>
    </row>
    <row r="122" spans="1:4" x14ac:dyDescent="0.25">
      <c r="A122" s="1">
        <v>6</v>
      </c>
      <c r="B122" s="2">
        <v>41248</v>
      </c>
      <c r="C122" s="27" t="s">
        <v>13</v>
      </c>
      <c r="D122" s="1">
        <v>27</v>
      </c>
    </row>
    <row r="123" spans="1:4" x14ac:dyDescent="0.25">
      <c r="A123" s="1">
        <v>7</v>
      </c>
      <c r="B123" s="2">
        <v>41097</v>
      </c>
      <c r="C123" s="27" t="s">
        <v>11</v>
      </c>
      <c r="D123" s="1">
        <v>1370</v>
      </c>
    </row>
    <row r="124" spans="1:4" x14ac:dyDescent="0.25">
      <c r="A124" s="1">
        <v>7</v>
      </c>
      <c r="B124" s="2">
        <v>41123</v>
      </c>
      <c r="C124" s="27" t="s">
        <v>11</v>
      </c>
      <c r="D124" s="1">
        <v>1068</v>
      </c>
    </row>
    <row r="125" spans="1:4" x14ac:dyDescent="0.25">
      <c r="A125" s="1">
        <v>7</v>
      </c>
      <c r="B125" s="2">
        <v>41097</v>
      </c>
      <c r="C125" s="27" t="s">
        <v>12</v>
      </c>
      <c r="D125" s="1">
        <v>11</v>
      </c>
    </row>
    <row r="126" spans="1:4" x14ac:dyDescent="0.25">
      <c r="A126" s="1">
        <v>7</v>
      </c>
      <c r="B126" s="2">
        <v>41109</v>
      </c>
      <c r="C126" s="27" t="s">
        <v>12</v>
      </c>
      <c r="D126" s="1">
        <v>12.9</v>
      </c>
    </row>
    <row r="127" spans="1:4" x14ac:dyDescent="0.25">
      <c r="A127" s="1">
        <v>7</v>
      </c>
      <c r="B127" s="2">
        <v>41116</v>
      </c>
      <c r="C127" s="27" t="s">
        <v>12</v>
      </c>
      <c r="D127" s="1">
        <v>13.2</v>
      </c>
    </row>
    <row r="128" spans="1:4" x14ac:dyDescent="0.25">
      <c r="A128" s="1">
        <v>7</v>
      </c>
      <c r="B128" s="2">
        <v>41123</v>
      </c>
      <c r="C128" s="27" t="s">
        <v>12</v>
      </c>
      <c r="D128" s="1">
        <v>12.9</v>
      </c>
    </row>
    <row r="129" spans="1:4" x14ac:dyDescent="0.25">
      <c r="A129" s="1">
        <v>7</v>
      </c>
      <c r="B129" s="2">
        <v>41130</v>
      </c>
      <c r="C129" s="27" t="s">
        <v>12</v>
      </c>
      <c r="D129" s="1">
        <v>13.2</v>
      </c>
    </row>
    <row r="130" spans="1:4" x14ac:dyDescent="0.25">
      <c r="A130" s="1">
        <v>7</v>
      </c>
      <c r="B130" s="2">
        <v>41097</v>
      </c>
      <c r="C130" s="27" t="s">
        <v>13</v>
      </c>
      <c r="D130" s="1">
        <v>13</v>
      </c>
    </row>
    <row r="131" spans="1:4" x14ac:dyDescent="0.25">
      <c r="A131" s="1">
        <v>7</v>
      </c>
      <c r="B131" s="2">
        <v>41123</v>
      </c>
      <c r="C131" s="27" t="s">
        <v>13</v>
      </c>
      <c r="D131" s="1">
        <v>47</v>
      </c>
    </row>
    <row r="132" spans="1:4" x14ac:dyDescent="0.25">
      <c r="A132" s="1">
        <v>8</v>
      </c>
      <c r="B132" s="2">
        <v>41095</v>
      </c>
      <c r="C132" s="27" t="s">
        <v>11</v>
      </c>
      <c r="D132" s="1">
        <v>392</v>
      </c>
    </row>
    <row r="133" spans="1:4" x14ac:dyDescent="0.25">
      <c r="A133" s="1">
        <v>8</v>
      </c>
      <c r="B133" s="2">
        <v>41123</v>
      </c>
      <c r="C133" s="27" t="s">
        <v>11</v>
      </c>
      <c r="D133" s="1">
        <v>435</v>
      </c>
    </row>
    <row r="134" spans="1:4" x14ac:dyDescent="0.25">
      <c r="A134" s="1">
        <v>8</v>
      </c>
      <c r="B134" s="2">
        <v>41156</v>
      </c>
      <c r="C134" s="27" t="s">
        <v>11</v>
      </c>
      <c r="D134" s="1">
        <v>435</v>
      </c>
    </row>
    <row r="135" spans="1:4" x14ac:dyDescent="0.25">
      <c r="A135" s="1">
        <v>8</v>
      </c>
      <c r="B135" s="2">
        <v>41186</v>
      </c>
      <c r="C135" s="27" t="s">
        <v>11</v>
      </c>
      <c r="D135" s="1">
        <v>558</v>
      </c>
    </row>
    <row r="136" spans="1:4" x14ac:dyDescent="0.25">
      <c r="A136" s="1">
        <v>8</v>
      </c>
      <c r="B136" s="2">
        <v>41221</v>
      </c>
      <c r="C136" s="27" t="s">
        <v>11</v>
      </c>
      <c r="D136" s="1">
        <v>438</v>
      </c>
    </row>
    <row r="137" spans="1:4" x14ac:dyDescent="0.25">
      <c r="A137" s="1">
        <v>8</v>
      </c>
      <c r="B137" s="2">
        <v>41095</v>
      </c>
      <c r="C137" s="27" t="s">
        <v>12</v>
      </c>
      <c r="D137" s="1">
        <v>11.1</v>
      </c>
    </row>
    <row r="138" spans="1:4" x14ac:dyDescent="0.25">
      <c r="A138" s="1">
        <v>8</v>
      </c>
      <c r="B138" s="2">
        <v>41109</v>
      </c>
      <c r="C138" s="27" t="s">
        <v>12</v>
      </c>
      <c r="D138" s="1">
        <v>10.9</v>
      </c>
    </row>
    <row r="139" spans="1:4" x14ac:dyDescent="0.25">
      <c r="A139" s="1">
        <v>8</v>
      </c>
      <c r="B139" s="2">
        <v>41123</v>
      </c>
      <c r="C139" s="27" t="s">
        <v>12</v>
      </c>
      <c r="D139" s="1">
        <v>10.9</v>
      </c>
    </row>
    <row r="140" spans="1:4" x14ac:dyDescent="0.25">
      <c r="A140" s="1">
        <v>8</v>
      </c>
      <c r="B140" s="2">
        <v>41137</v>
      </c>
      <c r="C140" s="27" t="s">
        <v>12</v>
      </c>
      <c r="D140" s="1">
        <v>10.3</v>
      </c>
    </row>
    <row r="141" spans="1:4" x14ac:dyDescent="0.25">
      <c r="A141" s="1">
        <v>8</v>
      </c>
      <c r="B141" s="2">
        <v>41156</v>
      </c>
      <c r="C141" s="27" t="s">
        <v>12</v>
      </c>
      <c r="D141" s="1">
        <v>9.9</v>
      </c>
    </row>
    <row r="142" spans="1:4" x14ac:dyDescent="0.25">
      <c r="A142" s="1">
        <v>8</v>
      </c>
      <c r="B142" s="2">
        <v>41172</v>
      </c>
      <c r="C142" s="27" t="s">
        <v>12</v>
      </c>
      <c r="D142" s="1">
        <v>10.1</v>
      </c>
    </row>
    <row r="143" spans="1:4" x14ac:dyDescent="0.25">
      <c r="A143" s="1">
        <v>8</v>
      </c>
      <c r="B143" s="2">
        <v>41186</v>
      </c>
      <c r="C143" s="27" t="s">
        <v>12</v>
      </c>
      <c r="D143" s="1">
        <v>10.7</v>
      </c>
    </row>
    <row r="144" spans="1:4" x14ac:dyDescent="0.25">
      <c r="A144" s="1">
        <v>8</v>
      </c>
      <c r="B144" s="2">
        <v>41200</v>
      </c>
      <c r="C144" s="27" t="s">
        <v>12</v>
      </c>
      <c r="D144" s="1">
        <v>10.5</v>
      </c>
    </row>
    <row r="145" spans="1:4" x14ac:dyDescent="0.25">
      <c r="A145" s="1">
        <v>8</v>
      </c>
      <c r="B145" s="2">
        <v>41221</v>
      </c>
      <c r="C145" s="27" t="s">
        <v>12</v>
      </c>
      <c r="D145" s="1">
        <v>10.199999999999999</v>
      </c>
    </row>
    <row r="146" spans="1:4" x14ac:dyDescent="0.25">
      <c r="A146" s="1">
        <v>8</v>
      </c>
      <c r="B146" s="2">
        <v>41095</v>
      </c>
      <c r="C146" s="27" t="s">
        <v>13</v>
      </c>
      <c r="D146" s="1">
        <v>39</v>
      </c>
    </row>
    <row r="147" spans="1:4" x14ac:dyDescent="0.25">
      <c r="A147" s="1">
        <v>8</v>
      </c>
      <c r="B147" s="2">
        <v>41123</v>
      </c>
      <c r="C147" s="27" t="s">
        <v>13</v>
      </c>
      <c r="D147" s="1">
        <v>44</v>
      </c>
    </row>
    <row r="148" spans="1:4" x14ac:dyDescent="0.25">
      <c r="A148" s="1">
        <v>8</v>
      </c>
      <c r="B148" s="2">
        <v>41156</v>
      </c>
      <c r="C148" s="27" t="s">
        <v>13</v>
      </c>
      <c r="D148" s="1">
        <v>41</v>
      </c>
    </row>
    <row r="149" spans="1:4" x14ac:dyDescent="0.25">
      <c r="A149" s="1">
        <v>8</v>
      </c>
      <c r="B149" s="2">
        <v>41186</v>
      </c>
      <c r="C149" s="27" t="s">
        <v>13</v>
      </c>
      <c r="D149" s="1">
        <v>46</v>
      </c>
    </row>
    <row r="150" spans="1:4" x14ac:dyDescent="0.25">
      <c r="A150" s="1">
        <v>8</v>
      </c>
      <c r="B150" s="2">
        <v>41221</v>
      </c>
      <c r="C150" s="27" t="s">
        <v>13</v>
      </c>
      <c r="D150" s="1">
        <v>49</v>
      </c>
    </row>
    <row r="151" spans="1:4" x14ac:dyDescent="0.25">
      <c r="A151" s="1">
        <v>9</v>
      </c>
      <c r="B151" s="2">
        <v>41095</v>
      </c>
      <c r="C151" s="27" t="s">
        <v>11</v>
      </c>
      <c r="D151" s="1">
        <v>532</v>
      </c>
    </row>
    <row r="152" spans="1:4" x14ac:dyDescent="0.25">
      <c r="A152" s="1">
        <v>9</v>
      </c>
      <c r="B152" s="2">
        <v>41123</v>
      </c>
      <c r="C152" s="27" t="s">
        <v>11</v>
      </c>
      <c r="D152" s="1">
        <v>518</v>
      </c>
    </row>
    <row r="153" spans="1:4" x14ac:dyDescent="0.25">
      <c r="A153" s="1">
        <v>9</v>
      </c>
      <c r="B153" s="2">
        <v>41156</v>
      </c>
      <c r="C153" s="27" t="s">
        <v>11</v>
      </c>
      <c r="D153" s="1">
        <v>456</v>
      </c>
    </row>
    <row r="154" spans="1:4" x14ac:dyDescent="0.25">
      <c r="A154" s="1">
        <v>9</v>
      </c>
      <c r="B154" s="2">
        <v>41186</v>
      </c>
      <c r="C154" s="27" t="s">
        <v>11</v>
      </c>
      <c r="D154" s="1">
        <v>714</v>
      </c>
    </row>
    <row r="155" spans="1:4" x14ac:dyDescent="0.25">
      <c r="A155" s="1">
        <v>9</v>
      </c>
      <c r="B155" s="2">
        <v>41221</v>
      </c>
      <c r="C155" s="27" t="s">
        <v>11</v>
      </c>
      <c r="D155" s="1">
        <v>1257</v>
      </c>
    </row>
    <row r="156" spans="1:4" x14ac:dyDescent="0.25">
      <c r="A156" s="1">
        <v>9</v>
      </c>
      <c r="B156" s="2">
        <v>41095</v>
      </c>
      <c r="C156" s="27" t="s">
        <v>12</v>
      </c>
      <c r="D156" s="1">
        <v>11.4</v>
      </c>
    </row>
    <row r="157" spans="1:4" x14ac:dyDescent="0.25">
      <c r="A157" s="1">
        <v>9</v>
      </c>
      <c r="B157" s="2">
        <v>41109</v>
      </c>
      <c r="C157" s="27" t="s">
        <v>12</v>
      </c>
      <c r="D157" s="1">
        <v>11.7</v>
      </c>
    </row>
    <row r="158" spans="1:4" x14ac:dyDescent="0.25">
      <c r="A158" s="1">
        <v>9</v>
      </c>
      <c r="B158" s="2">
        <v>41116</v>
      </c>
      <c r="C158" s="27" t="s">
        <v>12</v>
      </c>
      <c r="D158" s="1">
        <v>11.2</v>
      </c>
    </row>
    <row r="159" spans="1:4" x14ac:dyDescent="0.25">
      <c r="A159" s="1">
        <v>9</v>
      </c>
      <c r="B159" s="2">
        <v>41123</v>
      </c>
      <c r="C159" s="27" t="s">
        <v>12</v>
      </c>
      <c r="D159" s="1">
        <v>11</v>
      </c>
    </row>
    <row r="160" spans="1:4" x14ac:dyDescent="0.25">
      <c r="A160" s="1">
        <v>9</v>
      </c>
      <c r="B160" s="2">
        <v>41137</v>
      </c>
      <c r="C160" s="27" t="s">
        <v>12</v>
      </c>
      <c r="D160" s="1">
        <v>9.8000000000000007</v>
      </c>
    </row>
    <row r="161" spans="1:4" x14ac:dyDescent="0.25">
      <c r="A161" s="1">
        <v>9</v>
      </c>
      <c r="B161" s="2">
        <v>41156</v>
      </c>
      <c r="C161" s="27" t="s">
        <v>12</v>
      </c>
      <c r="D161" s="1">
        <v>9</v>
      </c>
    </row>
    <row r="162" spans="1:4" x14ac:dyDescent="0.25">
      <c r="A162" s="1">
        <v>9</v>
      </c>
      <c r="B162" s="2">
        <v>41172</v>
      </c>
      <c r="C162" s="27" t="s">
        <v>12</v>
      </c>
      <c r="D162" s="1">
        <v>9.6</v>
      </c>
    </row>
    <row r="163" spans="1:4" x14ac:dyDescent="0.25">
      <c r="A163" s="1">
        <v>9</v>
      </c>
      <c r="B163" s="2">
        <v>41186</v>
      </c>
      <c r="C163" s="27" t="s">
        <v>12</v>
      </c>
      <c r="D163" s="1">
        <v>10.9</v>
      </c>
    </row>
    <row r="164" spans="1:4" x14ac:dyDescent="0.25">
      <c r="A164" s="1">
        <v>9</v>
      </c>
      <c r="B164" s="2">
        <v>41200</v>
      </c>
      <c r="C164" s="27" t="s">
        <v>12</v>
      </c>
      <c r="D164" s="1">
        <v>10.4</v>
      </c>
    </row>
    <row r="165" spans="1:4" x14ac:dyDescent="0.25">
      <c r="A165" s="1">
        <v>9</v>
      </c>
      <c r="B165" s="2">
        <v>41221</v>
      </c>
      <c r="C165" s="27" t="s">
        <v>12</v>
      </c>
      <c r="D165" s="1">
        <v>10.7</v>
      </c>
    </row>
    <row r="166" spans="1:4" x14ac:dyDescent="0.25">
      <c r="A166" s="1">
        <v>9</v>
      </c>
      <c r="B166" s="2">
        <v>41232</v>
      </c>
      <c r="C166" s="27" t="s">
        <v>12</v>
      </c>
      <c r="D166" s="1">
        <v>9.8000000000000007</v>
      </c>
    </row>
    <row r="167" spans="1:4" x14ac:dyDescent="0.25">
      <c r="A167" s="1">
        <v>9</v>
      </c>
      <c r="B167" s="2">
        <v>41242</v>
      </c>
      <c r="C167" s="27" t="s">
        <v>12</v>
      </c>
      <c r="D167" s="1">
        <v>10.7</v>
      </c>
    </row>
    <row r="168" spans="1:4" x14ac:dyDescent="0.25">
      <c r="A168" s="1">
        <v>9</v>
      </c>
      <c r="B168" s="2">
        <v>41095</v>
      </c>
      <c r="C168" s="27" t="s">
        <v>13</v>
      </c>
      <c r="D168" s="1">
        <v>27</v>
      </c>
    </row>
    <row r="169" spans="1:4" x14ac:dyDescent="0.25">
      <c r="A169" s="1">
        <v>9</v>
      </c>
      <c r="B169" s="2">
        <v>41123</v>
      </c>
      <c r="C169" s="27" t="s">
        <v>13</v>
      </c>
      <c r="D169" s="1">
        <v>43</v>
      </c>
    </row>
    <row r="170" spans="1:4" x14ac:dyDescent="0.25">
      <c r="A170" s="1">
        <v>9</v>
      </c>
      <c r="B170" s="2">
        <v>41156</v>
      </c>
      <c r="C170" s="27" t="s">
        <v>13</v>
      </c>
      <c r="D170" s="1">
        <v>12</v>
      </c>
    </row>
    <row r="171" spans="1:4" x14ac:dyDescent="0.25">
      <c r="A171" s="1">
        <v>9</v>
      </c>
      <c r="B171" s="2">
        <v>41186</v>
      </c>
      <c r="C171" s="27" t="s">
        <v>13</v>
      </c>
      <c r="D171" s="1">
        <v>22</v>
      </c>
    </row>
    <row r="172" spans="1:4" x14ac:dyDescent="0.25">
      <c r="A172" s="1">
        <v>9</v>
      </c>
      <c r="B172" s="2">
        <v>41221</v>
      </c>
      <c r="C172" s="27" t="s">
        <v>13</v>
      </c>
      <c r="D172" s="1">
        <v>49</v>
      </c>
    </row>
    <row r="173" spans="1:4" x14ac:dyDescent="0.25">
      <c r="A173" s="1">
        <v>10</v>
      </c>
      <c r="B173" s="2">
        <v>41149</v>
      </c>
      <c r="C173" s="27" t="s">
        <v>11</v>
      </c>
      <c r="D173" s="1">
        <v>763</v>
      </c>
    </row>
    <row r="174" spans="1:4" x14ac:dyDescent="0.25">
      <c r="A174" s="1">
        <v>10</v>
      </c>
      <c r="B174" s="2">
        <v>41156</v>
      </c>
      <c r="C174" s="27" t="s">
        <v>11</v>
      </c>
      <c r="D174" s="1">
        <v>814</v>
      </c>
    </row>
    <row r="175" spans="1:4" x14ac:dyDescent="0.25">
      <c r="A175" s="1">
        <v>10</v>
      </c>
      <c r="B175" s="2">
        <v>41186</v>
      </c>
      <c r="C175" s="27" t="s">
        <v>11</v>
      </c>
      <c r="D175" s="1">
        <v>878</v>
      </c>
    </row>
    <row r="176" spans="1:4" x14ac:dyDescent="0.25">
      <c r="A176" s="1">
        <v>10</v>
      </c>
      <c r="B176" s="2">
        <v>41221</v>
      </c>
      <c r="C176" s="27" t="s">
        <v>11</v>
      </c>
      <c r="D176" s="1">
        <v>616</v>
      </c>
    </row>
    <row r="177" spans="1:4" x14ac:dyDescent="0.25">
      <c r="A177" s="1">
        <v>10</v>
      </c>
      <c r="B177" s="2">
        <v>41149</v>
      </c>
      <c r="C177" s="27" t="s">
        <v>12</v>
      </c>
      <c r="D177" s="1">
        <v>9.4</v>
      </c>
    </row>
    <row r="178" spans="1:4" x14ac:dyDescent="0.25">
      <c r="A178" s="1">
        <v>10</v>
      </c>
      <c r="B178" s="2">
        <v>41156</v>
      </c>
      <c r="C178" s="27" t="s">
        <v>12</v>
      </c>
      <c r="D178" s="1">
        <v>9.3000000000000007</v>
      </c>
    </row>
    <row r="179" spans="1:4" x14ac:dyDescent="0.25">
      <c r="A179" s="1">
        <v>10</v>
      </c>
      <c r="B179" s="2">
        <v>41172</v>
      </c>
      <c r="C179" s="27" t="s">
        <v>12</v>
      </c>
      <c r="D179" s="1">
        <v>9.5</v>
      </c>
    </row>
    <row r="180" spans="1:4" x14ac:dyDescent="0.25">
      <c r="A180" s="1">
        <v>10</v>
      </c>
      <c r="B180" s="2">
        <v>41186</v>
      </c>
      <c r="C180" s="27" t="s">
        <v>12</v>
      </c>
      <c r="D180" s="1">
        <v>10.3</v>
      </c>
    </row>
    <row r="181" spans="1:4" x14ac:dyDescent="0.25">
      <c r="A181" s="1">
        <v>10</v>
      </c>
      <c r="B181" s="2">
        <v>41200</v>
      </c>
      <c r="C181" s="27" t="s">
        <v>12</v>
      </c>
      <c r="D181" s="1">
        <v>10.4</v>
      </c>
    </row>
    <row r="182" spans="1:4" x14ac:dyDescent="0.25">
      <c r="A182" s="1">
        <v>10</v>
      </c>
      <c r="B182" s="2">
        <v>41221</v>
      </c>
      <c r="C182" s="27" t="s">
        <v>12</v>
      </c>
      <c r="D182" s="1">
        <v>11</v>
      </c>
    </row>
    <row r="183" spans="1:4" x14ac:dyDescent="0.25">
      <c r="A183" s="1">
        <v>10</v>
      </c>
      <c r="B183" s="2">
        <v>41232</v>
      </c>
      <c r="C183" s="27" t="s">
        <v>12</v>
      </c>
      <c r="D183" s="1">
        <v>10.199999999999999</v>
      </c>
    </row>
    <row r="184" spans="1:4" x14ac:dyDescent="0.25">
      <c r="A184" s="1">
        <v>10</v>
      </c>
      <c r="B184" s="2">
        <v>41149</v>
      </c>
      <c r="C184" s="27" t="s">
        <v>13</v>
      </c>
      <c r="D184" s="1">
        <v>31</v>
      </c>
    </row>
    <row r="185" spans="1:4" x14ac:dyDescent="0.25">
      <c r="A185" s="1">
        <v>10</v>
      </c>
      <c r="B185" s="2">
        <v>41156</v>
      </c>
      <c r="C185" s="27" t="s">
        <v>13</v>
      </c>
      <c r="D185" s="1">
        <v>37</v>
      </c>
    </row>
    <row r="186" spans="1:4" x14ac:dyDescent="0.25">
      <c r="A186" s="1">
        <v>10</v>
      </c>
      <c r="B186" s="2">
        <v>41186</v>
      </c>
      <c r="C186" s="27" t="s">
        <v>13</v>
      </c>
      <c r="D186" s="1">
        <v>32</v>
      </c>
    </row>
    <row r="187" spans="1:4" x14ac:dyDescent="0.25">
      <c r="A187" s="1">
        <v>10</v>
      </c>
      <c r="B187" s="2">
        <v>41221</v>
      </c>
      <c r="C187" s="27" t="s">
        <v>13</v>
      </c>
      <c r="D187" s="1">
        <v>65</v>
      </c>
    </row>
    <row r="188" spans="1:4" x14ac:dyDescent="0.25">
      <c r="A188" s="1">
        <v>11</v>
      </c>
      <c r="B188" s="2">
        <v>41220</v>
      </c>
      <c r="C188" s="27" t="s">
        <v>11</v>
      </c>
      <c r="D188" s="1">
        <v>845</v>
      </c>
    </row>
    <row r="189" spans="1:4" x14ac:dyDescent="0.25">
      <c r="A189" s="1">
        <v>11</v>
      </c>
      <c r="B189" s="2">
        <v>41248</v>
      </c>
      <c r="C189" s="27" t="s">
        <v>11</v>
      </c>
      <c r="D189" s="1">
        <v>326</v>
      </c>
    </row>
    <row r="190" spans="1:4" x14ac:dyDescent="0.25">
      <c r="A190" s="1">
        <v>11</v>
      </c>
      <c r="B190" s="2">
        <v>41220</v>
      </c>
      <c r="C190" s="27" t="s">
        <v>12</v>
      </c>
      <c r="D190" s="1">
        <v>8.8000000000000007</v>
      </c>
    </row>
    <row r="191" spans="1:4" x14ac:dyDescent="0.25">
      <c r="A191" s="1">
        <v>11</v>
      </c>
      <c r="B191" s="2">
        <v>41233</v>
      </c>
      <c r="C191" s="27" t="s">
        <v>12</v>
      </c>
      <c r="D191" s="1">
        <v>8.1999999999999993</v>
      </c>
    </row>
    <row r="192" spans="1:4" x14ac:dyDescent="0.25">
      <c r="A192" s="1">
        <v>11</v>
      </c>
      <c r="B192" s="2">
        <v>41248</v>
      </c>
      <c r="C192" s="27" t="s">
        <v>12</v>
      </c>
      <c r="D192" s="1">
        <v>9.6</v>
      </c>
    </row>
    <row r="193" spans="1:4" x14ac:dyDescent="0.25">
      <c r="A193" s="1">
        <v>11</v>
      </c>
      <c r="B193" s="2">
        <v>41220</v>
      </c>
      <c r="C193" s="27" t="s">
        <v>13</v>
      </c>
      <c r="D193" s="1">
        <v>38</v>
      </c>
    </row>
    <row r="194" spans="1:4" x14ac:dyDescent="0.25">
      <c r="A194" s="1">
        <v>11</v>
      </c>
      <c r="B194" s="2">
        <v>41248</v>
      </c>
      <c r="C194" s="27" t="s">
        <v>13</v>
      </c>
      <c r="D194" s="1">
        <v>27</v>
      </c>
    </row>
    <row r="195" spans="1:4" x14ac:dyDescent="0.25">
      <c r="A195" s="1">
        <v>12</v>
      </c>
      <c r="B195" s="2">
        <v>41094</v>
      </c>
      <c r="C195" s="27" t="s">
        <v>11</v>
      </c>
      <c r="D195" s="1">
        <v>654</v>
      </c>
    </row>
    <row r="196" spans="1:4" x14ac:dyDescent="0.25">
      <c r="A196" s="1">
        <v>12</v>
      </c>
      <c r="B196" s="2">
        <v>41123</v>
      </c>
      <c r="C196" s="27" t="s">
        <v>11</v>
      </c>
      <c r="D196" s="1">
        <v>586</v>
      </c>
    </row>
    <row r="197" spans="1:4" x14ac:dyDescent="0.25">
      <c r="A197" s="1">
        <v>12</v>
      </c>
      <c r="B197" s="2">
        <v>41157</v>
      </c>
      <c r="C197" s="27" t="s">
        <v>11</v>
      </c>
      <c r="D197" s="1">
        <v>673</v>
      </c>
    </row>
    <row r="198" spans="1:4" x14ac:dyDescent="0.25">
      <c r="A198" s="1">
        <v>12</v>
      </c>
      <c r="B198" s="2">
        <v>41185</v>
      </c>
      <c r="C198" s="27" t="s">
        <v>11</v>
      </c>
      <c r="D198" s="1">
        <v>512</v>
      </c>
    </row>
    <row r="199" spans="1:4" x14ac:dyDescent="0.25">
      <c r="A199" s="1">
        <v>12</v>
      </c>
      <c r="B199" s="2">
        <v>41094</v>
      </c>
      <c r="C199" s="27" t="s">
        <v>12</v>
      </c>
      <c r="D199" s="1">
        <v>10.199999999999999</v>
      </c>
    </row>
    <row r="200" spans="1:4" x14ac:dyDescent="0.25">
      <c r="A200" s="1">
        <v>12</v>
      </c>
      <c r="B200" s="2">
        <v>41110</v>
      </c>
      <c r="C200" s="27" t="s">
        <v>12</v>
      </c>
      <c r="D200" s="1">
        <v>9.6</v>
      </c>
    </row>
    <row r="201" spans="1:4" x14ac:dyDescent="0.25">
      <c r="A201" s="1">
        <v>12</v>
      </c>
      <c r="B201" s="2">
        <v>41123</v>
      </c>
      <c r="C201" s="27" t="s">
        <v>12</v>
      </c>
      <c r="D201" s="1">
        <v>9.4</v>
      </c>
    </row>
    <row r="202" spans="1:4" x14ac:dyDescent="0.25">
      <c r="A202" s="1">
        <v>12</v>
      </c>
      <c r="B202" s="2">
        <v>41150</v>
      </c>
      <c r="C202" s="27" t="s">
        <v>12</v>
      </c>
      <c r="D202" s="1">
        <v>8.6999999999999993</v>
      </c>
    </row>
    <row r="203" spans="1:4" x14ac:dyDescent="0.25">
      <c r="A203" s="1">
        <v>12</v>
      </c>
      <c r="B203" s="2">
        <v>41152</v>
      </c>
      <c r="C203" s="27" t="s">
        <v>12</v>
      </c>
      <c r="D203" s="1">
        <v>8.5</v>
      </c>
    </row>
    <row r="204" spans="1:4" x14ac:dyDescent="0.25">
      <c r="A204" s="1">
        <v>12</v>
      </c>
      <c r="B204" s="2">
        <v>41157</v>
      </c>
      <c r="C204" s="27" t="s">
        <v>12</v>
      </c>
      <c r="D204" s="1">
        <v>9.3000000000000007</v>
      </c>
    </row>
    <row r="205" spans="1:4" x14ac:dyDescent="0.25">
      <c r="A205" s="1">
        <v>12</v>
      </c>
      <c r="B205" s="2">
        <v>41171</v>
      </c>
      <c r="C205" s="27" t="s">
        <v>12</v>
      </c>
      <c r="D205" s="1">
        <v>10</v>
      </c>
    </row>
    <row r="206" spans="1:4" x14ac:dyDescent="0.25">
      <c r="A206" s="1">
        <v>12</v>
      </c>
      <c r="B206" s="2">
        <v>41185</v>
      </c>
      <c r="C206" s="27" t="s">
        <v>12</v>
      </c>
      <c r="D206" s="1">
        <v>10.4</v>
      </c>
    </row>
    <row r="207" spans="1:4" x14ac:dyDescent="0.25">
      <c r="A207" s="1">
        <v>12</v>
      </c>
      <c r="B207" s="2">
        <v>41199</v>
      </c>
      <c r="C207" s="27" t="s">
        <v>12</v>
      </c>
      <c r="D207" s="1">
        <v>9.6</v>
      </c>
    </row>
    <row r="208" spans="1:4" x14ac:dyDescent="0.25">
      <c r="A208" s="1">
        <v>12</v>
      </c>
      <c r="B208" s="2">
        <v>41094</v>
      </c>
      <c r="C208" s="27" t="s">
        <v>13</v>
      </c>
      <c r="D208" s="1">
        <v>16</v>
      </c>
    </row>
    <row r="209" spans="1:4" x14ac:dyDescent="0.25">
      <c r="A209" s="1">
        <v>12</v>
      </c>
      <c r="B209" s="2">
        <v>41123</v>
      </c>
      <c r="C209" s="27" t="s">
        <v>13</v>
      </c>
      <c r="D209" s="1">
        <v>19</v>
      </c>
    </row>
    <row r="210" spans="1:4" x14ac:dyDescent="0.25">
      <c r="A210" s="1">
        <v>12</v>
      </c>
      <c r="B210" s="2">
        <v>41157</v>
      </c>
      <c r="C210" s="27" t="s">
        <v>13</v>
      </c>
      <c r="D210" s="1">
        <v>21</v>
      </c>
    </row>
    <row r="211" spans="1:4" x14ac:dyDescent="0.25">
      <c r="A211" s="1">
        <v>12</v>
      </c>
      <c r="B211" s="2">
        <v>41185</v>
      </c>
      <c r="C211" s="27" t="s">
        <v>13</v>
      </c>
      <c r="D211" s="1">
        <v>19</v>
      </c>
    </row>
    <row r="212" spans="1:4" x14ac:dyDescent="0.25">
      <c r="A212" s="1" t="e">
        <v>#N/A</v>
      </c>
      <c r="B212" s="2">
        <v>41094</v>
      </c>
      <c r="C212" s="27" t="s">
        <v>11</v>
      </c>
      <c r="D212" s="1">
        <v>694</v>
      </c>
    </row>
    <row r="213" spans="1:4" x14ac:dyDescent="0.25">
      <c r="A213" s="1" t="e">
        <v>#N/A</v>
      </c>
      <c r="B213" s="2">
        <v>41122</v>
      </c>
      <c r="C213" s="27" t="s">
        <v>11</v>
      </c>
      <c r="D213" s="1">
        <v>955</v>
      </c>
    </row>
    <row r="214" spans="1:4" x14ac:dyDescent="0.25">
      <c r="A214" s="1" t="e">
        <v>#N/A</v>
      </c>
      <c r="B214" s="2">
        <v>41172</v>
      </c>
      <c r="C214" s="27" t="s">
        <v>11</v>
      </c>
      <c r="D214" s="1">
        <v>675</v>
      </c>
    </row>
    <row r="215" spans="1:4" x14ac:dyDescent="0.25">
      <c r="A215" s="1" t="e">
        <v>#N/A</v>
      </c>
      <c r="B215" s="2">
        <v>41185</v>
      </c>
      <c r="C215" s="27" t="s">
        <v>11</v>
      </c>
      <c r="D215" s="1">
        <v>1049</v>
      </c>
    </row>
    <row r="216" spans="1:4" x14ac:dyDescent="0.25">
      <c r="A216" s="1" t="e">
        <v>#N/A</v>
      </c>
      <c r="B216" s="2">
        <v>41220</v>
      </c>
      <c r="C216" s="27" t="s">
        <v>11</v>
      </c>
      <c r="D216" s="1">
        <v>626</v>
      </c>
    </row>
    <row r="217" spans="1:4" x14ac:dyDescent="0.25">
      <c r="A217" s="1" t="e">
        <v>#N/A</v>
      </c>
      <c r="B217" s="2">
        <v>41094</v>
      </c>
      <c r="C217" s="27" t="s">
        <v>12</v>
      </c>
      <c r="D217" s="1">
        <v>11.7</v>
      </c>
    </row>
    <row r="218" spans="1:4" x14ac:dyDescent="0.25">
      <c r="A218" s="1" t="e">
        <v>#N/A</v>
      </c>
      <c r="B218" s="2">
        <v>41101</v>
      </c>
      <c r="C218" s="27" t="s">
        <v>12</v>
      </c>
      <c r="D218" s="1">
        <v>12.1</v>
      </c>
    </row>
    <row r="219" spans="1:4" x14ac:dyDescent="0.25">
      <c r="A219" s="1" t="e">
        <v>#N/A</v>
      </c>
      <c r="B219" s="2">
        <v>41108</v>
      </c>
      <c r="C219" s="27" t="s">
        <v>12</v>
      </c>
      <c r="D219" s="1">
        <v>11.8</v>
      </c>
    </row>
    <row r="220" spans="1:4" x14ac:dyDescent="0.25">
      <c r="A220" s="1" t="e">
        <v>#N/A</v>
      </c>
      <c r="B220" s="2">
        <v>41115</v>
      </c>
      <c r="C220" s="27" t="s">
        <v>12</v>
      </c>
      <c r="D220" s="1">
        <v>12</v>
      </c>
    </row>
    <row r="221" spans="1:4" x14ac:dyDescent="0.25">
      <c r="A221" s="1" t="e">
        <v>#N/A</v>
      </c>
      <c r="B221" s="2">
        <v>41122</v>
      </c>
      <c r="C221" s="27" t="s">
        <v>12</v>
      </c>
      <c r="D221" s="1">
        <v>12.2</v>
      </c>
    </row>
    <row r="222" spans="1:4" x14ac:dyDescent="0.25">
      <c r="A222" s="1" t="e">
        <v>#N/A</v>
      </c>
      <c r="B222" s="2">
        <v>41129</v>
      </c>
      <c r="C222" s="27" t="s">
        <v>12</v>
      </c>
      <c r="D222" s="1">
        <v>12.7</v>
      </c>
    </row>
    <row r="223" spans="1:4" x14ac:dyDescent="0.25">
      <c r="A223" s="1" t="e">
        <v>#N/A</v>
      </c>
      <c r="B223" s="2">
        <v>41136</v>
      </c>
      <c r="C223" s="27" t="s">
        <v>12</v>
      </c>
      <c r="D223" s="1">
        <v>12</v>
      </c>
    </row>
    <row r="224" spans="1:4" x14ac:dyDescent="0.25">
      <c r="A224" s="1" t="e">
        <v>#N/A</v>
      </c>
      <c r="B224" s="2">
        <v>41143</v>
      </c>
      <c r="C224" s="27" t="s">
        <v>12</v>
      </c>
      <c r="D224" s="1">
        <v>12.2</v>
      </c>
    </row>
    <row r="225" spans="1:4" x14ac:dyDescent="0.25">
      <c r="A225" s="1" t="e">
        <v>#N/A</v>
      </c>
      <c r="B225" s="2">
        <v>41173</v>
      </c>
      <c r="C225" s="27" t="s">
        <v>12</v>
      </c>
      <c r="D225" s="1">
        <v>12.2</v>
      </c>
    </row>
    <row r="226" spans="1:4" x14ac:dyDescent="0.25">
      <c r="A226" s="1" t="e">
        <v>#N/A</v>
      </c>
      <c r="B226" s="2">
        <v>41185</v>
      </c>
      <c r="C226" s="27" t="s">
        <v>12</v>
      </c>
      <c r="D226" s="1">
        <v>12.8</v>
      </c>
    </row>
    <row r="227" spans="1:4" x14ac:dyDescent="0.25">
      <c r="A227" s="1" t="e">
        <v>#N/A</v>
      </c>
      <c r="B227" s="2">
        <v>41199</v>
      </c>
      <c r="C227" s="27" t="s">
        <v>12</v>
      </c>
      <c r="D227" s="1">
        <v>13.3</v>
      </c>
    </row>
    <row r="228" spans="1:4" x14ac:dyDescent="0.25">
      <c r="A228" s="1" t="e">
        <v>#N/A</v>
      </c>
      <c r="B228" s="2">
        <v>41204</v>
      </c>
      <c r="C228" s="27" t="s">
        <v>12</v>
      </c>
      <c r="D228" s="1">
        <v>14.1</v>
      </c>
    </row>
    <row r="229" spans="1:4" x14ac:dyDescent="0.25">
      <c r="A229" s="1" t="e">
        <v>#N/A</v>
      </c>
      <c r="B229" s="2">
        <v>41220</v>
      </c>
      <c r="C229" s="27" t="s">
        <v>12</v>
      </c>
      <c r="D229" s="1">
        <v>12.4</v>
      </c>
    </row>
    <row r="230" spans="1:4" x14ac:dyDescent="0.25">
      <c r="A230" s="1" t="e">
        <v>#N/A</v>
      </c>
      <c r="B230" s="2">
        <v>41233</v>
      </c>
      <c r="C230" s="27" t="s">
        <v>12</v>
      </c>
      <c r="D230" s="1">
        <v>12.9</v>
      </c>
    </row>
    <row r="231" spans="1:4" x14ac:dyDescent="0.25">
      <c r="A231" s="1" t="e">
        <v>#N/A</v>
      </c>
      <c r="B231" s="2">
        <v>41234</v>
      </c>
      <c r="C231" s="27" t="s">
        <v>12</v>
      </c>
      <c r="D231" s="1">
        <v>11.6</v>
      </c>
    </row>
    <row r="232" spans="1:4" x14ac:dyDescent="0.25">
      <c r="A232" s="1" t="e">
        <v>#N/A</v>
      </c>
      <c r="B232" s="2">
        <v>41094</v>
      </c>
      <c r="C232" s="27" t="s">
        <v>13</v>
      </c>
      <c r="D232" s="1">
        <v>22</v>
      </c>
    </row>
    <row r="233" spans="1:4" x14ac:dyDescent="0.25">
      <c r="A233" s="1" t="e">
        <v>#N/A</v>
      </c>
      <c r="B233" s="2">
        <v>41122</v>
      </c>
      <c r="C233" s="27" t="s">
        <v>13</v>
      </c>
      <c r="D233" s="1">
        <v>22</v>
      </c>
    </row>
    <row r="234" spans="1:4" x14ac:dyDescent="0.25">
      <c r="A234" s="1" t="e">
        <v>#N/A</v>
      </c>
      <c r="B234" s="2">
        <v>41172</v>
      </c>
      <c r="C234" s="27" t="s">
        <v>13</v>
      </c>
      <c r="D234" s="1">
        <v>33</v>
      </c>
    </row>
    <row r="235" spans="1:4" x14ac:dyDescent="0.25">
      <c r="A235" s="1" t="e">
        <v>#N/A</v>
      </c>
      <c r="B235" s="2">
        <v>41185</v>
      </c>
      <c r="C235" s="27" t="s">
        <v>13</v>
      </c>
      <c r="D235" s="1">
        <v>25</v>
      </c>
    </row>
    <row r="236" spans="1:4" x14ac:dyDescent="0.25">
      <c r="A236" s="1" t="e">
        <v>#N/A</v>
      </c>
      <c r="B236" s="2">
        <v>41220</v>
      </c>
      <c r="C236" s="27" t="s">
        <v>13</v>
      </c>
      <c r="D236" s="1">
        <v>27</v>
      </c>
    </row>
    <row r="237" spans="1:4" x14ac:dyDescent="0.25">
      <c r="A237" s="1">
        <v>14</v>
      </c>
      <c r="B237" s="2">
        <v>41094</v>
      </c>
      <c r="C237" s="27" t="s">
        <v>11</v>
      </c>
      <c r="D237" s="1">
        <v>696</v>
      </c>
    </row>
    <row r="238" spans="1:4" x14ac:dyDescent="0.25">
      <c r="A238" s="1">
        <v>14</v>
      </c>
      <c r="B238" s="2">
        <v>41122</v>
      </c>
      <c r="C238" s="27" t="s">
        <v>11</v>
      </c>
      <c r="D238" s="1">
        <v>1284</v>
      </c>
    </row>
    <row r="239" spans="1:4" x14ac:dyDescent="0.25">
      <c r="A239" s="1">
        <v>14</v>
      </c>
      <c r="B239" s="2">
        <v>41157</v>
      </c>
      <c r="C239" s="27" t="s">
        <v>11</v>
      </c>
      <c r="D239" s="1">
        <v>1462</v>
      </c>
    </row>
    <row r="240" spans="1:4" x14ac:dyDescent="0.25">
      <c r="A240" s="1">
        <v>14</v>
      </c>
      <c r="B240" s="2">
        <v>41094</v>
      </c>
      <c r="C240" s="27" t="s">
        <v>12</v>
      </c>
      <c r="D240" s="1">
        <v>10.8</v>
      </c>
    </row>
    <row r="241" spans="1:4" x14ac:dyDescent="0.25">
      <c r="A241" s="1">
        <v>14</v>
      </c>
      <c r="B241" s="2">
        <v>41108</v>
      </c>
      <c r="C241" s="27" t="s">
        <v>12</v>
      </c>
      <c r="D241" s="1">
        <v>11.2</v>
      </c>
    </row>
    <row r="242" spans="1:4" x14ac:dyDescent="0.25">
      <c r="A242" s="1">
        <v>14</v>
      </c>
      <c r="B242" s="2">
        <v>41122</v>
      </c>
      <c r="C242" s="27" t="s">
        <v>12</v>
      </c>
      <c r="D242" s="1">
        <v>11</v>
      </c>
    </row>
    <row r="243" spans="1:4" x14ac:dyDescent="0.25">
      <c r="A243" s="1">
        <v>14</v>
      </c>
      <c r="B243" s="2">
        <v>41136</v>
      </c>
      <c r="C243" s="27" t="s">
        <v>12</v>
      </c>
      <c r="D243" s="1">
        <v>11.1</v>
      </c>
    </row>
    <row r="244" spans="1:4" x14ac:dyDescent="0.25">
      <c r="A244" s="1">
        <v>14</v>
      </c>
      <c r="B244" s="2">
        <v>41157</v>
      </c>
      <c r="C244" s="27" t="s">
        <v>12</v>
      </c>
      <c r="D244" s="1">
        <v>11.9</v>
      </c>
    </row>
    <row r="245" spans="1:4" x14ac:dyDescent="0.25">
      <c r="A245" s="1">
        <v>14</v>
      </c>
      <c r="B245" s="2">
        <v>41171</v>
      </c>
      <c r="C245" s="27" t="s">
        <v>12</v>
      </c>
      <c r="D245" s="1">
        <v>11.1</v>
      </c>
    </row>
    <row r="246" spans="1:4" x14ac:dyDescent="0.25">
      <c r="A246" s="1">
        <v>14</v>
      </c>
      <c r="B246" s="2">
        <v>41094</v>
      </c>
      <c r="C246" s="27" t="s">
        <v>13</v>
      </c>
      <c r="D246" s="1">
        <v>19</v>
      </c>
    </row>
    <row r="247" spans="1:4" x14ac:dyDescent="0.25">
      <c r="A247" s="1">
        <v>14</v>
      </c>
      <c r="B247" s="2">
        <v>41122</v>
      </c>
      <c r="C247" s="27" t="s">
        <v>13</v>
      </c>
      <c r="D247" s="1">
        <v>14</v>
      </c>
    </row>
    <row r="248" spans="1:4" x14ac:dyDescent="0.25">
      <c r="A248" s="1">
        <v>14</v>
      </c>
      <c r="B248" s="2">
        <v>41157</v>
      </c>
      <c r="C248" s="27" t="s">
        <v>13</v>
      </c>
      <c r="D248" s="1">
        <v>34</v>
      </c>
    </row>
    <row r="249" spans="1:4" x14ac:dyDescent="0.25">
      <c r="A249" s="1">
        <v>15</v>
      </c>
      <c r="B249" s="2">
        <v>41094</v>
      </c>
      <c r="C249" s="27" t="s">
        <v>11</v>
      </c>
      <c r="D249" s="1">
        <v>984</v>
      </c>
    </row>
    <row r="250" spans="1:4" x14ac:dyDescent="0.25">
      <c r="A250" s="1">
        <v>15</v>
      </c>
      <c r="B250" s="2">
        <v>41122</v>
      </c>
      <c r="C250" s="27" t="s">
        <v>11</v>
      </c>
      <c r="D250" s="1">
        <v>949</v>
      </c>
    </row>
    <row r="251" spans="1:4" x14ac:dyDescent="0.25">
      <c r="A251" s="1">
        <v>15</v>
      </c>
      <c r="B251" s="2">
        <v>41157</v>
      </c>
      <c r="C251" s="27" t="s">
        <v>11</v>
      </c>
      <c r="D251" s="1">
        <v>728</v>
      </c>
    </row>
    <row r="252" spans="1:4" x14ac:dyDescent="0.25">
      <c r="A252" s="1">
        <v>15</v>
      </c>
      <c r="B252" s="2">
        <v>41185</v>
      </c>
      <c r="C252" s="27" t="s">
        <v>11</v>
      </c>
      <c r="D252" s="1">
        <v>721</v>
      </c>
    </row>
    <row r="253" spans="1:4" x14ac:dyDescent="0.25">
      <c r="A253" s="1">
        <v>15</v>
      </c>
      <c r="B253" s="2">
        <v>41220</v>
      </c>
      <c r="C253" s="27" t="s">
        <v>11</v>
      </c>
      <c r="D253" s="1">
        <v>742</v>
      </c>
    </row>
    <row r="254" spans="1:4" x14ac:dyDescent="0.25">
      <c r="A254" s="1">
        <v>15</v>
      </c>
      <c r="B254" s="2">
        <v>41248</v>
      </c>
      <c r="C254" s="27" t="s">
        <v>11</v>
      </c>
      <c r="D254" s="1">
        <v>673</v>
      </c>
    </row>
    <row r="255" spans="1:4" x14ac:dyDescent="0.25">
      <c r="A255" s="1">
        <v>15</v>
      </c>
      <c r="B255" s="2">
        <v>41094</v>
      </c>
      <c r="C255" s="27" t="s">
        <v>12</v>
      </c>
      <c r="D255" s="1">
        <v>11.2</v>
      </c>
    </row>
    <row r="256" spans="1:4" x14ac:dyDescent="0.25">
      <c r="A256" s="1">
        <v>15</v>
      </c>
      <c r="B256" s="2">
        <v>41108</v>
      </c>
      <c r="C256" s="27" t="s">
        <v>12</v>
      </c>
      <c r="D256" s="1">
        <v>11.5</v>
      </c>
    </row>
    <row r="257" spans="1:4" x14ac:dyDescent="0.25">
      <c r="A257" s="1">
        <v>15</v>
      </c>
      <c r="B257" s="2">
        <v>41122</v>
      </c>
      <c r="C257" s="27" t="s">
        <v>12</v>
      </c>
      <c r="D257" s="1">
        <v>11.9</v>
      </c>
    </row>
    <row r="258" spans="1:4" x14ac:dyDescent="0.25">
      <c r="A258" s="1">
        <v>15</v>
      </c>
      <c r="B258" s="2">
        <v>41129</v>
      </c>
      <c r="C258" s="27" t="s">
        <v>12</v>
      </c>
      <c r="D258" s="1">
        <v>11.9</v>
      </c>
    </row>
    <row r="259" spans="1:4" x14ac:dyDescent="0.25">
      <c r="A259" s="1">
        <v>15</v>
      </c>
      <c r="B259" s="2">
        <v>41136</v>
      </c>
      <c r="C259" s="27" t="s">
        <v>12</v>
      </c>
      <c r="D259" s="1">
        <v>11.7</v>
      </c>
    </row>
    <row r="260" spans="1:4" x14ac:dyDescent="0.25">
      <c r="A260" s="1">
        <v>15</v>
      </c>
      <c r="B260" s="2">
        <v>41143</v>
      </c>
      <c r="C260" s="27" t="s">
        <v>12</v>
      </c>
      <c r="D260" s="1">
        <v>11.4</v>
      </c>
    </row>
    <row r="261" spans="1:4" x14ac:dyDescent="0.25">
      <c r="A261" s="1">
        <v>15</v>
      </c>
      <c r="B261" s="2">
        <v>41157</v>
      </c>
      <c r="C261" s="27" t="s">
        <v>12</v>
      </c>
      <c r="D261" s="1">
        <v>10.8</v>
      </c>
    </row>
    <row r="262" spans="1:4" x14ac:dyDescent="0.25">
      <c r="A262" s="1">
        <v>15</v>
      </c>
      <c r="B262" s="2">
        <v>41171</v>
      </c>
      <c r="C262" s="27" t="s">
        <v>12</v>
      </c>
      <c r="D262" s="1">
        <v>11.5</v>
      </c>
    </row>
    <row r="263" spans="1:4" x14ac:dyDescent="0.25">
      <c r="A263" s="1">
        <v>15</v>
      </c>
      <c r="B263" s="2">
        <v>41185</v>
      </c>
      <c r="C263" s="27" t="s">
        <v>12</v>
      </c>
      <c r="D263" s="1">
        <v>11.6</v>
      </c>
    </row>
    <row r="264" spans="1:4" x14ac:dyDescent="0.25">
      <c r="A264" s="1">
        <v>15</v>
      </c>
      <c r="B264" s="2">
        <v>41199</v>
      </c>
      <c r="C264" s="27" t="s">
        <v>12</v>
      </c>
      <c r="D264" s="1">
        <v>11.8</v>
      </c>
    </row>
    <row r="265" spans="1:4" x14ac:dyDescent="0.25">
      <c r="A265" s="1">
        <v>15</v>
      </c>
      <c r="B265" s="2">
        <v>41220</v>
      </c>
      <c r="C265" s="27" t="s">
        <v>12</v>
      </c>
      <c r="D265" s="1">
        <v>11.1</v>
      </c>
    </row>
    <row r="266" spans="1:4" x14ac:dyDescent="0.25">
      <c r="A266" s="1">
        <v>15</v>
      </c>
      <c r="B266" s="2">
        <v>41233</v>
      </c>
      <c r="C266" s="27" t="s">
        <v>12</v>
      </c>
      <c r="D266" s="1">
        <v>11.7</v>
      </c>
    </row>
    <row r="267" spans="1:4" x14ac:dyDescent="0.25">
      <c r="A267" s="1">
        <v>15</v>
      </c>
      <c r="B267" s="2">
        <v>41248</v>
      </c>
      <c r="C267" s="27" t="s">
        <v>12</v>
      </c>
      <c r="D267" s="1">
        <v>11.9</v>
      </c>
    </row>
    <row r="268" spans="1:4" x14ac:dyDescent="0.25">
      <c r="A268" s="1">
        <v>15</v>
      </c>
      <c r="B268" s="2">
        <v>41094</v>
      </c>
      <c r="C268" s="27" t="s">
        <v>13</v>
      </c>
      <c r="D268" s="1">
        <v>32</v>
      </c>
    </row>
    <row r="269" spans="1:4" x14ac:dyDescent="0.25">
      <c r="A269" s="1">
        <v>15</v>
      </c>
      <c r="B269" s="2">
        <v>41122</v>
      </c>
      <c r="C269" s="27" t="s">
        <v>13</v>
      </c>
      <c r="D269" s="1">
        <v>32</v>
      </c>
    </row>
    <row r="270" spans="1:4" x14ac:dyDescent="0.25">
      <c r="A270" s="1">
        <v>15</v>
      </c>
      <c r="B270" s="2">
        <v>41157</v>
      </c>
      <c r="C270" s="27" t="s">
        <v>13</v>
      </c>
      <c r="D270" s="1">
        <v>22</v>
      </c>
    </row>
    <row r="271" spans="1:4" x14ac:dyDescent="0.25">
      <c r="A271" s="1">
        <v>15</v>
      </c>
      <c r="B271" s="2">
        <v>41185</v>
      </c>
      <c r="C271" s="27" t="s">
        <v>13</v>
      </c>
      <c r="D271" s="1">
        <v>31</v>
      </c>
    </row>
    <row r="272" spans="1:4" x14ac:dyDescent="0.25">
      <c r="A272" s="1">
        <v>15</v>
      </c>
      <c r="B272" s="2">
        <v>41220</v>
      </c>
      <c r="C272" s="27" t="s">
        <v>13</v>
      </c>
      <c r="D272" s="1">
        <v>24</v>
      </c>
    </row>
    <row r="273" spans="1:4" x14ac:dyDescent="0.25">
      <c r="A273" s="1">
        <v>15</v>
      </c>
      <c r="B273" s="2">
        <v>41248</v>
      </c>
      <c r="C273" s="27" t="s">
        <v>13</v>
      </c>
      <c r="D273" s="1">
        <v>29</v>
      </c>
    </row>
    <row r="274" spans="1:4" x14ac:dyDescent="0.25">
      <c r="A274" s="1" t="e">
        <v>#N/A</v>
      </c>
      <c r="B274" s="2">
        <v>41134</v>
      </c>
      <c r="C274" s="27" t="s">
        <v>11</v>
      </c>
      <c r="D274" s="1">
        <v>1091</v>
      </c>
    </row>
    <row r="275" spans="1:4" x14ac:dyDescent="0.25">
      <c r="A275" s="1" t="e">
        <v>#N/A</v>
      </c>
      <c r="B275" s="2">
        <v>41134</v>
      </c>
      <c r="C275" s="27" t="s">
        <v>12</v>
      </c>
      <c r="D275" s="1">
        <v>10</v>
      </c>
    </row>
    <row r="276" spans="1:4" x14ac:dyDescent="0.25">
      <c r="A276" s="1" t="e">
        <v>#N/A</v>
      </c>
      <c r="B276" s="2">
        <v>41135</v>
      </c>
      <c r="C276" s="27" t="s">
        <v>12</v>
      </c>
      <c r="D276" s="1">
        <v>9.6</v>
      </c>
    </row>
    <row r="277" spans="1:4" x14ac:dyDescent="0.25">
      <c r="A277" s="1" t="e">
        <v>#N/A</v>
      </c>
      <c r="B277" s="2">
        <v>41137</v>
      </c>
      <c r="C277" s="27" t="s">
        <v>12</v>
      </c>
      <c r="D277" s="1">
        <v>9.5</v>
      </c>
    </row>
    <row r="278" spans="1:4" x14ac:dyDescent="0.25">
      <c r="A278" s="1" t="e">
        <v>#N/A</v>
      </c>
      <c r="B278" s="2">
        <v>41134</v>
      </c>
      <c r="C278" s="27" t="s">
        <v>13</v>
      </c>
      <c r="D278" s="1">
        <v>16</v>
      </c>
    </row>
    <row r="279" spans="1:4" x14ac:dyDescent="0.25">
      <c r="A279" s="1">
        <v>16</v>
      </c>
      <c r="B279" s="2">
        <v>41095</v>
      </c>
      <c r="C279" s="27" t="s">
        <v>11</v>
      </c>
      <c r="D279" s="1">
        <v>437</v>
      </c>
    </row>
    <row r="280" spans="1:4" x14ac:dyDescent="0.25">
      <c r="A280" s="1">
        <v>16</v>
      </c>
      <c r="B280" s="2">
        <v>41123</v>
      </c>
      <c r="C280" s="27" t="s">
        <v>11</v>
      </c>
      <c r="D280" s="1">
        <v>510</v>
      </c>
    </row>
    <row r="281" spans="1:4" x14ac:dyDescent="0.25">
      <c r="A281" s="1">
        <v>16</v>
      </c>
      <c r="B281" s="2">
        <v>41156</v>
      </c>
      <c r="C281" s="27" t="s">
        <v>11</v>
      </c>
      <c r="D281" s="1">
        <v>339</v>
      </c>
    </row>
    <row r="282" spans="1:4" x14ac:dyDescent="0.25">
      <c r="A282" s="1">
        <v>16</v>
      </c>
      <c r="B282" s="2">
        <v>41186</v>
      </c>
      <c r="C282" s="27" t="s">
        <v>11</v>
      </c>
      <c r="D282" s="1">
        <v>684</v>
      </c>
    </row>
    <row r="283" spans="1:4" x14ac:dyDescent="0.25">
      <c r="A283" s="1">
        <v>16</v>
      </c>
      <c r="B283" s="2">
        <v>41221</v>
      </c>
      <c r="C283" s="27" t="s">
        <v>11</v>
      </c>
      <c r="D283" s="1">
        <v>892</v>
      </c>
    </row>
    <row r="284" spans="1:4" x14ac:dyDescent="0.25">
      <c r="A284" s="1">
        <v>16</v>
      </c>
      <c r="B284" s="2">
        <v>41095</v>
      </c>
      <c r="C284" s="27" t="s">
        <v>12</v>
      </c>
      <c r="D284" s="1">
        <v>10.4</v>
      </c>
    </row>
    <row r="285" spans="1:4" x14ac:dyDescent="0.25">
      <c r="A285" s="1">
        <v>16</v>
      </c>
      <c r="B285" s="2">
        <v>41109</v>
      </c>
      <c r="C285" s="27" t="s">
        <v>12</v>
      </c>
      <c r="D285" s="1">
        <v>11.4</v>
      </c>
    </row>
    <row r="286" spans="1:4" x14ac:dyDescent="0.25">
      <c r="A286" s="1">
        <v>16</v>
      </c>
      <c r="B286" s="2">
        <v>41123</v>
      </c>
      <c r="C286" s="27" t="s">
        <v>12</v>
      </c>
      <c r="D286" s="1">
        <v>10.1</v>
      </c>
    </row>
    <row r="287" spans="1:4" x14ac:dyDescent="0.25">
      <c r="A287" s="1">
        <v>16</v>
      </c>
      <c r="B287" s="2">
        <v>41137</v>
      </c>
      <c r="C287" s="27" t="s">
        <v>12</v>
      </c>
      <c r="D287" s="1">
        <v>9.9</v>
      </c>
    </row>
    <row r="288" spans="1:4" x14ac:dyDescent="0.25">
      <c r="A288" s="1">
        <v>16</v>
      </c>
      <c r="B288" s="2">
        <v>41158</v>
      </c>
      <c r="C288" s="27" t="s">
        <v>12</v>
      </c>
      <c r="D288" s="1">
        <v>11</v>
      </c>
    </row>
    <row r="289" spans="1:4" x14ac:dyDescent="0.25">
      <c r="A289" s="1">
        <v>16</v>
      </c>
      <c r="B289" s="2">
        <v>41172</v>
      </c>
      <c r="C289" s="27" t="s">
        <v>12</v>
      </c>
      <c r="D289" s="1">
        <v>10.3</v>
      </c>
    </row>
    <row r="290" spans="1:4" x14ac:dyDescent="0.25">
      <c r="A290" s="1">
        <v>16</v>
      </c>
      <c r="B290" s="2">
        <v>41186</v>
      </c>
      <c r="C290" s="27" t="s">
        <v>12</v>
      </c>
      <c r="D290" s="1">
        <v>11.8</v>
      </c>
    </row>
    <row r="291" spans="1:4" x14ac:dyDescent="0.25">
      <c r="A291" s="1">
        <v>16</v>
      </c>
      <c r="B291" s="2">
        <v>41200</v>
      </c>
      <c r="C291" s="27" t="s">
        <v>12</v>
      </c>
      <c r="D291" s="1">
        <v>11.4</v>
      </c>
    </row>
    <row r="292" spans="1:4" x14ac:dyDescent="0.25">
      <c r="A292" s="1">
        <v>16</v>
      </c>
      <c r="B292" s="2">
        <v>41221</v>
      </c>
      <c r="C292" s="27" t="s">
        <v>12</v>
      </c>
      <c r="D292" s="1">
        <v>9.9</v>
      </c>
    </row>
    <row r="293" spans="1:4" x14ac:dyDescent="0.25">
      <c r="A293" s="1">
        <v>16</v>
      </c>
      <c r="B293" s="2">
        <v>41232</v>
      </c>
      <c r="C293" s="27" t="s">
        <v>12</v>
      </c>
      <c r="D293" s="1">
        <v>9.6999999999999993</v>
      </c>
    </row>
    <row r="294" spans="1:4" x14ac:dyDescent="0.25">
      <c r="A294" s="1">
        <v>16</v>
      </c>
      <c r="B294" s="2">
        <v>41095</v>
      </c>
      <c r="C294" s="27" t="s">
        <v>13</v>
      </c>
      <c r="D294" s="1">
        <v>18</v>
      </c>
    </row>
    <row r="295" spans="1:4" x14ac:dyDescent="0.25">
      <c r="A295" s="1">
        <v>16</v>
      </c>
      <c r="B295" s="2">
        <v>41123</v>
      </c>
      <c r="C295" s="27" t="s">
        <v>13</v>
      </c>
      <c r="D295" s="1">
        <v>20</v>
      </c>
    </row>
    <row r="296" spans="1:4" x14ac:dyDescent="0.25">
      <c r="A296" s="1">
        <v>16</v>
      </c>
      <c r="B296" s="2">
        <v>41156</v>
      </c>
      <c r="C296" s="27" t="s">
        <v>13</v>
      </c>
      <c r="D296" s="1">
        <v>15</v>
      </c>
    </row>
    <row r="297" spans="1:4" x14ac:dyDescent="0.25">
      <c r="A297" s="1">
        <v>16</v>
      </c>
      <c r="B297" s="2">
        <v>41186</v>
      </c>
      <c r="C297" s="27" t="s">
        <v>13</v>
      </c>
      <c r="D297" s="1">
        <v>29</v>
      </c>
    </row>
    <row r="298" spans="1:4" x14ac:dyDescent="0.25">
      <c r="A298" s="1">
        <v>16</v>
      </c>
      <c r="B298" s="2">
        <v>41221</v>
      </c>
      <c r="C298" s="27" t="s">
        <v>13</v>
      </c>
      <c r="D298" s="1">
        <v>51</v>
      </c>
    </row>
    <row r="299" spans="1:4" x14ac:dyDescent="0.25">
      <c r="A299" s="1">
        <v>17</v>
      </c>
      <c r="B299" s="2">
        <v>41095</v>
      </c>
      <c r="C299" s="27" t="s">
        <v>11</v>
      </c>
      <c r="D299" s="1">
        <v>1291</v>
      </c>
    </row>
    <row r="300" spans="1:4" x14ac:dyDescent="0.25">
      <c r="A300" s="1">
        <v>17</v>
      </c>
      <c r="B300" s="2">
        <v>41123</v>
      </c>
      <c r="C300" s="27" t="s">
        <v>11</v>
      </c>
      <c r="D300" s="1">
        <v>1430</v>
      </c>
    </row>
    <row r="301" spans="1:4" x14ac:dyDescent="0.25">
      <c r="A301" s="1">
        <v>17</v>
      </c>
      <c r="B301" s="2">
        <v>41156</v>
      </c>
      <c r="C301" s="27" t="s">
        <v>11</v>
      </c>
      <c r="D301" s="1">
        <v>1169</v>
      </c>
    </row>
    <row r="302" spans="1:4" x14ac:dyDescent="0.25">
      <c r="A302" s="1">
        <v>17</v>
      </c>
      <c r="B302" s="2">
        <v>41186</v>
      </c>
      <c r="C302" s="27" t="s">
        <v>11</v>
      </c>
      <c r="D302" s="1">
        <v>935</v>
      </c>
    </row>
    <row r="303" spans="1:4" x14ac:dyDescent="0.25">
      <c r="A303" s="1">
        <v>17</v>
      </c>
      <c r="B303" s="2">
        <v>41221</v>
      </c>
      <c r="C303" s="27" t="s">
        <v>11</v>
      </c>
      <c r="D303" s="1">
        <v>1000</v>
      </c>
    </row>
    <row r="304" spans="1:4" x14ac:dyDescent="0.25">
      <c r="A304" s="1">
        <v>17</v>
      </c>
      <c r="B304" s="2">
        <v>41095</v>
      </c>
      <c r="C304" s="27" t="s">
        <v>12</v>
      </c>
      <c r="D304" s="1">
        <v>9.5</v>
      </c>
    </row>
    <row r="305" spans="1:4" x14ac:dyDescent="0.25">
      <c r="A305" s="1">
        <v>17</v>
      </c>
      <c r="B305" s="2">
        <v>41123</v>
      </c>
      <c r="C305" s="27" t="s">
        <v>12</v>
      </c>
      <c r="D305" s="1">
        <v>11.1</v>
      </c>
    </row>
    <row r="306" spans="1:4" x14ac:dyDescent="0.25">
      <c r="A306" s="1">
        <v>17</v>
      </c>
      <c r="B306" s="2">
        <v>41125</v>
      </c>
      <c r="C306" s="27" t="s">
        <v>12</v>
      </c>
      <c r="D306" s="1">
        <v>12.3</v>
      </c>
    </row>
    <row r="307" spans="1:4" x14ac:dyDescent="0.25">
      <c r="A307" s="1">
        <v>17</v>
      </c>
      <c r="B307" s="2">
        <v>41135</v>
      </c>
      <c r="C307" s="27" t="s">
        <v>12</v>
      </c>
      <c r="D307" s="1">
        <v>12.2</v>
      </c>
    </row>
    <row r="308" spans="1:4" x14ac:dyDescent="0.25">
      <c r="A308" s="1">
        <v>17</v>
      </c>
      <c r="B308" s="2">
        <v>41137</v>
      </c>
      <c r="C308" s="27" t="s">
        <v>12</v>
      </c>
      <c r="D308" s="1">
        <v>11.6</v>
      </c>
    </row>
    <row r="309" spans="1:4" x14ac:dyDescent="0.25">
      <c r="A309" s="1">
        <v>17</v>
      </c>
      <c r="B309" s="2">
        <v>41144</v>
      </c>
      <c r="C309" s="27" t="s">
        <v>12</v>
      </c>
      <c r="D309" s="1">
        <v>11.2</v>
      </c>
    </row>
    <row r="310" spans="1:4" x14ac:dyDescent="0.25">
      <c r="A310" s="1">
        <v>17</v>
      </c>
      <c r="B310" s="2">
        <v>41149</v>
      </c>
      <c r="C310" s="27" t="s">
        <v>12</v>
      </c>
      <c r="D310" s="1">
        <v>11.1</v>
      </c>
    </row>
    <row r="311" spans="1:4" x14ac:dyDescent="0.25">
      <c r="A311" s="1">
        <v>17</v>
      </c>
      <c r="B311" s="2">
        <v>41156</v>
      </c>
      <c r="C311" s="27" t="s">
        <v>12</v>
      </c>
      <c r="D311" s="1">
        <v>9.9</v>
      </c>
    </row>
    <row r="312" spans="1:4" x14ac:dyDescent="0.25">
      <c r="A312" s="1">
        <v>17</v>
      </c>
      <c r="B312" s="2">
        <v>41170</v>
      </c>
      <c r="C312" s="27" t="s">
        <v>12</v>
      </c>
      <c r="D312" s="1">
        <v>9.1</v>
      </c>
    </row>
    <row r="313" spans="1:4" x14ac:dyDescent="0.25">
      <c r="A313" s="1">
        <v>17</v>
      </c>
      <c r="B313" s="2">
        <v>41172</v>
      </c>
      <c r="C313" s="27" t="s">
        <v>12</v>
      </c>
      <c r="D313" s="1">
        <v>9.6</v>
      </c>
    </row>
    <row r="314" spans="1:4" x14ac:dyDescent="0.25">
      <c r="A314" s="1">
        <v>17</v>
      </c>
      <c r="B314" s="2">
        <v>41184</v>
      </c>
      <c r="C314" s="27" t="s">
        <v>12</v>
      </c>
      <c r="D314" s="1">
        <v>10.9</v>
      </c>
    </row>
    <row r="315" spans="1:4" x14ac:dyDescent="0.25">
      <c r="A315" s="1">
        <v>17</v>
      </c>
      <c r="B315" s="2">
        <v>41186</v>
      </c>
      <c r="C315" s="27" t="s">
        <v>12</v>
      </c>
      <c r="D315" s="1">
        <v>11</v>
      </c>
    </row>
    <row r="316" spans="1:4" x14ac:dyDescent="0.25">
      <c r="A316" s="1">
        <v>17</v>
      </c>
      <c r="B316" s="2">
        <v>41200</v>
      </c>
      <c r="C316" s="27" t="s">
        <v>12</v>
      </c>
      <c r="D316" s="1">
        <v>9.8000000000000007</v>
      </c>
    </row>
    <row r="317" spans="1:4" x14ac:dyDescent="0.25">
      <c r="A317" s="1">
        <v>17</v>
      </c>
      <c r="B317" s="2">
        <v>41212</v>
      </c>
      <c r="C317" s="27" t="s">
        <v>12</v>
      </c>
      <c r="D317" s="1">
        <v>9.3000000000000007</v>
      </c>
    </row>
    <row r="318" spans="1:4" x14ac:dyDescent="0.25">
      <c r="A318" s="1">
        <v>17</v>
      </c>
      <c r="B318" s="2">
        <v>41221</v>
      </c>
      <c r="C318" s="27" t="s">
        <v>12</v>
      </c>
      <c r="D318" s="1">
        <v>8.1999999999999993</v>
      </c>
    </row>
    <row r="319" spans="1:4" x14ac:dyDescent="0.25">
      <c r="A319" s="1">
        <v>17</v>
      </c>
      <c r="B319" s="2">
        <v>41226</v>
      </c>
      <c r="C319" s="27" t="s">
        <v>12</v>
      </c>
      <c r="D319" s="1">
        <v>7.9</v>
      </c>
    </row>
    <row r="320" spans="1:4" x14ac:dyDescent="0.25">
      <c r="A320" s="1">
        <v>17</v>
      </c>
      <c r="B320" s="2">
        <v>41232</v>
      </c>
      <c r="C320" s="27" t="s">
        <v>12</v>
      </c>
      <c r="D320" s="1">
        <v>11.3</v>
      </c>
    </row>
    <row r="321" spans="1:4" x14ac:dyDescent="0.25">
      <c r="A321" s="1">
        <v>17</v>
      </c>
      <c r="B321" s="2">
        <v>41242</v>
      </c>
      <c r="C321" s="27" t="s">
        <v>12</v>
      </c>
      <c r="D321" s="1">
        <v>13.4</v>
      </c>
    </row>
    <row r="322" spans="1:4" x14ac:dyDescent="0.25">
      <c r="A322" s="1">
        <v>17</v>
      </c>
      <c r="B322" s="2">
        <v>41095</v>
      </c>
      <c r="C322" s="27" t="s">
        <v>13</v>
      </c>
      <c r="D322" s="1">
        <v>7</v>
      </c>
    </row>
    <row r="323" spans="1:4" x14ac:dyDescent="0.25">
      <c r="A323" s="1">
        <v>17</v>
      </c>
      <c r="B323" s="2">
        <v>41123</v>
      </c>
      <c r="C323" s="27" t="s">
        <v>13</v>
      </c>
      <c r="D323" s="1">
        <v>28</v>
      </c>
    </row>
    <row r="324" spans="1:4" x14ac:dyDescent="0.25">
      <c r="A324" s="1">
        <v>17</v>
      </c>
      <c r="B324" s="2">
        <v>41156</v>
      </c>
      <c r="C324" s="27" t="s">
        <v>13</v>
      </c>
      <c r="D324" s="1">
        <v>19</v>
      </c>
    </row>
    <row r="325" spans="1:4" x14ac:dyDescent="0.25">
      <c r="A325" s="1">
        <v>17</v>
      </c>
      <c r="B325" s="2">
        <v>41186</v>
      </c>
      <c r="C325" s="27" t="s">
        <v>13</v>
      </c>
      <c r="D325" s="1">
        <v>36</v>
      </c>
    </row>
    <row r="326" spans="1:4" x14ac:dyDescent="0.25">
      <c r="A326" s="1">
        <v>17</v>
      </c>
      <c r="B326" s="2">
        <v>41221</v>
      </c>
      <c r="C326" s="27" t="s">
        <v>13</v>
      </c>
      <c r="D326" s="1">
        <v>38</v>
      </c>
    </row>
    <row r="327" spans="1:4" x14ac:dyDescent="0.25">
      <c r="A327" s="1">
        <v>18</v>
      </c>
      <c r="B327" s="2">
        <v>41094</v>
      </c>
      <c r="C327" s="27" t="s">
        <v>11</v>
      </c>
      <c r="D327" s="1">
        <v>723</v>
      </c>
    </row>
    <row r="328" spans="1:4" x14ac:dyDescent="0.25">
      <c r="A328" s="1">
        <v>18</v>
      </c>
      <c r="B328" s="2">
        <v>41122</v>
      </c>
      <c r="C328" s="27" t="s">
        <v>11</v>
      </c>
      <c r="D328" s="1">
        <v>521</v>
      </c>
    </row>
    <row r="329" spans="1:4" x14ac:dyDescent="0.25">
      <c r="A329" s="1">
        <v>18</v>
      </c>
      <c r="B329" s="2">
        <v>41157</v>
      </c>
      <c r="C329" s="27" t="s">
        <v>11</v>
      </c>
      <c r="D329" s="1">
        <v>585</v>
      </c>
    </row>
    <row r="330" spans="1:4" x14ac:dyDescent="0.25">
      <c r="A330" s="1">
        <v>18</v>
      </c>
      <c r="B330" s="2">
        <v>41185</v>
      </c>
      <c r="C330" s="27" t="s">
        <v>11</v>
      </c>
      <c r="D330" s="1">
        <v>415</v>
      </c>
    </row>
    <row r="331" spans="1:4" x14ac:dyDescent="0.25">
      <c r="A331" s="1">
        <v>18</v>
      </c>
      <c r="B331" s="2">
        <v>41220</v>
      </c>
      <c r="C331" s="27" t="s">
        <v>11</v>
      </c>
      <c r="D331" s="1">
        <v>723</v>
      </c>
    </row>
    <row r="332" spans="1:4" x14ac:dyDescent="0.25">
      <c r="A332" s="1">
        <v>18</v>
      </c>
      <c r="B332" s="2">
        <v>41248</v>
      </c>
      <c r="C332" s="27" t="s">
        <v>11</v>
      </c>
      <c r="D332" s="1">
        <v>609</v>
      </c>
    </row>
    <row r="333" spans="1:4" x14ac:dyDescent="0.25">
      <c r="A333" s="1">
        <v>18</v>
      </c>
      <c r="B333" s="2">
        <v>41094</v>
      </c>
      <c r="C333" s="27" t="s">
        <v>12</v>
      </c>
      <c r="D333" s="1">
        <v>10.9</v>
      </c>
    </row>
    <row r="334" spans="1:4" x14ac:dyDescent="0.25">
      <c r="A334" s="1">
        <v>18</v>
      </c>
      <c r="B334" s="2">
        <v>41108</v>
      </c>
      <c r="C334" s="27" t="s">
        <v>12</v>
      </c>
      <c r="D334" s="1">
        <v>9.4</v>
      </c>
    </row>
    <row r="335" spans="1:4" x14ac:dyDescent="0.25">
      <c r="A335" s="1">
        <v>18</v>
      </c>
      <c r="B335" s="2">
        <v>41122</v>
      </c>
      <c r="C335" s="27" t="s">
        <v>12</v>
      </c>
      <c r="D335" s="1">
        <v>9.9</v>
      </c>
    </row>
    <row r="336" spans="1:4" x14ac:dyDescent="0.25">
      <c r="A336" s="1">
        <v>18</v>
      </c>
      <c r="B336" s="2">
        <v>41136</v>
      </c>
      <c r="C336" s="27" t="s">
        <v>12</v>
      </c>
      <c r="D336" s="1">
        <v>9.6</v>
      </c>
    </row>
    <row r="337" spans="1:4" x14ac:dyDescent="0.25">
      <c r="A337" s="1">
        <v>18</v>
      </c>
      <c r="B337" s="2">
        <v>41157</v>
      </c>
      <c r="C337" s="27" t="s">
        <v>12</v>
      </c>
      <c r="D337" s="1">
        <v>10.199999999999999</v>
      </c>
    </row>
    <row r="338" spans="1:4" x14ac:dyDescent="0.25">
      <c r="A338" s="1">
        <v>18</v>
      </c>
      <c r="B338" s="2">
        <v>41171</v>
      </c>
      <c r="C338" s="27" t="s">
        <v>12</v>
      </c>
      <c r="D338" s="1">
        <v>10.4</v>
      </c>
    </row>
    <row r="339" spans="1:4" x14ac:dyDescent="0.25">
      <c r="A339" s="1">
        <v>18</v>
      </c>
      <c r="B339" s="2">
        <v>41183</v>
      </c>
      <c r="C339" s="27" t="s">
        <v>12</v>
      </c>
      <c r="D339" s="1">
        <v>10.6</v>
      </c>
    </row>
    <row r="340" spans="1:4" x14ac:dyDescent="0.25">
      <c r="A340" s="1">
        <v>18</v>
      </c>
      <c r="B340" s="2">
        <v>41185</v>
      </c>
      <c r="C340" s="27" t="s">
        <v>12</v>
      </c>
      <c r="D340" s="1">
        <v>10.3</v>
      </c>
    </row>
    <row r="341" spans="1:4" x14ac:dyDescent="0.25">
      <c r="A341" s="1">
        <v>18</v>
      </c>
      <c r="B341" s="2">
        <v>41199</v>
      </c>
      <c r="C341" s="27" t="s">
        <v>12</v>
      </c>
      <c r="D341" s="1">
        <v>11</v>
      </c>
    </row>
    <row r="342" spans="1:4" x14ac:dyDescent="0.25">
      <c r="A342" s="1">
        <v>18</v>
      </c>
      <c r="B342" s="2">
        <v>41220</v>
      </c>
      <c r="C342" s="27" t="s">
        <v>12</v>
      </c>
      <c r="D342" s="1">
        <v>11</v>
      </c>
    </row>
    <row r="343" spans="1:4" x14ac:dyDescent="0.25">
      <c r="A343" s="1">
        <v>18</v>
      </c>
      <c r="B343" s="2">
        <v>41233</v>
      </c>
      <c r="C343" s="27" t="s">
        <v>12</v>
      </c>
      <c r="D343" s="1">
        <v>9.8000000000000007</v>
      </c>
    </row>
    <row r="344" spans="1:4" x14ac:dyDescent="0.25">
      <c r="A344" s="1">
        <v>18</v>
      </c>
      <c r="B344" s="2">
        <v>41248</v>
      </c>
      <c r="C344" s="27" t="s">
        <v>12</v>
      </c>
      <c r="D344" s="1">
        <v>9.9</v>
      </c>
    </row>
    <row r="345" spans="1:4" x14ac:dyDescent="0.25">
      <c r="A345" s="1">
        <v>18</v>
      </c>
      <c r="B345" s="2">
        <v>41094</v>
      </c>
      <c r="C345" s="27" t="s">
        <v>13</v>
      </c>
      <c r="D345" s="1">
        <v>73</v>
      </c>
    </row>
    <row r="346" spans="1:4" x14ac:dyDescent="0.25">
      <c r="A346" s="1">
        <v>18</v>
      </c>
      <c r="B346" s="2">
        <v>41122</v>
      </c>
      <c r="C346" s="27" t="s">
        <v>13</v>
      </c>
      <c r="D346" s="1">
        <v>42</v>
      </c>
    </row>
    <row r="347" spans="1:4" x14ac:dyDescent="0.25">
      <c r="A347" s="1">
        <v>18</v>
      </c>
      <c r="B347" s="2">
        <v>41157</v>
      </c>
      <c r="C347" s="27" t="s">
        <v>13</v>
      </c>
      <c r="D347" s="1">
        <v>28</v>
      </c>
    </row>
    <row r="348" spans="1:4" x14ac:dyDescent="0.25">
      <c r="A348" s="1">
        <v>18</v>
      </c>
      <c r="B348" s="2">
        <v>41185</v>
      </c>
      <c r="C348" s="27" t="s">
        <v>13</v>
      </c>
      <c r="D348" s="1">
        <v>39</v>
      </c>
    </row>
    <row r="349" spans="1:4" x14ac:dyDescent="0.25">
      <c r="A349" s="1">
        <v>18</v>
      </c>
      <c r="B349" s="2">
        <v>41220</v>
      </c>
      <c r="C349" s="27" t="s">
        <v>13</v>
      </c>
      <c r="D349" s="1">
        <v>93</v>
      </c>
    </row>
    <row r="350" spans="1:4" x14ac:dyDescent="0.25">
      <c r="A350" s="1">
        <v>18</v>
      </c>
      <c r="B350" s="2">
        <v>41248</v>
      </c>
      <c r="C350" s="27" t="s">
        <v>13</v>
      </c>
      <c r="D350" s="1">
        <v>58</v>
      </c>
    </row>
    <row r="351" spans="1:4" x14ac:dyDescent="0.25">
      <c r="A351" s="1">
        <v>19</v>
      </c>
      <c r="B351" s="2">
        <v>41094</v>
      </c>
      <c r="C351" s="27" t="s">
        <v>11</v>
      </c>
      <c r="D351" s="1">
        <v>324</v>
      </c>
    </row>
    <row r="352" spans="1:4" x14ac:dyDescent="0.25">
      <c r="A352" s="1">
        <v>19</v>
      </c>
      <c r="B352" s="2">
        <v>41122</v>
      </c>
      <c r="C352" s="27" t="s">
        <v>11</v>
      </c>
      <c r="D352" s="1">
        <v>549</v>
      </c>
    </row>
    <row r="353" spans="1:4" x14ac:dyDescent="0.25">
      <c r="A353" s="1">
        <v>19</v>
      </c>
      <c r="B353" s="2">
        <v>41157</v>
      </c>
      <c r="C353" s="27" t="s">
        <v>11</v>
      </c>
      <c r="D353" s="1">
        <v>502</v>
      </c>
    </row>
    <row r="354" spans="1:4" x14ac:dyDescent="0.25">
      <c r="A354" s="1">
        <v>19</v>
      </c>
      <c r="B354" s="2">
        <v>41185</v>
      </c>
      <c r="C354" s="27" t="s">
        <v>11</v>
      </c>
      <c r="D354" s="1">
        <v>596</v>
      </c>
    </row>
    <row r="355" spans="1:4" x14ac:dyDescent="0.25">
      <c r="A355" s="1">
        <v>19</v>
      </c>
      <c r="B355" s="2">
        <v>41220</v>
      </c>
      <c r="C355" s="27" t="s">
        <v>11</v>
      </c>
      <c r="D355" s="1">
        <v>590</v>
      </c>
    </row>
    <row r="356" spans="1:4" x14ac:dyDescent="0.25">
      <c r="A356" s="1">
        <v>19</v>
      </c>
      <c r="B356" s="2">
        <v>41248</v>
      </c>
      <c r="C356" s="27" t="s">
        <v>11</v>
      </c>
      <c r="D356" s="1">
        <v>462</v>
      </c>
    </row>
    <row r="357" spans="1:4" x14ac:dyDescent="0.25">
      <c r="A357" s="1">
        <v>19</v>
      </c>
      <c r="B357" s="2">
        <v>41094</v>
      </c>
      <c r="C357" s="27" t="s">
        <v>12</v>
      </c>
      <c r="D357" s="1">
        <v>10.4</v>
      </c>
    </row>
    <row r="358" spans="1:4" x14ac:dyDescent="0.25">
      <c r="A358" s="1">
        <v>19</v>
      </c>
      <c r="B358" s="2">
        <v>41108</v>
      </c>
      <c r="C358" s="27" t="s">
        <v>12</v>
      </c>
      <c r="D358" s="1">
        <v>10.8</v>
      </c>
    </row>
    <row r="359" spans="1:4" x14ac:dyDescent="0.25">
      <c r="A359" s="1">
        <v>19</v>
      </c>
      <c r="B359" s="2">
        <v>41122</v>
      </c>
      <c r="C359" s="27" t="s">
        <v>12</v>
      </c>
      <c r="D359" s="1">
        <v>10.9</v>
      </c>
    </row>
    <row r="360" spans="1:4" x14ac:dyDescent="0.25">
      <c r="A360" s="1">
        <v>19</v>
      </c>
      <c r="B360" s="2">
        <v>41136</v>
      </c>
      <c r="C360" s="27" t="s">
        <v>12</v>
      </c>
      <c r="D360" s="1">
        <v>11.1</v>
      </c>
    </row>
    <row r="361" spans="1:4" x14ac:dyDescent="0.25">
      <c r="A361" s="1">
        <v>19</v>
      </c>
      <c r="B361" s="2">
        <v>41157</v>
      </c>
      <c r="C361" s="27" t="s">
        <v>12</v>
      </c>
      <c r="D361" s="1">
        <v>11.1</v>
      </c>
    </row>
    <row r="362" spans="1:4" x14ac:dyDescent="0.25">
      <c r="A362" s="1">
        <v>19</v>
      </c>
      <c r="B362" s="2">
        <v>41171</v>
      </c>
      <c r="C362" s="27" t="s">
        <v>12</v>
      </c>
      <c r="D362" s="1">
        <v>10.7</v>
      </c>
    </row>
    <row r="363" spans="1:4" x14ac:dyDescent="0.25">
      <c r="A363" s="1">
        <v>19</v>
      </c>
      <c r="B363" s="2">
        <v>41185</v>
      </c>
      <c r="C363" s="27" t="s">
        <v>12</v>
      </c>
      <c r="D363" s="1">
        <v>11</v>
      </c>
    </row>
    <row r="364" spans="1:4" x14ac:dyDescent="0.25">
      <c r="A364" s="1">
        <v>19</v>
      </c>
      <c r="B364" s="2">
        <v>41199</v>
      </c>
      <c r="C364" s="27" t="s">
        <v>12</v>
      </c>
      <c r="D364" s="1">
        <v>11</v>
      </c>
    </row>
    <row r="365" spans="1:4" x14ac:dyDescent="0.25">
      <c r="A365" s="1">
        <v>19</v>
      </c>
      <c r="B365" s="2">
        <v>41220</v>
      </c>
      <c r="C365" s="27" t="s">
        <v>12</v>
      </c>
      <c r="D365" s="1">
        <v>9.5</v>
      </c>
    </row>
    <row r="366" spans="1:4" x14ac:dyDescent="0.25">
      <c r="A366" s="1">
        <v>19</v>
      </c>
      <c r="B366" s="2">
        <v>41233</v>
      </c>
      <c r="C366" s="27" t="s">
        <v>12</v>
      </c>
      <c r="D366" s="1">
        <v>9.5</v>
      </c>
    </row>
    <row r="367" spans="1:4" x14ac:dyDescent="0.25">
      <c r="A367" s="1">
        <v>19</v>
      </c>
      <c r="B367" s="2">
        <v>41248</v>
      </c>
      <c r="C367" s="27" t="s">
        <v>12</v>
      </c>
      <c r="D367" s="1">
        <v>10.6</v>
      </c>
    </row>
    <row r="368" spans="1:4" x14ac:dyDescent="0.25">
      <c r="A368" s="1">
        <v>19</v>
      </c>
      <c r="B368" s="2">
        <v>41094</v>
      </c>
      <c r="C368" s="27" t="s">
        <v>13</v>
      </c>
      <c r="D368" s="1">
        <v>25</v>
      </c>
    </row>
    <row r="369" spans="1:4" x14ac:dyDescent="0.25">
      <c r="A369" s="1">
        <v>19</v>
      </c>
      <c r="B369" s="2">
        <v>41122</v>
      </c>
      <c r="C369" s="27" t="s">
        <v>13</v>
      </c>
      <c r="D369" s="1">
        <v>28</v>
      </c>
    </row>
    <row r="370" spans="1:4" x14ac:dyDescent="0.25">
      <c r="A370" s="1">
        <v>19</v>
      </c>
      <c r="B370" s="2">
        <v>41157</v>
      </c>
      <c r="C370" s="27" t="s">
        <v>13</v>
      </c>
      <c r="D370" s="1">
        <v>33</v>
      </c>
    </row>
    <row r="371" spans="1:4" x14ac:dyDescent="0.25">
      <c r="A371" s="1">
        <v>19</v>
      </c>
      <c r="B371" s="2">
        <v>41185</v>
      </c>
      <c r="C371" s="27" t="s">
        <v>13</v>
      </c>
      <c r="D371" s="1">
        <v>43</v>
      </c>
    </row>
    <row r="372" spans="1:4" x14ac:dyDescent="0.25">
      <c r="A372" s="1">
        <v>19</v>
      </c>
      <c r="B372" s="2">
        <v>41220</v>
      </c>
      <c r="C372" s="27" t="s">
        <v>13</v>
      </c>
      <c r="D372" s="1">
        <v>35</v>
      </c>
    </row>
    <row r="373" spans="1:4" x14ac:dyDescent="0.25">
      <c r="A373" s="1">
        <v>19</v>
      </c>
      <c r="B373" s="2">
        <v>41248</v>
      </c>
      <c r="C373" s="27" t="s">
        <v>13</v>
      </c>
      <c r="D373" s="1">
        <v>34</v>
      </c>
    </row>
    <row r="374" spans="1:4" x14ac:dyDescent="0.25">
      <c r="A374" s="1">
        <v>20</v>
      </c>
      <c r="B374" s="2">
        <v>41094</v>
      </c>
      <c r="C374" s="27" t="s">
        <v>11</v>
      </c>
      <c r="D374" s="1">
        <v>732</v>
      </c>
    </row>
    <row r="375" spans="1:4" x14ac:dyDescent="0.25">
      <c r="A375" s="1">
        <v>20</v>
      </c>
      <c r="B375" s="2">
        <v>41122</v>
      </c>
      <c r="C375" s="27" t="s">
        <v>11</v>
      </c>
      <c r="D375" s="1">
        <v>609</v>
      </c>
    </row>
    <row r="376" spans="1:4" x14ac:dyDescent="0.25">
      <c r="A376" s="1">
        <v>20</v>
      </c>
      <c r="B376" s="2">
        <v>41157</v>
      </c>
      <c r="C376" s="27" t="s">
        <v>11</v>
      </c>
      <c r="D376" s="1">
        <v>757</v>
      </c>
    </row>
    <row r="377" spans="1:4" x14ac:dyDescent="0.25">
      <c r="A377" s="1">
        <v>20</v>
      </c>
      <c r="B377" s="2">
        <v>41185</v>
      </c>
      <c r="C377" s="27" t="s">
        <v>11</v>
      </c>
      <c r="D377" s="1">
        <v>965</v>
      </c>
    </row>
    <row r="378" spans="1:4" x14ac:dyDescent="0.25">
      <c r="A378" s="1">
        <v>20</v>
      </c>
      <c r="B378" s="2">
        <v>41220</v>
      </c>
      <c r="C378" s="27" t="s">
        <v>11</v>
      </c>
      <c r="D378" s="1">
        <v>1042</v>
      </c>
    </row>
    <row r="379" spans="1:4" x14ac:dyDescent="0.25">
      <c r="A379" s="1">
        <v>20</v>
      </c>
      <c r="B379" s="2">
        <v>41248</v>
      </c>
      <c r="C379" s="27" t="s">
        <v>11</v>
      </c>
      <c r="D379" s="1">
        <v>1117</v>
      </c>
    </row>
    <row r="380" spans="1:4" x14ac:dyDescent="0.25">
      <c r="A380" s="1">
        <v>20</v>
      </c>
      <c r="B380" s="2">
        <v>41094</v>
      </c>
      <c r="C380" s="27" t="s">
        <v>12</v>
      </c>
      <c r="D380" s="1">
        <v>8.8000000000000007</v>
      </c>
    </row>
    <row r="381" spans="1:4" x14ac:dyDescent="0.25">
      <c r="A381" s="1">
        <v>20</v>
      </c>
      <c r="B381" s="2">
        <v>41108</v>
      </c>
      <c r="C381" s="27" t="s">
        <v>12</v>
      </c>
      <c r="D381" s="1">
        <v>9.1</v>
      </c>
    </row>
    <row r="382" spans="1:4" x14ac:dyDescent="0.25">
      <c r="A382" s="1">
        <v>20</v>
      </c>
      <c r="B382" s="2">
        <v>41122</v>
      </c>
      <c r="C382" s="27" t="s">
        <v>12</v>
      </c>
      <c r="D382" s="1">
        <v>9.4</v>
      </c>
    </row>
    <row r="383" spans="1:4" x14ac:dyDescent="0.25">
      <c r="A383" s="1">
        <v>20</v>
      </c>
      <c r="B383" s="2">
        <v>41136</v>
      </c>
      <c r="C383" s="27" t="s">
        <v>12</v>
      </c>
      <c r="D383" s="1">
        <v>9.1999999999999993</v>
      </c>
    </row>
    <row r="384" spans="1:4" x14ac:dyDescent="0.25">
      <c r="A384" s="1">
        <v>20</v>
      </c>
      <c r="B384" s="2">
        <v>41157</v>
      </c>
      <c r="C384" s="27" t="s">
        <v>12</v>
      </c>
      <c r="D384" s="1">
        <v>10.8</v>
      </c>
    </row>
    <row r="385" spans="1:4" x14ac:dyDescent="0.25">
      <c r="A385" s="1">
        <v>20</v>
      </c>
      <c r="B385" s="2">
        <v>41171</v>
      </c>
      <c r="C385" s="27" t="s">
        <v>12</v>
      </c>
      <c r="D385" s="1">
        <v>11.5</v>
      </c>
    </row>
    <row r="386" spans="1:4" x14ac:dyDescent="0.25">
      <c r="A386" s="1">
        <v>20</v>
      </c>
      <c r="B386" s="2">
        <v>41185</v>
      </c>
      <c r="C386" s="27" t="s">
        <v>12</v>
      </c>
      <c r="D386" s="1">
        <v>11.8</v>
      </c>
    </row>
    <row r="387" spans="1:4" x14ac:dyDescent="0.25">
      <c r="A387" s="1">
        <v>20</v>
      </c>
      <c r="B387" s="2">
        <v>41199</v>
      </c>
      <c r="C387" s="27" t="s">
        <v>12</v>
      </c>
      <c r="D387" s="1">
        <v>11.3</v>
      </c>
    </row>
    <row r="388" spans="1:4" x14ac:dyDescent="0.25">
      <c r="A388" s="1">
        <v>20</v>
      </c>
      <c r="B388" s="2">
        <v>41220</v>
      </c>
      <c r="C388" s="27" t="s">
        <v>12</v>
      </c>
      <c r="D388" s="1">
        <v>10.5</v>
      </c>
    </row>
    <row r="389" spans="1:4" x14ac:dyDescent="0.25">
      <c r="A389" s="1">
        <v>20</v>
      </c>
      <c r="B389" s="2">
        <v>41233</v>
      </c>
      <c r="C389" s="27" t="s">
        <v>12</v>
      </c>
      <c r="D389" s="1">
        <v>10.5</v>
      </c>
    </row>
    <row r="390" spans="1:4" x14ac:dyDescent="0.25">
      <c r="A390" s="1">
        <v>20</v>
      </c>
      <c r="B390" s="2">
        <v>41248</v>
      </c>
      <c r="C390" s="27" t="s">
        <v>12</v>
      </c>
      <c r="D390" s="1">
        <v>10.1</v>
      </c>
    </row>
    <row r="391" spans="1:4" x14ac:dyDescent="0.25">
      <c r="A391" s="1">
        <v>20</v>
      </c>
      <c r="B391" s="2">
        <v>41094</v>
      </c>
      <c r="C391" s="27" t="s">
        <v>13</v>
      </c>
      <c r="D391" s="1">
        <v>11</v>
      </c>
    </row>
    <row r="392" spans="1:4" x14ac:dyDescent="0.25">
      <c r="A392" s="1">
        <v>20</v>
      </c>
      <c r="B392" s="2">
        <v>41122</v>
      </c>
      <c r="C392" s="27" t="s">
        <v>13</v>
      </c>
      <c r="D392" s="1">
        <v>16</v>
      </c>
    </row>
    <row r="393" spans="1:4" x14ac:dyDescent="0.25">
      <c r="A393" s="1">
        <v>20</v>
      </c>
      <c r="B393" s="2">
        <v>41157</v>
      </c>
      <c r="C393" s="27" t="s">
        <v>13</v>
      </c>
      <c r="D393" s="1">
        <v>11</v>
      </c>
    </row>
    <row r="394" spans="1:4" x14ac:dyDescent="0.25">
      <c r="A394" s="1">
        <v>20</v>
      </c>
      <c r="B394" s="2">
        <v>41185</v>
      </c>
      <c r="C394" s="27" t="s">
        <v>13</v>
      </c>
      <c r="D394" s="1">
        <v>25</v>
      </c>
    </row>
    <row r="395" spans="1:4" x14ac:dyDescent="0.25">
      <c r="A395" s="1">
        <v>20</v>
      </c>
      <c r="B395" s="2">
        <v>41220</v>
      </c>
      <c r="C395" s="27" t="s">
        <v>13</v>
      </c>
      <c r="D395" s="1">
        <v>22</v>
      </c>
    </row>
    <row r="396" spans="1:4" x14ac:dyDescent="0.25">
      <c r="A396" s="1">
        <v>20</v>
      </c>
      <c r="B396" s="2">
        <v>41248</v>
      </c>
      <c r="C396" s="27" t="s">
        <v>13</v>
      </c>
      <c r="D396" s="1">
        <v>35</v>
      </c>
    </row>
    <row r="397" spans="1:4" x14ac:dyDescent="0.25">
      <c r="A397" s="1">
        <v>21</v>
      </c>
      <c r="B397" s="2">
        <v>41094</v>
      </c>
      <c r="C397" s="27" t="s">
        <v>11</v>
      </c>
      <c r="D397" s="1">
        <v>929</v>
      </c>
    </row>
    <row r="398" spans="1:4" x14ac:dyDescent="0.25">
      <c r="A398" s="1">
        <v>21</v>
      </c>
      <c r="B398" s="2">
        <v>41122</v>
      </c>
      <c r="C398" s="27" t="s">
        <v>11</v>
      </c>
      <c r="D398" s="1">
        <v>627</v>
      </c>
    </row>
    <row r="399" spans="1:4" x14ac:dyDescent="0.25">
      <c r="A399" s="1">
        <v>21</v>
      </c>
      <c r="B399" s="2">
        <v>41157</v>
      </c>
      <c r="C399" s="27" t="s">
        <v>11</v>
      </c>
      <c r="D399" s="1">
        <v>590</v>
      </c>
    </row>
    <row r="400" spans="1:4" x14ac:dyDescent="0.25">
      <c r="A400" s="1">
        <v>21</v>
      </c>
      <c r="B400" s="2">
        <v>41185</v>
      </c>
      <c r="C400" s="27" t="s">
        <v>11</v>
      </c>
      <c r="D400" s="1">
        <v>553</v>
      </c>
    </row>
    <row r="401" spans="1:4" x14ac:dyDescent="0.25">
      <c r="A401" s="1">
        <v>21</v>
      </c>
      <c r="B401" s="2">
        <v>41220</v>
      </c>
      <c r="C401" s="27" t="s">
        <v>11</v>
      </c>
      <c r="D401" s="1">
        <v>528</v>
      </c>
    </row>
    <row r="402" spans="1:4" x14ac:dyDescent="0.25">
      <c r="A402" s="1">
        <v>21</v>
      </c>
      <c r="B402" s="2">
        <v>41248</v>
      </c>
      <c r="C402" s="27" t="s">
        <v>11</v>
      </c>
      <c r="D402" s="1">
        <v>672</v>
      </c>
    </row>
    <row r="403" spans="1:4" x14ac:dyDescent="0.25">
      <c r="A403" s="1">
        <v>21</v>
      </c>
      <c r="B403" s="2">
        <v>41094</v>
      </c>
      <c r="C403" s="27" t="s">
        <v>12</v>
      </c>
      <c r="D403" s="1">
        <v>10.3</v>
      </c>
    </row>
    <row r="404" spans="1:4" x14ac:dyDescent="0.25">
      <c r="A404" s="1">
        <v>21</v>
      </c>
      <c r="B404" s="2">
        <v>41108</v>
      </c>
      <c r="C404" s="27" t="s">
        <v>12</v>
      </c>
      <c r="D404" s="1">
        <v>9.3000000000000007</v>
      </c>
    </row>
    <row r="405" spans="1:4" x14ac:dyDescent="0.25">
      <c r="A405" s="1">
        <v>21</v>
      </c>
      <c r="B405" s="2">
        <v>41122</v>
      </c>
      <c r="C405" s="27" t="s">
        <v>12</v>
      </c>
      <c r="D405" s="1">
        <v>10</v>
      </c>
    </row>
    <row r="406" spans="1:4" x14ac:dyDescent="0.25">
      <c r="A406" s="1">
        <v>21</v>
      </c>
      <c r="B406" s="2">
        <v>41136</v>
      </c>
      <c r="C406" s="27" t="s">
        <v>12</v>
      </c>
      <c r="D406" s="1">
        <v>9.9</v>
      </c>
    </row>
    <row r="407" spans="1:4" x14ac:dyDescent="0.25">
      <c r="A407" s="1">
        <v>21</v>
      </c>
      <c r="B407" s="2">
        <v>41157</v>
      </c>
      <c r="C407" s="27" t="s">
        <v>12</v>
      </c>
      <c r="D407" s="1">
        <v>10.5</v>
      </c>
    </row>
    <row r="408" spans="1:4" x14ac:dyDescent="0.25">
      <c r="A408" s="1">
        <v>21</v>
      </c>
      <c r="B408" s="2">
        <v>41171</v>
      </c>
      <c r="C408" s="27" t="s">
        <v>12</v>
      </c>
      <c r="D408" s="1">
        <v>10.3</v>
      </c>
    </row>
    <row r="409" spans="1:4" x14ac:dyDescent="0.25">
      <c r="A409" s="1">
        <v>21</v>
      </c>
      <c r="B409" s="2">
        <v>41185</v>
      </c>
      <c r="C409" s="27" t="s">
        <v>12</v>
      </c>
      <c r="D409" s="1">
        <v>10.5</v>
      </c>
    </row>
    <row r="410" spans="1:4" x14ac:dyDescent="0.25">
      <c r="A410" s="1">
        <v>21</v>
      </c>
      <c r="B410" s="2">
        <v>41199</v>
      </c>
      <c r="C410" s="27" t="s">
        <v>12</v>
      </c>
      <c r="D410" s="1">
        <v>11.8</v>
      </c>
    </row>
    <row r="411" spans="1:4" x14ac:dyDescent="0.25">
      <c r="A411" s="1">
        <v>21</v>
      </c>
      <c r="B411" s="2">
        <v>41220</v>
      </c>
      <c r="C411" s="27" t="s">
        <v>12</v>
      </c>
      <c r="D411" s="1">
        <v>11.7</v>
      </c>
    </row>
    <row r="412" spans="1:4" x14ac:dyDescent="0.25">
      <c r="A412" s="1">
        <v>21</v>
      </c>
      <c r="B412" s="2">
        <v>41233</v>
      </c>
      <c r="C412" s="27" t="s">
        <v>12</v>
      </c>
      <c r="D412" s="1">
        <v>10.3</v>
      </c>
    </row>
    <row r="413" spans="1:4" x14ac:dyDescent="0.25">
      <c r="A413" s="1">
        <v>21</v>
      </c>
      <c r="B413" s="2">
        <v>41248</v>
      </c>
      <c r="C413" s="27" t="s">
        <v>12</v>
      </c>
      <c r="D413" s="1">
        <v>9.8000000000000007</v>
      </c>
    </row>
    <row r="414" spans="1:4" x14ac:dyDescent="0.25">
      <c r="A414" s="1">
        <v>21</v>
      </c>
      <c r="B414" s="2">
        <v>41094</v>
      </c>
      <c r="C414" s="27" t="s">
        <v>13</v>
      </c>
      <c r="D414" s="1">
        <v>24</v>
      </c>
    </row>
    <row r="415" spans="1:4" x14ac:dyDescent="0.25">
      <c r="A415" s="1">
        <v>21</v>
      </c>
      <c r="B415" s="2">
        <v>41122</v>
      </c>
      <c r="C415" s="27" t="s">
        <v>13</v>
      </c>
      <c r="D415" s="1">
        <v>26</v>
      </c>
    </row>
    <row r="416" spans="1:4" x14ac:dyDescent="0.25">
      <c r="A416" s="1">
        <v>21</v>
      </c>
      <c r="B416" s="2">
        <v>41157</v>
      </c>
      <c r="C416" s="27" t="s">
        <v>13</v>
      </c>
      <c r="D416" s="1">
        <v>29</v>
      </c>
    </row>
    <row r="417" spans="1:4" x14ac:dyDescent="0.25">
      <c r="A417" s="1">
        <v>21</v>
      </c>
      <c r="B417" s="2">
        <v>41185</v>
      </c>
      <c r="C417" s="27" t="s">
        <v>13</v>
      </c>
      <c r="D417" s="1">
        <v>38</v>
      </c>
    </row>
    <row r="418" spans="1:4" x14ac:dyDescent="0.25">
      <c r="A418" s="1">
        <v>21</v>
      </c>
      <c r="B418" s="2">
        <v>41220</v>
      </c>
      <c r="C418" s="27" t="s">
        <v>13</v>
      </c>
      <c r="D418" s="1">
        <v>48</v>
      </c>
    </row>
    <row r="419" spans="1:4" x14ac:dyDescent="0.25">
      <c r="A419" s="1">
        <v>21</v>
      </c>
      <c r="B419" s="2">
        <v>41248</v>
      </c>
      <c r="C419" s="27" t="s">
        <v>13</v>
      </c>
      <c r="D419" s="1">
        <v>45</v>
      </c>
    </row>
    <row r="420" spans="1:4" x14ac:dyDescent="0.25">
      <c r="A420" s="1">
        <v>22</v>
      </c>
      <c r="B420" s="2">
        <v>41094</v>
      </c>
      <c r="C420" s="27" t="s">
        <v>11</v>
      </c>
      <c r="D420" s="1">
        <v>795</v>
      </c>
    </row>
    <row r="421" spans="1:4" x14ac:dyDescent="0.25">
      <c r="A421" s="1">
        <v>22</v>
      </c>
      <c r="B421" s="2">
        <v>41122</v>
      </c>
      <c r="C421" s="27" t="s">
        <v>11</v>
      </c>
      <c r="D421" s="1">
        <v>937</v>
      </c>
    </row>
    <row r="422" spans="1:4" x14ac:dyDescent="0.25">
      <c r="A422" s="1">
        <v>22</v>
      </c>
      <c r="B422" s="2">
        <v>41157</v>
      </c>
      <c r="C422" s="27" t="s">
        <v>11</v>
      </c>
      <c r="D422" s="1">
        <v>665</v>
      </c>
    </row>
    <row r="423" spans="1:4" x14ac:dyDescent="0.25">
      <c r="A423" s="1">
        <v>22</v>
      </c>
      <c r="B423" s="2">
        <v>41185</v>
      </c>
      <c r="C423" s="27" t="s">
        <v>11</v>
      </c>
      <c r="D423" s="1">
        <v>812</v>
      </c>
    </row>
    <row r="424" spans="1:4" x14ac:dyDescent="0.25">
      <c r="A424" s="1">
        <v>22</v>
      </c>
      <c r="B424" s="2">
        <v>41220</v>
      </c>
      <c r="C424" s="27" t="s">
        <v>11</v>
      </c>
      <c r="D424" s="1">
        <v>1208</v>
      </c>
    </row>
    <row r="425" spans="1:4" x14ac:dyDescent="0.25">
      <c r="A425" s="1">
        <v>22</v>
      </c>
      <c r="B425" s="2">
        <v>41248</v>
      </c>
      <c r="C425" s="27" t="s">
        <v>11</v>
      </c>
      <c r="D425" s="1">
        <v>946</v>
      </c>
    </row>
    <row r="426" spans="1:4" x14ac:dyDescent="0.25">
      <c r="A426" s="1">
        <v>22</v>
      </c>
      <c r="B426" s="2">
        <v>41094</v>
      </c>
      <c r="C426" s="27" t="s">
        <v>12</v>
      </c>
      <c r="D426" s="1">
        <v>11.7</v>
      </c>
    </row>
    <row r="427" spans="1:4" x14ac:dyDescent="0.25">
      <c r="A427" s="1">
        <v>22</v>
      </c>
      <c r="B427" s="2">
        <v>41101</v>
      </c>
      <c r="C427" s="27" t="s">
        <v>12</v>
      </c>
      <c r="D427" s="1">
        <v>11.4</v>
      </c>
    </row>
    <row r="428" spans="1:4" x14ac:dyDescent="0.25">
      <c r="A428" s="1">
        <v>22</v>
      </c>
      <c r="B428" s="2">
        <v>41108</v>
      </c>
      <c r="C428" s="27" t="s">
        <v>12</v>
      </c>
      <c r="D428" s="1">
        <v>11.1</v>
      </c>
    </row>
    <row r="429" spans="1:4" x14ac:dyDescent="0.25">
      <c r="A429" s="1">
        <v>22</v>
      </c>
      <c r="B429" s="2">
        <v>41122</v>
      </c>
      <c r="C429" s="27" t="s">
        <v>12</v>
      </c>
      <c r="D429" s="1">
        <v>9.6</v>
      </c>
    </row>
    <row r="430" spans="1:4" x14ac:dyDescent="0.25">
      <c r="A430" s="1">
        <v>22</v>
      </c>
      <c r="B430" s="2">
        <v>41136</v>
      </c>
      <c r="C430" s="27" t="s">
        <v>12</v>
      </c>
      <c r="D430" s="1">
        <v>11</v>
      </c>
    </row>
    <row r="431" spans="1:4" x14ac:dyDescent="0.25">
      <c r="A431" s="1">
        <v>22</v>
      </c>
      <c r="B431" s="2">
        <v>41157</v>
      </c>
      <c r="C431" s="27" t="s">
        <v>12</v>
      </c>
      <c r="D431" s="1">
        <v>12.2</v>
      </c>
    </row>
    <row r="432" spans="1:4" x14ac:dyDescent="0.25">
      <c r="A432" s="1">
        <v>22</v>
      </c>
      <c r="B432" s="2">
        <v>41171</v>
      </c>
      <c r="C432" s="27" t="s">
        <v>12</v>
      </c>
      <c r="D432" s="1">
        <v>11.9</v>
      </c>
    </row>
    <row r="433" spans="1:4" x14ac:dyDescent="0.25">
      <c r="A433" s="1">
        <v>22</v>
      </c>
      <c r="B433" s="2">
        <v>41185</v>
      </c>
      <c r="C433" s="27" t="s">
        <v>12</v>
      </c>
      <c r="D433" s="1">
        <v>10.6</v>
      </c>
    </row>
    <row r="434" spans="1:4" x14ac:dyDescent="0.25">
      <c r="A434" s="1">
        <v>22</v>
      </c>
      <c r="B434" s="2">
        <v>41199</v>
      </c>
      <c r="C434" s="27" t="s">
        <v>12</v>
      </c>
      <c r="D434" s="1">
        <v>10.4</v>
      </c>
    </row>
    <row r="435" spans="1:4" x14ac:dyDescent="0.25">
      <c r="A435" s="1">
        <v>22</v>
      </c>
      <c r="B435" s="2">
        <v>41220</v>
      </c>
      <c r="C435" s="27" t="s">
        <v>12</v>
      </c>
      <c r="D435" s="1">
        <v>8.9</v>
      </c>
    </row>
    <row r="436" spans="1:4" x14ac:dyDescent="0.25">
      <c r="A436" s="1">
        <v>22</v>
      </c>
      <c r="B436" s="2">
        <v>41233</v>
      </c>
      <c r="C436" s="27" t="s">
        <v>12</v>
      </c>
      <c r="D436" s="1">
        <v>8.1</v>
      </c>
    </row>
    <row r="437" spans="1:4" x14ac:dyDescent="0.25">
      <c r="A437" s="1">
        <v>22</v>
      </c>
      <c r="B437" s="2">
        <v>41248</v>
      </c>
      <c r="C437" s="27" t="s">
        <v>12</v>
      </c>
      <c r="D437" s="1">
        <v>8.8000000000000007</v>
      </c>
    </row>
    <row r="438" spans="1:4" x14ac:dyDescent="0.25">
      <c r="A438" s="1">
        <v>22</v>
      </c>
      <c r="B438" s="2">
        <v>41094</v>
      </c>
      <c r="C438" s="27" t="s">
        <v>13</v>
      </c>
      <c r="D438" s="1">
        <v>21</v>
      </c>
    </row>
    <row r="439" spans="1:4" x14ac:dyDescent="0.25">
      <c r="A439" s="1">
        <v>22</v>
      </c>
      <c r="B439" s="2">
        <v>41122</v>
      </c>
      <c r="C439" s="27" t="s">
        <v>13</v>
      </c>
      <c r="D439" s="1">
        <v>17</v>
      </c>
    </row>
    <row r="440" spans="1:4" x14ac:dyDescent="0.25">
      <c r="A440" s="1">
        <v>22</v>
      </c>
      <c r="B440" s="2">
        <v>41157</v>
      </c>
      <c r="C440" s="27" t="s">
        <v>13</v>
      </c>
      <c r="D440" s="1">
        <v>16</v>
      </c>
    </row>
    <row r="441" spans="1:4" x14ac:dyDescent="0.25">
      <c r="A441" s="1">
        <v>22</v>
      </c>
      <c r="B441" s="2">
        <v>41185</v>
      </c>
      <c r="C441" s="27" t="s">
        <v>13</v>
      </c>
      <c r="D441" s="1">
        <v>54</v>
      </c>
    </row>
    <row r="442" spans="1:4" x14ac:dyDescent="0.25">
      <c r="A442" s="1">
        <v>22</v>
      </c>
      <c r="B442" s="2">
        <v>41220</v>
      </c>
      <c r="C442" s="27" t="s">
        <v>13</v>
      </c>
      <c r="D442" s="1">
        <v>60</v>
      </c>
    </row>
    <row r="443" spans="1:4" x14ac:dyDescent="0.25">
      <c r="A443" s="1">
        <v>22</v>
      </c>
      <c r="B443" s="2">
        <v>41248</v>
      </c>
      <c r="C443" s="27" t="s">
        <v>13</v>
      </c>
      <c r="D443" s="1">
        <v>39</v>
      </c>
    </row>
    <row r="444" spans="1:4" x14ac:dyDescent="0.25">
      <c r="A444" s="1">
        <v>23</v>
      </c>
      <c r="B444" s="2">
        <v>41095</v>
      </c>
      <c r="C444" s="27" t="s">
        <v>11</v>
      </c>
      <c r="D444" s="1">
        <v>1666</v>
      </c>
    </row>
    <row r="445" spans="1:4" x14ac:dyDescent="0.25">
      <c r="A445" s="1">
        <v>23</v>
      </c>
      <c r="B445" s="2">
        <v>41127</v>
      </c>
      <c r="C445" s="27" t="s">
        <v>11</v>
      </c>
      <c r="D445" s="1">
        <v>1322</v>
      </c>
    </row>
    <row r="446" spans="1:4" x14ac:dyDescent="0.25">
      <c r="A446" s="1">
        <v>23</v>
      </c>
      <c r="B446" s="2">
        <v>41095</v>
      </c>
      <c r="C446" s="27" t="s">
        <v>12</v>
      </c>
      <c r="D446" s="1">
        <v>9</v>
      </c>
    </row>
    <row r="447" spans="1:4" x14ac:dyDescent="0.25">
      <c r="A447" s="1">
        <v>23</v>
      </c>
      <c r="B447" s="2">
        <v>41097</v>
      </c>
      <c r="C447" s="27" t="s">
        <v>12</v>
      </c>
      <c r="D447" s="1">
        <v>9.3000000000000007</v>
      </c>
    </row>
    <row r="448" spans="1:4" x14ac:dyDescent="0.25">
      <c r="A448" s="1">
        <v>23</v>
      </c>
      <c r="B448" s="2">
        <v>41109</v>
      </c>
      <c r="C448" s="27" t="s">
        <v>12</v>
      </c>
      <c r="D448" s="1">
        <v>8</v>
      </c>
    </row>
    <row r="449" spans="1:4" x14ac:dyDescent="0.25">
      <c r="A449" s="1">
        <v>23</v>
      </c>
      <c r="B449" s="2">
        <v>41127</v>
      </c>
      <c r="C449" s="27" t="s">
        <v>12</v>
      </c>
      <c r="D449" s="1">
        <v>7.4</v>
      </c>
    </row>
    <row r="450" spans="1:4" x14ac:dyDescent="0.25">
      <c r="A450" s="1">
        <v>23</v>
      </c>
      <c r="B450" s="2">
        <v>41142</v>
      </c>
      <c r="C450" s="27" t="s">
        <v>12</v>
      </c>
      <c r="D450" s="1">
        <v>7.9</v>
      </c>
    </row>
    <row r="451" spans="1:4" x14ac:dyDescent="0.25">
      <c r="A451" s="1">
        <v>23</v>
      </c>
      <c r="B451" s="2">
        <v>41095</v>
      </c>
      <c r="C451" s="27" t="s">
        <v>13</v>
      </c>
      <c r="D451" s="1">
        <v>54</v>
      </c>
    </row>
    <row r="452" spans="1:4" x14ac:dyDescent="0.25">
      <c r="A452" s="1">
        <v>23</v>
      </c>
      <c r="B452" s="2">
        <v>41127</v>
      </c>
      <c r="C452" s="27" t="s">
        <v>13</v>
      </c>
      <c r="D452" s="1">
        <v>20</v>
      </c>
    </row>
    <row r="453" spans="1:4" x14ac:dyDescent="0.25">
      <c r="A453" s="1">
        <v>24</v>
      </c>
      <c r="B453" s="2">
        <v>41184</v>
      </c>
      <c r="C453" s="27" t="s">
        <v>11</v>
      </c>
      <c r="D453" s="1">
        <v>1055</v>
      </c>
    </row>
    <row r="454" spans="1:4" x14ac:dyDescent="0.25">
      <c r="A454" s="1">
        <v>24</v>
      </c>
      <c r="B454" s="2">
        <v>41184</v>
      </c>
      <c r="C454" s="27" t="s">
        <v>12</v>
      </c>
      <c r="D454" s="1">
        <v>7.9</v>
      </c>
    </row>
    <row r="455" spans="1:4" x14ac:dyDescent="0.25">
      <c r="A455" s="1">
        <v>24</v>
      </c>
      <c r="B455" s="2">
        <v>41202</v>
      </c>
      <c r="C455" s="27" t="s">
        <v>12</v>
      </c>
      <c r="D455" s="1">
        <v>6.8</v>
      </c>
    </row>
    <row r="456" spans="1:4" x14ac:dyDescent="0.25">
      <c r="A456" s="1">
        <v>24</v>
      </c>
      <c r="B456" s="2">
        <v>41184</v>
      </c>
      <c r="C456" s="27" t="s">
        <v>13</v>
      </c>
      <c r="D456" s="1">
        <v>15</v>
      </c>
    </row>
    <row r="457" spans="1:4" x14ac:dyDescent="0.25">
      <c r="A457" s="1">
        <v>25</v>
      </c>
      <c r="B457" s="2">
        <v>41142</v>
      </c>
      <c r="C457" s="27" t="s">
        <v>11</v>
      </c>
      <c r="D457" s="1">
        <v>591</v>
      </c>
    </row>
    <row r="458" spans="1:4" x14ac:dyDescent="0.25">
      <c r="A458" s="1">
        <v>25</v>
      </c>
      <c r="B458" s="2">
        <v>41157</v>
      </c>
      <c r="C458" s="27" t="s">
        <v>11</v>
      </c>
      <c r="D458" s="1">
        <v>472</v>
      </c>
    </row>
    <row r="459" spans="1:4" x14ac:dyDescent="0.25">
      <c r="A459" s="1">
        <v>25</v>
      </c>
      <c r="B459" s="2">
        <v>41185</v>
      </c>
      <c r="C459" s="27" t="s">
        <v>11</v>
      </c>
      <c r="D459" s="1">
        <v>479</v>
      </c>
    </row>
    <row r="460" spans="1:4" x14ac:dyDescent="0.25">
      <c r="A460" s="1">
        <v>25</v>
      </c>
      <c r="B460" s="2">
        <v>41220</v>
      </c>
      <c r="C460" s="27" t="s">
        <v>11</v>
      </c>
      <c r="D460" s="1">
        <v>507</v>
      </c>
    </row>
    <row r="461" spans="1:4" x14ac:dyDescent="0.25">
      <c r="A461" s="1">
        <v>25</v>
      </c>
      <c r="B461" s="2">
        <v>41248</v>
      </c>
      <c r="C461" s="27" t="s">
        <v>11</v>
      </c>
      <c r="D461" s="1">
        <v>337</v>
      </c>
    </row>
    <row r="462" spans="1:4" x14ac:dyDescent="0.25">
      <c r="A462" s="1">
        <v>25</v>
      </c>
      <c r="B462" s="2">
        <v>41142</v>
      </c>
      <c r="C462" s="27" t="s">
        <v>12</v>
      </c>
      <c r="D462" s="1">
        <v>8.8000000000000007</v>
      </c>
    </row>
    <row r="463" spans="1:4" x14ac:dyDescent="0.25">
      <c r="A463" s="1">
        <v>25</v>
      </c>
      <c r="B463" s="2">
        <v>41157</v>
      </c>
      <c r="C463" s="27" t="s">
        <v>12</v>
      </c>
      <c r="D463" s="1">
        <v>10.1</v>
      </c>
    </row>
    <row r="464" spans="1:4" x14ac:dyDescent="0.25">
      <c r="A464" s="1">
        <v>25</v>
      </c>
      <c r="B464" s="2">
        <v>41171</v>
      </c>
      <c r="C464" s="27" t="s">
        <v>12</v>
      </c>
      <c r="D464" s="1">
        <v>11.4</v>
      </c>
    </row>
    <row r="465" spans="1:4" x14ac:dyDescent="0.25">
      <c r="A465" s="1">
        <v>25</v>
      </c>
      <c r="B465" s="2">
        <v>41185</v>
      </c>
      <c r="C465" s="27" t="s">
        <v>12</v>
      </c>
      <c r="D465" s="1">
        <v>10.9</v>
      </c>
    </row>
    <row r="466" spans="1:4" x14ac:dyDescent="0.25">
      <c r="A466" s="1">
        <v>25</v>
      </c>
      <c r="B466" s="2">
        <v>41199</v>
      </c>
      <c r="C466" s="27" t="s">
        <v>12</v>
      </c>
      <c r="D466" s="1">
        <v>9.6</v>
      </c>
    </row>
    <row r="467" spans="1:4" x14ac:dyDescent="0.25">
      <c r="A467" s="1">
        <v>25</v>
      </c>
      <c r="B467" s="2">
        <v>41220</v>
      </c>
      <c r="C467" s="27" t="s">
        <v>12</v>
      </c>
      <c r="D467" s="1">
        <v>9.6</v>
      </c>
    </row>
    <row r="468" spans="1:4" x14ac:dyDescent="0.25">
      <c r="A468" s="1">
        <v>25</v>
      </c>
      <c r="B468" s="2">
        <v>41233</v>
      </c>
      <c r="C468" s="27" t="s">
        <v>12</v>
      </c>
      <c r="D468" s="1">
        <v>9.4</v>
      </c>
    </row>
    <row r="469" spans="1:4" x14ac:dyDescent="0.25">
      <c r="A469" s="1">
        <v>25</v>
      </c>
      <c r="B469" s="2">
        <v>41248</v>
      </c>
      <c r="C469" s="27" t="s">
        <v>12</v>
      </c>
      <c r="D469" s="1">
        <v>10.4</v>
      </c>
    </row>
    <row r="470" spans="1:4" x14ac:dyDescent="0.25">
      <c r="A470" s="1">
        <v>25</v>
      </c>
      <c r="B470" s="2">
        <v>41142</v>
      </c>
      <c r="C470" s="27" t="s">
        <v>13</v>
      </c>
      <c r="D470" s="1">
        <v>40</v>
      </c>
    </row>
    <row r="471" spans="1:4" x14ac:dyDescent="0.25">
      <c r="A471" s="1">
        <v>25</v>
      </c>
      <c r="B471" s="2">
        <v>41157</v>
      </c>
      <c r="C471" s="27" t="s">
        <v>13</v>
      </c>
      <c r="D471" s="1">
        <v>51</v>
      </c>
    </row>
    <row r="472" spans="1:4" x14ac:dyDescent="0.25">
      <c r="A472" s="1">
        <v>25</v>
      </c>
      <c r="B472" s="2">
        <v>41185</v>
      </c>
      <c r="C472" s="27" t="s">
        <v>13</v>
      </c>
      <c r="D472" s="1">
        <v>57</v>
      </c>
    </row>
    <row r="473" spans="1:4" x14ac:dyDescent="0.25">
      <c r="A473" s="1">
        <v>25</v>
      </c>
      <c r="B473" s="2">
        <v>41220</v>
      </c>
      <c r="C473" s="27" t="s">
        <v>13</v>
      </c>
      <c r="D473" s="1">
        <v>59</v>
      </c>
    </row>
    <row r="474" spans="1:4" x14ac:dyDescent="0.25">
      <c r="A474" s="1">
        <v>25</v>
      </c>
      <c r="B474" s="2">
        <v>41248</v>
      </c>
      <c r="C474" s="27" t="s">
        <v>13</v>
      </c>
      <c r="D474" s="1">
        <v>66</v>
      </c>
    </row>
    <row r="475" spans="1:4" x14ac:dyDescent="0.25">
      <c r="A475" s="1">
        <v>28</v>
      </c>
      <c r="B475" s="2">
        <v>41099</v>
      </c>
      <c r="C475" s="27" t="s">
        <v>11</v>
      </c>
      <c r="D475" s="1">
        <v>1884</v>
      </c>
    </row>
    <row r="476" spans="1:4" x14ac:dyDescent="0.25">
      <c r="A476" s="1">
        <v>28</v>
      </c>
      <c r="B476" s="2">
        <v>41122</v>
      </c>
      <c r="C476" s="27" t="s">
        <v>11</v>
      </c>
      <c r="D476" s="1">
        <v>1551</v>
      </c>
    </row>
    <row r="477" spans="1:4" x14ac:dyDescent="0.25">
      <c r="A477" s="1">
        <v>28</v>
      </c>
      <c r="B477" s="2">
        <v>41157</v>
      </c>
      <c r="C477" s="27" t="s">
        <v>11</v>
      </c>
      <c r="D477" s="1">
        <v>1503</v>
      </c>
    </row>
    <row r="478" spans="1:4" x14ac:dyDescent="0.25">
      <c r="A478" s="1">
        <v>28</v>
      </c>
      <c r="B478" s="2">
        <v>41185</v>
      </c>
      <c r="C478" s="27" t="s">
        <v>11</v>
      </c>
      <c r="D478" s="1">
        <v>1293</v>
      </c>
    </row>
    <row r="479" spans="1:4" x14ac:dyDescent="0.25">
      <c r="A479" s="1">
        <v>28</v>
      </c>
      <c r="B479" s="2">
        <v>41220</v>
      </c>
      <c r="C479" s="27" t="s">
        <v>11</v>
      </c>
      <c r="D479" s="1">
        <v>1317</v>
      </c>
    </row>
    <row r="480" spans="1:4" x14ac:dyDescent="0.25">
      <c r="A480" s="1">
        <v>28</v>
      </c>
      <c r="B480" s="2">
        <v>41248</v>
      </c>
      <c r="C480" s="27" t="s">
        <v>11</v>
      </c>
      <c r="D480" s="1">
        <v>1463</v>
      </c>
    </row>
    <row r="481" spans="1:4" x14ac:dyDescent="0.25">
      <c r="A481" s="1">
        <v>28</v>
      </c>
      <c r="B481" s="2">
        <v>41099</v>
      </c>
      <c r="C481" s="27" t="s">
        <v>12</v>
      </c>
      <c r="D481" s="1">
        <v>10.6</v>
      </c>
    </row>
    <row r="482" spans="1:4" x14ac:dyDescent="0.25">
      <c r="A482" s="1">
        <v>28</v>
      </c>
      <c r="B482" s="2">
        <v>41108</v>
      </c>
      <c r="C482" s="27" t="s">
        <v>12</v>
      </c>
      <c r="D482" s="1">
        <v>10.7</v>
      </c>
    </row>
    <row r="483" spans="1:4" x14ac:dyDescent="0.25">
      <c r="A483" s="1">
        <v>28</v>
      </c>
      <c r="B483" s="2">
        <v>41122</v>
      </c>
      <c r="C483" s="27" t="s">
        <v>12</v>
      </c>
      <c r="D483" s="1">
        <v>11.4</v>
      </c>
    </row>
    <row r="484" spans="1:4" x14ac:dyDescent="0.25">
      <c r="A484" s="1">
        <v>28</v>
      </c>
      <c r="B484" s="2">
        <v>41136</v>
      </c>
      <c r="C484" s="27" t="s">
        <v>12</v>
      </c>
      <c r="D484" s="1">
        <v>11.9</v>
      </c>
    </row>
    <row r="485" spans="1:4" x14ac:dyDescent="0.25">
      <c r="A485" s="1">
        <v>28</v>
      </c>
      <c r="B485" s="2">
        <v>41143</v>
      </c>
      <c r="C485" s="27" t="s">
        <v>12</v>
      </c>
      <c r="D485" s="1">
        <v>11.6</v>
      </c>
    </row>
    <row r="486" spans="1:4" x14ac:dyDescent="0.25">
      <c r="A486" s="1">
        <v>28</v>
      </c>
      <c r="B486" s="2">
        <v>41157</v>
      </c>
      <c r="C486" s="27" t="s">
        <v>12</v>
      </c>
      <c r="D486" s="1">
        <v>11.5</v>
      </c>
    </row>
    <row r="487" spans="1:4" x14ac:dyDescent="0.25">
      <c r="A487" s="1">
        <v>28</v>
      </c>
      <c r="B487" s="2">
        <v>41171</v>
      </c>
      <c r="C487" s="27" t="s">
        <v>12</v>
      </c>
      <c r="D487" s="1">
        <v>11.8</v>
      </c>
    </row>
    <row r="488" spans="1:4" x14ac:dyDescent="0.25">
      <c r="A488" s="1">
        <v>28</v>
      </c>
      <c r="B488" s="2">
        <v>41185</v>
      </c>
      <c r="C488" s="27" t="s">
        <v>12</v>
      </c>
      <c r="D488" s="1">
        <v>11.8</v>
      </c>
    </row>
    <row r="489" spans="1:4" x14ac:dyDescent="0.25">
      <c r="A489" s="1">
        <v>28</v>
      </c>
      <c r="B489" s="2">
        <v>41199</v>
      </c>
      <c r="C489" s="27" t="s">
        <v>12</v>
      </c>
      <c r="D489" s="1">
        <v>11.1</v>
      </c>
    </row>
    <row r="490" spans="1:4" x14ac:dyDescent="0.25">
      <c r="A490" s="1">
        <v>28</v>
      </c>
      <c r="B490" s="2">
        <v>41220</v>
      </c>
      <c r="C490" s="27" t="s">
        <v>12</v>
      </c>
      <c r="D490" s="1">
        <v>9.6999999999999993</v>
      </c>
    </row>
    <row r="491" spans="1:4" x14ac:dyDescent="0.25">
      <c r="A491" s="1">
        <v>28</v>
      </c>
      <c r="B491" s="2">
        <v>41233</v>
      </c>
      <c r="C491" s="27" t="s">
        <v>12</v>
      </c>
      <c r="D491" s="1">
        <v>9.9</v>
      </c>
    </row>
    <row r="492" spans="1:4" x14ac:dyDescent="0.25">
      <c r="A492" s="1">
        <v>28</v>
      </c>
      <c r="B492" s="2">
        <v>41248</v>
      </c>
      <c r="C492" s="27" t="s">
        <v>12</v>
      </c>
      <c r="D492" s="1">
        <v>9.6</v>
      </c>
    </row>
    <row r="493" spans="1:4" x14ac:dyDescent="0.25">
      <c r="A493" s="1">
        <v>28</v>
      </c>
      <c r="B493" s="2">
        <v>41099</v>
      </c>
      <c r="C493" s="27" t="s">
        <v>13</v>
      </c>
      <c r="D493" s="1">
        <v>33</v>
      </c>
    </row>
    <row r="494" spans="1:4" x14ac:dyDescent="0.25">
      <c r="A494" s="1">
        <v>28</v>
      </c>
      <c r="B494" s="2">
        <v>41122</v>
      </c>
      <c r="C494" s="27" t="s">
        <v>13</v>
      </c>
      <c r="D494" s="1">
        <v>22</v>
      </c>
    </row>
    <row r="495" spans="1:4" x14ac:dyDescent="0.25">
      <c r="A495" s="1">
        <v>28</v>
      </c>
      <c r="B495" s="2">
        <v>41157</v>
      </c>
      <c r="C495" s="27" t="s">
        <v>13</v>
      </c>
      <c r="D495" s="1">
        <v>41</v>
      </c>
    </row>
    <row r="496" spans="1:4" x14ac:dyDescent="0.25">
      <c r="A496" s="1">
        <v>28</v>
      </c>
      <c r="B496" s="2">
        <v>41185</v>
      </c>
      <c r="C496" s="27" t="s">
        <v>13</v>
      </c>
      <c r="D496" s="1">
        <v>31</v>
      </c>
    </row>
    <row r="497" spans="1:4" x14ac:dyDescent="0.25">
      <c r="A497" s="1">
        <v>28</v>
      </c>
      <c r="B497" s="2">
        <v>41220</v>
      </c>
      <c r="C497" s="27" t="s">
        <v>13</v>
      </c>
      <c r="D497" s="1">
        <v>23</v>
      </c>
    </row>
    <row r="498" spans="1:4" x14ac:dyDescent="0.25">
      <c r="A498" s="1">
        <v>28</v>
      </c>
      <c r="B498" s="2">
        <v>41248</v>
      </c>
      <c r="C498" s="27" t="s">
        <v>13</v>
      </c>
      <c r="D498" s="1">
        <v>33</v>
      </c>
    </row>
    <row r="499" spans="1:4" x14ac:dyDescent="0.25">
      <c r="A499" s="1">
        <v>29</v>
      </c>
      <c r="B499" s="2">
        <v>41095</v>
      </c>
      <c r="C499" s="27" t="s">
        <v>11</v>
      </c>
      <c r="D499" s="1">
        <v>523</v>
      </c>
    </row>
    <row r="500" spans="1:4" x14ac:dyDescent="0.25">
      <c r="A500" s="1">
        <v>29</v>
      </c>
      <c r="B500" s="2">
        <v>41123</v>
      </c>
      <c r="C500" s="27" t="s">
        <v>11</v>
      </c>
      <c r="D500" s="1">
        <v>568</v>
      </c>
    </row>
    <row r="501" spans="1:4" x14ac:dyDescent="0.25">
      <c r="A501" s="1">
        <v>29</v>
      </c>
      <c r="B501" s="2">
        <v>41186</v>
      </c>
      <c r="C501" s="27" t="s">
        <v>11</v>
      </c>
      <c r="D501" s="1">
        <v>475</v>
      </c>
    </row>
    <row r="502" spans="1:4" x14ac:dyDescent="0.25">
      <c r="A502" s="1">
        <v>29</v>
      </c>
      <c r="B502" s="2">
        <v>41223</v>
      </c>
      <c r="C502" s="27" t="s">
        <v>11</v>
      </c>
      <c r="D502" s="1">
        <v>746</v>
      </c>
    </row>
    <row r="503" spans="1:4" x14ac:dyDescent="0.25">
      <c r="A503" s="1">
        <v>29</v>
      </c>
      <c r="B503" s="2">
        <v>41095</v>
      </c>
      <c r="C503" s="27" t="s">
        <v>12</v>
      </c>
      <c r="D503" s="1">
        <v>11.6</v>
      </c>
    </row>
    <row r="504" spans="1:4" x14ac:dyDescent="0.25">
      <c r="A504" s="1">
        <v>29</v>
      </c>
      <c r="B504" s="2">
        <v>41102</v>
      </c>
      <c r="C504" s="27" t="s">
        <v>12</v>
      </c>
      <c r="D504" s="1">
        <v>12</v>
      </c>
    </row>
    <row r="505" spans="1:4" x14ac:dyDescent="0.25">
      <c r="A505" s="1">
        <v>29</v>
      </c>
      <c r="B505" s="2">
        <v>41109</v>
      </c>
      <c r="C505" s="27" t="s">
        <v>12</v>
      </c>
      <c r="D505" s="1">
        <v>10.8</v>
      </c>
    </row>
    <row r="506" spans="1:4" x14ac:dyDescent="0.25">
      <c r="A506" s="1">
        <v>29</v>
      </c>
      <c r="B506" s="2">
        <v>41123</v>
      </c>
      <c r="C506" s="27" t="s">
        <v>12</v>
      </c>
      <c r="D506" s="1">
        <v>12.2</v>
      </c>
    </row>
    <row r="507" spans="1:4" x14ac:dyDescent="0.25">
      <c r="A507" s="1">
        <v>29</v>
      </c>
      <c r="B507" s="2">
        <v>41137</v>
      </c>
      <c r="C507" s="27" t="s">
        <v>12</v>
      </c>
      <c r="D507" s="1">
        <v>10.6</v>
      </c>
    </row>
    <row r="508" spans="1:4" x14ac:dyDescent="0.25">
      <c r="A508" s="1">
        <v>29</v>
      </c>
      <c r="B508" s="2">
        <v>41153</v>
      </c>
      <c r="C508" s="27" t="s">
        <v>12</v>
      </c>
      <c r="D508" s="1">
        <v>10.1</v>
      </c>
    </row>
    <row r="509" spans="1:4" x14ac:dyDescent="0.25">
      <c r="A509" s="1">
        <v>29</v>
      </c>
      <c r="B509" s="2">
        <v>41156</v>
      </c>
      <c r="C509" s="27" t="s">
        <v>12</v>
      </c>
      <c r="D509" s="1">
        <v>9.6</v>
      </c>
    </row>
    <row r="510" spans="1:4" x14ac:dyDescent="0.25">
      <c r="A510" s="1">
        <v>29</v>
      </c>
      <c r="B510" s="2">
        <v>41174</v>
      </c>
      <c r="C510" s="27" t="s">
        <v>12</v>
      </c>
      <c r="D510" s="1">
        <v>11.7</v>
      </c>
    </row>
    <row r="511" spans="1:4" x14ac:dyDescent="0.25">
      <c r="A511" s="1">
        <v>29</v>
      </c>
      <c r="B511" s="2">
        <v>41186</v>
      </c>
      <c r="C511" s="27" t="s">
        <v>12</v>
      </c>
      <c r="D511" s="1">
        <v>12.3</v>
      </c>
    </row>
    <row r="512" spans="1:4" x14ac:dyDescent="0.25">
      <c r="A512" s="1">
        <v>29</v>
      </c>
      <c r="B512" s="2">
        <v>41200</v>
      </c>
      <c r="C512" s="27" t="s">
        <v>12</v>
      </c>
      <c r="D512" s="1">
        <v>11.3</v>
      </c>
    </row>
    <row r="513" spans="1:4" x14ac:dyDescent="0.25">
      <c r="A513" s="1">
        <v>29</v>
      </c>
      <c r="B513" s="2">
        <v>41223</v>
      </c>
      <c r="C513" s="27" t="s">
        <v>12</v>
      </c>
      <c r="D513" s="1">
        <v>8.8000000000000007</v>
      </c>
    </row>
    <row r="514" spans="1:4" x14ac:dyDescent="0.25">
      <c r="A514" s="1">
        <v>29</v>
      </c>
      <c r="B514" s="2">
        <v>41230</v>
      </c>
      <c r="C514" s="27" t="s">
        <v>12</v>
      </c>
      <c r="D514" s="1">
        <v>9</v>
      </c>
    </row>
    <row r="515" spans="1:4" x14ac:dyDescent="0.25">
      <c r="A515" s="1">
        <v>29</v>
      </c>
      <c r="B515" s="2">
        <v>41232</v>
      </c>
      <c r="C515" s="27" t="s">
        <v>12</v>
      </c>
      <c r="D515" s="1">
        <v>9.4</v>
      </c>
    </row>
    <row r="516" spans="1:4" x14ac:dyDescent="0.25">
      <c r="A516" s="1">
        <v>29</v>
      </c>
      <c r="B516" s="2">
        <v>41095</v>
      </c>
      <c r="C516" s="27" t="s">
        <v>13</v>
      </c>
      <c r="D516" s="1">
        <v>24</v>
      </c>
    </row>
    <row r="517" spans="1:4" x14ac:dyDescent="0.25">
      <c r="A517" s="1">
        <v>29</v>
      </c>
      <c r="B517" s="2">
        <v>41123</v>
      </c>
      <c r="C517" s="27" t="s">
        <v>13</v>
      </c>
      <c r="D517" s="1">
        <v>25</v>
      </c>
    </row>
    <row r="518" spans="1:4" x14ac:dyDescent="0.25">
      <c r="A518" s="1">
        <v>29</v>
      </c>
      <c r="B518" s="2">
        <v>41186</v>
      </c>
      <c r="C518" s="27" t="s">
        <v>13</v>
      </c>
      <c r="D518" s="1">
        <v>31</v>
      </c>
    </row>
    <row r="519" spans="1:4" x14ac:dyDescent="0.25">
      <c r="A519" s="1">
        <v>29</v>
      </c>
      <c r="B519" s="2">
        <v>41223</v>
      </c>
      <c r="C519" s="27" t="s">
        <v>13</v>
      </c>
      <c r="D519" s="1">
        <v>34</v>
      </c>
    </row>
    <row r="520" spans="1:4" x14ac:dyDescent="0.25">
      <c r="A520" s="1" t="e">
        <v>#N/A</v>
      </c>
      <c r="B520" s="2">
        <v>41211</v>
      </c>
      <c r="C520" s="27" t="s">
        <v>11</v>
      </c>
      <c r="D520" s="1">
        <v>1007</v>
      </c>
    </row>
    <row r="521" spans="1:4" x14ac:dyDescent="0.25">
      <c r="A521" s="1" t="e">
        <v>#N/A</v>
      </c>
      <c r="B521" s="2">
        <v>41222</v>
      </c>
      <c r="C521" s="27" t="s">
        <v>11</v>
      </c>
      <c r="D521" s="1">
        <v>1162</v>
      </c>
    </row>
    <row r="522" spans="1:4" x14ac:dyDescent="0.25">
      <c r="A522" s="1" t="e">
        <v>#N/A</v>
      </c>
      <c r="B522" s="2">
        <v>41248</v>
      </c>
      <c r="C522" s="27" t="s">
        <v>11</v>
      </c>
      <c r="D522" s="1">
        <v>1587</v>
      </c>
    </row>
    <row r="523" spans="1:4" x14ac:dyDescent="0.25">
      <c r="A523" s="1" t="e">
        <v>#N/A</v>
      </c>
      <c r="B523" s="2">
        <v>41211</v>
      </c>
      <c r="C523" s="27" t="s">
        <v>12</v>
      </c>
      <c r="D523" s="1">
        <v>10.8</v>
      </c>
    </row>
    <row r="524" spans="1:4" x14ac:dyDescent="0.25">
      <c r="A524" s="1" t="e">
        <v>#N/A</v>
      </c>
      <c r="B524" s="2">
        <v>41222</v>
      </c>
      <c r="C524" s="27" t="s">
        <v>12</v>
      </c>
      <c r="D524" s="1">
        <v>11.8</v>
      </c>
    </row>
    <row r="525" spans="1:4" x14ac:dyDescent="0.25">
      <c r="A525" s="1" t="e">
        <v>#N/A</v>
      </c>
      <c r="B525" s="2">
        <v>41233</v>
      </c>
      <c r="C525" s="27" t="s">
        <v>12</v>
      </c>
      <c r="D525" s="1">
        <v>11.9</v>
      </c>
    </row>
    <row r="526" spans="1:4" x14ac:dyDescent="0.25">
      <c r="A526" s="1" t="e">
        <v>#N/A</v>
      </c>
      <c r="B526" s="2">
        <v>41248</v>
      </c>
      <c r="C526" s="27" t="s">
        <v>12</v>
      </c>
      <c r="D526" s="1">
        <v>11.9</v>
      </c>
    </row>
    <row r="527" spans="1:4" x14ac:dyDescent="0.25">
      <c r="A527" s="1" t="e">
        <v>#N/A</v>
      </c>
      <c r="B527" s="2">
        <v>41211</v>
      </c>
      <c r="C527" s="27" t="s">
        <v>13</v>
      </c>
      <c r="D527" s="1">
        <v>13</v>
      </c>
    </row>
    <row r="528" spans="1:4" x14ac:dyDescent="0.25">
      <c r="A528" s="1" t="e">
        <v>#N/A</v>
      </c>
      <c r="B528" s="2">
        <v>41222</v>
      </c>
      <c r="C528" s="27" t="s">
        <v>13</v>
      </c>
      <c r="D528" s="1">
        <v>19</v>
      </c>
    </row>
    <row r="529" spans="1:4" x14ac:dyDescent="0.25">
      <c r="A529" s="1" t="e">
        <v>#N/A</v>
      </c>
      <c r="B529" s="2">
        <v>41248</v>
      </c>
      <c r="C529" s="27" t="s">
        <v>13</v>
      </c>
      <c r="D529" s="1">
        <v>30</v>
      </c>
    </row>
    <row r="530" spans="1:4" x14ac:dyDescent="0.25">
      <c r="A530" s="1">
        <v>30</v>
      </c>
      <c r="B530" s="2">
        <v>41094</v>
      </c>
      <c r="C530" s="27" t="s">
        <v>11</v>
      </c>
      <c r="D530" s="1">
        <v>1053</v>
      </c>
    </row>
    <row r="531" spans="1:4" x14ac:dyDescent="0.25">
      <c r="A531" s="1">
        <v>30</v>
      </c>
      <c r="B531" s="2">
        <v>41122</v>
      </c>
      <c r="C531" s="27" t="s">
        <v>11</v>
      </c>
      <c r="D531" s="1">
        <v>1515</v>
      </c>
    </row>
    <row r="532" spans="1:4" x14ac:dyDescent="0.25">
      <c r="A532" s="1">
        <v>30</v>
      </c>
      <c r="B532" s="2">
        <v>41156</v>
      </c>
      <c r="C532" s="27" t="s">
        <v>11</v>
      </c>
      <c r="D532" s="1">
        <v>1039</v>
      </c>
    </row>
    <row r="533" spans="1:4" x14ac:dyDescent="0.25">
      <c r="A533" s="1">
        <v>30</v>
      </c>
      <c r="B533" s="2">
        <v>41186</v>
      </c>
      <c r="C533" s="27" t="s">
        <v>11</v>
      </c>
      <c r="D533" s="1">
        <v>753</v>
      </c>
    </row>
    <row r="534" spans="1:4" x14ac:dyDescent="0.25">
      <c r="A534" s="1">
        <v>30</v>
      </c>
      <c r="B534" s="2">
        <v>41221</v>
      </c>
      <c r="C534" s="27" t="s">
        <v>11</v>
      </c>
      <c r="D534" s="1">
        <v>1244</v>
      </c>
    </row>
    <row r="535" spans="1:4" x14ac:dyDescent="0.25">
      <c r="A535" s="1">
        <v>30</v>
      </c>
      <c r="B535" s="2">
        <v>41094</v>
      </c>
      <c r="C535" s="27" t="s">
        <v>12</v>
      </c>
      <c r="D535" s="1">
        <v>10.8</v>
      </c>
    </row>
    <row r="536" spans="1:4" x14ac:dyDescent="0.25">
      <c r="A536" s="1">
        <v>30</v>
      </c>
      <c r="B536" s="2">
        <v>41108</v>
      </c>
      <c r="C536" s="27" t="s">
        <v>12</v>
      </c>
      <c r="D536" s="1">
        <v>11.9</v>
      </c>
    </row>
    <row r="537" spans="1:4" x14ac:dyDescent="0.25">
      <c r="A537" s="1">
        <v>30</v>
      </c>
      <c r="B537" s="2">
        <v>41115</v>
      </c>
      <c r="C537" s="27" t="s">
        <v>12</v>
      </c>
      <c r="D537" s="1">
        <v>11</v>
      </c>
    </row>
    <row r="538" spans="1:4" x14ac:dyDescent="0.25">
      <c r="A538" s="1">
        <v>30</v>
      </c>
      <c r="B538" s="2">
        <v>41122</v>
      </c>
      <c r="C538" s="27" t="s">
        <v>12</v>
      </c>
      <c r="D538" s="1">
        <v>10.6</v>
      </c>
    </row>
    <row r="539" spans="1:4" x14ac:dyDescent="0.25">
      <c r="A539" s="1">
        <v>30</v>
      </c>
      <c r="B539" s="2">
        <v>41136</v>
      </c>
      <c r="C539" s="27" t="s">
        <v>12</v>
      </c>
      <c r="D539" s="1">
        <v>10.4</v>
      </c>
    </row>
    <row r="540" spans="1:4" x14ac:dyDescent="0.25">
      <c r="A540" s="1">
        <v>30</v>
      </c>
      <c r="B540" s="2">
        <v>41156</v>
      </c>
      <c r="C540" s="27" t="s">
        <v>12</v>
      </c>
      <c r="D540" s="1">
        <v>10.8</v>
      </c>
    </row>
    <row r="541" spans="1:4" x14ac:dyDescent="0.25">
      <c r="A541" s="1">
        <v>30</v>
      </c>
      <c r="B541" s="2">
        <v>41172</v>
      </c>
      <c r="C541" s="27" t="s">
        <v>12</v>
      </c>
      <c r="D541" s="1">
        <v>11.1</v>
      </c>
    </row>
    <row r="542" spans="1:4" x14ac:dyDescent="0.25">
      <c r="A542" s="1">
        <v>30</v>
      </c>
      <c r="B542" s="2">
        <v>41186</v>
      </c>
      <c r="C542" s="27" t="s">
        <v>12</v>
      </c>
      <c r="D542" s="1">
        <v>10.199999999999999</v>
      </c>
    </row>
    <row r="543" spans="1:4" x14ac:dyDescent="0.25">
      <c r="A543" s="1">
        <v>30</v>
      </c>
      <c r="B543" s="2">
        <v>41200</v>
      </c>
      <c r="C543" s="27" t="s">
        <v>12</v>
      </c>
      <c r="D543" s="1">
        <v>10.5</v>
      </c>
    </row>
    <row r="544" spans="1:4" x14ac:dyDescent="0.25">
      <c r="A544" s="1">
        <v>30</v>
      </c>
      <c r="B544" s="2">
        <v>41221</v>
      </c>
      <c r="C544" s="27" t="s">
        <v>12</v>
      </c>
      <c r="D544" s="1">
        <v>12.4</v>
      </c>
    </row>
    <row r="545" spans="1:4" x14ac:dyDescent="0.25">
      <c r="A545" s="1">
        <v>30</v>
      </c>
      <c r="B545" s="2">
        <v>41232</v>
      </c>
      <c r="C545" s="27" t="s">
        <v>12</v>
      </c>
      <c r="D545" s="1">
        <v>12.3</v>
      </c>
    </row>
    <row r="546" spans="1:4" x14ac:dyDescent="0.25">
      <c r="A546" s="1">
        <v>30</v>
      </c>
      <c r="B546" s="2">
        <v>41094</v>
      </c>
      <c r="C546" s="27" t="s">
        <v>13</v>
      </c>
      <c r="D546" s="1">
        <v>26</v>
      </c>
    </row>
    <row r="547" spans="1:4" x14ac:dyDescent="0.25">
      <c r="A547" s="1">
        <v>30</v>
      </c>
      <c r="B547" s="2">
        <v>41122</v>
      </c>
      <c r="C547" s="27" t="s">
        <v>13</v>
      </c>
      <c r="D547" s="1">
        <v>23</v>
      </c>
    </row>
    <row r="548" spans="1:4" x14ac:dyDescent="0.25">
      <c r="A548" s="1">
        <v>30</v>
      </c>
      <c r="B548" s="2">
        <v>41156</v>
      </c>
      <c r="C548" s="27" t="s">
        <v>13</v>
      </c>
      <c r="D548" s="1">
        <v>25</v>
      </c>
    </row>
    <row r="549" spans="1:4" x14ac:dyDescent="0.25">
      <c r="A549" s="1">
        <v>30</v>
      </c>
      <c r="B549" s="2">
        <v>41186</v>
      </c>
      <c r="C549" s="27" t="s">
        <v>13</v>
      </c>
      <c r="D549" s="1">
        <v>12</v>
      </c>
    </row>
    <row r="550" spans="1:4" x14ac:dyDescent="0.25">
      <c r="A550" s="1">
        <v>30</v>
      </c>
      <c r="B550" s="2">
        <v>41221</v>
      </c>
      <c r="C550" s="27" t="s">
        <v>13</v>
      </c>
      <c r="D550" s="1">
        <v>37</v>
      </c>
    </row>
    <row r="551" spans="1:4" x14ac:dyDescent="0.25">
      <c r="A551" s="1">
        <v>31</v>
      </c>
      <c r="B551" s="2">
        <v>41097</v>
      </c>
      <c r="C551" s="27" t="s">
        <v>11</v>
      </c>
      <c r="D551" s="1">
        <v>426</v>
      </c>
    </row>
    <row r="552" spans="1:4" x14ac:dyDescent="0.25">
      <c r="A552" s="1">
        <v>31</v>
      </c>
      <c r="B552" s="2">
        <v>41124</v>
      </c>
      <c r="C552" s="27" t="s">
        <v>11</v>
      </c>
      <c r="D552" s="1">
        <v>232</v>
      </c>
    </row>
    <row r="553" spans="1:4" x14ac:dyDescent="0.25">
      <c r="A553" s="1">
        <v>31</v>
      </c>
      <c r="B553" s="2">
        <v>41158</v>
      </c>
      <c r="C553" s="27" t="s">
        <v>11</v>
      </c>
      <c r="D553" s="1">
        <v>486</v>
      </c>
    </row>
    <row r="554" spans="1:4" x14ac:dyDescent="0.25">
      <c r="A554" s="1">
        <v>31</v>
      </c>
      <c r="B554" s="2">
        <v>41186</v>
      </c>
      <c r="C554" s="27" t="s">
        <v>11</v>
      </c>
      <c r="D554" s="1">
        <v>333</v>
      </c>
    </row>
    <row r="555" spans="1:4" x14ac:dyDescent="0.25">
      <c r="A555" s="1">
        <v>31</v>
      </c>
      <c r="B555" s="2">
        <v>41223</v>
      </c>
      <c r="C555" s="27" t="s">
        <v>11</v>
      </c>
      <c r="D555" s="1">
        <v>588</v>
      </c>
    </row>
    <row r="556" spans="1:4" x14ac:dyDescent="0.25">
      <c r="A556" s="1">
        <v>31</v>
      </c>
      <c r="B556" s="2">
        <v>41097</v>
      </c>
      <c r="C556" s="27" t="s">
        <v>12</v>
      </c>
      <c r="D556" s="1">
        <v>9.9</v>
      </c>
    </row>
    <row r="557" spans="1:4" x14ac:dyDescent="0.25">
      <c r="A557" s="1">
        <v>31</v>
      </c>
      <c r="B557" s="2">
        <v>41109</v>
      </c>
      <c r="C557" s="27" t="s">
        <v>12</v>
      </c>
      <c r="D557" s="1">
        <v>10.8</v>
      </c>
    </row>
    <row r="558" spans="1:4" x14ac:dyDescent="0.25">
      <c r="A558" s="1">
        <v>31</v>
      </c>
      <c r="B558" s="2">
        <v>41124</v>
      </c>
      <c r="C558" s="27" t="s">
        <v>12</v>
      </c>
      <c r="D558" s="1">
        <v>11.6</v>
      </c>
    </row>
    <row r="559" spans="1:4" x14ac:dyDescent="0.25">
      <c r="A559" s="1">
        <v>31</v>
      </c>
      <c r="B559" s="2">
        <v>41139</v>
      </c>
      <c r="C559" s="27" t="s">
        <v>12</v>
      </c>
      <c r="D559" s="1">
        <v>11.6</v>
      </c>
    </row>
    <row r="560" spans="1:4" x14ac:dyDescent="0.25">
      <c r="A560" s="1">
        <v>31</v>
      </c>
      <c r="B560" s="2">
        <v>41158</v>
      </c>
      <c r="C560" s="27" t="s">
        <v>12</v>
      </c>
      <c r="D560" s="1">
        <v>9.6</v>
      </c>
    </row>
    <row r="561" spans="1:4" x14ac:dyDescent="0.25">
      <c r="A561" s="1">
        <v>31</v>
      </c>
      <c r="B561" s="2">
        <v>41174</v>
      </c>
      <c r="C561" s="27" t="s">
        <v>12</v>
      </c>
      <c r="D561" s="1">
        <v>9.4</v>
      </c>
    </row>
    <row r="562" spans="1:4" x14ac:dyDescent="0.25">
      <c r="A562" s="1">
        <v>31</v>
      </c>
      <c r="B562" s="2">
        <v>41186</v>
      </c>
      <c r="C562" s="27" t="s">
        <v>12</v>
      </c>
      <c r="D562" s="1">
        <v>9.6999999999999993</v>
      </c>
    </row>
    <row r="563" spans="1:4" x14ac:dyDescent="0.25">
      <c r="A563" s="1">
        <v>31</v>
      </c>
      <c r="B563" s="2">
        <v>41200</v>
      </c>
      <c r="C563" s="27" t="s">
        <v>12</v>
      </c>
      <c r="D563" s="1">
        <v>11.1</v>
      </c>
    </row>
    <row r="564" spans="1:4" x14ac:dyDescent="0.25">
      <c r="A564" s="1">
        <v>31</v>
      </c>
      <c r="B564" s="2">
        <v>41223</v>
      </c>
      <c r="C564" s="27" t="s">
        <v>12</v>
      </c>
      <c r="D564" s="1">
        <v>11.1</v>
      </c>
    </row>
    <row r="565" spans="1:4" x14ac:dyDescent="0.25">
      <c r="A565" s="1">
        <v>31</v>
      </c>
      <c r="B565" s="2">
        <v>41232</v>
      </c>
      <c r="C565" s="27" t="s">
        <v>12</v>
      </c>
      <c r="D565" s="1">
        <v>11.3</v>
      </c>
    </row>
    <row r="566" spans="1:4" x14ac:dyDescent="0.25">
      <c r="A566" s="1">
        <v>31</v>
      </c>
      <c r="B566" s="2">
        <v>41097</v>
      </c>
      <c r="C566" s="27" t="s">
        <v>13</v>
      </c>
      <c r="D566" s="1">
        <v>46</v>
      </c>
    </row>
    <row r="567" spans="1:4" x14ac:dyDescent="0.25">
      <c r="A567" s="1">
        <v>31</v>
      </c>
      <c r="B567" s="2">
        <v>41124</v>
      </c>
      <c r="C567" s="27" t="s">
        <v>13</v>
      </c>
      <c r="D567" s="1">
        <v>19</v>
      </c>
    </row>
    <row r="568" spans="1:4" x14ac:dyDescent="0.25">
      <c r="A568" s="1">
        <v>31</v>
      </c>
      <c r="B568" s="2">
        <v>41158</v>
      </c>
      <c r="C568" s="27" t="s">
        <v>13</v>
      </c>
      <c r="D568" s="1">
        <v>52</v>
      </c>
    </row>
    <row r="569" spans="1:4" x14ac:dyDescent="0.25">
      <c r="A569" s="1">
        <v>31</v>
      </c>
      <c r="B569" s="2">
        <v>41186</v>
      </c>
      <c r="C569" s="27" t="s">
        <v>13</v>
      </c>
      <c r="D569" s="1">
        <v>28</v>
      </c>
    </row>
    <row r="570" spans="1:4" x14ac:dyDescent="0.25">
      <c r="A570" s="1">
        <v>31</v>
      </c>
      <c r="B570" s="2">
        <v>41223</v>
      </c>
      <c r="C570" s="27" t="s">
        <v>13</v>
      </c>
      <c r="D570" s="1">
        <v>29</v>
      </c>
    </row>
    <row r="571" spans="1:4" x14ac:dyDescent="0.25">
      <c r="A571" s="1">
        <v>33</v>
      </c>
      <c r="B571" s="2">
        <v>41095</v>
      </c>
      <c r="C571" s="27" t="s">
        <v>11</v>
      </c>
      <c r="D571" s="1">
        <v>666</v>
      </c>
    </row>
    <row r="572" spans="1:4" x14ac:dyDescent="0.25">
      <c r="A572" s="1">
        <v>33</v>
      </c>
      <c r="B572" s="2">
        <v>41123</v>
      </c>
      <c r="C572" s="27" t="s">
        <v>11</v>
      </c>
      <c r="D572" s="1">
        <v>869</v>
      </c>
    </row>
    <row r="573" spans="1:4" x14ac:dyDescent="0.25">
      <c r="A573" s="1">
        <v>33</v>
      </c>
      <c r="B573" s="2">
        <v>41156</v>
      </c>
      <c r="C573" s="27" t="s">
        <v>11</v>
      </c>
      <c r="D573" s="1">
        <v>474</v>
      </c>
    </row>
    <row r="574" spans="1:4" x14ac:dyDescent="0.25">
      <c r="A574" s="1">
        <v>33</v>
      </c>
      <c r="B574" s="2">
        <v>41188</v>
      </c>
      <c r="C574" s="27" t="s">
        <v>11</v>
      </c>
      <c r="D574" s="1">
        <v>924</v>
      </c>
    </row>
    <row r="575" spans="1:4" x14ac:dyDescent="0.25">
      <c r="A575" s="1">
        <v>33</v>
      </c>
      <c r="B575" s="2">
        <v>41221</v>
      </c>
      <c r="C575" s="27" t="s">
        <v>11</v>
      </c>
      <c r="D575" s="1">
        <v>462</v>
      </c>
    </row>
    <row r="576" spans="1:4" x14ac:dyDescent="0.25">
      <c r="A576" s="1">
        <v>33</v>
      </c>
      <c r="B576" s="2">
        <v>41095</v>
      </c>
      <c r="C576" s="27" t="s">
        <v>12</v>
      </c>
      <c r="D576" s="1">
        <v>11.3</v>
      </c>
    </row>
    <row r="577" spans="1:4" x14ac:dyDescent="0.25">
      <c r="A577" s="1">
        <v>33</v>
      </c>
      <c r="B577" s="2">
        <v>41109</v>
      </c>
      <c r="C577" s="27" t="s">
        <v>12</v>
      </c>
      <c r="D577" s="1">
        <v>12.7</v>
      </c>
    </row>
    <row r="578" spans="1:4" x14ac:dyDescent="0.25">
      <c r="A578" s="1">
        <v>33</v>
      </c>
      <c r="B578" s="2">
        <v>41116</v>
      </c>
      <c r="C578" s="27" t="s">
        <v>12</v>
      </c>
      <c r="D578" s="1">
        <v>12.6</v>
      </c>
    </row>
    <row r="579" spans="1:4" x14ac:dyDescent="0.25">
      <c r="A579" s="1">
        <v>33</v>
      </c>
      <c r="B579" s="2">
        <v>41123</v>
      </c>
      <c r="C579" s="27" t="s">
        <v>12</v>
      </c>
      <c r="D579" s="1">
        <v>12.7</v>
      </c>
    </row>
    <row r="580" spans="1:4" x14ac:dyDescent="0.25">
      <c r="A580" s="1">
        <v>33</v>
      </c>
      <c r="B580" s="2">
        <v>41137</v>
      </c>
      <c r="C580" s="27" t="s">
        <v>12</v>
      </c>
      <c r="D580" s="1">
        <v>10.9</v>
      </c>
    </row>
    <row r="581" spans="1:4" x14ac:dyDescent="0.25">
      <c r="A581" s="1">
        <v>33</v>
      </c>
      <c r="B581" s="2">
        <v>41156</v>
      </c>
      <c r="C581" s="27" t="s">
        <v>12</v>
      </c>
      <c r="D581" s="1">
        <v>10.4</v>
      </c>
    </row>
    <row r="582" spans="1:4" x14ac:dyDescent="0.25">
      <c r="A582" s="1">
        <v>33</v>
      </c>
      <c r="B582" s="2">
        <v>41172</v>
      </c>
      <c r="C582" s="27" t="s">
        <v>12</v>
      </c>
      <c r="D582" s="1">
        <v>9.8000000000000007</v>
      </c>
    </row>
    <row r="583" spans="1:4" x14ac:dyDescent="0.25">
      <c r="A583" s="1">
        <v>33</v>
      </c>
      <c r="B583" s="2">
        <v>41188</v>
      </c>
      <c r="C583" s="27" t="s">
        <v>12</v>
      </c>
      <c r="D583" s="1">
        <v>7</v>
      </c>
    </row>
    <row r="584" spans="1:4" x14ac:dyDescent="0.25">
      <c r="A584" s="1">
        <v>33</v>
      </c>
      <c r="B584" s="2">
        <v>41191</v>
      </c>
      <c r="C584" s="27" t="s">
        <v>12</v>
      </c>
      <c r="D584" s="1">
        <v>7.1</v>
      </c>
    </row>
    <row r="585" spans="1:4" x14ac:dyDescent="0.25">
      <c r="A585" s="1">
        <v>33</v>
      </c>
      <c r="B585" s="2">
        <v>41195</v>
      </c>
      <c r="C585" s="27" t="s">
        <v>12</v>
      </c>
      <c r="D585" s="1">
        <v>6.5</v>
      </c>
    </row>
    <row r="586" spans="1:4" x14ac:dyDescent="0.25">
      <c r="A586" s="1">
        <v>33</v>
      </c>
      <c r="B586" s="2">
        <v>41205</v>
      </c>
      <c r="C586" s="27" t="s">
        <v>12</v>
      </c>
      <c r="D586" s="1">
        <v>6.4</v>
      </c>
    </row>
    <row r="587" spans="1:4" x14ac:dyDescent="0.25">
      <c r="A587" s="1">
        <v>33</v>
      </c>
      <c r="B587" s="2">
        <v>41209</v>
      </c>
      <c r="C587" s="27" t="s">
        <v>12</v>
      </c>
      <c r="D587" s="1">
        <v>9.3000000000000007</v>
      </c>
    </row>
    <row r="588" spans="1:4" x14ac:dyDescent="0.25">
      <c r="A588" s="1">
        <v>33</v>
      </c>
      <c r="B588" s="2">
        <v>41221</v>
      </c>
      <c r="C588" s="27" t="s">
        <v>12</v>
      </c>
      <c r="D588" s="1">
        <v>11.8</v>
      </c>
    </row>
    <row r="589" spans="1:4" x14ac:dyDescent="0.25">
      <c r="A589" s="1">
        <v>33</v>
      </c>
      <c r="B589" s="2">
        <v>41226</v>
      </c>
      <c r="C589" s="27" t="s">
        <v>12</v>
      </c>
      <c r="D589" s="1">
        <v>10.7</v>
      </c>
    </row>
    <row r="590" spans="1:4" x14ac:dyDescent="0.25">
      <c r="A590" s="1">
        <v>33</v>
      </c>
      <c r="B590" s="2">
        <v>41232</v>
      </c>
      <c r="C590" s="27" t="s">
        <v>12</v>
      </c>
      <c r="D590" s="1">
        <v>9.1999999999999993</v>
      </c>
    </row>
    <row r="591" spans="1:4" x14ac:dyDescent="0.25">
      <c r="A591" s="1">
        <v>33</v>
      </c>
      <c r="B591" s="2">
        <v>41095</v>
      </c>
      <c r="C591" s="27" t="s">
        <v>13</v>
      </c>
      <c r="D591" s="1">
        <v>90</v>
      </c>
    </row>
    <row r="592" spans="1:4" x14ac:dyDescent="0.25">
      <c r="A592" s="1">
        <v>33</v>
      </c>
      <c r="B592" s="2">
        <v>41123</v>
      </c>
      <c r="C592" s="27" t="s">
        <v>13</v>
      </c>
      <c r="D592" s="1">
        <v>91</v>
      </c>
    </row>
    <row r="593" spans="1:4" x14ac:dyDescent="0.25">
      <c r="A593" s="1">
        <v>33</v>
      </c>
      <c r="B593" s="2">
        <v>41156</v>
      </c>
      <c r="C593" s="27" t="s">
        <v>13</v>
      </c>
      <c r="D593" s="1">
        <v>38</v>
      </c>
    </row>
    <row r="594" spans="1:4" x14ac:dyDescent="0.25">
      <c r="A594" s="1">
        <v>33</v>
      </c>
      <c r="B594" s="2">
        <v>41188</v>
      </c>
      <c r="C594" s="27" t="s">
        <v>13</v>
      </c>
      <c r="D594" s="1">
        <v>34</v>
      </c>
    </row>
    <row r="595" spans="1:4" x14ac:dyDescent="0.25">
      <c r="A595" s="1">
        <v>33</v>
      </c>
      <c r="B595" s="2">
        <v>41221</v>
      </c>
      <c r="C595" s="27" t="s">
        <v>13</v>
      </c>
      <c r="D595" s="1">
        <v>19</v>
      </c>
    </row>
    <row r="596" spans="1:4" x14ac:dyDescent="0.25">
      <c r="A596" s="1">
        <v>34</v>
      </c>
      <c r="B596" s="2">
        <v>41099</v>
      </c>
      <c r="C596" s="27" t="s">
        <v>11</v>
      </c>
      <c r="D596" s="1">
        <v>119</v>
      </c>
    </row>
    <row r="597" spans="1:4" x14ac:dyDescent="0.25">
      <c r="A597" s="1">
        <v>34</v>
      </c>
      <c r="B597" s="2">
        <v>41122</v>
      </c>
      <c r="C597" s="27" t="s">
        <v>11</v>
      </c>
      <c r="D597" s="1">
        <v>340</v>
      </c>
    </row>
    <row r="598" spans="1:4" x14ac:dyDescent="0.25">
      <c r="A598" s="1">
        <v>34</v>
      </c>
      <c r="B598" s="2">
        <v>41157</v>
      </c>
      <c r="C598" s="27" t="s">
        <v>11</v>
      </c>
      <c r="D598" s="1">
        <v>426</v>
      </c>
    </row>
    <row r="599" spans="1:4" x14ac:dyDescent="0.25">
      <c r="A599" s="1">
        <v>34</v>
      </c>
      <c r="B599" s="2">
        <v>41185</v>
      </c>
      <c r="C599" s="27" t="s">
        <v>11</v>
      </c>
      <c r="D599" s="1">
        <v>512</v>
      </c>
    </row>
    <row r="600" spans="1:4" x14ac:dyDescent="0.25">
      <c r="A600" s="1">
        <v>34</v>
      </c>
      <c r="B600" s="2">
        <v>41220</v>
      </c>
      <c r="C600" s="27" t="s">
        <v>11</v>
      </c>
      <c r="D600" s="1">
        <v>511</v>
      </c>
    </row>
    <row r="601" spans="1:4" x14ac:dyDescent="0.25">
      <c r="A601" s="1">
        <v>34</v>
      </c>
      <c r="B601" s="2">
        <v>41248</v>
      </c>
      <c r="C601" s="27" t="s">
        <v>11</v>
      </c>
      <c r="D601" s="1">
        <v>415</v>
      </c>
    </row>
    <row r="602" spans="1:4" x14ac:dyDescent="0.25">
      <c r="A602" s="1">
        <v>34</v>
      </c>
      <c r="B602" s="2">
        <v>41099</v>
      </c>
      <c r="C602" s="27" t="s">
        <v>12</v>
      </c>
      <c r="D602" s="1">
        <v>9.5</v>
      </c>
    </row>
    <row r="603" spans="1:4" x14ac:dyDescent="0.25">
      <c r="A603" s="1">
        <v>34</v>
      </c>
      <c r="B603" s="2">
        <v>41117</v>
      </c>
      <c r="C603" s="27" t="s">
        <v>12</v>
      </c>
      <c r="D603" s="1">
        <v>10.4</v>
      </c>
    </row>
    <row r="604" spans="1:4" x14ac:dyDescent="0.25">
      <c r="A604" s="1">
        <v>34</v>
      </c>
      <c r="B604" s="2">
        <v>41122</v>
      </c>
      <c r="C604" s="27" t="s">
        <v>12</v>
      </c>
      <c r="D604" s="1">
        <v>10.5</v>
      </c>
    </row>
    <row r="605" spans="1:4" x14ac:dyDescent="0.25">
      <c r="A605" s="1">
        <v>34</v>
      </c>
      <c r="B605" s="2">
        <v>41136</v>
      </c>
      <c r="C605" s="27" t="s">
        <v>12</v>
      </c>
      <c r="D605" s="1">
        <v>10.3</v>
      </c>
    </row>
    <row r="606" spans="1:4" x14ac:dyDescent="0.25">
      <c r="A606" s="1">
        <v>34</v>
      </c>
      <c r="B606" s="2">
        <v>41157</v>
      </c>
      <c r="C606" s="27" t="s">
        <v>12</v>
      </c>
      <c r="D606" s="1">
        <v>10</v>
      </c>
    </row>
    <row r="607" spans="1:4" x14ac:dyDescent="0.25">
      <c r="A607" s="1">
        <v>34</v>
      </c>
      <c r="B607" s="2">
        <v>41171</v>
      </c>
      <c r="C607" s="27" t="s">
        <v>12</v>
      </c>
      <c r="D607" s="1">
        <v>10</v>
      </c>
    </row>
    <row r="608" spans="1:4" x14ac:dyDescent="0.25">
      <c r="A608" s="1">
        <v>34</v>
      </c>
      <c r="B608" s="2">
        <v>41185</v>
      </c>
      <c r="C608" s="27" t="s">
        <v>12</v>
      </c>
      <c r="D608" s="1">
        <v>10</v>
      </c>
    </row>
    <row r="609" spans="1:4" x14ac:dyDescent="0.25">
      <c r="A609" s="1">
        <v>34</v>
      </c>
      <c r="B609" s="2">
        <v>41199</v>
      </c>
      <c r="C609" s="27" t="s">
        <v>12</v>
      </c>
      <c r="D609" s="1">
        <v>10.1</v>
      </c>
    </row>
    <row r="610" spans="1:4" x14ac:dyDescent="0.25">
      <c r="A610" s="1">
        <v>34</v>
      </c>
      <c r="B610" s="2">
        <v>41220</v>
      </c>
      <c r="C610" s="27" t="s">
        <v>12</v>
      </c>
      <c r="D610" s="1">
        <v>11</v>
      </c>
    </row>
    <row r="611" spans="1:4" x14ac:dyDescent="0.25">
      <c r="A611" s="1">
        <v>34</v>
      </c>
      <c r="B611" s="2">
        <v>41233</v>
      </c>
      <c r="C611" s="27" t="s">
        <v>12</v>
      </c>
      <c r="D611" s="1">
        <v>10.7</v>
      </c>
    </row>
    <row r="612" spans="1:4" x14ac:dyDescent="0.25">
      <c r="A612" s="1">
        <v>34</v>
      </c>
      <c r="B612" s="2">
        <v>41248</v>
      </c>
      <c r="C612" s="27" t="s">
        <v>12</v>
      </c>
      <c r="D612" s="1">
        <v>11.5</v>
      </c>
    </row>
    <row r="613" spans="1:4" x14ac:dyDescent="0.25">
      <c r="A613" s="1">
        <v>34</v>
      </c>
      <c r="B613" s="2">
        <v>41099</v>
      </c>
      <c r="C613" s="27" t="s">
        <v>13</v>
      </c>
      <c r="D613" s="1">
        <v>16</v>
      </c>
    </row>
    <row r="614" spans="1:4" x14ac:dyDescent="0.25">
      <c r="A614" s="1">
        <v>34</v>
      </c>
      <c r="B614" s="2">
        <v>41122</v>
      </c>
      <c r="C614" s="27" t="s">
        <v>13</v>
      </c>
      <c r="D614" s="1">
        <v>29</v>
      </c>
    </row>
    <row r="615" spans="1:4" x14ac:dyDescent="0.25">
      <c r="A615" s="1">
        <v>34</v>
      </c>
      <c r="B615" s="2">
        <v>41157</v>
      </c>
      <c r="C615" s="27" t="s">
        <v>13</v>
      </c>
      <c r="D615" s="1">
        <v>30</v>
      </c>
    </row>
    <row r="616" spans="1:4" x14ac:dyDescent="0.25">
      <c r="A616" s="1">
        <v>34</v>
      </c>
      <c r="B616" s="2">
        <v>41185</v>
      </c>
      <c r="C616" s="27" t="s">
        <v>13</v>
      </c>
      <c r="D616" s="1">
        <v>32</v>
      </c>
    </row>
    <row r="617" spans="1:4" x14ac:dyDescent="0.25">
      <c r="A617" s="1">
        <v>34</v>
      </c>
      <c r="B617" s="2">
        <v>41220</v>
      </c>
      <c r="C617" s="27" t="s">
        <v>13</v>
      </c>
      <c r="D617" s="1">
        <v>28</v>
      </c>
    </row>
    <row r="618" spans="1:4" x14ac:dyDescent="0.25">
      <c r="A618" s="1">
        <v>34</v>
      </c>
      <c r="B618" s="2">
        <v>41248</v>
      </c>
      <c r="C618" s="27" t="s">
        <v>13</v>
      </c>
      <c r="D618" s="1">
        <v>32</v>
      </c>
    </row>
    <row r="619" spans="1:4" x14ac:dyDescent="0.25">
      <c r="A619" s="1">
        <v>35</v>
      </c>
      <c r="B619" s="2">
        <v>41104</v>
      </c>
      <c r="C619" s="27" t="s">
        <v>11</v>
      </c>
      <c r="D619" s="1">
        <v>1358</v>
      </c>
    </row>
    <row r="620" spans="1:4" x14ac:dyDescent="0.25">
      <c r="A620" s="1">
        <v>35</v>
      </c>
      <c r="B620" s="2">
        <v>41123</v>
      </c>
      <c r="C620" s="27" t="s">
        <v>11</v>
      </c>
      <c r="D620" s="1">
        <v>861</v>
      </c>
    </row>
    <row r="621" spans="1:4" x14ac:dyDescent="0.25">
      <c r="A621" s="1">
        <v>35</v>
      </c>
      <c r="B621" s="2">
        <v>41163</v>
      </c>
      <c r="C621" s="27" t="s">
        <v>11</v>
      </c>
      <c r="D621" s="1">
        <v>785</v>
      </c>
    </row>
    <row r="622" spans="1:4" x14ac:dyDescent="0.25">
      <c r="A622" s="1">
        <v>35</v>
      </c>
      <c r="B622" s="2">
        <v>41191</v>
      </c>
      <c r="C622" s="27" t="s">
        <v>11</v>
      </c>
      <c r="D622" s="1">
        <v>922</v>
      </c>
    </row>
    <row r="623" spans="1:4" x14ac:dyDescent="0.25">
      <c r="A623" s="1">
        <v>35</v>
      </c>
      <c r="B623" s="2">
        <v>41221</v>
      </c>
      <c r="C623" s="27" t="s">
        <v>11</v>
      </c>
      <c r="D623" s="1">
        <v>1127</v>
      </c>
    </row>
    <row r="624" spans="1:4" x14ac:dyDescent="0.25">
      <c r="A624" s="1">
        <v>35</v>
      </c>
      <c r="B624" s="2">
        <v>41104</v>
      </c>
      <c r="C624" s="27" t="s">
        <v>12</v>
      </c>
      <c r="D624" s="1">
        <v>8.6999999999999993</v>
      </c>
    </row>
    <row r="625" spans="1:4" x14ac:dyDescent="0.25">
      <c r="A625" s="1">
        <v>35</v>
      </c>
      <c r="B625" s="2">
        <v>41109</v>
      </c>
      <c r="C625" s="27" t="s">
        <v>12</v>
      </c>
      <c r="D625" s="1">
        <v>7.9</v>
      </c>
    </row>
    <row r="626" spans="1:4" x14ac:dyDescent="0.25">
      <c r="A626" s="1">
        <v>35</v>
      </c>
      <c r="B626" s="2">
        <v>41116</v>
      </c>
      <c r="C626" s="27" t="s">
        <v>12</v>
      </c>
      <c r="D626" s="1">
        <v>7.8</v>
      </c>
    </row>
    <row r="627" spans="1:4" x14ac:dyDescent="0.25">
      <c r="A627" s="1">
        <v>35</v>
      </c>
      <c r="B627" s="2">
        <v>41121</v>
      </c>
      <c r="C627" s="27" t="s">
        <v>12</v>
      </c>
      <c r="D627" s="1">
        <v>9.1999999999999993</v>
      </c>
    </row>
    <row r="628" spans="1:4" x14ac:dyDescent="0.25">
      <c r="A628" s="1">
        <v>35</v>
      </c>
      <c r="B628" s="2">
        <v>41123</v>
      </c>
      <c r="C628" s="27" t="s">
        <v>12</v>
      </c>
      <c r="D628" s="1">
        <v>9.1999999999999993</v>
      </c>
    </row>
    <row r="629" spans="1:4" x14ac:dyDescent="0.25">
      <c r="A629" s="1">
        <v>35</v>
      </c>
      <c r="B629" s="2">
        <v>41137</v>
      </c>
      <c r="C629" s="27" t="s">
        <v>12</v>
      </c>
      <c r="D629" s="1">
        <v>9.1</v>
      </c>
    </row>
    <row r="630" spans="1:4" x14ac:dyDescent="0.25">
      <c r="A630" s="1">
        <v>35</v>
      </c>
      <c r="B630" s="2">
        <v>41163</v>
      </c>
      <c r="C630" s="27" t="s">
        <v>12</v>
      </c>
      <c r="D630" s="1">
        <v>10.5</v>
      </c>
    </row>
    <row r="631" spans="1:4" x14ac:dyDescent="0.25">
      <c r="A631" s="1">
        <v>35</v>
      </c>
      <c r="B631" s="2">
        <v>41172</v>
      </c>
      <c r="C631" s="27" t="s">
        <v>12</v>
      </c>
      <c r="D631" s="1">
        <v>9.1999999999999993</v>
      </c>
    </row>
    <row r="632" spans="1:4" x14ac:dyDescent="0.25">
      <c r="A632" s="1">
        <v>35</v>
      </c>
      <c r="B632" s="2">
        <v>41191</v>
      </c>
      <c r="C632" s="27" t="s">
        <v>12</v>
      </c>
      <c r="D632" s="1">
        <v>7.2</v>
      </c>
    </row>
    <row r="633" spans="1:4" x14ac:dyDescent="0.25">
      <c r="A633" s="1">
        <v>35</v>
      </c>
      <c r="B633" s="2">
        <v>41193</v>
      </c>
      <c r="C633" s="27" t="s">
        <v>12</v>
      </c>
      <c r="D633" s="1">
        <v>7.4</v>
      </c>
    </row>
    <row r="634" spans="1:4" x14ac:dyDescent="0.25">
      <c r="A634" s="1">
        <v>35</v>
      </c>
      <c r="B634" s="2">
        <v>41200</v>
      </c>
      <c r="C634" s="27" t="s">
        <v>12</v>
      </c>
      <c r="D634" s="1">
        <v>9.3000000000000007</v>
      </c>
    </row>
    <row r="635" spans="1:4" x14ac:dyDescent="0.25">
      <c r="A635" s="1">
        <v>35</v>
      </c>
      <c r="B635" s="2">
        <v>41221</v>
      </c>
      <c r="C635" s="27" t="s">
        <v>12</v>
      </c>
      <c r="D635" s="1">
        <v>7.8</v>
      </c>
    </row>
    <row r="636" spans="1:4" x14ac:dyDescent="0.25">
      <c r="A636" s="1">
        <v>35</v>
      </c>
      <c r="B636" s="2">
        <v>41228</v>
      </c>
      <c r="C636" s="27" t="s">
        <v>12</v>
      </c>
      <c r="D636" s="1">
        <v>7.2</v>
      </c>
    </row>
    <row r="637" spans="1:4" x14ac:dyDescent="0.25">
      <c r="A637" s="1">
        <v>35</v>
      </c>
      <c r="B637" s="2">
        <v>41232</v>
      </c>
      <c r="C637" s="27" t="s">
        <v>12</v>
      </c>
      <c r="D637" s="1">
        <v>9</v>
      </c>
    </row>
    <row r="638" spans="1:4" x14ac:dyDescent="0.25">
      <c r="A638" s="1">
        <v>35</v>
      </c>
      <c r="B638" s="2">
        <v>41104</v>
      </c>
      <c r="C638" s="27" t="s">
        <v>13</v>
      </c>
      <c r="D638" s="1">
        <v>17</v>
      </c>
    </row>
    <row r="639" spans="1:4" x14ac:dyDescent="0.25">
      <c r="A639" s="1">
        <v>35</v>
      </c>
      <c r="B639" s="2">
        <v>41123</v>
      </c>
      <c r="C639" s="27" t="s">
        <v>13</v>
      </c>
      <c r="D639" s="1">
        <v>19</v>
      </c>
    </row>
    <row r="640" spans="1:4" x14ac:dyDescent="0.25">
      <c r="A640" s="1">
        <v>35</v>
      </c>
      <c r="B640" s="2">
        <v>41191</v>
      </c>
      <c r="C640" s="27" t="s">
        <v>13</v>
      </c>
      <c r="D640" s="1">
        <v>43</v>
      </c>
    </row>
    <row r="641" spans="1:4" x14ac:dyDescent="0.25">
      <c r="A641" s="1">
        <v>35</v>
      </c>
      <c r="B641" s="2">
        <v>41221</v>
      </c>
      <c r="C641" s="27" t="s">
        <v>13</v>
      </c>
      <c r="D641" s="1">
        <v>27</v>
      </c>
    </row>
    <row r="642" spans="1:4" x14ac:dyDescent="0.25">
      <c r="A642" s="1">
        <v>36</v>
      </c>
      <c r="B642" s="2">
        <v>41094</v>
      </c>
      <c r="C642" s="27" t="s">
        <v>11</v>
      </c>
      <c r="D642" s="1">
        <v>292</v>
      </c>
    </row>
    <row r="643" spans="1:4" x14ac:dyDescent="0.25">
      <c r="A643" s="1">
        <v>36</v>
      </c>
      <c r="B643" s="2">
        <v>41127</v>
      </c>
      <c r="C643" s="27" t="s">
        <v>11</v>
      </c>
      <c r="D643" s="1">
        <v>264</v>
      </c>
    </row>
    <row r="644" spans="1:4" x14ac:dyDescent="0.25">
      <c r="A644" s="1">
        <v>36</v>
      </c>
      <c r="B644" s="2">
        <v>41157</v>
      </c>
      <c r="C644" s="27" t="s">
        <v>11</v>
      </c>
      <c r="D644" s="1">
        <v>483</v>
      </c>
    </row>
    <row r="645" spans="1:4" x14ac:dyDescent="0.25">
      <c r="A645" s="1">
        <v>36</v>
      </c>
      <c r="B645" s="2">
        <v>41185</v>
      </c>
      <c r="C645" s="27" t="s">
        <v>11</v>
      </c>
      <c r="D645" s="1">
        <v>439</v>
      </c>
    </row>
    <row r="646" spans="1:4" x14ac:dyDescent="0.25">
      <c r="A646" s="1">
        <v>36</v>
      </c>
      <c r="B646" s="2">
        <v>41220</v>
      </c>
      <c r="C646" s="27" t="s">
        <v>11</v>
      </c>
      <c r="D646" s="1">
        <v>483</v>
      </c>
    </row>
    <row r="647" spans="1:4" x14ac:dyDescent="0.25">
      <c r="A647" s="1">
        <v>36</v>
      </c>
      <c r="B647" s="2">
        <v>41248</v>
      </c>
      <c r="C647" s="27" t="s">
        <v>11</v>
      </c>
      <c r="D647" s="1">
        <v>417</v>
      </c>
    </row>
    <row r="648" spans="1:4" x14ac:dyDescent="0.25">
      <c r="A648" s="1">
        <v>36</v>
      </c>
      <c r="B648" s="2">
        <v>41094</v>
      </c>
      <c r="C648" s="27" t="s">
        <v>12</v>
      </c>
      <c r="D648" s="1">
        <v>10.9</v>
      </c>
    </row>
    <row r="649" spans="1:4" x14ac:dyDescent="0.25">
      <c r="A649" s="1">
        <v>36</v>
      </c>
      <c r="B649" s="2">
        <v>41108</v>
      </c>
      <c r="C649" s="27" t="s">
        <v>12</v>
      </c>
      <c r="D649" s="1">
        <v>11.4</v>
      </c>
    </row>
    <row r="650" spans="1:4" x14ac:dyDescent="0.25">
      <c r="A650" s="1">
        <v>36</v>
      </c>
      <c r="B650" s="2">
        <v>41127</v>
      </c>
      <c r="C650" s="27" t="s">
        <v>12</v>
      </c>
      <c r="D650" s="1">
        <v>11.4</v>
      </c>
    </row>
    <row r="651" spans="1:4" x14ac:dyDescent="0.25">
      <c r="A651" s="1">
        <v>36</v>
      </c>
      <c r="B651" s="2">
        <v>41136</v>
      </c>
      <c r="C651" s="27" t="s">
        <v>12</v>
      </c>
      <c r="D651" s="1">
        <v>12</v>
      </c>
    </row>
    <row r="652" spans="1:4" x14ac:dyDescent="0.25">
      <c r="A652" s="1">
        <v>36</v>
      </c>
      <c r="B652" s="2">
        <v>41143</v>
      </c>
      <c r="C652" s="27" t="s">
        <v>12</v>
      </c>
      <c r="D652" s="1">
        <v>12.1</v>
      </c>
    </row>
    <row r="653" spans="1:4" x14ac:dyDescent="0.25">
      <c r="A653" s="1">
        <v>36</v>
      </c>
      <c r="B653" s="2">
        <v>41157</v>
      </c>
      <c r="C653" s="27" t="s">
        <v>12</v>
      </c>
      <c r="D653" s="1">
        <v>11.5</v>
      </c>
    </row>
    <row r="654" spans="1:4" x14ac:dyDescent="0.25">
      <c r="A654" s="1">
        <v>36</v>
      </c>
      <c r="B654" s="2">
        <v>41171</v>
      </c>
      <c r="C654" s="27" t="s">
        <v>12</v>
      </c>
      <c r="D654" s="1">
        <v>11.4</v>
      </c>
    </row>
    <row r="655" spans="1:4" x14ac:dyDescent="0.25">
      <c r="A655" s="1">
        <v>36</v>
      </c>
      <c r="B655" s="2">
        <v>41185</v>
      </c>
      <c r="C655" s="27" t="s">
        <v>12</v>
      </c>
      <c r="D655" s="1">
        <v>11.5</v>
      </c>
    </row>
    <row r="656" spans="1:4" x14ac:dyDescent="0.25">
      <c r="A656" s="1">
        <v>36</v>
      </c>
      <c r="B656" s="2">
        <v>41199</v>
      </c>
      <c r="C656" s="27" t="s">
        <v>12</v>
      </c>
      <c r="D656" s="1">
        <v>10.8</v>
      </c>
    </row>
    <row r="657" spans="1:4" x14ac:dyDescent="0.25">
      <c r="A657" s="1">
        <v>36</v>
      </c>
      <c r="B657" s="2">
        <v>41220</v>
      </c>
      <c r="C657" s="27" t="s">
        <v>12</v>
      </c>
      <c r="D657" s="1">
        <v>11.1</v>
      </c>
    </row>
    <row r="658" spans="1:4" x14ac:dyDescent="0.25">
      <c r="A658" s="1">
        <v>36</v>
      </c>
      <c r="B658" s="2">
        <v>41233</v>
      </c>
      <c r="C658" s="27" t="s">
        <v>12</v>
      </c>
      <c r="D658" s="1">
        <v>11.6</v>
      </c>
    </row>
    <row r="659" spans="1:4" x14ac:dyDescent="0.25">
      <c r="A659" s="1">
        <v>36</v>
      </c>
      <c r="B659" s="2">
        <v>41248</v>
      </c>
      <c r="C659" s="27" t="s">
        <v>12</v>
      </c>
      <c r="D659" s="1">
        <v>11.1</v>
      </c>
    </row>
    <row r="660" spans="1:4" x14ac:dyDescent="0.25">
      <c r="A660" s="1">
        <v>36</v>
      </c>
      <c r="B660" s="2">
        <v>41094</v>
      </c>
      <c r="C660" s="27" t="s">
        <v>13</v>
      </c>
      <c r="D660" s="1">
        <v>29</v>
      </c>
    </row>
    <row r="661" spans="1:4" x14ac:dyDescent="0.25">
      <c r="A661" s="1">
        <v>36</v>
      </c>
      <c r="B661" s="2">
        <v>41127</v>
      </c>
      <c r="C661" s="27" t="s">
        <v>13</v>
      </c>
      <c r="D661" s="1">
        <v>21</v>
      </c>
    </row>
    <row r="662" spans="1:4" x14ac:dyDescent="0.25">
      <c r="A662" s="1">
        <v>36</v>
      </c>
      <c r="B662" s="2">
        <v>41157</v>
      </c>
      <c r="C662" s="27" t="s">
        <v>13</v>
      </c>
      <c r="D662" s="1">
        <v>51</v>
      </c>
    </row>
    <row r="663" spans="1:4" x14ac:dyDescent="0.25">
      <c r="A663" s="1">
        <v>36</v>
      </c>
      <c r="B663" s="2">
        <v>41185</v>
      </c>
      <c r="C663" s="27" t="s">
        <v>13</v>
      </c>
      <c r="D663" s="1">
        <v>64</v>
      </c>
    </row>
    <row r="664" spans="1:4" x14ac:dyDescent="0.25">
      <c r="A664" s="1">
        <v>36</v>
      </c>
      <c r="B664" s="2">
        <v>41220</v>
      </c>
      <c r="C664" s="27" t="s">
        <v>13</v>
      </c>
      <c r="D664" s="1">
        <v>71</v>
      </c>
    </row>
    <row r="665" spans="1:4" x14ac:dyDescent="0.25">
      <c r="A665" s="1">
        <v>36</v>
      </c>
      <c r="B665" s="2">
        <v>41248</v>
      </c>
      <c r="C665" s="27" t="s">
        <v>13</v>
      </c>
      <c r="D665" s="1">
        <v>63</v>
      </c>
    </row>
    <row r="666" spans="1:4" x14ac:dyDescent="0.25">
      <c r="A666" s="1" t="e">
        <v>#N/A</v>
      </c>
      <c r="B666" s="2">
        <v>41116</v>
      </c>
      <c r="C666" s="27" t="s">
        <v>11</v>
      </c>
      <c r="D666" s="1">
        <v>666</v>
      </c>
    </row>
    <row r="667" spans="1:4" x14ac:dyDescent="0.25">
      <c r="A667" s="1" t="e">
        <v>#N/A</v>
      </c>
      <c r="B667" s="2">
        <v>41116</v>
      </c>
      <c r="C667" s="27" t="s">
        <v>12</v>
      </c>
      <c r="D667" s="1">
        <v>9</v>
      </c>
    </row>
    <row r="668" spans="1:4" x14ac:dyDescent="0.25">
      <c r="A668" s="1" t="e">
        <v>#N/A</v>
      </c>
      <c r="B668" s="2">
        <v>41116</v>
      </c>
      <c r="C668" s="27" t="s">
        <v>13</v>
      </c>
      <c r="D668" s="1">
        <v>83</v>
      </c>
    </row>
    <row r="669" spans="1:4" x14ac:dyDescent="0.25">
      <c r="A669" s="1">
        <v>37</v>
      </c>
      <c r="B669" s="2">
        <v>41170</v>
      </c>
      <c r="C669" s="27" t="s">
        <v>11</v>
      </c>
      <c r="D669" s="1">
        <v>497</v>
      </c>
    </row>
    <row r="670" spans="1:4" x14ac:dyDescent="0.25">
      <c r="A670" s="1">
        <v>37</v>
      </c>
      <c r="B670" s="2">
        <v>41186</v>
      </c>
      <c r="C670" s="27" t="s">
        <v>11</v>
      </c>
      <c r="D670" s="1">
        <v>381</v>
      </c>
    </row>
    <row r="671" spans="1:4" x14ac:dyDescent="0.25">
      <c r="A671" s="1">
        <v>37</v>
      </c>
      <c r="B671" s="2">
        <v>41221</v>
      </c>
      <c r="C671" s="27" t="s">
        <v>11</v>
      </c>
      <c r="D671" s="1">
        <v>615</v>
      </c>
    </row>
    <row r="672" spans="1:4" x14ac:dyDescent="0.25">
      <c r="A672" s="1">
        <v>37</v>
      </c>
      <c r="B672" s="2">
        <v>41170</v>
      </c>
      <c r="C672" s="27" t="s">
        <v>12</v>
      </c>
      <c r="D672" s="1">
        <v>10.199999999999999</v>
      </c>
    </row>
    <row r="673" spans="1:4" x14ac:dyDescent="0.25">
      <c r="A673" s="1">
        <v>37</v>
      </c>
      <c r="B673" s="2">
        <v>41172</v>
      </c>
      <c r="C673" s="27" t="s">
        <v>12</v>
      </c>
      <c r="D673" s="1">
        <v>10.4</v>
      </c>
    </row>
    <row r="674" spans="1:4" x14ac:dyDescent="0.25">
      <c r="A674" s="1">
        <v>37</v>
      </c>
      <c r="B674" s="2">
        <v>41186</v>
      </c>
      <c r="C674" s="27" t="s">
        <v>12</v>
      </c>
      <c r="D674" s="1">
        <v>10.3</v>
      </c>
    </row>
    <row r="675" spans="1:4" x14ac:dyDescent="0.25">
      <c r="A675" s="1">
        <v>37</v>
      </c>
      <c r="B675" s="2">
        <v>41200</v>
      </c>
      <c r="C675" s="27" t="s">
        <v>12</v>
      </c>
      <c r="D675" s="1">
        <v>10.9</v>
      </c>
    </row>
    <row r="676" spans="1:4" x14ac:dyDescent="0.25">
      <c r="A676" s="1">
        <v>37</v>
      </c>
      <c r="B676" s="2">
        <v>41221</v>
      </c>
      <c r="C676" s="27" t="s">
        <v>12</v>
      </c>
      <c r="D676" s="1">
        <v>11.2</v>
      </c>
    </row>
    <row r="677" spans="1:4" x14ac:dyDescent="0.25">
      <c r="A677" s="1">
        <v>37</v>
      </c>
      <c r="B677" s="2">
        <v>41232</v>
      </c>
      <c r="C677" s="27" t="s">
        <v>12</v>
      </c>
      <c r="D677" s="1">
        <v>11.6</v>
      </c>
    </row>
    <row r="678" spans="1:4" x14ac:dyDescent="0.25">
      <c r="A678" s="1">
        <v>37</v>
      </c>
      <c r="B678" s="2">
        <v>41170</v>
      </c>
      <c r="C678" s="27" t="s">
        <v>13</v>
      </c>
      <c r="D678" s="1">
        <v>25</v>
      </c>
    </row>
    <row r="679" spans="1:4" x14ac:dyDescent="0.25">
      <c r="A679" s="1">
        <v>37</v>
      </c>
      <c r="B679" s="2">
        <v>41186</v>
      </c>
      <c r="C679" s="27" t="s">
        <v>13</v>
      </c>
      <c r="D679" s="1">
        <v>36</v>
      </c>
    </row>
    <row r="680" spans="1:4" x14ac:dyDescent="0.25">
      <c r="A680" s="1">
        <v>37</v>
      </c>
      <c r="B680" s="2">
        <v>41221</v>
      </c>
      <c r="C680" s="27" t="s">
        <v>13</v>
      </c>
      <c r="D680" s="1">
        <v>39</v>
      </c>
    </row>
    <row r="681" spans="1:4" x14ac:dyDescent="0.25">
      <c r="A681" s="1">
        <v>38</v>
      </c>
      <c r="B681" s="2">
        <v>41153</v>
      </c>
      <c r="C681" s="27" t="s">
        <v>11</v>
      </c>
      <c r="D681" s="1">
        <v>1620</v>
      </c>
    </row>
    <row r="682" spans="1:4" x14ac:dyDescent="0.25">
      <c r="A682" s="1">
        <v>38</v>
      </c>
      <c r="B682" s="2">
        <v>41188</v>
      </c>
      <c r="C682" s="27" t="s">
        <v>11</v>
      </c>
      <c r="D682" s="1">
        <v>2750</v>
      </c>
    </row>
    <row r="683" spans="1:4" x14ac:dyDescent="0.25">
      <c r="A683" s="1">
        <v>38</v>
      </c>
      <c r="B683" s="2">
        <v>41153</v>
      </c>
      <c r="C683" s="27" t="s">
        <v>12</v>
      </c>
      <c r="D683" s="1">
        <v>8.6</v>
      </c>
    </row>
    <row r="684" spans="1:4" x14ac:dyDescent="0.25">
      <c r="A684" s="1">
        <v>38</v>
      </c>
      <c r="B684" s="2">
        <v>41172</v>
      </c>
      <c r="C684" s="27" t="s">
        <v>12</v>
      </c>
      <c r="D684" s="1">
        <v>9.5</v>
      </c>
    </row>
    <row r="685" spans="1:4" x14ac:dyDescent="0.25">
      <c r="A685" s="1">
        <v>38</v>
      </c>
      <c r="B685" s="2">
        <v>41188</v>
      </c>
      <c r="C685" s="27" t="s">
        <v>12</v>
      </c>
      <c r="D685" s="1">
        <v>8.1999999999999993</v>
      </c>
    </row>
    <row r="686" spans="1:4" x14ac:dyDescent="0.25">
      <c r="A686" s="1">
        <v>38</v>
      </c>
      <c r="B686" s="2">
        <v>41153</v>
      </c>
      <c r="C686" s="27" t="s">
        <v>13</v>
      </c>
      <c r="D686" s="1">
        <v>29</v>
      </c>
    </row>
    <row r="687" spans="1:4" x14ac:dyDescent="0.25">
      <c r="A687" s="1">
        <v>38</v>
      </c>
      <c r="B687" s="2">
        <v>41188</v>
      </c>
      <c r="C687" s="27" t="s">
        <v>13</v>
      </c>
      <c r="D687" s="1">
        <v>49</v>
      </c>
    </row>
    <row r="688" spans="1:4" x14ac:dyDescent="0.25">
      <c r="A688" s="1">
        <v>39</v>
      </c>
      <c r="B688" s="2">
        <v>41100</v>
      </c>
      <c r="C688" s="27" t="s">
        <v>11</v>
      </c>
      <c r="D688" s="1">
        <v>1118</v>
      </c>
    </row>
    <row r="689" spans="1:4" x14ac:dyDescent="0.25">
      <c r="A689" s="1">
        <v>39</v>
      </c>
      <c r="B689" s="2">
        <v>41123</v>
      </c>
      <c r="C689" s="27" t="s">
        <v>11</v>
      </c>
      <c r="D689" s="1">
        <v>816</v>
      </c>
    </row>
    <row r="690" spans="1:4" x14ac:dyDescent="0.25">
      <c r="A690" s="1">
        <v>39</v>
      </c>
      <c r="B690" s="2">
        <v>41157</v>
      </c>
      <c r="C690" s="27" t="s">
        <v>11</v>
      </c>
      <c r="D690" s="1">
        <v>968</v>
      </c>
    </row>
    <row r="691" spans="1:4" x14ac:dyDescent="0.25">
      <c r="A691" s="1">
        <v>39</v>
      </c>
      <c r="B691" s="2">
        <v>41186</v>
      </c>
      <c r="C691" s="27" t="s">
        <v>11</v>
      </c>
      <c r="D691" s="1">
        <v>671</v>
      </c>
    </row>
    <row r="692" spans="1:4" x14ac:dyDescent="0.25">
      <c r="A692" s="1">
        <v>39</v>
      </c>
      <c r="B692" s="2">
        <v>41225</v>
      </c>
      <c r="C692" s="27" t="s">
        <v>11</v>
      </c>
      <c r="D692" s="1">
        <v>1299</v>
      </c>
    </row>
    <row r="693" spans="1:4" x14ac:dyDescent="0.25">
      <c r="A693" s="1">
        <v>39</v>
      </c>
      <c r="B693" s="2">
        <v>41100</v>
      </c>
      <c r="C693" s="27" t="s">
        <v>12</v>
      </c>
      <c r="D693" s="1">
        <v>11.3</v>
      </c>
    </row>
    <row r="694" spans="1:4" x14ac:dyDescent="0.25">
      <c r="A694" s="1">
        <v>39</v>
      </c>
      <c r="B694" s="2">
        <v>41111</v>
      </c>
      <c r="C694" s="27" t="s">
        <v>12</v>
      </c>
      <c r="D694" s="1">
        <v>11.2</v>
      </c>
    </row>
    <row r="695" spans="1:4" x14ac:dyDescent="0.25">
      <c r="A695" s="1">
        <v>39</v>
      </c>
      <c r="B695" s="2">
        <v>41123</v>
      </c>
      <c r="C695" s="27" t="s">
        <v>12</v>
      </c>
      <c r="D695" s="1">
        <v>10.6</v>
      </c>
    </row>
    <row r="696" spans="1:4" x14ac:dyDescent="0.25">
      <c r="A696" s="1">
        <v>39</v>
      </c>
      <c r="B696" s="2">
        <v>41137</v>
      </c>
      <c r="C696" s="27" t="s">
        <v>12</v>
      </c>
      <c r="D696" s="1">
        <v>11.1</v>
      </c>
    </row>
    <row r="697" spans="1:4" x14ac:dyDescent="0.25">
      <c r="A697" s="1">
        <v>39</v>
      </c>
      <c r="B697" s="2">
        <v>41157</v>
      </c>
      <c r="C697" s="27" t="s">
        <v>12</v>
      </c>
      <c r="D697" s="1">
        <v>10.5</v>
      </c>
    </row>
    <row r="698" spans="1:4" x14ac:dyDescent="0.25">
      <c r="A698" s="1">
        <v>39</v>
      </c>
      <c r="B698" s="2">
        <v>41176</v>
      </c>
      <c r="C698" s="27" t="s">
        <v>12</v>
      </c>
      <c r="D698" s="1">
        <v>11.1</v>
      </c>
    </row>
    <row r="699" spans="1:4" x14ac:dyDescent="0.25">
      <c r="A699" s="1">
        <v>39</v>
      </c>
      <c r="B699" s="2">
        <v>41186</v>
      </c>
      <c r="C699" s="27" t="s">
        <v>12</v>
      </c>
      <c r="D699" s="1">
        <v>11.9</v>
      </c>
    </row>
    <row r="700" spans="1:4" x14ac:dyDescent="0.25">
      <c r="A700" s="1">
        <v>39</v>
      </c>
      <c r="B700" s="2">
        <v>41209</v>
      </c>
      <c r="C700" s="27" t="s">
        <v>12</v>
      </c>
      <c r="D700" s="1">
        <v>10.4</v>
      </c>
    </row>
    <row r="701" spans="1:4" x14ac:dyDescent="0.25">
      <c r="A701" s="1">
        <v>39</v>
      </c>
      <c r="B701" s="2">
        <v>41225</v>
      </c>
      <c r="C701" s="27" t="s">
        <v>12</v>
      </c>
      <c r="D701" s="1">
        <v>10.1</v>
      </c>
    </row>
    <row r="702" spans="1:4" x14ac:dyDescent="0.25">
      <c r="A702" s="1">
        <v>39</v>
      </c>
      <c r="B702" s="2">
        <v>41232</v>
      </c>
      <c r="C702" s="27" t="s">
        <v>12</v>
      </c>
      <c r="D702" s="1">
        <v>9.8000000000000007</v>
      </c>
    </row>
    <row r="703" spans="1:4" x14ac:dyDescent="0.25">
      <c r="A703" s="1">
        <v>39</v>
      </c>
      <c r="B703" s="2">
        <v>41100</v>
      </c>
      <c r="C703" s="27" t="s">
        <v>13</v>
      </c>
      <c r="D703" s="1">
        <v>32</v>
      </c>
    </row>
    <row r="704" spans="1:4" x14ac:dyDescent="0.25">
      <c r="A704" s="1">
        <v>39</v>
      </c>
      <c r="B704" s="2">
        <v>41123</v>
      </c>
      <c r="C704" s="27" t="s">
        <v>13</v>
      </c>
      <c r="D704" s="1">
        <v>18</v>
      </c>
    </row>
    <row r="705" spans="1:4" x14ac:dyDescent="0.25">
      <c r="A705" s="1">
        <v>39</v>
      </c>
      <c r="B705" s="2">
        <v>41157</v>
      </c>
      <c r="C705" s="27" t="s">
        <v>13</v>
      </c>
      <c r="D705" s="1">
        <v>24</v>
      </c>
    </row>
    <row r="706" spans="1:4" x14ac:dyDescent="0.25">
      <c r="A706" s="1">
        <v>39</v>
      </c>
      <c r="B706" s="2">
        <v>41186</v>
      </c>
      <c r="C706" s="27" t="s">
        <v>13</v>
      </c>
      <c r="D706" s="1">
        <v>25</v>
      </c>
    </row>
    <row r="707" spans="1:4" x14ac:dyDescent="0.25">
      <c r="A707" s="1">
        <v>39</v>
      </c>
      <c r="B707" s="2">
        <v>41225</v>
      </c>
      <c r="C707" s="27" t="s">
        <v>13</v>
      </c>
      <c r="D707" s="1">
        <v>69</v>
      </c>
    </row>
    <row r="708" spans="1:4" x14ac:dyDescent="0.25">
      <c r="A708" s="1">
        <v>40</v>
      </c>
      <c r="B708" s="2">
        <v>41095</v>
      </c>
      <c r="C708" s="27" t="s">
        <v>11</v>
      </c>
      <c r="D708" s="1">
        <v>682</v>
      </c>
    </row>
    <row r="709" spans="1:4" x14ac:dyDescent="0.25">
      <c r="A709" s="1">
        <v>40</v>
      </c>
      <c r="B709" s="2">
        <v>41123</v>
      </c>
      <c r="C709" s="27" t="s">
        <v>11</v>
      </c>
      <c r="D709" s="1">
        <v>485</v>
      </c>
    </row>
    <row r="710" spans="1:4" x14ac:dyDescent="0.25">
      <c r="A710" s="1">
        <v>40</v>
      </c>
      <c r="B710" s="2">
        <v>41156</v>
      </c>
      <c r="C710" s="27" t="s">
        <v>11</v>
      </c>
      <c r="D710" s="1">
        <v>697</v>
      </c>
    </row>
    <row r="711" spans="1:4" x14ac:dyDescent="0.25">
      <c r="A711" s="1">
        <v>40</v>
      </c>
      <c r="B711" s="2">
        <v>41186</v>
      </c>
      <c r="C711" s="27" t="s">
        <v>11</v>
      </c>
      <c r="D711" s="1">
        <v>723</v>
      </c>
    </row>
    <row r="712" spans="1:4" x14ac:dyDescent="0.25">
      <c r="A712" s="1">
        <v>40</v>
      </c>
      <c r="B712" s="2">
        <v>41221</v>
      </c>
      <c r="C712" s="27" t="s">
        <v>11</v>
      </c>
      <c r="D712" s="1">
        <v>1069</v>
      </c>
    </row>
    <row r="713" spans="1:4" x14ac:dyDescent="0.25">
      <c r="A713" s="1">
        <v>40</v>
      </c>
      <c r="B713" s="2">
        <v>41095</v>
      </c>
      <c r="C713" s="27" t="s">
        <v>12</v>
      </c>
      <c r="D713" s="1">
        <v>11.2</v>
      </c>
    </row>
    <row r="714" spans="1:4" x14ac:dyDescent="0.25">
      <c r="A714" s="1">
        <v>40</v>
      </c>
      <c r="B714" s="2">
        <v>41109</v>
      </c>
      <c r="C714" s="27" t="s">
        <v>12</v>
      </c>
      <c r="D714" s="1">
        <v>10.8</v>
      </c>
    </row>
    <row r="715" spans="1:4" x14ac:dyDescent="0.25">
      <c r="A715" s="1">
        <v>40</v>
      </c>
      <c r="B715" s="2">
        <v>41123</v>
      </c>
      <c r="C715" s="27" t="s">
        <v>12</v>
      </c>
      <c r="D715" s="1">
        <v>11</v>
      </c>
    </row>
    <row r="716" spans="1:4" x14ac:dyDescent="0.25">
      <c r="A716" s="1">
        <v>40</v>
      </c>
      <c r="B716" s="2">
        <v>41137</v>
      </c>
      <c r="C716" s="27" t="s">
        <v>12</v>
      </c>
      <c r="D716" s="1">
        <v>11.7</v>
      </c>
    </row>
    <row r="717" spans="1:4" x14ac:dyDescent="0.25">
      <c r="A717" s="1">
        <v>40</v>
      </c>
      <c r="B717" s="2">
        <v>41156</v>
      </c>
      <c r="C717" s="27" t="s">
        <v>12</v>
      </c>
      <c r="D717" s="1">
        <v>12.2</v>
      </c>
    </row>
    <row r="718" spans="1:4" x14ac:dyDescent="0.25">
      <c r="A718" s="1">
        <v>40</v>
      </c>
      <c r="B718" s="2">
        <v>41165</v>
      </c>
      <c r="C718" s="27" t="s">
        <v>12</v>
      </c>
      <c r="D718" s="1">
        <v>12</v>
      </c>
    </row>
    <row r="719" spans="1:4" x14ac:dyDescent="0.25">
      <c r="A719" s="1">
        <v>40</v>
      </c>
      <c r="B719" s="2">
        <v>41172</v>
      </c>
      <c r="C719" s="27" t="s">
        <v>12</v>
      </c>
      <c r="D719" s="1">
        <v>12.7</v>
      </c>
    </row>
    <row r="720" spans="1:4" x14ac:dyDescent="0.25">
      <c r="A720" s="1">
        <v>40</v>
      </c>
      <c r="B720" s="2">
        <v>41186</v>
      </c>
      <c r="C720" s="27" t="s">
        <v>12</v>
      </c>
      <c r="D720" s="1">
        <v>11.7</v>
      </c>
    </row>
    <row r="721" spans="1:4" x14ac:dyDescent="0.25">
      <c r="A721" s="1">
        <v>40</v>
      </c>
      <c r="B721" s="2">
        <v>41200</v>
      </c>
      <c r="C721" s="27" t="s">
        <v>12</v>
      </c>
      <c r="D721" s="1">
        <v>11</v>
      </c>
    </row>
    <row r="722" spans="1:4" x14ac:dyDescent="0.25">
      <c r="A722" s="1">
        <v>40</v>
      </c>
      <c r="B722" s="2">
        <v>41221</v>
      </c>
      <c r="C722" s="27" t="s">
        <v>12</v>
      </c>
      <c r="D722" s="1">
        <v>11.3</v>
      </c>
    </row>
    <row r="723" spans="1:4" x14ac:dyDescent="0.25">
      <c r="A723" s="1">
        <v>40</v>
      </c>
      <c r="B723" s="2">
        <v>41232</v>
      </c>
      <c r="C723" s="27" t="s">
        <v>12</v>
      </c>
      <c r="D723" s="1">
        <v>11.3</v>
      </c>
    </row>
    <row r="724" spans="1:4" x14ac:dyDescent="0.25">
      <c r="A724" s="1">
        <v>40</v>
      </c>
      <c r="B724" s="2">
        <v>41095</v>
      </c>
      <c r="C724" s="27" t="s">
        <v>13</v>
      </c>
      <c r="D724" s="1">
        <v>25</v>
      </c>
    </row>
    <row r="725" spans="1:4" x14ac:dyDescent="0.25">
      <c r="A725" s="1">
        <v>40</v>
      </c>
      <c r="B725" s="2">
        <v>41123</v>
      </c>
      <c r="C725" s="27" t="s">
        <v>13</v>
      </c>
      <c r="D725" s="1">
        <v>19</v>
      </c>
    </row>
    <row r="726" spans="1:4" x14ac:dyDescent="0.25">
      <c r="A726" s="1">
        <v>40</v>
      </c>
      <c r="B726" s="2">
        <v>41156</v>
      </c>
      <c r="C726" s="27" t="s">
        <v>13</v>
      </c>
      <c r="D726" s="1">
        <v>30</v>
      </c>
    </row>
    <row r="727" spans="1:4" x14ac:dyDescent="0.25">
      <c r="A727" s="1">
        <v>40</v>
      </c>
      <c r="B727" s="2">
        <v>41186</v>
      </c>
      <c r="C727" s="27" t="s">
        <v>13</v>
      </c>
      <c r="D727" s="1">
        <v>23</v>
      </c>
    </row>
    <row r="728" spans="1:4" x14ac:dyDescent="0.25">
      <c r="A728" s="1">
        <v>40</v>
      </c>
      <c r="B728" s="2">
        <v>41221</v>
      </c>
      <c r="C728" s="27" t="s">
        <v>13</v>
      </c>
      <c r="D728" s="1">
        <v>30</v>
      </c>
    </row>
    <row r="729" spans="1:4" x14ac:dyDescent="0.25">
      <c r="A729" s="1">
        <v>41</v>
      </c>
      <c r="B729" s="2">
        <v>41186</v>
      </c>
      <c r="C729" s="27" t="s">
        <v>11</v>
      </c>
      <c r="D729" s="1">
        <v>404</v>
      </c>
    </row>
    <row r="730" spans="1:4" x14ac:dyDescent="0.25">
      <c r="A730" s="1">
        <v>41</v>
      </c>
      <c r="B730" s="2">
        <v>41172</v>
      </c>
      <c r="C730" s="27" t="s">
        <v>12</v>
      </c>
      <c r="D730" s="1">
        <v>9.1</v>
      </c>
    </row>
    <row r="731" spans="1:4" x14ac:dyDescent="0.25">
      <c r="A731" s="1">
        <v>41</v>
      </c>
      <c r="B731" s="2">
        <v>41186</v>
      </c>
      <c r="C731" s="27" t="s">
        <v>12</v>
      </c>
      <c r="D731" s="1">
        <v>9.3000000000000007</v>
      </c>
    </row>
    <row r="732" spans="1:4" x14ac:dyDescent="0.25">
      <c r="A732" s="1">
        <v>41</v>
      </c>
      <c r="B732" s="2">
        <v>41156</v>
      </c>
      <c r="C732" s="27" t="s">
        <v>13</v>
      </c>
      <c r="D732" s="1">
        <v>18</v>
      </c>
    </row>
    <row r="733" spans="1:4" x14ac:dyDescent="0.25">
      <c r="A733" s="1">
        <v>41</v>
      </c>
      <c r="B733" s="2">
        <v>41186</v>
      </c>
      <c r="C733" s="27" t="s">
        <v>13</v>
      </c>
      <c r="D733" s="1">
        <v>16</v>
      </c>
    </row>
    <row r="734" spans="1:4" x14ac:dyDescent="0.25">
      <c r="A734" s="1">
        <v>42</v>
      </c>
      <c r="B734" s="2">
        <v>41103</v>
      </c>
      <c r="C734" s="27" t="s">
        <v>11</v>
      </c>
      <c r="D734" s="1">
        <v>485</v>
      </c>
    </row>
    <row r="735" spans="1:4" x14ac:dyDescent="0.25">
      <c r="A735" s="1">
        <v>42</v>
      </c>
      <c r="B735" s="2">
        <v>41122</v>
      </c>
      <c r="C735" s="27" t="s">
        <v>11</v>
      </c>
      <c r="D735" s="1">
        <v>413</v>
      </c>
    </row>
    <row r="736" spans="1:4" x14ac:dyDescent="0.25">
      <c r="A736" s="1">
        <v>42</v>
      </c>
      <c r="B736" s="2">
        <v>41157</v>
      </c>
      <c r="C736" s="27" t="s">
        <v>11</v>
      </c>
      <c r="D736" s="1">
        <v>754</v>
      </c>
    </row>
    <row r="737" spans="1:4" x14ac:dyDescent="0.25">
      <c r="A737" s="1">
        <v>42</v>
      </c>
      <c r="B737" s="2">
        <v>41185</v>
      </c>
      <c r="C737" s="27" t="s">
        <v>11</v>
      </c>
      <c r="D737" s="1">
        <v>271</v>
      </c>
    </row>
    <row r="738" spans="1:4" x14ac:dyDescent="0.25">
      <c r="A738" s="1">
        <v>42</v>
      </c>
      <c r="B738" s="2">
        <v>41220</v>
      </c>
      <c r="C738" s="27" t="s">
        <v>11</v>
      </c>
      <c r="D738" s="1">
        <v>287</v>
      </c>
    </row>
    <row r="739" spans="1:4" x14ac:dyDescent="0.25">
      <c r="A739" s="1">
        <v>42</v>
      </c>
      <c r="B739" s="2">
        <v>41248</v>
      </c>
      <c r="C739" s="27" t="s">
        <v>11</v>
      </c>
      <c r="D739" s="1">
        <v>1033</v>
      </c>
    </row>
    <row r="740" spans="1:4" x14ac:dyDescent="0.25">
      <c r="A740" s="1">
        <v>42</v>
      </c>
      <c r="B740" s="2">
        <v>41103</v>
      </c>
      <c r="C740" s="27" t="s">
        <v>12</v>
      </c>
      <c r="D740" s="1">
        <v>11.5</v>
      </c>
    </row>
    <row r="741" spans="1:4" x14ac:dyDescent="0.25">
      <c r="A741" s="1">
        <v>42</v>
      </c>
      <c r="B741" s="2">
        <v>41108</v>
      </c>
      <c r="C741" s="27" t="s">
        <v>12</v>
      </c>
      <c r="D741" s="1">
        <v>11.9</v>
      </c>
    </row>
    <row r="742" spans="1:4" x14ac:dyDescent="0.25">
      <c r="A742" s="1">
        <v>42</v>
      </c>
      <c r="B742" s="2">
        <v>41115</v>
      </c>
      <c r="C742" s="27" t="s">
        <v>12</v>
      </c>
      <c r="D742" s="1">
        <v>12.9</v>
      </c>
    </row>
    <row r="743" spans="1:4" x14ac:dyDescent="0.25">
      <c r="A743" s="1">
        <v>42</v>
      </c>
      <c r="B743" s="2">
        <v>41122</v>
      </c>
      <c r="C743" s="27" t="s">
        <v>12</v>
      </c>
      <c r="D743" s="1">
        <v>10.8</v>
      </c>
    </row>
    <row r="744" spans="1:4" x14ac:dyDescent="0.25">
      <c r="A744" s="1">
        <v>42</v>
      </c>
      <c r="B744" s="2">
        <v>41124</v>
      </c>
      <c r="C744" s="27" t="s">
        <v>12</v>
      </c>
      <c r="D744" s="1">
        <v>12.7</v>
      </c>
    </row>
    <row r="745" spans="1:4" x14ac:dyDescent="0.25">
      <c r="A745" s="1">
        <v>42</v>
      </c>
      <c r="B745" s="2">
        <v>41136</v>
      </c>
      <c r="C745" s="27" t="s">
        <v>12</v>
      </c>
      <c r="D745" s="1">
        <v>15.6</v>
      </c>
    </row>
    <row r="746" spans="1:4" x14ac:dyDescent="0.25">
      <c r="A746" s="1">
        <v>42</v>
      </c>
      <c r="B746" s="2">
        <v>41143</v>
      </c>
      <c r="C746" s="27" t="s">
        <v>12</v>
      </c>
      <c r="D746" s="1">
        <v>11.6</v>
      </c>
    </row>
    <row r="747" spans="1:4" x14ac:dyDescent="0.25">
      <c r="A747" s="1">
        <v>42</v>
      </c>
      <c r="B747" s="2">
        <v>41157</v>
      </c>
      <c r="C747" s="27" t="s">
        <v>12</v>
      </c>
      <c r="D747" s="1">
        <v>11.9</v>
      </c>
    </row>
    <row r="748" spans="1:4" x14ac:dyDescent="0.25">
      <c r="A748" s="1">
        <v>42</v>
      </c>
      <c r="B748" s="2">
        <v>41171</v>
      </c>
      <c r="C748" s="27" t="s">
        <v>12</v>
      </c>
      <c r="D748" s="1">
        <v>11.8</v>
      </c>
    </row>
    <row r="749" spans="1:4" x14ac:dyDescent="0.25">
      <c r="A749" s="1">
        <v>42</v>
      </c>
      <c r="B749" s="2">
        <v>41185</v>
      </c>
      <c r="C749" s="27" t="s">
        <v>12</v>
      </c>
      <c r="D749" s="1">
        <v>10.9</v>
      </c>
    </row>
    <row r="750" spans="1:4" x14ac:dyDescent="0.25">
      <c r="A750" s="1">
        <v>42</v>
      </c>
      <c r="B750" s="2">
        <v>41199</v>
      </c>
      <c r="C750" s="27" t="s">
        <v>12</v>
      </c>
      <c r="D750" s="1">
        <v>10.8</v>
      </c>
    </row>
    <row r="751" spans="1:4" x14ac:dyDescent="0.25">
      <c r="A751" s="1">
        <v>42</v>
      </c>
      <c r="B751" s="2">
        <v>41220</v>
      </c>
      <c r="C751" s="27" t="s">
        <v>12</v>
      </c>
      <c r="D751" s="1">
        <v>9.6</v>
      </c>
    </row>
    <row r="752" spans="1:4" x14ac:dyDescent="0.25">
      <c r="A752" s="1">
        <v>42</v>
      </c>
      <c r="B752" s="2">
        <v>41233</v>
      </c>
      <c r="C752" s="27" t="s">
        <v>12</v>
      </c>
      <c r="D752" s="1">
        <v>13.1</v>
      </c>
    </row>
    <row r="753" spans="1:4" x14ac:dyDescent="0.25">
      <c r="A753" s="1">
        <v>42</v>
      </c>
      <c r="B753" s="2">
        <v>41248</v>
      </c>
      <c r="C753" s="27" t="s">
        <v>12</v>
      </c>
      <c r="D753" s="1">
        <v>13.1</v>
      </c>
    </row>
    <row r="754" spans="1:4" x14ac:dyDescent="0.25">
      <c r="A754" s="1">
        <v>42</v>
      </c>
      <c r="B754" s="2">
        <v>41103</v>
      </c>
      <c r="C754" s="27" t="s">
        <v>13</v>
      </c>
      <c r="D754" s="1">
        <v>30</v>
      </c>
    </row>
    <row r="755" spans="1:4" x14ac:dyDescent="0.25">
      <c r="A755" s="1">
        <v>42</v>
      </c>
      <c r="B755" s="2">
        <v>41122</v>
      </c>
      <c r="C755" s="27" t="s">
        <v>13</v>
      </c>
      <c r="D755" s="1">
        <v>24</v>
      </c>
    </row>
    <row r="756" spans="1:4" x14ac:dyDescent="0.25">
      <c r="A756" s="1">
        <v>42</v>
      </c>
      <c r="B756" s="2">
        <v>41157</v>
      </c>
      <c r="C756" s="27" t="s">
        <v>13</v>
      </c>
      <c r="D756" s="1">
        <v>21</v>
      </c>
    </row>
    <row r="757" spans="1:4" x14ac:dyDescent="0.25">
      <c r="A757" s="1">
        <v>42</v>
      </c>
      <c r="B757" s="2">
        <v>41185</v>
      </c>
      <c r="C757" s="27" t="s">
        <v>13</v>
      </c>
      <c r="D757" s="1">
        <v>29</v>
      </c>
    </row>
    <row r="758" spans="1:4" x14ac:dyDescent="0.25">
      <c r="A758" s="1">
        <v>42</v>
      </c>
      <c r="B758" s="2">
        <v>41220</v>
      </c>
      <c r="C758" s="27" t="s">
        <v>13</v>
      </c>
      <c r="D758" s="1">
        <v>15</v>
      </c>
    </row>
    <row r="759" spans="1:4" x14ac:dyDescent="0.25">
      <c r="A759" s="1">
        <v>42</v>
      </c>
      <c r="B759" s="2">
        <v>41248</v>
      </c>
      <c r="C759" s="27" t="s">
        <v>13</v>
      </c>
      <c r="D759" s="1">
        <v>25</v>
      </c>
    </row>
    <row r="760" spans="1:4" x14ac:dyDescent="0.25">
      <c r="A760" s="1" t="e">
        <v>#N/A</v>
      </c>
      <c r="B760" s="2">
        <v>41094</v>
      </c>
      <c r="C760" s="27" t="s">
        <v>11</v>
      </c>
      <c r="D760" s="1">
        <v>794</v>
      </c>
    </row>
    <row r="761" spans="1:4" x14ac:dyDescent="0.25">
      <c r="A761" s="1" t="e">
        <v>#N/A</v>
      </c>
      <c r="B761" s="2">
        <v>41122</v>
      </c>
      <c r="C761" s="27" t="s">
        <v>11</v>
      </c>
      <c r="D761" s="1">
        <v>638</v>
      </c>
    </row>
    <row r="762" spans="1:4" x14ac:dyDescent="0.25">
      <c r="A762" s="1" t="e">
        <v>#N/A</v>
      </c>
      <c r="B762" s="2">
        <v>41157</v>
      </c>
      <c r="C762" s="27" t="s">
        <v>11</v>
      </c>
      <c r="D762" s="1">
        <v>617</v>
      </c>
    </row>
    <row r="763" spans="1:4" x14ac:dyDescent="0.25">
      <c r="A763" s="1" t="e">
        <v>#N/A</v>
      </c>
      <c r="B763" s="2">
        <v>41094</v>
      </c>
      <c r="C763" s="27" t="s">
        <v>12</v>
      </c>
      <c r="D763" s="1">
        <v>13.5</v>
      </c>
    </row>
    <row r="764" spans="1:4" x14ac:dyDescent="0.25">
      <c r="A764" s="1" t="e">
        <v>#N/A</v>
      </c>
      <c r="B764" s="2">
        <v>41101</v>
      </c>
      <c r="C764" s="27" t="s">
        <v>12</v>
      </c>
      <c r="D764" s="1">
        <v>15.1</v>
      </c>
    </row>
    <row r="765" spans="1:4" x14ac:dyDescent="0.25">
      <c r="A765" s="1" t="e">
        <v>#N/A</v>
      </c>
      <c r="B765" s="2">
        <v>41108</v>
      </c>
      <c r="C765" s="27" t="s">
        <v>12</v>
      </c>
      <c r="D765" s="1">
        <v>13.4</v>
      </c>
    </row>
    <row r="766" spans="1:4" x14ac:dyDescent="0.25">
      <c r="A766" s="1" t="e">
        <v>#N/A</v>
      </c>
      <c r="B766" s="2">
        <v>41115</v>
      </c>
      <c r="C766" s="27" t="s">
        <v>12</v>
      </c>
      <c r="D766" s="1">
        <v>13.7</v>
      </c>
    </row>
    <row r="767" spans="1:4" x14ac:dyDescent="0.25">
      <c r="A767" s="1" t="e">
        <v>#N/A</v>
      </c>
      <c r="B767" s="2">
        <v>41122</v>
      </c>
      <c r="C767" s="27" t="s">
        <v>12</v>
      </c>
      <c r="D767" s="1">
        <v>13.4</v>
      </c>
    </row>
    <row r="768" spans="1:4" x14ac:dyDescent="0.25">
      <c r="A768" s="1" t="e">
        <v>#N/A</v>
      </c>
      <c r="B768" s="2">
        <v>41136</v>
      </c>
      <c r="C768" s="27" t="s">
        <v>12</v>
      </c>
      <c r="D768" s="1">
        <v>13.5</v>
      </c>
    </row>
    <row r="769" spans="1:4" x14ac:dyDescent="0.25">
      <c r="A769" s="1" t="e">
        <v>#N/A</v>
      </c>
      <c r="B769" s="2">
        <v>41143</v>
      </c>
      <c r="C769" s="27" t="s">
        <v>12</v>
      </c>
      <c r="D769" s="1">
        <v>13.2</v>
      </c>
    </row>
    <row r="770" spans="1:4" x14ac:dyDescent="0.25">
      <c r="A770" s="1" t="e">
        <v>#N/A</v>
      </c>
      <c r="B770" s="2">
        <v>41157</v>
      </c>
      <c r="C770" s="27" t="s">
        <v>12</v>
      </c>
      <c r="D770" s="1">
        <v>13.6</v>
      </c>
    </row>
    <row r="771" spans="1:4" x14ac:dyDescent="0.25">
      <c r="A771" s="1" t="e">
        <v>#N/A</v>
      </c>
      <c r="B771" s="2">
        <v>41171</v>
      </c>
      <c r="C771" s="27" t="s">
        <v>12</v>
      </c>
      <c r="D771" s="1">
        <v>13</v>
      </c>
    </row>
    <row r="772" spans="1:4" x14ac:dyDescent="0.25">
      <c r="A772" s="1" t="e">
        <v>#N/A</v>
      </c>
      <c r="B772" s="2">
        <v>41094</v>
      </c>
      <c r="C772" s="27" t="s">
        <v>13</v>
      </c>
      <c r="D772" s="1">
        <v>33</v>
      </c>
    </row>
    <row r="773" spans="1:4" x14ac:dyDescent="0.25">
      <c r="A773" s="1" t="e">
        <v>#N/A</v>
      </c>
      <c r="B773" s="2">
        <v>41122</v>
      </c>
      <c r="C773" s="27" t="s">
        <v>13</v>
      </c>
      <c r="D773" s="1">
        <v>45</v>
      </c>
    </row>
    <row r="774" spans="1:4" x14ac:dyDescent="0.25">
      <c r="A774" s="1" t="e">
        <v>#N/A</v>
      </c>
      <c r="B774" s="2">
        <v>41157</v>
      </c>
      <c r="C774" s="27" t="s">
        <v>13</v>
      </c>
      <c r="D774" s="1">
        <v>39</v>
      </c>
    </row>
    <row r="775" spans="1:4" x14ac:dyDescent="0.25">
      <c r="A775" s="1">
        <v>43</v>
      </c>
      <c r="B775" s="2">
        <v>41094</v>
      </c>
      <c r="C775" s="27" t="s">
        <v>11</v>
      </c>
      <c r="D775" s="1">
        <v>1638</v>
      </c>
    </row>
    <row r="776" spans="1:4" x14ac:dyDescent="0.25">
      <c r="A776" s="1">
        <v>43</v>
      </c>
      <c r="B776" s="2">
        <v>41094</v>
      </c>
      <c r="C776" s="27" t="s">
        <v>12</v>
      </c>
      <c r="D776" s="1">
        <v>6.9</v>
      </c>
    </row>
    <row r="777" spans="1:4" x14ac:dyDescent="0.25">
      <c r="A777" s="1">
        <v>43</v>
      </c>
      <c r="B777" s="2">
        <v>41099</v>
      </c>
      <c r="C777" s="27" t="s">
        <v>12</v>
      </c>
      <c r="D777" s="1">
        <v>9</v>
      </c>
    </row>
    <row r="778" spans="1:4" x14ac:dyDescent="0.25">
      <c r="A778" s="1">
        <v>43</v>
      </c>
      <c r="B778" s="2">
        <v>41094</v>
      </c>
      <c r="C778" s="27" t="s">
        <v>13</v>
      </c>
      <c r="D778" s="1">
        <v>8</v>
      </c>
    </row>
    <row r="779" spans="1:4" x14ac:dyDescent="0.25">
      <c r="A779" s="1">
        <v>44</v>
      </c>
      <c r="B779" s="2">
        <v>41103</v>
      </c>
      <c r="C779" s="27" t="s">
        <v>11</v>
      </c>
      <c r="D779" s="1">
        <v>255</v>
      </c>
    </row>
    <row r="780" spans="1:4" x14ac:dyDescent="0.25">
      <c r="A780" s="1">
        <v>44</v>
      </c>
      <c r="B780" s="2">
        <v>41138</v>
      </c>
      <c r="C780" s="27" t="s">
        <v>11</v>
      </c>
      <c r="D780" s="1">
        <v>351</v>
      </c>
    </row>
    <row r="781" spans="1:4" x14ac:dyDescent="0.25">
      <c r="A781" s="1">
        <v>44</v>
      </c>
      <c r="B781" s="2">
        <v>41162</v>
      </c>
      <c r="C781" s="27" t="s">
        <v>11</v>
      </c>
      <c r="D781" s="1">
        <v>345</v>
      </c>
    </row>
    <row r="782" spans="1:4" x14ac:dyDescent="0.25">
      <c r="A782" s="1">
        <v>44</v>
      </c>
      <c r="B782" s="2">
        <v>41185</v>
      </c>
      <c r="C782" s="27" t="s">
        <v>11</v>
      </c>
      <c r="D782" s="1">
        <v>496</v>
      </c>
    </row>
    <row r="783" spans="1:4" x14ac:dyDescent="0.25">
      <c r="A783" s="1">
        <v>44</v>
      </c>
      <c r="B783" s="2">
        <v>41103</v>
      </c>
      <c r="C783" s="27" t="s">
        <v>12</v>
      </c>
      <c r="D783" s="1">
        <v>11.1</v>
      </c>
    </row>
    <row r="784" spans="1:4" x14ac:dyDescent="0.25">
      <c r="A784" s="1">
        <v>44</v>
      </c>
      <c r="B784" s="2">
        <v>41115</v>
      </c>
      <c r="C784" s="27" t="s">
        <v>12</v>
      </c>
      <c r="D784" s="1">
        <v>12.5</v>
      </c>
    </row>
    <row r="785" spans="1:4" x14ac:dyDescent="0.25">
      <c r="A785" s="1">
        <v>44</v>
      </c>
      <c r="B785" s="2">
        <v>41138</v>
      </c>
      <c r="C785" s="27" t="s">
        <v>12</v>
      </c>
      <c r="D785" s="1">
        <v>10.8</v>
      </c>
    </row>
    <row r="786" spans="1:4" x14ac:dyDescent="0.25">
      <c r="A786" s="1">
        <v>44</v>
      </c>
      <c r="B786" s="2">
        <v>41141</v>
      </c>
      <c r="C786" s="27" t="s">
        <v>12</v>
      </c>
      <c r="D786" s="1">
        <v>11.1</v>
      </c>
    </row>
    <row r="787" spans="1:4" x14ac:dyDescent="0.25">
      <c r="A787" s="1">
        <v>44</v>
      </c>
      <c r="B787" s="2">
        <v>41162</v>
      </c>
      <c r="C787" s="27" t="s">
        <v>12</v>
      </c>
      <c r="D787" s="1">
        <v>12</v>
      </c>
    </row>
    <row r="788" spans="1:4" x14ac:dyDescent="0.25">
      <c r="A788" s="1">
        <v>44</v>
      </c>
      <c r="B788" s="2">
        <v>41185</v>
      </c>
      <c r="C788" s="27" t="s">
        <v>12</v>
      </c>
      <c r="D788" s="1">
        <v>10.6</v>
      </c>
    </row>
    <row r="789" spans="1:4" x14ac:dyDescent="0.25">
      <c r="A789" s="1">
        <v>44</v>
      </c>
      <c r="B789" s="2">
        <v>41103</v>
      </c>
      <c r="C789" s="27" t="s">
        <v>13</v>
      </c>
      <c r="D789" s="1">
        <v>17</v>
      </c>
    </row>
    <row r="790" spans="1:4" x14ac:dyDescent="0.25">
      <c r="A790" s="1">
        <v>44</v>
      </c>
      <c r="B790" s="2">
        <v>41138</v>
      </c>
      <c r="C790" s="27" t="s">
        <v>13</v>
      </c>
      <c r="D790" s="1">
        <v>32</v>
      </c>
    </row>
    <row r="791" spans="1:4" x14ac:dyDescent="0.25">
      <c r="A791" s="1">
        <v>44</v>
      </c>
      <c r="B791" s="2">
        <v>41162</v>
      </c>
      <c r="C791" s="27" t="s">
        <v>13</v>
      </c>
      <c r="D791" s="1">
        <v>22</v>
      </c>
    </row>
    <row r="792" spans="1:4" x14ac:dyDescent="0.25">
      <c r="A792" s="1">
        <v>44</v>
      </c>
      <c r="B792" s="2">
        <v>41185</v>
      </c>
      <c r="C792" s="27" t="s">
        <v>13</v>
      </c>
      <c r="D792" s="1">
        <v>31</v>
      </c>
    </row>
    <row r="793" spans="1:4" x14ac:dyDescent="0.25">
      <c r="A793" s="1" t="e">
        <v>#N/A</v>
      </c>
      <c r="B793" s="2">
        <v>41248</v>
      </c>
      <c r="C793" s="27" t="s">
        <v>11</v>
      </c>
      <c r="D793" s="1">
        <v>1604</v>
      </c>
    </row>
    <row r="794" spans="1:4" x14ac:dyDescent="0.25">
      <c r="A794" s="1" t="e">
        <v>#N/A</v>
      </c>
      <c r="B794" s="2">
        <v>41233</v>
      </c>
      <c r="C794" s="27" t="s">
        <v>12</v>
      </c>
      <c r="D794" s="1">
        <v>12.7</v>
      </c>
    </row>
    <row r="795" spans="1:4" x14ac:dyDescent="0.25">
      <c r="A795" s="1" t="e">
        <v>#N/A</v>
      </c>
      <c r="B795" s="2">
        <v>41248</v>
      </c>
      <c r="C795" s="27" t="s">
        <v>12</v>
      </c>
      <c r="D795" s="1">
        <v>11.7</v>
      </c>
    </row>
    <row r="796" spans="1:4" x14ac:dyDescent="0.25">
      <c r="A796" s="1" t="e">
        <v>#N/A</v>
      </c>
      <c r="B796" s="2">
        <v>41248</v>
      </c>
      <c r="C796" s="27" t="s">
        <v>13</v>
      </c>
      <c r="D796" s="1">
        <v>71</v>
      </c>
    </row>
    <row r="797" spans="1:4" x14ac:dyDescent="0.25">
      <c r="A797" s="1">
        <v>46</v>
      </c>
      <c r="B797" s="2">
        <v>41094</v>
      </c>
      <c r="C797" s="27" t="s">
        <v>11</v>
      </c>
      <c r="D797" s="1">
        <v>652</v>
      </c>
    </row>
    <row r="798" spans="1:4" x14ac:dyDescent="0.25">
      <c r="A798" s="1">
        <v>46</v>
      </c>
      <c r="B798" s="2">
        <v>41122</v>
      </c>
      <c r="C798" s="27" t="s">
        <v>11</v>
      </c>
      <c r="D798" s="1">
        <v>526</v>
      </c>
    </row>
    <row r="799" spans="1:4" x14ac:dyDescent="0.25">
      <c r="A799" s="1">
        <v>46</v>
      </c>
      <c r="B799" s="2">
        <v>41157</v>
      </c>
      <c r="C799" s="27" t="s">
        <v>11</v>
      </c>
      <c r="D799" s="1">
        <v>442</v>
      </c>
    </row>
    <row r="800" spans="1:4" x14ac:dyDescent="0.25">
      <c r="A800" s="1">
        <v>46</v>
      </c>
      <c r="B800" s="2">
        <v>41185</v>
      </c>
      <c r="C800" s="27" t="s">
        <v>11</v>
      </c>
      <c r="D800" s="1">
        <v>1101</v>
      </c>
    </row>
    <row r="801" spans="1:4" x14ac:dyDescent="0.25">
      <c r="A801" s="1">
        <v>46</v>
      </c>
      <c r="B801" s="2">
        <v>41220</v>
      </c>
      <c r="C801" s="27" t="s">
        <v>11</v>
      </c>
      <c r="D801" s="1">
        <v>906</v>
      </c>
    </row>
    <row r="802" spans="1:4" x14ac:dyDescent="0.25">
      <c r="A802" s="1">
        <v>46</v>
      </c>
      <c r="B802" s="2">
        <v>41248</v>
      </c>
      <c r="C802" s="27" t="s">
        <v>11</v>
      </c>
      <c r="D802" s="1">
        <v>737</v>
      </c>
    </row>
    <row r="803" spans="1:4" x14ac:dyDescent="0.25">
      <c r="A803" s="1">
        <v>46</v>
      </c>
      <c r="B803" s="2">
        <v>41094</v>
      </c>
      <c r="C803" s="27" t="s">
        <v>12</v>
      </c>
      <c r="D803" s="1">
        <v>10.3</v>
      </c>
    </row>
    <row r="804" spans="1:4" x14ac:dyDescent="0.25">
      <c r="A804" s="1">
        <v>46</v>
      </c>
      <c r="B804" s="2">
        <v>41108</v>
      </c>
      <c r="C804" s="27" t="s">
        <v>12</v>
      </c>
      <c r="D804" s="1">
        <v>10.4</v>
      </c>
    </row>
    <row r="805" spans="1:4" x14ac:dyDescent="0.25">
      <c r="A805" s="1">
        <v>46</v>
      </c>
      <c r="B805" s="2">
        <v>41122</v>
      </c>
      <c r="C805" s="27" t="s">
        <v>12</v>
      </c>
      <c r="D805" s="1">
        <v>10.3</v>
      </c>
    </row>
    <row r="806" spans="1:4" x14ac:dyDescent="0.25">
      <c r="A806" s="1">
        <v>46</v>
      </c>
      <c r="B806" s="2">
        <v>41136</v>
      </c>
      <c r="C806" s="27" t="s">
        <v>12</v>
      </c>
      <c r="D806" s="1">
        <v>10.4</v>
      </c>
    </row>
    <row r="807" spans="1:4" x14ac:dyDescent="0.25">
      <c r="A807" s="1">
        <v>46</v>
      </c>
      <c r="B807" s="2">
        <v>41157</v>
      </c>
      <c r="C807" s="27" t="s">
        <v>12</v>
      </c>
      <c r="D807" s="1">
        <v>10.9</v>
      </c>
    </row>
    <row r="808" spans="1:4" x14ac:dyDescent="0.25">
      <c r="A808" s="1">
        <v>46</v>
      </c>
      <c r="B808" s="2">
        <v>41171</v>
      </c>
      <c r="C808" s="27" t="s">
        <v>12</v>
      </c>
      <c r="D808" s="1">
        <v>10.1</v>
      </c>
    </row>
    <row r="809" spans="1:4" x14ac:dyDescent="0.25">
      <c r="A809" s="1">
        <v>46</v>
      </c>
      <c r="B809" s="2">
        <v>41185</v>
      </c>
      <c r="C809" s="27" t="s">
        <v>12</v>
      </c>
      <c r="D809" s="1">
        <v>11.2</v>
      </c>
    </row>
    <row r="810" spans="1:4" x14ac:dyDescent="0.25">
      <c r="A810" s="1">
        <v>46</v>
      </c>
      <c r="B810" s="2">
        <v>41199</v>
      </c>
      <c r="C810" s="27" t="s">
        <v>12</v>
      </c>
      <c r="D810" s="1">
        <v>9.6</v>
      </c>
    </row>
    <row r="811" spans="1:4" x14ac:dyDescent="0.25">
      <c r="A811" s="1">
        <v>46</v>
      </c>
      <c r="B811" s="2">
        <v>41220</v>
      </c>
      <c r="C811" s="27" t="s">
        <v>12</v>
      </c>
      <c r="D811" s="1">
        <v>9.3000000000000007</v>
      </c>
    </row>
    <row r="812" spans="1:4" x14ac:dyDescent="0.25">
      <c r="A812" s="1">
        <v>46</v>
      </c>
      <c r="B812" s="2">
        <v>41233</v>
      </c>
      <c r="C812" s="27" t="s">
        <v>12</v>
      </c>
      <c r="D812" s="1">
        <v>9.4</v>
      </c>
    </row>
    <row r="813" spans="1:4" x14ac:dyDescent="0.25">
      <c r="A813" s="1">
        <v>46</v>
      </c>
      <c r="B813" s="2">
        <v>41248</v>
      </c>
      <c r="C813" s="27" t="s">
        <v>12</v>
      </c>
      <c r="D813" s="1">
        <v>8.5</v>
      </c>
    </row>
    <row r="814" spans="1:4" x14ac:dyDescent="0.25">
      <c r="A814" s="1">
        <v>46</v>
      </c>
      <c r="B814" s="2">
        <v>41094</v>
      </c>
      <c r="C814" s="27" t="s">
        <v>13</v>
      </c>
      <c r="D814" s="1">
        <v>36</v>
      </c>
    </row>
    <row r="815" spans="1:4" x14ac:dyDescent="0.25">
      <c r="A815" s="1">
        <v>46</v>
      </c>
      <c r="B815" s="2">
        <v>41122</v>
      </c>
      <c r="C815" s="27" t="s">
        <v>13</v>
      </c>
      <c r="D815" s="1">
        <v>44</v>
      </c>
    </row>
    <row r="816" spans="1:4" x14ac:dyDescent="0.25">
      <c r="A816" s="1">
        <v>46</v>
      </c>
      <c r="B816" s="2">
        <v>41157</v>
      </c>
      <c r="C816" s="27" t="s">
        <v>13</v>
      </c>
      <c r="D816" s="1">
        <v>17</v>
      </c>
    </row>
    <row r="817" spans="1:4" x14ac:dyDescent="0.25">
      <c r="A817" s="1">
        <v>46</v>
      </c>
      <c r="B817" s="2">
        <v>41185</v>
      </c>
      <c r="C817" s="27" t="s">
        <v>13</v>
      </c>
      <c r="D817" s="1">
        <v>40</v>
      </c>
    </row>
    <row r="818" spans="1:4" x14ac:dyDescent="0.25">
      <c r="A818" s="1">
        <v>46</v>
      </c>
      <c r="B818" s="2">
        <v>41220</v>
      </c>
      <c r="C818" s="27" t="s">
        <v>13</v>
      </c>
      <c r="D818" s="1">
        <v>49</v>
      </c>
    </row>
    <row r="819" spans="1:4" x14ac:dyDescent="0.25">
      <c r="A819" s="1">
        <v>46</v>
      </c>
      <c r="B819" s="2">
        <v>41248</v>
      </c>
      <c r="C819" s="27" t="s">
        <v>13</v>
      </c>
      <c r="D819" s="1">
        <v>49</v>
      </c>
    </row>
    <row r="820" spans="1:4" x14ac:dyDescent="0.25">
      <c r="A820" s="1">
        <v>47</v>
      </c>
      <c r="B820" s="2">
        <v>41094</v>
      </c>
      <c r="C820" s="27" t="s">
        <v>11</v>
      </c>
      <c r="D820" s="1">
        <v>794</v>
      </c>
    </row>
    <row r="821" spans="1:4" x14ac:dyDescent="0.25">
      <c r="A821" s="1">
        <v>47</v>
      </c>
      <c r="B821" s="2">
        <v>41122</v>
      </c>
      <c r="C821" s="27" t="s">
        <v>11</v>
      </c>
      <c r="D821" s="1">
        <v>732</v>
      </c>
    </row>
    <row r="822" spans="1:4" x14ac:dyDescent="0.25">
      <c r="A822" s="1">
        <v>47</v>
      </c>
      <c r="B822" s="2">
        <v>41157</v>
      </c>
      <c r="C822" s="27" t="s">
        <v>11</v>
      </c>
      <c r="D822" s="1">
        <v>738</v>
      </c>
    </row>
    <row r="823" spans="1:4" x14ac:dyDescent="0.25">
      <c r="A823" s="1">
        <v>47</v>
      </c>
      <c r="B823" s="2">
        <v>41184</v>
      </c>
      <c r="C823" s="27" t="s">
        <v>11</v>
      </c>
      <c r="D823" s="1">
        <v>955</v>
      </c>
    </row>
    <row r="824" spans="1:4" x14ac:dyDescent="0.25">
      <c r="A824" s="1">
        <v>47</v>
      </c>
      <c r="B824" s="2">
        <v>41220</v>
      </c>
      <c r="C824" s="27" t="s">
        <v>11</v>
      </c>
      <c r="D824" s="1">
        <v>747</v>
      </c>
    </row>
    <row r="825" spans="1:4" x14ac:dyDescent="0.25">
      <c r="A825" s="1">
        <v>47</v>
      </c>
      <c r="B825" s="2">
        <v>41248</v>
      </c>
      <c r="C825" s="27" t="s">
        <v>11</v>
      </c>
      <c r="D825" s="1">
        <v>723</v>
      </c>
    </row>
    <row r="826" spans="1:4" x14ac:dyDescent="0.25">
      <c r="A826" s="1">
        <v>47</v>
      </c>
      <c r="B826" s="2">
        <v>41094</v>
      </c>
      <c r="C826" s="27" t="s">
        <v>12</v>
      </c>
      <c r="D826" s="1">
        <v>10.199999999999999</v>
      </c>
    </row>
    <row r="827" spans="1:4" x14ac:dyDescent="0.25">
      <c r="A827" s="1">
        <v>47</v>
      </c>
      <c r="B827" s="2">
        <v>41108</v>
      </c>
      <c r="C827" s="27" t="s">
        <v>12</v>
      </c>
      <c r="D827" s="1">
        <v>10.8</v>
      </c>
    </row>
    <row r="828" spans="1:4" x14ac:dyDescent="0.25">
      <c r="A828" s="1">
        <v>47</v>
      </c>
      <c r="B828" s="2">
        <v>41122</v>
      </c>
      <c r="C828" s="27" t="s">
        <v>12</v>
      </c>
      <c r="D828" s="1">
        <v>10.4</v>
      </c>
    </row>
    <row r="829" spans="1:4" x14ac:dyDescent="0.25">
      <c r="A829" s="1">
        <v>47</v>
      </c>
      <c r="B829" s="2">
        <v>41136</v>
      </c>
      <c r="C829" s="27" t="s">
        <v>12</v>
      </c>
      <c r="D829" s="1">
        <v>10.6</v>
      </c>
    </row>
    <row r="830" spans="1:4" x14ac:dyDescent="0.25">
      <c r="A830" s="1">
        <v>47</v>
      </c>
      <c r="B830" s="2">
        <v>41157</v>
      </c>
      <c r="C830" s="27" t="s">
        <v>12</v>
      </c>
      <c r="D830" s="1">
        <v>9.5</v>
      </c>
    </row>
    <row r="831" spans="1:4" x14ac:dyDescent="0.25">
      <c r="A831" s="1">
        <v>47</v>
      </c>
      <c r="B831" s="2">
        <v>41171</v>
      </c>
      <c r="C831" s="27" t="s">
        <v>12</v>
      </c>
      <c r="D831" s="1">
        <v>9.4</v>
      </c>
    </row>
    <row r="832" spans="1:4" x14ac:dyDescent="0.25">
      <c r="A832" s="1">
        <v>47</v>
      </c>
      <c r="B832" s="2">
        <v>41184</v>
      </c>
      <c r="C832" s="27" t="s">
        <v>12</v>
      </c>
      <c r="D832" s="1">
        <v>9.3000000000000007</v>
      </c>
    </row>
    <row r="833" spans="1:4" x14ac:dyDescent="0.25">
      <c r="A833" s="1">
        <v>47</v>
      </c>
      <c r="B833" s="2">
        <v>41199</v>
      </c>
      <c r="C833" s="27" t="s">
        <v>12</v>
      </c>
      <c r="D833" s="1">
        <v>8.4</v>
      </c>
    </row>
    <row r="834" spans="1:4" x14ac:dyDescent="0.25">
      <c r="A834" s="1">
        <v>47</v>
      </c>
      <c r="B834" s="2">
        <v>41220</v>
      </c>
      <c r="C834" s="27" t="s">
        <v>12</v>
      </c>
      <c r="D834" s="1">
        <v>8</v>
      </c>
    </row>
    <row r="835" spans="1:4" x14ac:dyDescent="0.25">
      <c r="A835" s="1">
        <v>47</v>
      </c>
      <c r="B835" s="2">
        <v>41233</v>
      </c>
      <c r="C835" s="27" t="s">
        <v>12</v>
      </c>
      <c r="D835" s="1">
        <v>6.6</v>
      </c>
    </row>
    <row r="836" spans="1:4" x14ac:dyDescent="0.25">
      <c r="A836" s="1">
        <v>47</v>
      </c>
      <c r="B836" s="2">
        <v>41239</v>
      </c>
      <c r="C836" s="27" t="s">
        <v>12</v>
      </c>
      <c r="D836" s="1">
        <v>9.1999999999999993</v>
      </c>
    </row>
    <row r="837" spans="1:4" x14ac:dyDescent="0.25">
      <c r="A837" s="1">
        <v>47</v>
      </c>
      <c r="B837" s="2">
        <v>41248</v>
      </c>
      <c r="C837" s="27" t="s">
        <v>12</v>
      </c>
      <c r="D837" s="1">
        <v>9.3000000000000007</v>
      </c>
    </row>
    <row r="838" spans="1:4" x14ac:dyDescent="0.25">
      <c r="A838" s="1">
        <v>47</v>
      </c>
      <c r="B838" s="2">
        <v>41094</v>
      </c>
      <c r="C838" s="27" t="s">
        <v>13</v>
      </c>
      <c r="D838" s="1">
        <v>25</v>
      </c>
    </row>
    <row r="839" spans="1:4" x14ac:dyDescent="0.25">
      <c r="A839" s="1">
        <v>47</v>
      </c>
      <c r="B839" s="2">
        <v>41122</v>
      </c>
      <c r="C839" s="27" t="s">
        <v>13</v>
      </c>
      <c r="D839" s="1">
        <v>30</v>
      </c>
    </row>
    <row r="840" spans="1:4" x14ac:dyDescent="0.25">
      <c r="A840" s="1">
        <v>48</v>
      </c>
      <c r="B840" s="2">
        <v>41094</v>
      </c>
      <c r="C840" s="27" t="s">
        <v>11</v>
      </c>
      <c r="D840" s="1">
        <v>904</v>
      </c>
    </row>
    <row r="841" spans="1:4" x14ac:dyDescent="0.25">
      <c r="A841" s="1">
        <v>48</v>
      </c>
      <c r="B841" s="2">
        <v>41122</v>
      </c>
      <c r="C841" s="27" t="s">
        <v>11</v>
      </c>
      <c r="D841" s="1">
        <v>810</v>
      </c>
    </row>
    <row r="842" spans="1:4" x14ac:dyDescent="0.25">
      <c r="A842" s="1">
        <v>48</v>
      </c>
      <c r="B842" s="2">
        <v>41157</v>
      </c>
      <c r="C842" s="27" t="s">
        <v>11</v>
      </c>
      <c r="D842" s="1">
        <v>909</v>
      </c>
    </row>
    <row r="843" spans="1:4" x14ac:dyDescent="0.25">
      <c r="A843" s="1">
        <v>48</v>
      </c>
      <c r="B843" s="2">
        <v>41185</v>
      </c>
      <c r="C843" s="27" t="s">
        <v>11</v>
      </c>
      <c r="D843" s="1">
        <v>959</v>
      </c>
    </row>
    <row r="844" spans="1:4" x14ac:dyDescent="0.25">
      <c r="A844" s="1">
        <v>48</v>
      </c>
      <c r="B844" s="2">
        <v>41220</v>
      </c>
      <c r="C844" s="27" t="s">
        <v>11</v>
      </c>
      <c r="D844" s="1">
        <v>930</v>
      </c>
    </row>
    <row r="845" spans="1:4" x14ac:dyDescent="0.25">
      <c r="A845" s="1">
        <v>48</v>
      </c>
      <c r="B845" s="2">
        <v>41248</v>
      </c>
      <c r="C845" s="27" t="s">
        <v>11</v>
      </c>
      <c r="D845" s="1">
        <v>785</v>
      </c>
    </row>
    <row r="846" spans="1:4" x14ac:dyDescent="0.25">
      <c r="A846" s="1">
        <v>48</v>
      </c>
      <c r="B846" s="2">
        <v>41092</v>
      </c>
      <c r="C846" s="27" t="s">
        <v>12</v>
      </c>
      <c r="D846" s="1">
        <v>10.8</v>
      </c>
    </row>
    <row r="847" spans="1:4" x14ac:dyDescent="0.25">
      <c r="A847" s="1">
        <v>48</v>
      </c>
      <c r="B847" s="2">
        <v>41094</v>
      </c>
      <c r="C847" s="27" t="s">
        <v>12</v>
      </c>
      <c r="D847" s="1">
        <v>10.3</v>
      </c>
    </row>
    <row r="848" spans="1:4" x14ac:dyDescent="0.25">
      <c r="A848" s="1">
        <v>48</v>
      </c>
      <c r="B848" s="2">
        <v>41108</v>
      </c>
      <c r="C848" s="27" t="s">
        <v>12</v>
      </c>
      <c r="D848" s="1">
        <v>11</v>
      </c>
    </row>
    <row r="849" spans="1:4" x14ac:dyDescent="0.25">
      <c r="A849" s="1">
        <v>48</v>
      </c>
      <c r="B849" s="2">
        <v>41122</v>
      </c>
      <c r="C849" s="27" t="s">
        <v>12</v>
      </c>
      <c r="D849" s="1">
        <v>11.3</v>
      </c>
    </row>
    <row r="850" spans="1:4" x14ac:dyDescent="0.25">
      <c r="A850" s="1">
        <v>48</v>
      </c>
      <c r="B850" s="2">
        <v>41136</v>
      </c>
      <c r="C850" s="27" t="s">
        <v>12</v>
      </c>
      <c r="D850" s="1">
        <v>11.8</v>
      </c>
    </row>
    <row r="851" spans="1:4" x14ac:dyDescent="0.25">
      <c r="A851" s="1">
        <v>48</v>
      </c>
      <c r="B851" s="2">
        <v>41143</v>
      </c>
      <c r="C851" s="27" t="s">
        <v>12</v>
      </c>
      <c r="D851" s="1">
        <v>11.4</v>
      </c>
    </row>
    <row r="852" spans="1:4" x14ac:dyDescent="0.25">
      <c r="A852" s="1">
        <v>48</v>
      </c>
      <c r="B852" s="2">
        <v>41157</v>
      </c>
      <c r="C852" s="27" t="s">
        <v>12</v>
      </c>
      <c r="D852" s="1">
        <v>10.4</v>
      </c>
    </row>
    <row r="853" spans="1:4" x14ac:dyDescent="0.25">
      <c r="A853" s="1">
        <v>48</v>
      </c>
      <c r="B853" s="2">
        <v>41171</v>
      </c>
      <c r="C853" s="27" t="s">
        <v>12</v>
      </c>
      <c r="D853" s="1">
        <v>11.1</v>
      </c>
    </row>
    <row r="854" spans="1:4" x14ac:dyDescent="0.25">
      <c r="A854" s="1">
        <v>48</v>
      </c>
      <c r="B854" s="2">
        <v>41185</v>
      </c>
      <c r="C854" s="27" t="s">
        <v>12</v>
      </c>
      <c r="D854" s="1">
        <v>11.3</v>
      </c>
    </row>
    <row r="855" spans="1:4" x14ac:dyDescent="0.25">
      <c r="A855" s="1">
        <v>48</v>
      </c>
      <c r="B855" s="2">
        <v>41199</v>
      </c>
      <c r="C855" s="27" t="s">
        <v>12</v>
      </c>
      <c r="D855" s="1">
        <v>11.5</v>
      </c>
    </row>
    <row r="856" spans="1:4" x14ac:dyDescent="0.25">
      <c r="A856" s="1">
        <v>48</v>
      </c>
      <c r="B856" s="2">
        <v>41220</v>
      </c>
      <c r="C856" s="27" t="s">
        <v>12</v>
      </c>
      <c r="D856" s="1">
        <v>9.6</v>
      </c>
    </row>
    <row r="857" spans="1:4" x14ac:dyDescent="0.25">
      <c r="A857" s="1">
        <v>48</v>
      </c>
      <c r="B857" s="2">
        <v>41233</v>
      </c>
      <c r="C857" s="27" t="s">
        <v>12</v>
      </c>
      <c r="D857" s="1">
        <v>7.6</v>
      </c>
    </row>
    <row r="858" spans="1:4" x14ac:dyDescent="0.25">
      <c r="A858" s="1">
        <v>48</v>
      </c>
      <c r="B858" s="2">
        <v>41234</v>
      </c>
      <c r="C858" s="27" t="s">
        <v>12</v>
      </c>
      <c r="D858" s="1">
        <v>8.8000000000000007</v>
      </c>
    </row>
    <row r="859" spans="1:4" x14ac:dyDescent="0.25">
      <c r="A859" s="1">
        <v>48</v>
      </c>
      <c r="B859" s="2">
        <v>41239</v>
      </c>
      <c r="C859" s="27" t="s">
        <v>12</v>
      </c>
      <c r="D859" s="1">
        <v>8.6999999999999993</v>
      </c>
    </row>
    <row r="860" spans="1:4" x14ac:dyDescent="0.25">
      <c r="A860" s="1">
        <v>48</v>
      </c>
      <c r="B860" s="2">
        <v>41248</v>
      </c>
      <c r="C860" s="27" t="s">
        <v>12</v>
      </c>
      <c r="D860" s="1">
        <v>9.6</v>
      </c>
    </row>
    <row r="861" spans="1:4" x14ac:dyDescent="0.25">
      <c r="A861" s="1">
        <v>48</v>
      </c>
      <c r="B861" s="2">
        <v>41094</v>
      </c>
      <c r="C861" s="27" t="s">
        <v>13</v>
      </c>
      <c r="D861" s="1">
        <v>28</v>
      </c>
    </row>
    <row r="862" spans="1:4" x14ac:dyDescent="0.25">
      <c r="A862" s="1">
        <v>48</v>
      </c>
      <c r="B862" s="2">
        <v>41122</v>
      </c>
      <c r="C862" s="27" t="s">
        <v>13</v>
      </c>
      <c r="D862" s="1">
        <v>24</v>
      </c>
    </row>
    <row r="863" spans="1:4" x14ac:dyDescent="0.25">
      <c r="A863" s="1">
        <v>48</v>
      </c>
      <c r="B863" s="2">
        <v>41157</v>
      </c>
      <c r="C863" s="27" t="s">
        <v>13</v>
      </c>
      <c r="D863" s="1">
        <v>61</v>
      </c>
    </row>
    <row r="864" spans="1:4" x14ac:dyDescent="0.25">
      <c r="A864" s="1">
        <v>48</v>
      </c>
      <c r="B864" s="2">
        <v>41185</v>
      </c>
      <c r="C864" s="27" t="s">
        <v>13</v>
      </c>
      <c r="D864" s="1">
        <v>71</v>
      </c>
    </row>
    <row r="865" spans="1:4" x14ac:dyDescent="0.25">
      <c r="A865" s="1">
        <v>48</v>
      </c>
      <c r="B865" s="2">
        <v>41220</v>
      </c>
      <c r="C865" s="27" t="s">
        <v>13</v>
      </c>
      <c r="D865" s="1">
        <v>42</v>
      </c>
    </row>
    <row r="866" spans="1:4" x14ac:dyDescent="0.25">
      <c r="A866" s="1">
        <v>48</v>
      </c>
      <c r="B866" s="2">
        <v>41248</v>
      </c>
      <c r="C866" s="27" t="s">
        <v>13</v>
      </c>
      <c r="D866" s="1">
        <v>45</v>
      </c>
    </row>
    <row r="867" spans="1:4" x14ac:dyDescent="0.25">
      <c r="A867" s="1">
        <v>49</v>
      </c>
      <c r="B867" s="2">
        <v>41095</v>
      </c>
      <c r="C867" s="27" t="s">
        <v>11</v>
      </c>
      <c r="D867" s="1">
        <v>882</v>
      </c>
    </row>
    <row r="868" spans="1:4" x14ac:dyDescent="0.25">
      <c r="A868" s="1">
        <v>49</v>
      </c>
      <c r="B868" s="2">
        <v>41123</v>
      </c>
      <c r="C868" s="27" t="s">
        <v>11</v>
      </c>
      <c r="D868" s="1">
        <v>941</v>
      </c>
    </row>
    <row r="869" spans="1:4" x14ac:dyDescent="0.25">
      <c r="A869" s="1">
        <v>49</v>
      </c>
      <c r="B869" s="2">
        <v>41156</v>
      </c>
      <c r="C869" s="27" t="s">
        <v>11</v>
      </c>
      <c r="D869" s="1">
        <v>1316</v>
      </c>
    </row>
    <row r="870" spans="1:4" x14ac:dyDescent="0.25">
      <c r="A870" s="1">
        <v>49</v>
      </c>
      <c r="B870" s="2">
        <v>41095</v>
      </c>
      <c r="C870" s="27" t="s">
        <v>12</v>
      </c>
      <c r="D870" s="1">
        <v>12.3</v>
      </c>
    </row>
    <row r="871" spans="1:4" x14ac:dyDescent="0.25">
      <c r="A871" s="1">
        <v>49</v>
      </c>
      <c r="B871" s="2">
        <v>41109</v>
      </c>
      <c r="C871" s="27" t="s">
        <v>12</v>
      </c>
      <c r="D871" s="1">
        <v>10.6</v>
      </c>
    </row>
    <row r="872" spans="1:4" x14ac:dyDescent="0.25">
      <c r="A872" s="1">
        <v>49</v>
      </c>
      <c r="B872" s="2">
        <v>41123</v>
      </c>
      <c r="C872" s="27" t="s">
        <v>12</v>
      </c>
      <c r="D872" s="1">
        <v>10.199999999999999</v>
      </c>
    </row>
    <row r="873" spans="1:4" x14ac:dyDescent="0.25">
      <c r="A873" s="1">
        <v>49</v>
      </c>
      <c r="B873" s="2">
        <v>41137</v>
      </c>
      <c r="C873" s="27" t="s">
        <v>12</v>
      </c>
      <c r="D873" s="1">
        <v>10.5</v>
      </c>
    </row>
    <row r="874" spans="1:4" x14ac:dyDescent="0.25">
      <c r="A874" s="1">
        <v>49</v>
      </c>
      <c r="B874" s="2">
        <v>41156</v>
      </c>
      <c r="C874" s="27" t="s">
        <v>12</v>
      </c>
      <c r="D874" s="1">
        <v>10.199999999999999</v>
      </c>
    </row>
    <row r="875" spans="1:4" x14ac:dyDescent="0.25">
      <c r="A875" s="1">
        <v>49</v>
      </c>
      <c r="B875" s="2">
        <v>41095</v>
      </c>
      <c r="C875" s="27" t="s">
        <v>13</v>
      </c>
      <c r="D875" s="1">
        <v>15</v>
      </c>
    </row>
    <row r="876" spans="1:4" x14ac:dyDescent="0.25">
      <c r="A876" s="1">
        <v>49</v>
      </c>
      <c r="B876" s="2">
        <v>41123</v>
      </c>
      <c r="C876" s="27" t="s">
        <v>13</v>
      </c>
      <c r="D876" s="1">
        <v>17</v>
      </c>
    </row>
    <row r="877" spans="1:4" x14ac:dyDescent="0.25">
      <c r="A877" s="1">
        <v>49</v>
      </c>
      <c r="B877" s="2">
        <v>41156</v>
      </c>
      <c r="C877" s="27" t="s">
        <v>13</v>
      </c>
      <c r="D877" s="1">
        <v>3</v>
      </c>
    </row>
    <row r="878" spans="1:4" x14ac:dyDescent="0.25">
      <c r="A878" s="1">
        <v>50</v>
      </c>
      <c r="B878" s="2">
        <v>41095</v>
      </c>
      <c r="C878" s="27" t="s">
        <v>11</v>
      </c>
      <c r="D878" s="1">
        <v>631</v>
      </c>
    </row>
    <row r="879" spans="1:4" x14ac:dyDescent="0.25">
      <c r="A879" s="1">
        <v>50</v>
      </c>
      <c r="B879" s="2">
        <v>41123</v>
      </c>
      <c r="C879" s="27" t="s">
        <v>11</v>
      </c>
      <c r="D879" s="1">
        <v>812</v>
      </c>
    </row>
    <row r="880" spans="1:4" x14ac:dyDescent="0.25">
      <c r="A880" s="1">
        <v>50</v>
      </c>
      <c r="B880" s="2">
        <v>41156</v>
      </c>
      <c r="C880" s="27" t="s">
        <v>11</v>
      </c>
      <c r="D880" s="1">
        <v>475</v>
      </c>
    </row>
    <row r="881" spans="1:4" x14ac:dyDescent="0.25">
      <c r="A881" s="1">
        <v>50</v>
      </c>
      <c r="B881" s="2">
        <v>41095</v>
      </c>
      <c r="C881" s="27" t="s">
        <v>12</v>
      </c>
      <c r="D881" s="1">
        <v>10.8</v>
      </c>
    </row>
    <row r="882" spans="1:4" x14ac:dyDescent="0.25">
      <c r="A882" s="1">
        <v>50</v>
      </c>
      <c r="B882" s="2">
        <v>41109</v>
      </c>
      <c r="C882" s="27" t="s">
        <v>12</v>
      </c>
      <c r="D882" s="1">
        <v>12.3</v>
      </c>
    </row>
    <row r="883" spans="1:4" x14ac:dyDescent="0.25">
      <c r="A883" s="1">
        <v>50</v>
      </c>
      <c r="B883" s="2">
        <v>41116</v>
      </c>
      <c r="C883" s="27" t="s">
        <v>12</v>
      </c>
      <c r="D883" s="1">
        <v>11</v>
      </c>
    </row>
    <row r="884" spans="1:4" x14ac:dyDescent="0.25">
      <c r="A884" s="1">
        <v>50</v>
      </c>
      <c r="B884" s="2">
        <v>41123</v>
      </c>
      <c r="C884" s="27" t="s">
        <v>12</v>
      </c>
      <c r="D884" s="1">
        <v>10.199999999999999</v>
      </c>
    </row>
    <row r="885" spans="1:4" x14ac:dyDescent="0.25">
      <c r="A885" s="1">
        <v>50</v>
      </c>
      <c r="B885" s="2">
        <v>41137</v>
      </c>
      <c r="C885" s="27" t="s">
        <v>12</v>
      </c>
      <c r="D885" s="1">
        <v>10.5</v>
      </c>
    </row>
    <row r="886" spans="1:4" x14ac:dyDescent="0.25">
      <c r="A886" s="1">
        <v>50</v>
      </c>
      <c r="B886" s="2">
        <v>41156</v>
      </c>
      <c r="C886" s="27" t="s">
        <v>12</v>
      </c>
      <c r="D886" s="1">
        <v>11.3</v>
      </c>
    </row>
    <row r="887" spans="1:4" x14ac:dyDescent="0.25">
      <c r="A887" s="1">
        <v>50</v>
      </c>
      <c r="B887" s="2">
        <v>41095</v>
      </c>
      <c r="C887" s="27" t="s">
        <v>13</v>
      </c>
      <c r="D887" s="1">
        <v>28</v>
      </c>
    </row>
    <row r="888" spans="1:4" x14ac:dyDescent="0.25">
      <c r="A888" s="1">
        <v>50</v>
      </c>
      <c r="B888" s="2">
        <v>41123</v>
      </c>
      <c r="C888" s="27" t="s">
        <v>13</v>
      </c>
      <c r="D888" s="1">
        <v>23</v>
      </c>
    </row>
    <row r="889" spans="1:4" x14ac:dyDescent="0.25">
      <c r="A889" s="1">
        <v>50</v>
      </c>
      <c r="B889" s="2">
        <v>41156</v>
      </c>
      <c r="C889" s="27" t="s">
        <v>13</v>
      </c>
      <c r="D889" s="1">
        <v>15</v>
      </c>
    </row>
    <row r="890" spans="1:4" x14ac:dyDescent="0.25">
      <c r="A890" s="1" t="e">
        <v>#N/A</v>
      </c>
      <c r="B890" s="2">
        <v>41095</v>
      </c>
      <c r="C890" s="27" t="s">
        <v>11</v>
      </c>
      <c r="D890" s="1">
        <v>1017</v>
      </c>
    </row>
    <row r="891" spans="1:4" x14ac:dyDescent="0.25">
      <c r="A891" s="1" t="e">
        <v>#N/A</v>
      </c>
      <c r="B891" s="2">
        <v>41125</v>
      </c>
      <c r="C891" s="27" t="s">
        <v>11</v>
      </c>
      <c r="D891" s="1">
        <v>828</v>
      </c>
    </row>
    <row r="892" spans="1:4" x14ac:dyDescent="0.25">
      <c r="A892" s="1" t="e">
        <v>#N/A</v>
      </c>
      <c r="B892" s="2">
        <v>41156</v>
      </c>
      <c r="C892" s="27" t="s">
        <v>11</v>
      </c>
      <c r="D892" s="1">
        <v>955</v>
      </c>
    </row>
    <row r="893" spans="1:4" x14ac:dyDescent="0.25">
      <c r="A893" s="1" t="e">
        <v>#N/A</v>
      </c>
      <c r="B893" s="2">
        <v>41095</v>
      </c>
      <c r="C893" s="27" t="s">
        <v>12</v>
      </c>
      <c r="D893" s="1">
        <v>10</v>
      </c>
    </row>
    <row r="894" spans="1:4" x14ac:dyDescent="0.25">
      <c r="A894" s="1" t="e">
        <v>#N/A</v>
      </c>
      <c r="B894" s="2">
        <v>41109</v>
      </c>
      <c r="C894" s="27" t="s">
        <v>12</v>
      </c>
      <c r="D894" s="1">
        <v>10.8</v>
      </c>
    </row>
    <row r="895" spans="1:4" x14ac:dyDescent="0.25">
      <c r="A895" s="1" t="e">
        <v>#N/A</v>
      </c>
      <c r="B895" s="2">
        <v>41125</v>
      </c>
      <c r="C895" s="27" t="s">
        <v>12</v>
      </c>
      <c r="D895" s="1">
        <v>9.8000000000000007</v>
      </c>
    </row>
    <row r="896" spans="1:4" x14ac:dyDescent="0.25">
      <c r="A896" s="1" t="e">
        <v>#N/A</v>
      </c>
      <c r="B896" s="2">
        <v>41137</v>
      </c>
      <c r="C896" s="27" t="s">
        <v>12</v>
      </c>
      <c r="D896" s="1">
        <v>10</v>
      </c>
    </row>
    <row r="897" spans="1:4" x14ac:dyDescent="0.25">
      <c r="A897" s="1" t="e">
        <v>#N/A</v>
      </c>
      <c r="B897" s="2">
        <v>41149</v>
      </c>
      <c r="C897" s="27" t="s">
        <v>12</v>
      </c>
      <c r="D897" s="1">
        <v>9.5</v>
      </c>
    </row>
    <row r="898" spans="1:4" x14ac:dyDescent="0.25">
      <c r="A898" s="1" t="e">
        <v>#N/A</v>
      </c>
      <c r="B898" s="2">
        <v>41156</v>
      </c>
      <c r="C898" s="27" t="s">
        <v>12</v>
      </c>
      <c r="D898" s="1">
        <v>9.1</v>
      </c>
    </row>
    <row r="899" spans="1:4" x14ac:dyDescent="0.25">
      <c r="A899" s="1" t="e">
        <v>#N/A</v>
      </c>
      <c r="B899" s="2">
        <v>41095</v>
      </c>
      <c r="C899" s="27" t="s">
        <v>13</v>
      </c>
      <c r="D899" s="1">
        <v>40</v>
      </c>
    </row>
    <row r="900" spans="1:4" x14ac:dyDescent="0.25">
      <c r="A900" s="1" t="e">
        <v>#N/A</v>
      </c>
      <c r="B900" s="2">
        <v>41125</v>
      </c>
      <c r="C900" s="27" t="s">
        <v>13</v>
      </c>
      <c r="D900" s="1">
        <v>25</v>
      </c>
    </row>
    <row r="901" spans="1:4" x14ac:dyDescent="0.25">
      <c r="A901" s="1" t="e">
        <v>#N/A</v>
      </c>
      <c r="B901" s="2">
        <v>41156</v>
      </c>
      <c r="C901" s="27" t="s">
        <v>13</v>
      </c>
      <c r="D901" s="1">
        <v>16</v>
      </c>
    </row>
    <row r="902" spans="1:4" x14ac:dyDescent="0.25">
      <c r="A902" s="1">
        <v>52</v>
      </c>
      <c r="B902" s="2">
        <v>41121</v>
      </c>
      <c r="C902" s="27" t="s">
        <v>11</v>
      </c>
      <c r="D902" s="1">
        <v>145</v>
      </c>
    </row>
    <row r="903" spans="1:4" x14ac:dyDescent="0.25">
      <c r="A903" s="1">
        <v>52</v>
      </c>
      <c r="B903" s="2">
        <v>41123</v>
      </c>
      <c r="C903" s="27" t="s">
        <v>11</v>
      </c>
      <c r="D903" s="1">
        <v>169</v>
      </c>
    </row>
    <row r="904" spans="1:4" x14ac:dyDescent="0.25">
      <c r="A904" s="1">
        <v>52</v>
      </c>
      <c r="B904" s="2">
        <v>41156</v>
      </c>
      <c r="C904" s="27" t="s">
        <v>11</v>
      </c>
      <c r="D904" s="1">
        <v>95</v>
      </c>
    </row>
    <row r="905" spans="1:4" x14ac:dyDescent="0.25">
      <c r="A905" s="1">
        <v>52</v>
      </c>
      <c r="B905" s="2">
        <v>41186</v>
      </c>
      <c r="C905" s="27" t="s">
        <v>11</v>
      </c>
      <c r="D905" s="1">
        <v>292</v>
      </c>
    </row>
    <row r="906" spans="1:4" x14ac:dyDescent="0.25">
      <c r="A906" s="1">
        <v>52</v>
      </c>
      <c r="B906" s="2">
        <v>41221</v>
      </c>
      <c r="C906" s="27" t="s">
        <v>11</v>
      </c>
      <c r="D906" s="1">
        <v>238</v>
      </c>
    </row>
    <row r="907" spans="1:4" x14ac:dyDescent="0.25">
      <c r="A907" s="1">
        <v>52</v>
      </c>
      <c r="B907" s="2">
        <v>41121</v>
      </c>
      <c r="C907" s="27" t="s">
        <v>12</v>
      </c>
      <c r="D907" s="1">
        <v>8.4</v>
      </c>
    </row>
    <row r="908" spans="1:4" x14ac:dyDescent="0.25">
      <c r="A908" s="1">
        <v>52</v>
      </c>
      <c r="B908" s="2">
        <v>41123</v>
      </c>
      <c r="C908" s="27" t="s">
        <v>12</v>
      </c>
      <c r="D908" s="1">
        <v>9.3000000000000007</v>
      </c>
    </row>
    <row r="909" spans="1:4" x14ac:dyDescent="0.25">
      <c r="A909" s="1">
        <v>52</v>
      </c>
      <c r="B909" s="2">
        <v>41137</v>
      </c>
      <c r="C909" s="27" t="s">
        <v>12</v>
      </c>
      <c r="D909" s="1">
        <v>9.4</v>
      </c>
    </row>
    <row r="910" spans="1:4" x14ac:dyDescent="0.25">
      <c r="A910" s="1">
        <v>52</v>
      </c>
      <c r="B910" s="2">
        <v>41156</v>
      </c>
      <c r="C910" s="27" t="s">
        <v>12</v>
      </c>
      <c r="D910" s="1">
        <v>10.4</v>
      </c>
    </row>
    <row r="911" spans="1:4" x14ac:dyDescent="0.25">
      <c r="A911" s="1">
        <v>52</v>
      </c>
      <c r="B911" s="2">
        <v>41165</v>
      </c>
      <c r="C911" s="27" t="s">
        <v>12</v>
      </c>
      <c r="D911" s="1">
        <v>10</v>
      </c>
    </row>
    <row r="912" spans="1:4" x14ac:dyDescent="0.25">
      <c r="A912" s="1">
        <v>52</v>
      </c>
      <c r="B912" s="2">
        <v>41174</v>
      </c>
      <c r="C912" s="27" t="s">
        <v>12</v>
      </c>
      <c r="D912" s="1">
        <v>11.3</v>
      </c>
    </row>
    <row r="913" spans="1:4" x14ac:dyDescent="0.25">
      <c r="A913" s="1">
        <v>52</v>
      </c>
      <c r="B913" s="2">
        <v>41186</v>
      </c>
      <c r="C913" s="27" t="s">
        <v>12</v>
      </c>
      <c r="D913" s="1">
        <v>10.8</v>
      </c>
    </row>
    <row r="914" spans="1:4" x14ac:dyDescent="0.25">
      <c r="A914" s="1">
        <v>52</v>
      </c>
      <c r="B914" s="2">
        <v>41200</v>
      </c>
      <c r="C914" s="27" t="s">
        <v>12</v>
      </c>
      <c r="D914" s="1">
        <v>10.6</v>
      </c>
    </row>
    <row r="915" spans="1:4" x14ac:dyDescent="0.25">
      <c r="A915" s="1">
        <v>52</v>
      </c>
      <c r="B915" s="2">
        <v>41221</v>
      </c>
      <c r="C915" s="27" t="s">
        <v>12</v>
      </c>
      <c r="D915" s="1">
        <v>10.8</v>
      </c>
    </row>
    <row r="916" spans="1:4" x14ac:dyDescent="0.25">
      <c r="A916" s="1">
        <v>52</v>
      </c>
      <c r="B916" s="2">
        <v>41232</v>
      </c>
      <c r="C916" s="27" t="s">
        <v>12</v>
      </c>
      <c r="D916" s="1">
        <v>10.5</v>
      </c>
    </row>
    <row r="917" spans="1:4" x14ac:dyDescent="0.25">
      <c r="A917" s="1">
        <v>52</v>
      </c>
      <c r="B917" s="2">
        <v>41121</v>
      </c>
      <c r="C917" s="27" t="s">
        <v>13</v>
      </c>
      <c r="D917" s="1">
        <v>15</v>
      </c>
    </row>
    <row r="918" spans="1:4" x14ac:dyDescent="0.25">
      <c r="A918" s="1">
        <v>52</v>
      </c>
      <c r="B918" s="2">
        <v>41123</v>
      </c>
      <c r="C918" s="27" t="s">
        <v>13</v>
      </c>
      <c r="D918" s="1">
        <v>15</v>
      </c>
    </row>
    <row r="919" spans="1:4" x14ac:dyDescent="0.25">
      <c r="A919" s="1">
        <v>52</v>
      </c>
      <c r="B919" s="2">
        <v>41156</v>
      </c>
      <c r="C919" s="27" t="s">
        <v>13</v>
      </c>
      <c r="D919" s="1">
        <v>11</v>
      </c>
    </row>
    <row r="920" spans="1:4" x14ac:dyDescent="0.25">
      <c r="A920" s="1">
        <v>52</v>
      </c>
      <c r="B920" s="2">
        <v>41186</v>
      </c>
      <c r="C920" s="27" t="s">
        <v>13</v>
      </c>
      <c r="D920" s="1">
        <v>27</v>
      </c>
    </row>
    <row r="921" spans="1:4" x14ac:dyDescent="0.25">
      <c r="A921" s="1">
        <v>52</v>
      </c>
      <c r="B921" s="2">
        <v>41221</v>
      </c>
      <c r="C921" s="27" t="s">
        <v>13</v>
      </c>
      <c r="D921" s="1">
        <v>21</v>
      </c>
    </row>
    <row r="922" spans="1:4" x14ac:dyDescent="0.25">
      <c r="A922" s="1">
        <v>53</v>
      </c>
      <c r="B922" s="2">
        <v>41095</v>
      </c>
      <c r="C922" s="27" t="s">
        <v>11</v>
      </c>
      <c r="D922" s="1">
        <v>1504</v>
      </c>
    </row>
    <row r="923" spans="1:4" x14ac:dyDescent="0.25">
      <c r="A923" s="1">
        <v>53</v>
      </c>
      <c r="B923" s="2">
        <v>41123</v>
      </c>
      <c r="C923" s="27" t="s">
        <v>11</v>
      </c>
      <c r="D923" s="1">
        <v>1596</v>
      </c>
    </row>
    <row r="924" spans="1:4" x14ac:dyDescent="0.25">
      <c r="A924" s="1">
        <v>53</v>
      </c>
      <c r="B924" s="2">
        <v>41156</v>
      </c>
      <c r="C924" s="27" t="s">
        <v>11</v>
      </c>
      <c r="D924" s="1">
        <v>1546</v>
      </c>
    </row>
    <row r="925" spans="1:4" x14ac:dyDescent="0.25">
      <c r="A925" s="1">
        <v>53</v>
      </c>
      <c r="B925" s="2">
        <v>41186</v>
      </c>
      <c r="C925" s="27" t="s">
        <v>11</v>
      </c>
      <c r="D925" s="1">
        <v>1513</v>
      </c>
    </row>
    <row r="926" spans="1:4" x14ac:dyDescent="0.25">
      <c r="A926" s="1">
        <v>53</v>
      </c>
      <c r="B926" s="2">
        <v>41221</v>
      </c>
      <c r="C926" s="27" t="s">
        <v>11</v>
      </c>
      <c r="D926" s="1">
        <v>1532</v>
      </c>
    </row>
    <row r="927" spans="1:4" x14ac:dyDescent="0.25">
      <c r="A927" s="1">
        <v>53</v>
      </c>
      <c r="B927" s="2">
        <v>41095</v>
      </c>
      <c r="C927" s="27" t="s">
        <v>12</v>
      </c>
      <c r="D927" s="1">
        <v>13.3</v>
      </c>
    </row>
    <row r="928" spans="1:4" x14ac:dyDescent="0.25">
      <c r="A928" s="1">
        <v>53</v>
      </c>
      <c r="B928" s="2">
        <v>41097</v>
      </c>
      <c r="C928" s="27" t="s">
        <v>12</v>
      </c>
      <c r="D928" s="1">
        <v>13.5</v>
      </c>
    </row>
    <row r="929" spans="1:4" x14ac:dyDescent="0.25">
      <c r="A929" s="1">
        <v>53</v>
      </c>
      <c r="B929" s="2">
        <v>41102</v>
      </c>
      <c r="C929" s="27" t="s">
        <v>12</v>
      </c>
      <c r="D929" s="1">
        <v>12.7</v>
      </c>
    </row>
    <row r="930" spans="1:4" x14ac:dyDescent="0.25">
      <c r="A930" s="1">
        <v>53</v>
      </c>
      <c r="B930" s="2">
        <v>41109</v>
      </c>
      <c r="C930" s="27" t="s">
        <v>12</v>
      </c>
      <c r="D930" s="1">
        <v>12.1</v>
      </c>
    </row>
    <row r="931" spans="1:4" x14ac:dyDescent="0.25">
      <c r="A931" s="1">
        <v>53</v>
      </c>
      <c r="B931" s="2">
        <v>41123</v>
      </c>
      <c r="C931" s="27" t="s">
        <v>12</v>
      </c>
      <c r="D931" s="1">
        <v>11.7</v>
      </c>
    </row>
    <row r="932" spans="1:4" x14ac:dyDescent="0.25">
      <c r="A932" s="1">
        <v>53</v>
      </c>
      <c r="B932" s="2">
        <v>41144</v>
      </c>
      <c r="C932" s="27" t="s">
        <v>12</v>
      </c>
      <c r="D932" s="1">
        <v>10.199999999999999</v>
      </c>
    </row>
    <row r="933" spans="1:4" x14ac:dyDescent="0.25">
      <c r="A933" s="1">
        <v>53</v>
      </c>
      <c r="B933" s="2">
        <v>41158</v>
      </c>
      <c r="C933" s="27" t="s">
        <v>12</v>
      </c>
      <c r="D933" s="1">
        <v>9.6</v>
      </c>
    </row>
    <row r="934" spans="1:4" x14ac:dyDescent="0.25">
      <c r="A934" s="1">
        <v>53</v>
      </c>
      <c r="B934" s="2">
        <v>41170</v>
      </c>
      <c r="C934" s="27" t="s">
        <v>12</v>
      </c>
      <c r="D934" s="1">
        <v>10.8</v>
      </c>
    </row>
    <row r="935" spans="1:4" x14ac:dyDescent="0.25">
      <c r="A935" s="1">
        <v>53</v>
      </c>
      <c r="B935" s="2">
        <v>41172</v>
      </c>
      <c r="C935" s="27" t="s">
        <v>12</v>
      </c>
      <c r="D935" s="1">
        <v>11</v>
      </c>
    </row>
    <row r="936" spans="1:4" x14ac:dyDescent="0.25">
      <c r="A936" s="1">
        <v>53</v>
      </c>
      <c r="B936" s="2">
        <v>41186</v>
      </c>
      <c r="C936" s="27" t="s">
        <v>12</v>
      </c>
      <c r="D936" s="1">
        <v>10.8</v>
      </c>
    </row>
    <row r="937" spans="1:4" x14ac:dyDescent="0.25">
      <c r="A937" s="1">
        <v>53</v>
      </c>
      <c r="B937" s="2">
        <v>41200</v>
      </c>
      <c r="C937" s="27" t="s">
        <v>12</v>
      </c>
      <c r="D937" s="1">
        <v>10.3</v>
      </c>
    </row>
    <row r="938" spans="1:4" x14ac:dyDescent="0.25">
      <c r="A938" s="1">
        <v>53</v>
      </c>
      <c r="B938" s="2">
        <v>41221</v>
      </c>
      <c r="C938" s="27" t="s">
        <v>12</v>
      </c>
      <c r="D938" s="1">
        <v>11</v>
      </c>
    </row>
    <row r="939" spans="1:4" x14ac:dyDescent="0.25">
      <c r="A939" s="1">
        <v>53</v>
      </c>
      <c r="B939" s="2">
        <v>41232</v>
      </c>
      <c r="C939" s="27" t="s">
        <v>12</v>
      </c>
      <c r="D939" s="1">
        <v>11.1</v>
      </c>
    </row>
    <row r="940" spans="1:4" x14ac:dyDescent="0.25">
      <c r="A940" s="1">
        <v>53</v>
      </c>
      <c r="B940" s="2">
        <v>41095</v>
      </c>
      <c r="C940" s="27" t="s">
        <v>13</v>
      </c>
      <c r="D940" s="1">
        <v>38</v>
      </c>
    </row>
    <row r="941" spans="1:4" x14ac:dyDescent="0.25">
      <c r="A941" s="1">
        <v>53</v>
      </c>
      <c r="B941" s="2">
        <v>41123</v>
      </c>
      <c r="C941" s="27" t="s">
        <v>13</v>
      </c>
      <c r="D941" s="1">
        <v>51</v>
      </c>
    </row>
    <row r="942" spans="1:4" x14ac:dyDescent="0.25">
      <c r="A942" s="1">
        <v>53</v>
      </c>
      <c r="B942" s="2">
        <v>41156</v>
      </c>
      <c r="C942" s="27" t="s">
        <v>13</v>
      </c>
      <c r="D942" s="1">
        <v>41</v>
      </c>
    </row>
    <row r="943" spans="1:4" x14ac:dyDescent="0.25">
      <c r="A943" s="1">
        <v>53</v>
      </c>
      <c r="B943" s="2">
        <v>41170</v>
      </c>
      <c r="C943" s="27" t="s">
        <v>13</v>
      </c>
      <c r="D943" s="1">
        <v>58</v>
      </c>
    </row>
    <row r="944" spans="1:4" x14ac:dyDescent="0.25">
      <c r="A944" s="1">
        <v>53</v>
      </c>
      <c r="B944" s="2">
        <v>41186</v>
      </c>
      <c r="C944" s="27" t="s">
        <v>13</v>
      </c>
      <c r="D944" s="1">
        <v>58</v>
      </c>
    </row>
    <row r="945" spans="1:4" x14ac:dyDescent="0.25">
      <c r="A945" s="1">
        <v>53</v>
      </c>
      <c r="B945" s="2">
        <v>41221</v>
      </c>
      <c r="C945" s="27" t="s">
        <v>13</v>
      </c>
      <c r="D945" s="1">
        <v>46</v>
      </c>
    </row>
    <row r="946" spans="1:4" x14ac:dyDescent="0.25">
      <c r="A946" s="1">
        <v>54</v>
      </c>
      <c r="B946" s="2">
        <v>41094</v>
      </c>
      <c r="C946" s="27" t="s">
        <v>11</v>
      </c>
      <c r="D946" s="1">
        <v>530</v>
      </c>
    </row>
    <row r="947" spans="1:4" x14ac:dyDescent="0.25">
      <c r="A947" s="1">
        <v>54</v>
      </c>
      <c r="B947" s="2">
        <v>41122</v>
      </c>
      <c r="C947" s="27" t="s">
        <v>11</v>
      </c>
      <c r="D947" s="1">
        <v>372</v>
      </c>
    </row>
    <row r="948" spans="1:4" x14ac:dyDescent="0.25">
      <c r="A948" s="1">
        <v>54</v>
      </c>
      <c r="B948" s="2">
        <v>41159</v>
      </c>
      <c r="C948" s="27" t="s">
        <v>11</v>
      </c>
      <c r="D948" s="1">
        <v>357</v>
      </c>
    </row>
    <row r="949" spans="1:4" x14ac:dyDescent="0.25">
      <c r="A949" s="1">
        <v>54</v>
      </c>
      <c r="B949" s="2">
        <v>41185</v>
      </c>
      <c r="C949" s="27" t="s">
        <v>11</v>
      </c>
      <c r="D949" s="1">
        <v>992</v>
      </c>
    </row>
    <row r="950" spans="1:4" x14ac:dyDescent="0.25">
      <c r="A950" s="1">
        <v>54</v>
      </c>
      <c r="B950" s="2">
        <v>41220</v>
      </c>
      <c r="C950" s="27" t="s">
        <v>11</v>
      </c>
      <c r="D950" s="1">
        <v>946</v>
      </c>
    </row>
    <row r="951" spans="1:4" x14ac:dyDescent="0.25">
      <c r="A951" s="1">
        <v>54</v>
      </c>
      <c r="B951" s="2">
        <v>41248</v>
      </c>
      <c r="C951" s="27" t="s">
        <v>11</v>
      </c>
      <c r="D951" s="1">
        <v>641</v>
      </c>
    </row>
    <row r="952" spans="1:4" x14ac:dyDescent="0.25">
      <c r="A952" s="1">
        <v>54</v>
      </c>
      <c r="B952" s="2">
        <v>41094</v>
      </c>
      <c r="C952" s="27" t="s">
        <v>12</v>
      </c>
      <c r="D952" s="1">
        <v>8.5</v>
      </c>
    </row>
    <row r="953" spans="1:4" x14ac:dyDescent="0.25">
      <c r="A953" s="1">
        <v>54</v>
      </c>
      <c r="B953" s="2">
        <v>41108</v>
      </c>
      <c r="C953" s="27" t="s">
        <v>12</v>
      </c>
      <c r="D953" s="1">
        <v>9.1999999999999993</v>
      </c>
    </row>
    <row r="954" spans="1:4" x14ac:dyDescent="0.25">
      <c r="A954" s="1">
        <v>54</v>
      </c>
      <c r="B954" s="2">
        <v>41122</v>
      </c>
      <c r="C954" s="27" t="s">
        <v>12</v>
      </c>
      <c r="D954" s="1">
        <v>8.8000000000000007</v>
      </c>
    </row>
    <row r="955" spans="1:4" x14ac:dyDescent="0.25">
      <c r="A955" s="1">
        <v>54</v>
      </c>
      <c r="B955" s="2">
        <v>41136</v>
      </c>
      <c r="C955" s="27" t="s">
        <v>12</v>
      </c>
      <c r="D955" s="1">
        <v>9.6999999999999993</v>
      </c>
    </row>
    <row r="956" spans="1:4" x14ac:dyDescent="0.25">
      <c r="A956" s="1">
        <v>54</v>
      </c>
      <c r="B956" s="2">
        <v>41157</v>
      </c>
      <c r="C956" s="27" t="s">
        <v>12</v>
      </c>
      <c r="D956" s="1">
        <v>10.4</v>
      </c>
    </row>
    <row r="957" spans="1:4" x14ac:dyDescent="0.25">
      <c r="A957" s="1">
        <v>54</v>
      </c>
      <c r="B957" s="2">
        <v>41171</v>
      </c>
      <c r="C957" s="27" t="s">
        <v>12</v>
      </c>
      <c r="D957" s="1">
        <v>5.3</v>
      </c>
    </row>
    <row r="958" spans="1:4" x14ac:dyDescent="0.25">
      <c r="A958" s="1">
        <v>54</v>
      </c>
      <c r="B958" s="2">
        <v>41172</v>
      </c>
      <c r="C958" s="27" t="s">
        <v>12</v>
      </c>
      <c r="D958" s="1">
        <v>10.9</v>
      </c>
    </row>
    <row r="959" spans="1:4" x14ac:dyDescent="0.25">
      <c r="A959" s="1">
        <v>54</v>
      </c>
      <c r="B959" s="2">
        <v>41185</v>
      </c>
      <c r="C959" s="27" t="s">
        <v>12</v>
      </c>
      <c r="D959" s="1">
        <v>11.5</v>
      </c>
    </row>
    <row r="960" spans="1:4" x14ac:dyDescent="0.25">
      <c r="A960" s="1">
        <v>54</v>
      </c>
      <c r="B960" s="2">
        <v>41199</v>
      </c>
      <c r="C960" s="27" t="s">
        <v>12</v>
      </c>
      <c r="D960" s="1">
        <v>11.9</v>
      </c>
    </row>
    <row r="961" spans="1:4" x14ac:dyDescent="0.25">
      <c r="A961" s="1">
        <v>54</v>
      </c>
      <c r="B961" s="2">
        <v>41220</v>
      </c>
      <c r="C961" s="27" t="s">
        <v>12</v>
      </c>
      <c r="D961" s="1">
        <v>11.1</v>
      </c>
    </row>
    <row r="962" spans="1:4" x14ac:dyDescent="0.25">
      <c r="A962" s="1">
        <v>54</v>
      </c>
      <c r="B962" s="2">
        <v>41233</v>
      </c>
      <c r="C962" s="27" t="s">
        <v>12</v>
      </c>
      <c r="D962" s="1">
        <v>11.3</v>
      </c>
    </row>
    <row r="963" spans="1:4" x14ac:dyDescent="0.25">
      <c r="A963" s="1">
        <v>54</v>
      </c>
      <c r="B963" s="2">
        <v>41248</v>
      </c>
      <c r="C963" s="27" t="s">
        <v>12</v>
      </c>
      <c r="D963" s="1">
        <v>11.9</v>
      </c>
    </row>
    <row r="964" spans="1:4" x14ac:dyDescent="0.25">
      <c r="A964" s="1">
        <v>54</v>
      </c>
      <c r="B964" s="2">
        <v>41094</v>
      </c>
      <c r="C964" s="27" t="s">
        <v>13</v>
      </c>
      <c r="D964" s="1">
        <v>24</v>
      </c>
    </row>
    <row r="965" spans="1:4" x14ac:dyDescent="0.25">
      <c r="A965" s="1">
        <v>54</v>
      </c>
      <c r="B965" s="2">
        <v>41122</v>
      </c>
      <c r="C965" s="27" t="s">
        <v>13</v>
      </c>
      <c r="D965" s="1">
        <v>29</v>
      </c>
    </row>
    <row r="966" spans="1:4" x14ac:dyDescent="0.25">
      <c r="A966" s="1">
        <v>54</v>
      </c>
      <c r="B966" s="2">
        <v>41157</v>
      </c>
      <c r="C966" s="27" t="s">
        <v>13</v>
      </c>
      <c r="D966" s="1">
        <v>21</v>
      </c>
    </row>
    <row r="967" spans="1:4" x14ac:dyDescent="0.25">
      <c r="A967" s="1">
        <v>54</v>
      </c>
      <c r="B967" s="2">
        <v>41185</v>
      </c>
      <c r="C967" s="27" t="s">
        <v>13</v>
      </c>
      <c r="D967" s="1">
        <v>37</v>
      </c>
    </row>
    <row r="968" spans="1:4" x14ac:dyDescent="0.25">
      <c r="A968" s="1">
        <v>54</v>
      </c>
      <c r="B968" s="2">
        <v>41220</v>
      </c>
      <c r="C968" s="27" t="s">
        <v>13</v>
      </c>
      <c r="D968" s="1">
        <v>54</v>
      </c>
    </row>
    <row r="969" spans="1:4" x14ac:dyDescent="0.25">
      <c r="A969" s="1">
        <v>54</v>
      </c>
      <c r="B969" s="2">
        <v>41248</v>
      </c>
      <c r="C969" s="27" t="s">
        <v>13</v>
      </c>
      <c r="D969" s="1">
        <v>45</v>
      </c>
    </row>
    <row r="970" spans="1:4" x14ac:dyDescent="0.25">
      <c r="A970" s="1">
        <v>55</v>
      </c>
      <c r="B970" s="2">
        <v>41094</v>
      </c>
      <c r="C970" s="27" t="s">
        <v>11</v>
      </c>
      <c r="D970" s="1">
        <v>646</v>
      </c>
    </row>
    <row r="971" spans="1:4" x14ac:dyDescent="0.25">
      <c r="A971" s="1">
        <v>55</v>
      </c>
      <c r="B971" s="2">
        <v>41122</v>
      </c>
      <c r="C971" s="27" t="s">
        <v>11</v>
      </c>
      <c r="D971" s="1">
        <v>423</v>
      </c>
    </row>
    <row r="972" spans="1:4" x14ac:dyDescent="0.25">
      <c r="A972" s="1">
        <v>55</v>
      </c>
      <c r="B972" s="2">
        <v>41094</v>
      </c>
      <c r="C972" s="27" t="s">
        <v>12</v>
      </c>
      <c r="D972" s="1">
        <v>9.1999999999999993</v>
      </c>
    </row>
    <row r="973" spans="1:4" x14ac:dyDescent="0.25">
      <c r="A973" s="1">
        <v>55</v>
      </c>
      <c r="B973" s="2">
        <v>41108</v>
      </c>
      <c r="C973" s="27" t="s">
        <v>12</v>
      </c>
      <c r="D973" s="1">
        <v>9.3000000000000007</v>
      </c>
    </row>
    <row r="974" spans="1:4" x14ac:dyDescent="0.25">
      <c r="A974" s="1">
        <v>55</v>
      </c>
      <c r="B974" s="2">
        <v>41122</v>
      </c>
      <c r="C974" s="27" t="s">
        <v>12</v>
      </c>
      <c r="D974" s="1">
        <v>10</v>
      </c>
    </row>
    <row r="975" spans="1:4" x14ac:dyDescent="0.25">
      <c r="A975" s="1">
        <v>55</v>
      </c>
      <c r="B975" s="2">
        <v>41136</v>
      </c>
      <c r="C975" s="27" t="s">
        <v>12</v>
      </c>
      <c r="D975" s="1">
        <v>9.9</v>
      </c>
    </row>
    <row r="976" spans="1:4" x14ac:dyDescent="0.25">
      <c r="A976" s="1">
        <v>55</v>
      </c>
      <c r="B976" s="2">
        <v>41094</v>
      </c>
      <c r="C976" s="27" t="s">
        <v>13</v>
      </c>
      <c r="D976" s="1">
        <v>15</v>
      </c>
    </row>
    <row r="977" spans="1:4" x14ac:dyDescent="0.25">
      <c r="A977" s="1">
        <v>55</v>
      </c>
      <c r="B977" s="2">
        <v>41122</v>
      </c>
      <c r="C977" s="27" t="s">
        <v>13</v>
      </c>
      <c r="D977" s="1">
        <v>17</v>
      </c>
    </row>
    <row r="978" spans="1:4" x14ac:dyDescent="0.25">
      <c r="A978" s="1">
        <v>56</v>
      </c>
      <c r="B978" s="2">
        <v>41177</v>
      </c>
      <c r="C978" s="27" t="s">
        <v>11</v>
      </c>
      <c r="D978" s="1">
        <v>12</v>
      </c>
    </row>
    <row r="979" spans="1:4" x14ac:dyDescent="0.25">
      <c r="A979" s="1">
        <v>56</v>
      </c>
      <c r="B979" s="2">
        <v>41186</v>
      </c>
      <c r="C979" s="27" t="s">
        <v>11</v>
      </c>
      <c r="D979" s="1">
        <v>9</v>
      </c>
    </row>
    <row r="980" spans="1:4" x14ac:dyDescent="0.25">
      <c r="A980" s="1">
        <v>56</v>
      </c>
      <c r="B980" s="2">
        <v>41221</v>
      </c>
      <c r="C980" s="27" t="s">
        <v>11</v>
      </c>
      <c r="D980" s="1">
        <v>124</v>
      </c>
    </row>
    <row r="981" spans="1:4" x14ac:dyDescent="0.25">
      <c r="A981" s="1">
        <v>56</v>
      </c>
      <c r="B981" s="2">
        <v>41177</v>
      </c>
      <c r="C981" s="27" t="s">
        <v>12</v>
      </c>
      <c r="D981" s="1">
        <v>9.3000000000000007</v>
      </c>
    </row>
    <row r="982" spans="1:4" x14ac:dyDescent="0.25">
      <c r="A982" s="1">
        <v>56</v>
      </c>
      <c r="B982" s="2">
        <v>41186</v>
      </c>
      <c r="C982" s="27" t="s">
        <v>12</v>
      </c>
      <c r="D982" s="1">
        <v>8.6</v>
      </c>
    </row>
    <row r="983" spans="1:4" x14ac:dyDescent="0.25">
      <c r="A983" s="1">
        <v>56</v>
      </c>
      <c r="B983" s="2">
        <v>41200</v>
      </c>
      <c r="C983" s="27" t="s">
        <v>12</v>
      </c>
      <c r="D983" s="1">
        <v>8.8000000000000007</v>
      </c>
    </row>
    <row r="984" spans="1:4" x14ac:dyDescent="0.25">
      <c r="A984" s="1">
        <v>56</v>
      </c>
      <c r="B984" s="2">
        <v>41221</v>
      </c>
      <c r="C984" s="27" t="s">
        <v>12</v>
      </c>
      <c r="D984" s="1">
        <v>9.4</v>
      </c>
    </row>
    <row r="985" spans="1:4" x14ac:dyDescent="0.25">
      <c r="A985" s="1">
        <v>56</v>
      </c>
      <c r="B985" s="2">
        <v>41232</v>
      </c>
      <c r="C985" s="27" t="s">
        <v>12</v>
      </c>
      <c r="D985" s="1">
        <v>9.3000000000000007</v>
      </c>
    </row>
    <row r="986" spans="1:4" x14ac:dyDescent="0.25">
      <c r="A986" s="1">
        <v>56</v>
      </c>
      <c r="B986" s="2">
        <v>41177</v>
      </c>
      <c r="C986" s="27" t="s">
        <v>13</v>
      </c>
      <c r="D986" s="1">
        <v>10</v>
      </c>
    </row>
    <row r="987" spans="1:4" x14ac:dyDescent="0.25">
      <c r="A987" s="1">
        <v>56</v>
      </c>
      <c r="B987" s="2">
        <v>41186</v>
      </c>
      <c r="C987" s="27" t="s">
        <v>13</v>
      </c>
      <c r="D987" s="1">
        <v>14</v>
      </c>
    </row>
    <row r="988" spans="1:4" x14ac:dyDescent="0.25">
      <c r="A988" s="1">
        <v>56</v>
      </c>
      <c r="B988" s="2">
        <v>41221</v>
      </c>
      <c r="C988" s="27" t="s">
        <v>13</v>
      </c>
      <c r="D988" s="1">
        <v>24</v>
      </c>
    </row>
    <row r="989" spans="1:4" x14ac:dyDescent="0.25">
      <c r="A989" s="1" t="e">
        <v>#N/A</v>
      </c>
      <c r="B989" s="2">
        <v>41094</v>
      </c>
      <c r="C989" s="27" t="s">
        <v>11</v>
      </c>
      <c r="D989" s="1">
        <v>407</v>
      </c>
    </row>
    <row r="990" spans="1:4" x14ac:dyDescent="0.25">
      <c r="A990" s="1" t="e">
        <v>#N/A</v>
      </c>
      <c r="B990" s="2">
        <v>41122</v>
      </c>
      <c r="C990" s="27" t="s">
        <v>11</v>
      </c>
      <c r="D990" s="1">
        <v>390</v>
      </c>
    </row>
    <row r="991" spans="1:4" x14ac:dyDescent="0.25">
      <c r="A991" s="1" t="e">
        <v>#N/A</v>
      </c>
      <c r="B991" s="2">
        <v>41159</v>
      </c>
      <c r="C991" s="27" t="s">
        <v>11</v>
      </c>
      <c r="D991" s="1">
        <v>462</v>
      </c>
    </row>
    <row r="992" spans="1:4" x14ac:dyDescent="0.25">
      <c r="A992" s="1" t="e">
        <v>#N/A</v>
      </c>
      <c r="B992" s="2">
        <v>41187</v>
      </c>
      <c r="C992" s="27" t="s">
        <v>11</v>
      </c>
      <c r="D992" s="1">
        <v>578</v>
      </c>
    </row>
    <row r="993" spans="1:4" x14ac:dyDescent="0.25">
      <c r="A993" s="1" t="e">
        <v>#N/A</v>
      </c>
      <c r="B993" s="2">
        <v>41220</v>
      </c>
      <c r="C993" s="27" t="s">
        <v>11</v>
      </c>
      <c r="D993" s="1">
        <v>473</v>
      </c>
    </row>
    <row r="994" spans="1:4" x14ac:dyDescent="0.25">
      <c r="A994" s="1" t="e">
        <v>#N/A</v>
      </c>
      <c r="B994" s="2">
        <v>41248</v>
      </c>
      <c r="C994" s="27" t="s">
        <v>11</v>
      </c>
      <c r="D994" s="1">
        <v>443</v>
      </c>
    </row>
    <row r="995" spans="1:4" x14ac:dyDescent="0.25">
      <c r="A995" s="1" t="e">
        <v>#N/A</v>
      </c>
      <c r="B995" s="2">
        <v>41094</v>
      </c>
      <c r="C995" s="27" t="s">
        <v>12</v>
      </c>
      <c r="D995" s="1">
        <v>14.6</v>
      </c>
    </row>
    <row r="996" spans="1:4" x14ac:dyDescent="0.25">
      <c r="A996" s="1" t="e">
        <v>#N/A</v>
      </c>
      <c r="B996" s="2">
        <v>41101</v>
      </c>
      <c r="C996" s="27" t="s">
        <v>12</v>
      </c>
      <c r="D996" s="1">
        <v>15.1</v>
      </c>
    </row>
    <row r="997" spans="1:4" x14ac:dyDescent="0.25">
      <c r="A997" s="1" t="e">
        <v>#N/A</v>
      </c>
      <c r="B997" s="2">
        <v>41108</v>
      </c>
      <c r="C997" s="27" t="s">
        <v>12</v>
      </c>
      <c r="D997" s="1">
        <v>15.4</v>
      </c>
    </row>
    <row r="998" spans="1:4" x14ac:dyDescent="0.25">
      <c r="A998" s="1" t="e">
        <v>#N/A</v>
      </c>
      <c r="B998" s="2">
        <v>41122</v>
      </c>
      <c r="C998" s="27" t="s">
        <v>12</v>
      </c>
      <c r="D998" s="1">
        <v>14.8</v>
      </c>
    </row>
    <row r="999" spans="1:4" x14ac:dyDescent="0.25">
      <c r="A999" s="1" t="e">
        <v>#N/A</v>
      </c>
      <c r="B999" s="2">
        <v>41136</v>
      </c>
      <c r="C999" s="27" t="s">
        <v>12</v>
      </c>
      <c r="D999" s="1">
        <v>15.3</v>
      </c>
    </row>
    <row r="1000" spans="1:4" x14ac:dyDescent="0.25">
      <c r="A1000" s="1" t="e">
        <v>#N/A</v>
      </c>
      <c r="B1000" s="2">
        <v>41150</v>
      </c>
      <c r="C1000" s="27" t="s">
        <v>12</v>
      </c>
      <c r="D1000" s="1">
        <v>15</v>
      </c>
    </row>
    <row r="1001" spans="1:4" x14ac:dyDescent="0.25">
      <c r="A1001" s="1" t="e">
        <v>#N/A</v>
      </c>
      <c r="B1001" s="2">
        <v>41159</v>
      </c>
      <c r="C1001" s="27" t="s">
        <v>12</v>
      </c>
      <c r="D1001" s="1">
        <v>14.3</v>
      </c>
    </row>
    <row r="1002" spans="1:4" x14ac:dyDescent="0.25">
      <c r="A1002" s="1" t="e">
        <v>#N/A</v>
      </c>
      <c r="B1002" s="2">
        <v>41171</v>
      </c>
      <c r="C1002" s="27" t="s">
        <v>12</v>
      </c>
      <c r="D1002" s="1">
        <v>15.1</v>
      </c>
    </row>
    <row r="1003" spans="1:4" x14ac:dyDescent="0.25">
      <c r="A1003" s="1" t="e">
        <v>#N/A</v>
      </c>
      <c r="B1003" s="2">
        <v>41186</v>
      </c>
      <c r="C1003" s="27" t="s">
        <v>12</v>
      </c>
      <c r="D1003" s="1">
        <v>13.1</v>
      </c>
    </row>
    <row r="1004" spans="1:4" x14ac:dyDescent="0.25">
      <c r="A1004" s="1" t="e">
        <v>#N/A</v>
      </c>
      <c r="B1004" s="2">
        <v>41199</v>
      </c>
      <c r="C1004" s="27" t="s">
        <v>12</v>
      </c>
      <c r="D1004" s="1">
        <v>12.9</v>
      </c>
    </row>
    <row r="1005" spans="1:4" x14ac:dyDescent="0.25">
      <c r="A1005" s="1" t="e">
        <v>#N/A</v>
      </c>
      <c r="B1005" s="2">
        <v>41220</v>
      </c>
      <c r="C1005" s="27" t="s">
        <v>12</v>
      </c>
      <c r="D1005" s="1">
        <v>12.6</v>
      </c>
    </row>
    <row r="1006" spans="1:4" x14ac:dyDescent="0.25">
      <c r="A1006" s="1" t="e">
        <v>#N/A</v>
      </c>
      <c r="B1006" s="2">
        <v>41248</v>
      </c>
      <c r="C1006" s="27" t="s">
        <v>12</v>
      </c>
      <c r="D1006" s="1">
        <v>13.1</v>
      </c>
    </row>
    <row r="1007" spans="1:4" x14ac:dyDescent="0.25">
      <c r="A1007" s="1" t="e">
        <v>#N/A</v>
      </c>
      <c r="B1007" s="2">
        <v>41094</v>
      </c>
      <c r="C1007" s="27" t="s">
        <v>13</v>
      </c>
      <c r="D1007" s="1">
        <v>52</v>
      </c>
    </row>
    <row r="1008" spans="1:4" x14ac:dyDescent="0.25">
      <c r="A1008" s="1" t="e">
        <v>#N/A</v>
      </c>
      <c r="B1008" s="2">
        <v>41122</v>
      </c>
      <c r="C1008" s="27" t="s">
        <v>13</v>
      </c>
      <c r="D1008" s="1">
        <v>42</v>
      </c>
    </row>
    <row r="1009" spans="1:4" x14ac:dyDescent="0.25">
      <c r="A1009" s="1" t="e">
        <v>#N/A</v>
      </c>
      <c r="B1009" s="2">
        <v>41159</v>
      </c>
      <c r="C1009" s="27" t="s">
        <v>13</v>
      </c>
      <c r="D1009" s="1">
        <v>36</v>
      </c>
    </row>
    <row r="1010" spans="1:4" x14ac:dyDescent="0.25">
      <c r="A1010" s="1" t="e">
        <v>#N/A</v>
      </c>
      <c r="B1010" s="2">
        <v>41186</v>
      </c>
      <c r="C1010" s="27" t="s">
        <v>13</v>
      </c>
      <c r="D1010" s="1">
        <v>50</v>
      </c>
    </row>
    <row r="1011" spans="1:4" x14ac:dyDescent="0.25">
      <c r="A1011" s="1" t="e">
        <v>#N/A</v>
      </c>
      <c r="B1011" s="2">
        <v>41220</v>
      </c>
      <c r="C1011" s="27" t="s">
        <v>13</v>
      </c>
      <c r="D1011" s="1">
        <v>36</v>
      </c>
    </row>
    <row r="1012" spans="1:4" x14ac:dyDescent="0.25">
      <c r="A1012" s="1" t="e">
        <v>#N/A</v>
      </c>
      <c r="B1012" s="2">
        <v>41248</v>
      </c>
      <c r="C1012" s="27" t="s">
        <v>13</v>
      </c>
      <c r="D1012" s="1">
        <v>44</v>
      </c>
    </row>
    <row r="1013" spans="1:4" x14ac:dyDescent="0.25">
      <c r="A1013" s="1">
        <v>57</v>
      </c>
      <c r="B1013" s="2">
        <v>41094</v>
      </c>
      <c r="C1013" s="27" t="s">
        <v>11</v>
      </c>
      <c r="D1013" s="1">
        <v>466</v>
      </c>
    </row>
    <row r="1014" spans="1:4" x14ac:dyDescent="0.25">
      <c r="A1014" s="1">
        <v>57</v>
      </c>
      <c r="B1014" s="2">
        <v>41122</v>
      </c>
      <c r="C1014" s="27" t="s">
        <v>11</v>
      </c>
      <c r="D1014" s="1">
        <v>309</v>
      </c>
    </row>
    <row r="1015" spans="1:4" x14ac:dyDescent="0.25">
      <c r="A1015" s="1">
        <v>57</v>
      </c>
      <c r="B1015" s="2">
        <v>41157</v>
      </c>
      <c r="C1015" s="27" t="s">
        <v>11</v>
      </c>
      <c r="D1015" s="1">
        <v>763</v>
      </c>
    </row>
    <row r="1016" spans="1:4" x14ac:dyDescent="0.25">
      <c r="A1016" s="1">
        <v>57</v>
      </c>
      <c r="B1016" s="2">
        <v>41185</v>
      </c>
      <c r="C1016" s="27" t="s">
        <v>11</v>
      </c>
      <c r="D1016" s="1">
        <v>549</v>
      </c>
    </row>
    <row r="1017" spans="1:4" x14ac:dyDescent="0.25">
      <c r="A1017" s="1">
        <v>57</v>
      </c>
      <c r="B1017" s="2">
        <v>41220</v>
      </c>
      <c r="C1017" s="27" t="s">
        <v>11</v>
      </c>
      <c r="D1017" s="1">
        <v>659</v>
      </c>
    </row>
    <row r="1018" spans="1:4" x14ac:dyDescent="0.25">
      <c r="A1018" s="1">
        <v>57</v>
      </c>
      <c r="B1018" s="2">
        <v>41248</v>
      </c>
      <c r="C1018" s="27" t="s">
        <v>11</v>
      </c>
      <c r="D1018" s="1">
        <v>437</v>
      </c>
    </row>
    <row r="1019" spans="1:4" x14ac:dyDescent="0.25">
      <c r="A1019" s="1">
        <v>57</v>
      </c>
      <c r="B1019" s="2">
        <v>41094</v>
      </c>
      <c r="C1019" s="27" t="s">
        <v>12</v>
      </c>
      <c r="D1019" s="1">
        <v>10.9</v>
      </c>
    </row>
    <row r="1020" spans="1:4" x14ac:dyDescent="0.25">
      <c r="A1020" s="1">
        <v>57</v>
      </c>
      <c r="B1020" s="2">
        <v>41108</v>
      </c>
      <c r="C1020" s="27" t="s">
        <v>12</v>
      </c>
      <c r="D1020" s="1">
        <v>11.4</v>
      </c>
    </row>
    <row r="1021" spans="1:4" x14ac:dyDescent="0.25">
      <c r="A1021" s="1">
        <v>57</v>
      </c>
      <c r="B1021" s="2">
        <v>41122</v>
      </c>
      <c r="C1021" s="27" t="s">
        <v>12</v>
      </c>
      <c r="D1021" s="1">
        <v>13</v>
      </c>
    </row>
    <row r="1022" spans="1:4" x14ac:dyDescent="0.25">
      <c r="A1022" s="1">
        <v>57</v>
      </c>
      <c r="B1022" s="2">
        <v>41134</v>
      </c>
      <c r="C1022" s="27" t="s">
        <v>12</v>
      </c>
      <c r="D1022" s="1">
        <v>13.3</v>
      </c>
    </row>
    <row r="1023" spans="1:4" x14ac:dyDescent="0.25">
      <c r="A1023" s="1">
        <v>57</v>
      </c>
      <c r="B1023" s="2">
        <v>41136</v>
      </c>
      <c r="C1023" s="27" t="s">
        <v>12</v>
      </c>
      <c r="D1023" s="1">
        <v>13.4</v>
      </c>
    </row>
    <row r="1024" spans="1:4" x14ac:dyDescent="0.25">
      <c r="A1024" s="1">
        <v>57</v>
      </c>
      <c r="B1024" s="2">
        <v>41145</v>
      </c>
      <c r="C1024" s="27" t="s">
        <v>12</v>
      </c>
      <c r="D1024" s="1">
        <v>12.3</v>
      </c>
    </row>
    <row r="1025" spans="1:4" x14ac:dyDescent="0.25">
      <c r="A1025" s="1">
        <v>57</v>
      </c>
      <c r="B1025" s="2">
        <v>41157</v>
      </c>
      <c r="C1025" s="27" t="s">
        <v>12</v>
      </c>
      <c r="D1025" s="1">
        <v>11.1</v>
      </c>
    </row>
    <row r="1026" spans="1:4" x14ac:dyDescent="0.25">
      <c r="A1026" s="1">
        <v>57</v>
      </c>
      <c r="B1026" s="2">
        <v>41173</v>
      </c>
      <c r="C1026" s="27" t="s">
        <v>12</v>
      </c>
      <c r="D1026" s="1">
        <v>10.9</v>
      </c>
    </row>
    <row r="1027" spans="1:4" x14ac:dyDescent="0.25">
      <c r="A1027" s="1">
        <v>57</v>
      </c>
      <c r="B1027" s="2">
        <v>41185</v>
      </c>
      <c r="C1027" s="27" t="s">
        <v>12</v>
      </c>
      <c r="D1027" s="1">
        <v>11.2</v>
      </c>
    </row>
    <row r="1028" spans="1:4" x14ac:dyDescent="0.25">
      <c r="A1028" s="1">
        <v>57</v>
      </c>
      <c r="B1028" s="2">
        <v>41199</v>
      </c>
      <c r="C1028" s="27" t="s">
        <v>12</v>
      </c>
      <c r="D1028" s="1">
        <v>11.9</v>
      </c>
    </row>
    <row r="1029" spans="1:4" x14ac:dyDescent="0.25">
      <c r="A1029" s="1">
        <v>57</v>
      </c>
      <c r="B1029" s="2">
        <v>41220</v>
      </c>
      <c r="C1029" s="27" t="s">
        <v>12</v>
      </c>
      <c r="D1029" s="1">
        <v>11.3</v>
      </c>
    </row>
    <row r="1030" spans="1:4" x14ac:dyDescent="0.25">
      <c r="A1030" s="1">
        <v>57</v>
      </c>
      <c r="B1030" s="2">
        <v>41237</v>
      </c>
      <c r="C1030" s="27" t="s">
        <v>12</v>
      </c>
      <c r="D1030" s="1">
        <v>10.9</v>
      </c>
    </row>
    <row r="1031" spans="1:4" x14ac:dyDescent="0.25">
      <c r="A1031" s="1">
        <v>57</v>
      </c>
      <c r="B1031" s="2">
        <v>41248</v>
      </c>
      <c r="C1031" s="27" t="s">
        <v>12</v>
      </c>
      <c r="D1031" s="1">
        <v>11.3</v>
      </c>
    </row>
    <row r="1032" spans="1:4" x14ac:dyDescent="0.25">
      <c r="A1032" s="1">
        <v>57</v>
      </c>
      <c r="B1032" s="2">
        <v>41094</v>
      </c>
      <c r="C1032" s="27" t="s">
        <v>13</v>
      </c>
      <c r="D1032" s="1">
        <v>18</v>
      </c>
    </row>
    <row r="1033" spans="1:4" x14ac:dyDescent="0.25">
      <c r="A1033" s="1">
        <v>57</v>
      </c>
      <c r="B1033" s="2">
        <v>41122</v>
      </c>
      <c r="C1033" s="27" t="s">
        <v>13</v>
      </c>
      <c r="D1033" s="1">
        <v>39</v>
      </c>
    </row>
    <row r="1034" spans="1:4" x14ac:dyDescent="0.25">
      <c r="A1034" s="1">
        <v>57</v>
      </c>
      <c r="B1034" s="2">
        <v>41157</v>
      </c>
      <c r="C1034" s="27" t="s">
        <v>13</v>
      </c>
      <c r="D1034" s="1">
        <v>28</v>
      </c>
    </row>
    <row r="1035" spans="1:4" x14ac:dyDescent="0.25">
      <c r="A1035" s="1">
        <v>57</v>
      </c>
      <c r="B1035" s="2">
        <v>41185</v>
      </c>
      <c r="C1035" s="27" t="s">
        <v>13</v>
      </c>
      <c r="D1035" s="1">
        <v>20</v>
      </c>
    </row>
    <row r="1036" spans="1:4" x14ac:dyDescent="0.25">
      <c r="A1036" s="1">
        <v>57</v>
      </c>
      <c r="B1036" s="2">
        <v>41220</v>
      </c>
      <c r="C1036" s="27" t="s">
        <v>13</v>
      </c>
      <c r="D1036" s="1">
        <v>38</v>
      </c>
    </row>
    <row r="1037" spans="1:4" x14ac:dyDescent="0.25">
      <c r="A1037" s="1">
        <v>57</v>
      </c>
      <c r="B1037" s="2">
        <v>41248</v>
      </c>
      <c r="C1037" s="27" t="s">
        <v>13</v>
      </c>
      <c r="D1037" s="1">
        <v>22</v>
      </c>
    </row>
    <row r="1038" spans="1:4" x14ac:dyDescent="0.25">
      <c r="A1038" s="1">
        <v>59</v>
      </c>
      <c r="B1038" s="2">
        <v>41094</v>
      </c>
      <c r="C1038" s="27" t="s">
        <v>11</v>
      </c>
      <c r="D1038" s="1">
        <v>596</v>
      </c>
    </row>
    <row r="1039" spans="1:4" x14ac:dyDescent="0.25">
      <c r="A1039" s="1">
        <v>59</v>
      </c>
      <c r="B1039" s="2">
        <v>41122</v>
      </c>
      <c r="C1039" s="27" t="s">
        <v>11</v>
      </c>
      <c r="D1039" s="1">
        <v>566</v>
      </c>
    </row>
    <row r="1040" spans="1:4" x14ac:dyDescent="0.25">
      <c r="A1040" s="1">
        <v>59</v>
      </c>
      <c r="B1040" s="2">
        <v>41094</v>
      </c>
      <c r="C1040" s="27" t="s">
        <v>12</v>
      </c>
      <c r="D1040" s="1">
        <v>11.2</v>
      </c>
    </row>
    <row r="1041" spans="1:4" x14ac:dyDescent="0.25">
      <c r="A1041" s="1">
        <v>59</v>
      </c>
      <c r="B1041" s="2">
        <v>41108</v>
      </c>
      <c r="C1041" s="27" t="s">
        <v>12</v>
      </c>
      <c r="D1041" s="1">
        <v>11</v>
      </c>
    </row>
    <row r="1042" spans="1:4" x14ac:dyDescent="0.25">
      <c r="A1042" s="1">
        <v>59</v>
      </c>
      <c r="B1042" s="2">
        <v>41122</v>
      </c>
      <c r="C1042" s="27" t="s">
        <v>12</v>
      </c>
      <c r="D1042" s="1">
        <v>11.4</v>
      </c>
    </row>
    <row r="1043" spans="1:4" x14ac:dyDescent="0.25">
      <c r="A1043" s="1">
        <v>59</v>
      </c>
      <c r="B1043" s="2">
        <v>41094</v>
      </c>
      <c r="C1043" s="27" t="s">
        <v>13</v>
      </c>
      <c r="D1043" s="1">
        <v>28</v>
      </c>
    </row>
    <row r="1044" spans="1:4" x14ac:dyDescent="0.25">
      <c r="A1044" s="1">
        <v>59</v>
      </c>
      <c r="B1044" s="2">
        <v>41122</v>
      </c>
      <c r="C1044" s="27" t="s">
        <v>13</v>
      </c>
      <c r="D1044" s="1">
        <v>40</v>
      </c>
    </row>
    <row r="1045" spans="1:4" x14ac:dyDescent="0.25">
      <c r="A1045" s="1">
        <v>60</v>
      </c>
      <c r="B1045" s="2">
        <v>41094</v>
      </c>
      <c r="C1045" s="27" t="s">
        <v>11</v>
      </c>
      <c r="D1045" s="1">
        <v>322</v>
      </c>
    </row>
    <row r="1046" spans="1:4" x14ac:dyDescent="0.25">
      <c r="A1046" s="1">
        <v>60</v>
      </c>
      <c r="B1046" s="2">
        <v>41122</v>
      </c>
      <c r="C1046" s="27" t="s">
        <v>11</v>
      </c>
      <c r="D1046" s="1">
        <v>443</v>
      </c>
    </row>
    <row r="1047" spans="1:4" x14ac:dyDescent="0.25">
      <c r="A1047" s="1">
        <v>60</v>
      </c>
      <c r="B1047" s="2">
        <v>41157</v>
      </c>
      <c r="C1047" s="27" t="s">
        <v>11</v>
      </c>
      <c r="D1047" s="1">
        <v>325</v>
      </c>
    </row>
    <row r="1048" spans="1:4" x14ac:dyDescent="0.25">
      <c r="A1048" s="1">
        <v>60</v>
      </c>
      <c r="B1048" s="2">
        <v>41187</v>
      </c>
      <c r="C1048" s="27" t="s">
        <v>11</v>
      </c>
      <c r="D1048" s="1">
        <v>355</v>
      </c>
    </row>
    <row r="1049" spans="1:4" x14ac:dyDescent="0.25">
      <c r="A1049" s="1">
        <v>60</v>
      </c>
      <c r="B1049" s="2">
        <v>41220</v>
      </c>
      <c r="C1049" s="27" t="s">
        <v>11</v>
      </c>
      <c r="D1049" s="1">
        <v>311</v>
      </c>
    </row>
    <row r="1050" spans="1:4" x14ac:dyDescent="0.25">
      <c r="A1050" s="1">
        <v>60</v>
      </c>
      <c r="B1050" s="2">
        <v>41248</v>
      </c>
      <c r="C1050" s="27" t="s">
        <v>11</v>
      </c>
      <c r="D1050" s="1">
        <v>252</v>
      </c>
    </row>
    <row r="1051" spans="1:4" x14ac:dyDescent="0.25">
      <c r="A1051" s="1">
        <v>60</v>
      </c>
      <c r="B1051" s="2">
        <v>41094</v>
      </c>
      <c r="C1051" s="27" t="s">
        <v>12</v>
      </c>
      <c r="D1051" s="1">
        <v>11</v>
      </c>
    </row>
    <row r="1052" spans="1:4" x14ac:dyDescent="0.25">
      <c r="A1052" s="1">
        <v>60</v>
      </c>
      <c r="B1052" s="2">
        <v>41110</v>
      </c>
      <c r="C1052" s="27" t="s">
        <v>12</v>
      </c>
      <c r="D1052" s="1">
        <v>10.8</v>
      </c>
    </row>
    <row r="1053" spans="1:4" x14ac:dyDescent="0.25">
      <c r="A1053" s="1">
        <v>60</v>
      </c>
      <c r="B1053" s="2">
        <v>41122</v>
      </c>
      <c r="C1053" s="27" t="s">
        <v>12</v>
      </c>
      <c r="D1053" s="1">
        <v>10.8</v>
      </c>
    </row>
    <row r="1054" spans="1:4" x14ac:dyDescent="0.25">
      <c r="A1054" s="1">
        <v>60</v>
      </c>
      <c r="B1054" s="2">
        <v>41136</v>
      </c>
      <c r="C1054" s="27" t="s">
        <v>12</v>
      </c>
      <c r="D1054" s="1">
        <v>10.6</v>
      </c>
    </row>
    <row r="1055" spans="1:4" x14ac:dyDescent="0.25">
      <c r="A1055" s="1">
        <v>60</v>
      </c>
      <c r="B1055" s="2">
        <v>41157</v>
      </c>
      <c r="C1055" s="27" t="s">
        <v>12</v>
      </c>
      <c r="D1055" s="1">
        <v>10.6</v>
      </c>
    </row>
    <row r="1056" spans="1:4" x14ac:dyDescent="0.25">
      <c r="A1056" s="1">
        <v>60</v>
      </c>
      <c r="B1056" s="2">
        <v>41171</v>
      </c>
      <c r="C1056" s="27" t="s">
        <v>12</v>
      </c>
      <c r="D1056" s="1">
        <v>11.8</v>
      </c>
    </row>
    <row r="1057" spans="1:4" x14ac:dyDescent="0.25">
      <c r="A1057" s="1">
        <v>60</v>
      </c>
      <c r="B1057" s="2">
        <v>41187</v>
      </c>
      <c r="C1057" s="27" t="s">
        <v>12</v>
      </c>
      <c r="D1057" s="1">
        <v>11.2</v>
      </c>
    </row>
    <row r="1058" spans="1:4" x14ac:dyDescent="0.25">
      <c r="A1058" s="1">
        <v>60</v>
      </c>
      <c r="B1058" s="2">
        <v>41199</v>
      </c>
      <c r="C1058" s="27" t="s">
        <v>12</v>
      </c>
      <c r="D1058" s="1">
        <v>11.1</v>
      </c>
    </row>
    <row r="1059" spans="1:4" x14ac:dyDescent="0.25">
      <c r="A1059" s="1">
        <v>60</v>
      </c>
      <c r="B1059" s="2">
        <v>41220</v>
      </c>
      <c r="C1059" s="27" t="s">
        <v>12</v>
      </c>
      <c r="D1059" s="1">
        <v>10.5</v>
      </c>
    </row>
    <row r="1060" spans="1:4" x14ac:dyDescent="0.25">
      <c r="A1060" s="1">
        <v>60</v>
      </c>
      <c r="B1060" s="2">
        <v>41233</v>
      </c>
      <c r="C1060" s="27" t="s">
        <v>12</v>
      </c>
      <c r="D1060" s="1">
        <v>10.7</v>
      </c>
    </row>
    <row r="1061" spans="1:4" x14ac:dyDescent="0.25">
      <c r="A1061" s="1">
        <v>60</v>
      </c>
      <c r="B1061" s="2">
        <v>41248</v>
      </c>
      <c r="C1061" s="27" t="s">
        <v>12</v>
      </c>
      <c r="D1061" s="1">
        <v>10.9</v>
      </c>
    </row>
    <row r="1062" spans="1:4" x14ac:dyDescent="0.25">
      <c r="A1062" s="1">
        <v>60</v>
      </c>
      <c r="B1062" s="2">
        <v>41094</v>
      </c>
      <c r="C1062" s="27" t="s">
        <v>13</v>
      </c>
      <c r="D1062" s="1">
        <v>29</v>
      </c>
    </row>
    <row r="1063" spans="1:4" x14ac:dyDescent="0.25">
      <c r="A1063" s="1">
        <v>60</v>
      </c>
      <c r="B1063" s="2">
        <v>41122</v>
      </c>
      <c r="C1063" s="27" t="s">
        <v>13</v>
      </c>
      <c r="D1063" s="1">
        <v>37</v>
      </c>
    </row>
    <row r="1064" spans="1:4" x14ac:dyDescent="0.25">
      <c r="A1064" s="1">
        <v>60</v>
      </c>
      <c r="B1064" s="2">
        <v>41157</v>
      </c>
      <c r="C1064" s="27" t="s">
        <v>13</v>
      </c>
      <c r="D1064" s="1">
        <v>44</v>
      </c>
    </row>
    <row r="1065" spans="1:4" x14ac:dyDescent="0.25">
      <c r="A1065" s="1">
        <v>60</v>
      </c>
      <c r="B1065" s="2">
        <v>41187</v>
      </c>
      <c r="C1065" s="27" t="s">
        <v>13</v>
      </c>
      <c r="D1065" s="1">
        <v>25</v>
      </c>
    </row>
    <row r="1066" spans="1:4" x14ac:dyDescent="0.25">
      <c r="A1066" s="1">
        <v>60</v>
      </c>
      <c r="B1066" s="2">
        <v>41220</v>
      </c>
      <c r="C1066" s="27" t="s">
        <v>13</v>
      </c>
      <c r="D1066" s="1">
        <v>31</v>
      </c>
    </row>
    <row r="1067" spans="1:4" x14ac:dyDescent="0.25">
      <c r="A1067" s="1">
        <v>60</v>
      </c>
      <c r="B1067" s="2">
        <v>41248</v>
      </c>
      <c r="C1067" s="27" t="s">
        <v>13</v>
      </c>
      <c r="D1067" s="1">
        <v>31</v>
      </c>
    </row>
    <row r="1068" spans="1:4" x14ac:dyDescent="0.25">
      <c r="A1068" s="1" t="e">
        <v>#N/A</v>
      </c>
      <c r="B1068" s="2">
        <v>41234</v>
      </c>
      <c r="C1068" s="27" t="s">
        <v>11</v>
      </c>
      <c r="D1068" s="1">
        <v>39</v>
      </c>
    </row>
    <row r="1069" spans="1:4" x14ac:dyDescent="0.25">
      <c r="A1069" s="1" t="e">
        <v>#N/A</v>
      </c>
      <c r="B1069" s="2">
        <v>41234</v>
      </c>
      <c r="C1069" s="27" t="s">
        <v>12</v>
      </c>
      <c r="D1069" s="1">
        <v>12.9</v>
      </c>
    </row>
    <row r="1070" spans="1:4" x14ac:dyDescent="0.25">
      <c r="A1070" s="1" t="e">
        <v>#N/A</v>
      </c>
      <c r="B1070" s="2">
        <v>41234</v>
      </c>
      <c r="C1070" s="27" t="s">
        <v>13</v>
      </c>
      <c r="D1070" s="1">
        <v>26</v>
      </c>
    </row>
    <row r="1071" spans="1:4" x14ac:dyDescent="0.25">
      <c r="A1071" s="1">
        <v>61</v>
      </c>
      <c r="B1071" s="2">
        <v>41095</v>
      </c>
      <c r="C1071" s="27" t="s">
        <v>11</v>
      </c>
      <c r="D1071" s="1">
        <v>1915</v>
      </c>
    </row>
    <row r="1072" spans="1:4" x14ac:dyDescent="0.25">
      <c r="A1072" s="1">
        <v>61</v>
      </c>
      <c r="B1072" s="2">
        <v>41123</v>
      </c>
      <c r="C1072" s="27" t="s">
        <v>11</v>
      </c>
      <c r="D1072" s="1">
        <v>1319</v>
      </c>
    </row>
    <row r="1073" spans="1:4" x14ac:dyDescent="0.25">
      <c r="A1073" s="1">
        <v>61</v>
      </c>
      <c r="B1073" s="2">
        <v>41095</v>
      </c>
      <c r="C1073" s="27" t="s">
        <v>12</v>
      </c>
      <c r="D1073" s="1">
        <v>11.6</v>
      </c>
    </row>
    <row r="1074" spans="1:4" x14ac:dyDescent="0.25">
      <c r="A1074" s="1">
        <v>61</v>
      </c>
      <c r="B1074" s="2">
        <v>41102</v>
      </c>
      <c r="C1074" s="27" t="s">
        <v>12</v>
      </c>
      <c r="D1074" s="1">
        <v>11.2</v>
      </c>
    </row>
    <row r="1075" spans="1:4" x14ac:dyDescent="0.25">
      <c r="A1075" s="1">
        <v>61</v>
      </c>
      <c r="B1075" s="2">
        <v>41109</v>
      </c>
      <c r="C1075" s="27" t="s">
        <v>12</v>
      </c>
      <c r="D1075" s="1">
        <v>11.6</v>
      </c>
    </row>
    <row r="1076" spans="1:4" x14ac:dyDescent="0.25">
      <c r="A1076" s="1">
        <v>61</v>
      </c>
      <c r="B1076" s="2">
        <v>41123</v>
      </c>
      <c r="C1076" s="27" t="s">
        <v>12</v>
      </c>
      <c r="D1076" s="1">
        <v>10.7</v>
      </c>
    </row>
    <row r="1077" spans="1:4" x14ac:dyDescent="0.25">
      <c r="A1077" s="1">
        <v>61</v>
      </c>
      <c r="B1077" s="2">
        <v>41137</v>
      </c>
      <c r="C1077" s="27" t="s">
        <v>12</v>
      </c>
      <c r="D1077" s="1">
        <v>11</v>
      </c>
    </row>
    <row r="1078" spans="1:4" x14ac:dyDescent="0.25">
      <c r="A1078" s="1">
        <v>61</v>
      </c>
      <c r="B1078" s="2">
        <v>41095</v>
      </c>
      <c r="C1078" s="27" t="s">
        <v>13</v>
      </c>
      <c r="D1078" s="1">
        <v>46</v>
      </c>
    </row>
    <row r="1079" spans="1:4" x14ac:dyDescent="0.25">
      <c r="A1079" s="1">
        <v>61</v>
      </c>
      <c r="B1079" s="2">
        <v>41123</v>
      </c>
      <c r="C1079" s="27" t="s">
        <v>13</v>
      </c>
      <c r="D1079" s="1">
        <v>61</v>
      </c>
    </row>
    <row r="1080" spans="1:4" x14ac:dyDescent="0.25">
      <c r="A1080" s="1" t="e">
        <v>#N/A</v>
      </c>
      <c r="B1080" s="2">
        <v>41095</v>
      </c>
      <c r="C1080" s="27" t="s">
        <v>11</v>
      </c>
      <c r="D1080" s="1">
        <v>880</v>
      </c>
    </row>
    <row r="1081" spans="1:4" x14ac:dyDescent="0.25">
      <c r="A1081" s="1" t="e">
        <v>#N/A</v>
      </c>
      <c r="B1081" s="2">
        <v>41123</v>
      </c>
      <c r="C1081" s="27" t="s">
        <v>11</v>
      </c>
      <c r="D1081" s="1">
        <v>562</v>
      </c>
    </row>
    <row r="1082" spans="1:4" x14ac:dyDescent="0.25">
      <c r="A1082" s="1" t="e">
        <v>#N/A</v>
      </c>
      <c r="B1082" s="2">
        <v>41156</v>
      </c>
      <c r="C1082" s="27" t="s">
        <v>11</v>
      </c>
      <c r="D1082" s="1">
        <v>633</v>
      </c>
    </row>
    <row r="1083" spans="1:4" x14ac:dyDescent="0.25">
      <c r="A1083" s="1" t="e">
        <v>#N/A</v>
      </c>
      <c r="B1083" s="2">
        <v>41187</v>
      </c>
      <c r="C1083" s="27" t="s">
        <v>11</v>
      </c>
      <c r="D1083" s="1">
        <v>1085</v>
      </c>
    </row>
    <row r="1084" spans="1:4" x14ac:dyDescent="0.25">
      <c r="A1084" s="1" t="e">
        <v>#N/A</v>
      </c>
      <c r="B1084" s="2">
        <v>41221</v>
      </c>
      <c r="C1084" s="27" t="s">
        <v>11</v>
      </c>
      <c r="D1084" s="1">
        <v>922</v>
      </c>
    </row>
    <row r="1085" spans="1:4" x14ac:dyDescent="0.25">
      <c r="A1085" s="1" t="e">
        <v>#N/A</v>
      </c>
      <c r="B1085" s="2">
        <v>41095</v>
      </c>
      <c r="C1085" s="27" t="s">
        <v>12</v>
      </c>
      <c r="D1085" s="1">
        <v>14.1</v>
      </c>
    </row>
    <row r="1086" spans="1:4" x14ac:dyDescent="0.25">
      <c r="A1086" s="1" t="e">
        <v>#N/A</v>
      </c>
      <c r="B1086" s="2">
        <v>41102</v>
      </c>
      <c r="C1086" s="27" t="s">
        <v>12</v>
      </c>
      <c r="D1086" s="1">
        <v>14.3</v>
      </c>
    </row>
    <row r="1087" spans="1:4" x14ac:dyDescent="0.25">
      <c r="A1087" s="1" t="e">
        <v>#N/A</v>
      </c>
      <c r="B1087" s="2">
        <v>41109</v>
      </c>
      <c r="C1087" s="27" t="s">
        <v>12</v>
      </c>
      <c r="D1087" s="1">
        <v>13.2</v>
      </c>
    </row>
    <row r="1088" spans="1:4" x14ac:dyDescent="0.25">
      <c r="A1088" s="1" t="e">
        <v>#N/A</v>
      </c>
      <c r="B1088" s="2">
        <v>41116</v>
      </c>
      <c r="C1088" s="27" t="s">
        <v>12</v>
      </c>
      <c r="D1088" s="1">
        <v>13.5</v>
      </c>
    </row>
    <row r="1089" spans="1:4" x14ac:dyDescent="0.25">
      <c r="A1089" s="1" t="e">
        <v>#N/A</v>
      </c>
      <c r="B1089" s="2">
        <v>41123</v>
      </c>
      <c r="C1089" s="27" t="s">
        <v>12</v>
      </c>
      <c r="D1089" s="1">
        <v>12.9</v>
      </c>
    </row>
    <row r="1090" spans="1:4" x14ac:dyDescent="0.25">
      <c r="A1090" s="1" t="e">
        <v>#N/A</v>
      </c>
      <c r="B1090" s="2">
        <v>41130</v>
      </c>
      <c r="C1090" s="27" t="s">
        <v>12</v>
      </c>
      <c r="D1090" s="1">
        <v>13.7</v>
      </c>
    </row>
    <row r="1091" spans="1:4" x14ac:dyDescent="0.25">
      <c r="A1091" s="1" t="e">
        <v>#N/A</v>
      </c>
      <c r="B1091" s="2">
        <v>41137</v>
      </c>
      <c r="C1091" s="27" t="s">
        <v>12</v>
      </c>
      <c r="D1091" s="1">
        <v>13.4</v>
      </c>
    </row>
    <row r="1092" spans="1:4" x14ac:dyDescent="0.25">
      <c r="A1092" s="1" t="e">
        <v>#N/A</v>
      </c>
      <c r="B1092" s="2">
        <v>41144</v>
      </c>
      <c r="C1092" s="27" t="s">
        <v>12</v>
      </c>
      <c r="D1092" s="1">
        <v>13.3</v>
      </c>
    </row>
    <row r="1093" spans="1:4" x14ac:dyDescent="0.25">
      <c r="A1093" s="1" t="e">
        <v>#N/A</v>
      </c>
      <c r="B1093" s="2">
        <v>41156</v>
      </c>
      <c r="C1093" s="27" t="s">
        <v>12</v>
      </c>
      <c r="D1093" s="1">
        <v>13.4</v>
      </c>
    </row>
    <row r="1094" spans="1:4" x14ac:dyDescent="0.25">
      <c r="A1094" s="1" t="e">
        <v>#N/A</v>
      </c>
      <c r="B1094" s="2">
        <v>41172</v>
      </c>
      <c r="C1094" s="27" t="s">
        <v>12</v>
      </c>
      <c r="D1094" s="1">
        <v>13.6</v>
      </c>
    </row>
    <row r="1095" spans="1:4" x14ac:dyDescent="0.25">
      <c r="A1095" s="1" t="e">
        <v>#N/A</v>
      </c>
      <c r="B1095" s="2">
        <v>41187</v>
      </c>
      <c r="C1095" s="27" t="s">
        <v>12</v>
      </c>
      <c r="D1095" s="1">
        <v>13.7</v>
      </c>
    </row>
    <row r="1096" spans="1:4" x14ac:dyDescent="0.25">
      <c r="A1096" s="1" t="e">
        <v>#N/A</v>
      </c>
      <c r="B1096" s="2">
        <v>41200</v>
      </c>
      <c r="C1096" s="27" t="s">
        <v>12</v>
      </c>
      <c r="D1096" s="1">
        <v>14</v>
      </c>
    </row>
    <row r="1097" spans="1:4" x14ac:dyDescent="0.25">
      <c r="A1097" s="1" t="e">
        <v>#N/A</v>
      </c>
      <c r="B1097" s="2">
        <v>41221</v>
      </c>
      <c r="C1097" s="27" t="s">
        <v>12</v>
      </c>
      <c r="D1097" s="1">
        <v>14.2</v>
      </c>
    </row>
    <row r="1098" spans="1:4" x14ac:dyDescent="0.25">
      <c r="A1098" s="1" t="e">
        <v>#N/A</v>
      </c>
      <c r="B1098" s="2">
        <v>41243</v>
      </c>
      <c r="C1098" s="27" t="s">
        <v>12</v>
      </c>
      <c r="D1098" s="1">
        <v>12.3</v>
      </c>
    </row>
    <row r="1099" spans="1:4" x14ac:dyDescent="0.25">
      <c r="A1099" s="1" t="e">
        <v>#N/A</v>
      </c>
      <c r="B1099" s="2">
        <v>41095</v>
      </c>
      <c r="C1099" s="27" t="s">
        <v>13</v>
      </c>
      <c r="D1099" s="1">
        <v>36</v>
      </c>
    </row>
    <row r="1100" spans="1:4" x14ac:dyDescent="0.25">
      <c r="A1100" s="1" t="e">
        <v>#N/A</v>
      </c>
      <c r="B1100" s="2">
        <v>41123</v>
      </c>
      <c r="C1100" s="27" t="s">
        <v>13</v>
      </c>
      <c r="D1100" s="1">
        <v>25</v>
      </c>
    </row>
    <row r="1101" spans="1:4" x14ac:dyDescent="0.25">
      <c r="A1101" s="1" t="e">
        <v>#N/A</v>
      </c>
      <c r="B1101" s="2">
        <v>41156</v>
      </c>
      <c r="C1101" s="27" t="s">
        <v>13</v>
      </c>
      <c r="D1101" s="1">
        <v>23</v>
      </c>
    </row>
    <row r="1102" spans="1:4" x14ac:dyDescent="0.25">
      <c r="A1102" s="1" t="e">
        <v>#N/A</v>
      </c>
      <c r="B1102" s="2">
        <v>41187</v>
      </c>
      <c r="C1102" s="27" t="s">
        <v>13</v>
      </c>
      <c r="D1102" s="1">
        <v>33</v>
      </c>
    </row>
    <row r="1103" spans="1:4" x14ac:dyDescent="0.25">
      <c r="A1103" s="1" t="e">
        <v>#N/A</v>
      </c>
      <c r="B1103" s="2">
        <v>41221</v>
      </c>
      <c r="C1103" s="27" t="s">
        <v>13</v>
      </c>
      <c r="D1103" s="1">
        <v>37</v>
      </c>
    </row>
    <row r="1104" spans="1:4" x14ac:dyDescent="0.25">
      <c r="A1104" s="1">
        <v>63</v>
      </c>
      <c r="B1104" s="2">
        <v>41094</v>
      </c>
      <c r="C1104" s="27" t="s">
        <v>11</v>
      </c>
      <c r="D1104" s="1">
        <v>606</v>
      </c>
    </row>
    <row r="1105" spans="1:4" x14ac:dyDescent="0.25">
      <c r="A1105" s="1">
        <v>63</v>
      </c>
      <c r="B1105" s="2">
        <v>41122</v>
      </c>
      <c r="C1105" s="27" t="s">
        <v>11</v>
      </c>
      <c r="D1105" s="1">
        <v>547</v>
      </c>
    </row>
    <row r="1106" spans="1:4" x14ac:dyDescent="0.25">
      <c r="A1106" s="1">
        <v>63</v>
      </c>
      <c r="B1106" s="2">
        <v>41157</v>
      </c>
      <c r="C1106" s="27" t="s">
        <v>11</v>
      </c>
      <c r="D1106" s="1">
        <v>878</v>
      </c>
    </row>
    <row r="1107" spans="1:4" x14ac:dyDescent="0.25">
      <c r="A1107" s="1">
        <v>63</v>
      </c>
      <c r="B1107" s="2">
        <v>41185</v>
      </c>
      <c r="C1107" s="27" t="s">
        <v>11</v>
      </c>
      <c r="D1107" s="1">
        <v>707</v>
      </c>
    </row>
    <row r="1108" spans="1:4" x14ac:dyDescent="0.25">
      <c r="A1108" s="1">
        <v>63</v>
      </c>
      <c r="B1108" s="2">
        <v>41220</v>
      </c>
      <c r="C1108" s="27" t="s">
        <v>11</v>
      </c>
      <c r="D1108" s="1">
        <v>831</v>
      </c>
    </row>
    <row r="1109" spans="1:4" x14ac:dyDescent="0.25">
      <c r="A1109" s="1">
        <v>63</v>
      </c>
      <c r="B1109" s="2">
        <v>41248</v>
      </c>
      <c r="C1109" s="27" t="s">
        <v>11</v>
      </c>
      <c r="D1109" s="1">
        <v>795</v>
      </c>
    </row>
    <row r="1110" spans="1:4" x14ac:dyDescent="0.25">
      <c r="A1110" s="1">
        <v>63</v>
      </c>
      <c r="B1110" s="2">
        <v>41094</v>
      </c>
      <c r="C1110" s="27" t="s">
        <v>12</v>
      </c>
      <c r="D1110" s="1">
        <v>10.9</v>
      </c>
    </row>
    <row r="1111" spans="1:4" x14ac:dyDescent="0.25">
      <c r="A1111" s="1">
        <v>63</v>
      </c>
      <c r="B1111" s="2">
        <v>41108</v>
      </c>
      <c r="C1111" s="27" t="s">
        <v>12</v>
      </c>
      <c r="D1111" s="1">
        <v>11.4</v>
      </c>
    </row>
    <row r="1112" spans="1:4" x14ac:dyDescent="0.25">
      <c r="A1112" s="1">
        <v>63</v>
      </c>
      <c r="B1112" s="2">
        <v>41122</v>
      </c>
      <c r="C1112" s="27" t="s">
        <v>12</v>
      </c>
      <c r="D1112" s="1">
        <v>11.5</v>
      </c>
    </row>
    <row r="1113" spans="1:4" x14ac:dyDescent="0.25">
      <c r="A1113" s="1">
        <v>63</v>
      </c>
      <c r="B1113" s="2">
        <v>41136</v>
      </c>
      <c r="C1113" s="27" t="s">
        <v>12</v>
      </c>
      <c r="D1113" s="1">
        <v>11.8</v>
      </c>
    </row>
    <row r="1114" spans="1:4" x14ac:dyDescent="0.25">
      <c r="A1114" s="1">
        <v>63</v>
      </c>
      <c r="B1114" s="2">
        <v>41143</v>
      </c>
      <c r="C1114" s="27" t="s">
        <v>12</v>
      </c>
      <c r="D1114" s="1">
        <v>12</v>
      </c>
    </row>
    <row r="1115" spans="1:4" x14ac:dyDescent="0.25">
      <c r="A1115" s="1">
        <v>63</v>
      </c>
      <c r="B1115" s="2">
        <v>41157</v>
      </c>
      <c r="C1115" s="27" t="s">
        <v>12</v>
      </c>
      <c r="D1115" s="1">
        <v>10.7</v>
      </c>
    </row>
    <row r="1116" spans="1:4" x14ac:dyDescent="0.25">
      <c r="A1116" s="1">
        <v>63</v>
      </c>
      <c r="B1116" s="2">
        <v>41171</v>
      </c>
      <c r="C1116" s="27" t="s">
        <v>12</v>
      </c>
      <c r="D1116" s="1">
        <v>10.7</v>
      </c>
    </row>
    <row r="1117" spans="1:4" x14ac:dyDescent="0.25">
      <c r="A1117" s="1">
        <v>63</v>
      </c>
      <c r="B1117" s="2">
        <v>41185</v>
      </c>
      <c r="C1117" s="27" t="s">
        <v>12</v>
      </c>
      <c r="D1117" s="1">
        <v>11.5</v>
      </c>
    </row>
    <row r="1118" spans="1:4" x14ac:dyDescent="0.25">
      <c r="A1118" s="1">
        <v>63</v>
      </c>
      <c r="B1118" s="2">
        <v>41199</v>
      </c>
      <c r="C1118" s="27" t="s">
        <v>12</v>
      </c>
      <c r="D1118" s="1">
        <v>11.6</v>
      </c>
    </row>
    <row r="1119" spans="1:4" x14ac:dyDescent="0.25">
      <c r="A1119" s="1">
        <v>63</v>
      </c>
      <c r="B1119" s="2">
        <v>41220</v>
      </c>
      <c r="C1119" s="27" t="s">
        <v>12</v>
      </c>
      <c r="D1119" s="1">
        <v>11.4</v>
      </c>
    </row>
    <row r="1120" spans="1:4" x14ac:dyDescent="0.25">
      <c r="A1120" s="1">
        <v>63</v>
      </c>
      <c r="B1120" s="2">
        <v>41233</v>
      </c>
      <c r="C1120" s="27" t="s">
        <v>12</v>
      </c>
      <c r="D1120" s="1">
        <v>10.4</v>
      </c>
    </row>
    <row r="1121" spans="1:4" x14ac:dyDescent="0.25">
      <c r="A1121" s="1">
        <v>63</v>
      </c>
      <c r="B1121" s="2">
        <v>41248</v>
      </c>
      <c r="C1121" s="27" t="s">
        <v>12</v>
      </c>
      <c r="D1121" s="1">
        <v>8.5</v>
      </c>
    </row>
    <row r="1122" spans="1:4" x14ac:dyDescent="0.25">
      <c r="A1122" s="1">
        <v>63</v>
      </c>
      <c r="B1122" s="2">
        <v>41094</v>
      </c>
      <c r="C1122" s="27" t="s">
        <v>13</v>
      </c>
      <c r="D1122" s="1">
        <v>27</v>
      </c>
    </row>
    <row r="1123" spans="1:4" x14ac:dyDescent="0.25">
      <c r="A1123" s="1">
        <v>63</v>
      </c>
      <c r="B1123" s="2">
        <v>41122</v>
      </c>
      <c r="C1123" s="27" t="s">
        <v>13</v>
      </c>
      <c r="D1123" s="1">
        <v>35</v>
      </c>
    </row>
    <row r="1124" spans="1:4" x14ac:dyDescent="0.25">
      <c r="A1124" s="1">
        <v>63</v>
      </c>
      <c r="B1124" s="2">
        <v>41157</v>
      </c>
      <c r="C1124" s="27" t="s">
        <v>13</v>
      </c>
      <c r="D1124" s="1">
        <v>42</v>
      </c>
    </row>
    <row r="1125" spans="1:4" x14ac:dyDescent="0.25">
      <c r="A1125" s="1">
        <v>63</v>
      </c>
      <c r="B1125" s="2">
        <v>41185</v>
      </c>
      <c r="C1125" s="27" t="s">
        <v>13</v>
      </c>
      <c r="D1125" s="1">
        <v>34</v>
      </c>
    </row>
    <row r="1126" spans="1:4" x14ac:dyDescent="0.25">
      <c r="A1126" s="1">
        <v>63</v>
      </c>
      <c r="B1126" s="2">
        <v>41220</v>
      </c>
      <c r="C1126" s="27" t="s">
        <v>13</v>
      </c>
      <c r="D1126" s="1">
        <v>32</v>
      </c>
    </row>
    <row r="1127" spans="1:4" x14ac:dyDescent="0.25">
      <c r="A1127" s="1">
        <v>63</v>
      </c>
      <c r="B1127" s="2">
        <v>41248</v>
      </c>
      <c r="C1127" s="27" t="s">
        <v>13</v>
      </c>
      <c r="D1127" s="1">
        <v>38</v>
      </c>
    </row>
    <row r="1128" spans="1:4" x14ac:dyDescent="0.25">
      <c r="A1128" s="1" t="e">
        <v>#N/A</v>
      </c>
      <c r="B1128" s="2">
        <v>41247</v>
      </c>
      <c r="C1128" s="27" t="s">
        <v>11</v>
      </c>
      <c r="D1128" s="1">
        <v>698</v>
      </c>
    </row>
    <row r="1129" spans="1:4" x14ac:dyDescent="0.25">
      <c r="A1129" s="1" t="e">
        <v>#N/A</v>
      </c>
      <c r="B1129" s="2">
        <v>41247</v>
      </c>
      <c r="C1129" s="27" t="s">
        <v>12</v>
      </c>
      <c r="D1129" s="1">
        <v>8.8000000000000007</v>
      </c>
    </row>
    <row r="1130" spans="1:4" x14ac:dyDescent="0.25">
      <c r="A1130" s="1" t="e">
        <v>#N/A</v>
      </c>
      <c r="B1130" s="2">
        <v>41247</v>
      </c>
      <c r="C1130" s="27" t="s">
        <v>13</v>
      </c>
      <c r="D1130" s="1">
        <v>28</v>
      </c>
    </row>
    <row r="1131" spans="1:4" x14ac:dyDescent="0.25">
      <c r="A1131" s="1" t="e">
        <v>#N/A</v>
      </c>
      <c r="B1131" s="2">
        <v>41093</v>
      </c>
      <c r="C1131" s="27" t="s">
        <v>11</v>
      </c>
      <c r="D1131" s="1">
        <v>718</v>
      </c>
    </row>
    <row r="1132" spans="1:4" x14ac:dyDescent="0.25">
      <c r="A1132" s="1" t="e">
        <v>#N/A</v>
      </c>
      <c r="B1132" s="2">
        <v>41125</v>
      </c>
      <c r="C1132" s="27" t="s">
        <v>11</v>
      </c>
      <c r="D1132" s="1">
        <v>767</v>
      </c>
    </row>
    <row r="1133" spans="1:4" x14ac:dyDescent="0.25">
      <c r="A1133" s="1" t="e">
        <v>#N/A</v>
      </c>
      <c r="B1133" s="2">
        <v>41132</v>
      </c>
      <c r="C1133" s="27" t="s">
        <v>11</v>
      </c>
      <c r="D1133" s="1">
        <v>740</v>
      </c>
    </row>
    <row r="1134" spans="1:4" x14ac:dyDescent="0.25">
      <c r="A1134" s="1" t="e">
        <v>#N/A</v>
      </c>
      <c r="B1134" s="2">
        <v>41156</v>
      </c>
      <c r="C1134" s="27" t="s">
        <v>11</v>
      </c>
      <c r="D1134" s="1">
        <v>636</v>
      </c>
    </row>
    <row r="1135" spans="1:4" x14ac:dyDescent="0.25">
      <c r="A1135" s="1" t="e">
        <v>#N/A</v>
      </c>
      <c r="B1135" s="2">
        <v>41184</v>
      </c>
      <c r="C1135" s="27" t="s">
        <v>11</v>
      </c>
      <c r="D1135" s="1">
        <v>729</v>
      </c>
    </row>
    <row r="1136" spans="1:4" x14ac:dyDescent="0.25">
      <c r="A1136" s="1" t="e">
        <v>#N/A</v>
      </c>
      <c r="B1136" s="2">
        <v>41219</v>
      </c>
      <c r="C1136" s="27" t="s">
        <v>11</v>
      </c>
      <c r="D1136" s="1">
        <v>867</v>
      </c>
    </row>
    <row r="1137" spans="1:4" x14ac:dyDescent="0.25">
      <c r="A1137" s="1" t="e">
        <v>#N/A</v>
      </c>
      <c r="B1137" s="2">
        <v>41247</v>
      </c>
      <c r="C1137" s="27" t="s">
        <v>11</v>
      </c>
      <c r="D1137" s="1">
        <v>964</v>
      </c>
    </row>
    <row r="1138" spans="1:4" x14ac:dyDescent="0.25">
      <c r="A1138" s="1" t="e">
        <v>#N/A</v>
      </c>
      <c r="B1138" s="2">
        <v>41093</v>
      </c>
      <c r="C1138" s="27" t="s">
        <v>12</v>
      </c>
      <c r="D1138" s="1">
        <v>8.3000000000000007</v>
      </c>
    </row>
    <row r="1139" spans="1:4" x14ac:dyDescent="0.25">
      <c r="A1139" s="1" t="e">
        <v>#N/A</v>
      </c>
      <c r="B1139" s="2">
        <v>41107</v>
      </c>
      <c r="C1139" s="27" t="s">
        <v>12</v>
      </c>
      <c r="D1139" s="1">
        <v>8.6999999999999993</v>
      </c>
    </row>
    <row r="1140" spans="1:4" x14ac:dyDescent="0.25">
      <c r="A1140" s="1" t="e">
        <v>#N/A</v>
      </c>
      <c r="B1140" s="2">
        <v>41125</v>
      </c>
      <c r="C1140" s="27" t="s">
        <v>12</v>
      </c>
      <c r="D1140" s="1">
        <v>9.4</v>
      </c>
    </row>
    <row r="1141" spans="1:4" x14ac:dyDescent="0.25">
      <c r="A1141" s="1" t="e">
        <v>#N/A</v>
      </c>
      <c r="B1141" s="2">
        <v>41132</v>
      </c>
      <c r="C1141" s="27" t="s">
        <v>12</v>
      </c>
      <c r="D1141" s="1">
        <v>9.3000000000000007</v>
      </c>
    </row>
    <row r="1142" spans="1:4" x14ac:dyDescent="0.25">
      <c r="A1142" s="1" t="e">
        <v>#N/A</v>
      </c>
      <c r="B1142" s="2">
        <v>41135</v>
      </c>
      <c r="C1142" s="27" t="s">
        <v>12</v>
      </c>
      <c r="D1142" s="1">
        <v>9</v>
      </c>
    </row>
    <row r="1143" spans="1:4" x14ac:dyDescent="0.25">
      <c r="A1143" s="1" t="e">
        <v>#N/A</v>
      </c>
      <c r="B1143" s="2">
        <v>41156</v>
      </c>
      <c r="C1143" s="27" t="s">
        <v>12</v>
      </c>
      <c r="D1143" s="1">
        <v>9.1</v>
      </c>
    </row>
    <row r="1144" spans="1:4" x14ac:dyDescent="0.25">
      <c r="A1144" s="1" t="e">
        <v>#N/A</v>
      </c>
      <c r="B1144" s="2">
        <v>41170</v>
      </c>
      <c r="C1144" s="27" t="s">
        <v>12</v>
      </c>
      <c r="D1144" s="1">
        <v>9</v>
      </c>
    </row>
    <row r="1145" spans="1:4" x14ac:dyDescent="0.25">
      <c r="A1145" s="1" t="e">
        <v>#N/A</v>
      </c>
      <c r="B1145" s="2">
        <v>41184</v>
      </c>
      <c r="C1145" s="27" t="s">
        <v>12</v>
      </c>
      <c r="D1145" s="1">
        <v>9.4</v>
      </c>
    </row>
    <row r="1146" spans="1:4" x14ac:dyDescent="0.25">
      <c r="A1146" s="1" t="e">
        <v>#N/A</v>
      </c>
      <c r="B1146" s="2">
        <v>41198</v>
      </c>
      <c r="C1146" s="27" t="s">
        <v>12</v>
      </c>
      <c r="D1146" s="1">
        <v>9.3000000000000007</v>
      </c>
    </row>
    <row r="1147" spans="1:4" x14ac:dyDescent="0.25">
      <c r="A1147" s="1" t="e">
        <v>#N/A</v>
      </c>
      <c r="B1147" s="2">
        <v>41219</v>
      </c>
      <c r="C1147" s="27" t="s">
        <v>12</v>
      </c>
      <c r="D1147" s="1">
        <v>9.6999999999999993</v>
      </c>
    </row>
    <row r="1148" spans="1:4" x14ac:dyDescent="0.25">
      <c r="A1148" s="1" t="e">
        <v>#N/A</v>
      </c>
      <c r="B1148" s="2">
        <v>41232</v>
      </c>
      <c r="C1148" s="27" t="s">
        <v>12</v>
      </c>
      <c r="D1148" s="1">
        <v>9.1</v>
      </c>
    </row>
    <row r="1149" spans="1:4" x14ac:dyDescent="0.25">
      <c r="A1149" s="1" t="e">
        <v>#N/A</v>
      </c>
      <c r="B1149" s="2">
        <v>41247</v>
      </c>
      <c r="C1149" s="27" t="s">
        <v>12</v>
      </c>
      <c r="D1149" s="1">
        <v>8.8000000000000007</v>
      </c>
    </row>
    <row r="1150" spans="1:4" x14ac:dyDescent="0.25">
      <c r="A1150" s="1" t="e">
        <v>#N/A</v>
      </c>
      <c r="B1150" s="2">
        <v>41093</v>
      </c>
      <c r="C1150" s="27" t="s">
        <v>13</v>
      </c>
      <c r="D1150" s="1">
        <v>28</v>
      </c>
    </row>
    <row r="1151" spans="1:4" x14ac:dyDescent="0.25">
      <c r="A1151" s="1" t="e">
        <v>#N/A</v>
      </c>
      <c r="B1151" s="2">
        <v>41125</v>
      </c>
      <c r="C1151" s="27" t="s">
        <v>13</v>
      </c>
      <c r="D1151" s="1">
        <v>29</v>
      </c>
    </row>
    <row r="1152" spans="1:4" x14ac:dyDescent="0.25">
      <c r="A1152" s="1" t="e">
        <v>#N/A</v>
      </c>
      <c r="B1152" s="2">
        <v>41132</v>
      </c>
      <c r="C1152" s="27" t="s">
        <v>13</v>
      </c>
      <c r="D1152" s="1">
        <v>28</v>
      </c>
    </row>
    <row r="1153" spans="1:4" x14ac:dyDescent="0.25">
      <c r="A1153" s="1" t="e">
        <v>#N/A</v>
      </c>
      <c r="B1153" s="2">
        <v>41156</v>
      </c>
      <c r="C1153" s="27" t="s">
        <v>13</v>
      </c>
      <c r="D1153" s="1">
        <v>33</v>
      </c>
    </row>
    <row r="1154" spans="1:4" x14ac:dyDescent="0.25">
      <c r="A1154" s="1" t="e">
        <v>#N/A</v>
      </c>
      <c r="B1154" s="2">
        <v>41184</v>
      </c>
      <c r="C1154" s="27" t="s">
        <v>13</v>
      </c>
      <c r="D1154" s="1">
        <v>27</v>
      </c>
    </row>
    <row r="1155" spans="1:4" x14ac:dyDescent="0.25">
      <c r="A1155" s="1" t="e">
        <v>#N/A</v>
      </c>
      <c r="B1155" s="2">
        <v>41219</v>
      </c>
      <c r="C1155" s="27" t="s">
        <v>13</v>
      </c>
      <c r="D1155" s="1">
        <v>29</v>
      </c>
    </row>
    <row r="1156" spans="1:4" x14ac:dyDescent="0.25">
      <c r="A1156" s="1" t="e">
        <v>#N/A</v>
      </c>
      <c r="B1156" s="2">
        <v>41247</v>
      </c>
      <c r="C1156" s="27" t="s">
        <v>13</v>
      </c>
      <c r="D1156" s="1">
        <v>29</v>
      </c>
    </row>
    <row r="1157" spans="1:4" x14ac:dyDescent="0.25">
      <c r="A1157" s="1">
        <v>64</v>
      </c>
      <c r="B1157" s="2">
        <v>41157</v>
      </c>
      <c r="C1157" s="27" t="s">
        <v>11</v>
      </c>
      <c r="D1157" s="1">
        <v>718</v>
      </c>
    </row>
    <row r="1158" spans="1:4" x14ac:dyDescent="0.25">
      <c r="A1158" s="1">
        <v>64</v>
      </c>
      <c r="B1158" s="2">
        <v>41136</v>
      </c>
      <c r="C1158" s="27" t="s">
        <v>12</v>
      </c>
      <c r="D1158" s="1">
        <v>10.1</v>
      </c>
    </row>
    <row r="1159" spans="1:4" x14ac:dyDescent="0.25">
      <c r="A1159" s="1">
        <v>64</v>
      </c>
      <c r="B1159" s="2">
        <v>41157</v>
      </c>
      <c r="C1159" s="27" t="s">
        <v>12</v>
      </c>
      <c r="D1159" s="1">
        <v>12.2</v>
      </c>
    </row>
    <row r="1160" spans="1:4" x14ac:dyDescent="0.25">
      <c r="A1160" s="1">
        <v>64</v>
      </c>
      <c r="B1160" s="2">
        <v>41171</v>
      </c>
      <c r="C1160" s="27" t="s">
        <v>12</v>
      </c>
      <c r="D1160" s="1">
        <v>10.199999999999999</v>
      </c>
    </row>
    <row r="1161" spans="1:4" x14ac:dyDescent="0.25">
      <c r="A1161" s="1">
        <v>64</v>
      </c>
      <c r="B1161" s="2">
        <v>41157</v>
      </c>
      <c r="C1161" s="27" t="s">
        <v>13</v>
      </c>
      <c r="D1161" s="1">
        <v>29</v>
      </c>
    </row>
    <row r="1162" spans="1:4" x14ac:dyDescent="0.25">
      <c r="A1162" s="1">
        <v>65</v>
      </c>
      <c r="B1162" s="2">
        <v>41095</v>
      </c>
      <c r="C1162" s="27" t="s">
        <v>11</v>
      </c>
      <c r="D1162" s="1">
        <v>80</v>
      </c>
    </row>
    <row r="1163" spans="1:4" x14ac:dyDescent="0.25">
      <c r="A1163" s="1">
        <v>65</v>
      </c>
      <c r="B1163" s="2">
        <v>41123</v>
      </c>
      <c r="C1163" s="27" t="s">
        <v>11</v>
      </c>
      <c r="D1163" s="1">
        <v>66</v>
      </c>
    </row>
    <row r="1164" spans="1:4" x14ac:dyDescent="0.25">
      <c r="A1164" s="1">
        <v>65</v>
      </c>
      <c r="B1164" s="2">
        <v>41156</v>
      </c>
      <c r="C1164" s="27" t="s">
        <v>11</v>
      </c>
      <c r="D1164" s="1">
        <v>57</v>
      </c>
    </row>
    <row r="1165" spans="1:4" x14ac:dyDescent="0.25">
      <c r="A1165" s="1">
        <v>65</v>
      </c>
      <c r="B1165" s="2">
        <v>41186</v>
      </c>
      <c r="C1165" s="27" t="s">
        <v>11</v>
      </c>
      <c r="D1165" s="1">
        <v>54</v>
      </c>
    </row>
    <row r="1166" spans="1:4" x14ac:dyDescent="0.25">
      <c r="A1166" s="1">
        <v>65</v>
      </c>
      <c r="B1166" s="2">
        <v>41234</v>
      </c>
      <c r="C1166" s="27" t="s">
        <v>11</v>
      </c>
      <c r="D1166" s="1">
        <v>123</v>
      </c>
    </row>
    <row r="1167" spans="1:4" x14ac:dyDescent="0.25">
      <c r="A1167" s="1">
        <v>65</v>
      </c>
      <c r="B1167" s="2">
        <v>41095</v>
      </c>
      <c r="C1167" s="27" t="s">
        <v>12</v>
      </c>
      <c r="D1167" s="1">
        <v>8.6999999999999993</v>
      </c>
    </row>
    <row r="1168" spans="1:4" x14ac:dyDescent="0.25">
      <c r="A1168" s="1">
        <v>65</v>
      </c>
      <c r="B1168" s="2">
        <v>41109</v>
      </c>
      <c r="C1168" s="27" t="s">
        <v>12</v>
      </c>
      <c r="D1168" s="1">
        <v>8.6999999999999993</v>
      </c>
    </row>
    <row r="1169" spans="1:4" x14ac:dyDescent="0.25">
      <c r="A1169" s="1">
        <v>65</v>
      </c>
      <c r="B1169" s="2">
        <v>41123</v>
      </c>
      <c r="C1169" s="27" t="s">
        <v>12</v>
      </c>
      <c r="D1169" s="1">
        <v>8.6</v>
      </c>
    </row>
    <row r="1170" spans="1:4" x14ac:dyDescent="0.25">
      <c r="A1170" s="1">
        <v>65</v>
      </c>
      <c r="B1170" s="2">
        <v>41137</v>
      </c>
      <c r="C1170" s="27" t="s">
        <v>12</v>
      </c>
      <c r="D1170" s="1">
        <v>8.6</v>
      </c>
    </row>
    <row r="1171" spans="1:4" x14ac:dyDescent="0.25">
      <c r="A1171" s="1">
        <v>65</v>
      </c>
      <c r="B1171" s="2">
        <v>41156</v>
      </c>
      <c r="C1171" s="27" t="s">
        <v>12</v>
      </c>
      <c r="D1171" s="1">
        <v>8.1</v>
      </c>
    </row>
    <row r="1172" spans="1:4" x14ac:dyDescent="0.25">
      <c r="A1172" s="1">
        <v>65</v>
      </c>
      <c r="B1172" s="2">
        <v>41172</v>
      </c>
      <c r="C1172" s="27" t="s">
        <v>12</v>
      </c>
      <c r="D1172" s="1">
        <v>8.1999999999999993</v>
      </c>
    </row>
    <row r="1173" spans="1:4" x14ac:dyDescent="0.25">
      <c r="A1173" s="1">
        <v>65</v>
      </c>
      <c r="B1173" s="2">
        <v>41186</v>
      </c>
      <c r="C1173" s="27" t="s">
        <v>12</v>
      </c>
      <c r="D1173" s="1">
        <v>8.4</v>
      </c>
    </row>
    <row r="1174" spans="1:4" x14ac:dyDescent="0.25">
      <c r="A1174" s="1">
        <v>65</v>
      </c>
      <c r="B1174" s="2">
        <v>41200</v>
      </c>
      <c r="C1174" s="27" t="s">
        <v>12</v>
      </c>
      <c r="D1174" s="1">
        <v>8.8000000000000007</v>
      </c>
    </row>
    <row r="1175" spans="1:4" x14ac:dyDescent="0.25">
      <c r="A1175" s="1">
        <v>65</v>
      </c>
      <c r="B1175" s="2">
        <v>41228</v>
      </c>
      <c r="C1175" s="27" t="s">
        <v>12</v>
      </c>
      <c r="D1175" s="1">
        <v>8.6999999999999993</v>
      </c>
    </row>
    <row r="1176" spans="1:4" x14ac:dyDescent="0.25">
      <c r="A1176" s="1">
        <v>65</v>
      </c>
      <c r="B1176" s="2">
        <v>41230</v>
      </c>
      <c r="C1176" s="27" t="s">
        <v>12</v>
      </c>
      <c r="D1176" s="1">
        <v>8.6999999999999993</v>
      </c>
    </row>
    <row r="1177" spans="1:4" x14ac:dyDescent="0.25">
      <c r="A1177" s="1">
        <v>65</v>
      </c>
      <c r="B1177" s="2">
        <v>41234</v>
      </c>
      <c r="C1177" s="27" t="s">
        <v>12</v>
      </c>
      <c r="D1177" s="1">
        <v>7.5</v>
      </c>
    </row>
    <row r="1178" spans="1:4" x14ac:dyDescent="0.25">
      <c r="A1178" s="1">
        <v>65</v>
      </c>
      <c r="B1178" s="2">
        <v>41237</v>
      </c>
      <c r="C1178" s="27" t="s">
        <v>12</v>
      </c>
      <c r="D1178" s="1">
        <v>7.4</v>
      </c>
    </row>
    <row r="1179" spans="1:4" x14ac:dyDescent="0.25">
      <c r="A1179" s="1">
        <v>65</v>
      </c>
      <c r="B1179" s="2">
        <v>41242</v>
      </c>
      <c r="C1179" s="27" t="s">
        <v>12</v>
      </c>
      <c r="D1179" s="1">
        <v>8.4</v>
      </c>
    </row>
    <row r="1180" spans="1:4" x14ac:dyDescent="0.25">
      <c r="A1180" s="1">
        <v>65</v>
      </c>
      <c r="B1180" s="2">
        <v>41095</v>
      </c>
      <c r="C1180" s="27" t="s">
        <v>13</v>
      </c>
      <c r="D1180" s="1">
        <v>10</v>
      </c>
    </row>
    <row r="1181" spans="1:4" x14ac:dyDescent="0.25">
      <c r="A1181" s="1">
        <v>65</v>
      </c>
      <c r="B1181" s="2">
        <v>41123</v>
      </c>
      <c r="C1181" s="27" t="s">
        <v>13</v>
      </c>
      <c r="D1181" s="1">
        <v>10</v>
      </c>
    </row>
    <row r="1182" spans="1:4" x14ac:dyDescent="0.25">
      <c r="A1182" s="1">
        <v>65</v>
      </c>
      <c r="B1182" s="2">
        <v>41156</v>
      </c>
      <c r="C1182" s="27" t="s">
        <v>13</v>
      </c>
      <c r="D1182" s="1">
        <v>13</v>
      </c>
    </row>
    <row r="1183" spans="1:4" x14ac:dyDescent="0.25">
      <c r="A1183" s="1">
        <v>65</v>
      </c>
      <c r="B1183" s="2">
        <v>41186</v>
      </c>
      <c r="C1183" s="27" t="s">
        <v>13</v>
      </c>
      <c r="D1183" s="1">
        <v>15</v>
      </c>
    </row>
    <row r="1184" spans="1:4" x14ac:dyDescent="0.25">
      <c r="A1184" s="1">
        <v>65</v>
      </c>
      <c r="B1184" s="2">
        <v>41234</v>
      </c>
      <c r="C1184" s="27" t="s">
        <v>13</v>
      </c>
      <c r="D1184" s="1">
        <v>18</v>
      </c>
    </row>
    <row r="1185" spans="1:4" x14ac:dyDescent="0.25">
      <c r="A1185" s="1" t="e">
        <v>#N/A</v>
      </c>
      <c r="B1185" s="2">
        <v>41095</v>
      </c>
      <c r="C1185" s="27" t="s">
        <v>11</v>
      </c>
      <c r="D1185" s="1">
        <v>37</v>
      </c>
    </row>
    <row r="1186" spans="1:4" x14ac:dyDescent="0.25">
      <c r="A1186" s="1" t="e">
        <v>#N/A</v>
      </c>
      <c r="B1186" s="2">
        <v>41123</v>
      </c>
      <c r="C1186" s="27" t="s">
        <v>11</v>
      </c>
      <c r="D1186" s="1">
        <v>29</v>
      </c>
    </row>
    <row r="1187" spans="1:4" x14ac:dyDescent="0.25">
      <c r="A1187" s="1" t="e">
        <v>#N/A</v>
      </c>
      <c r="B1187" s="2">
        <v>41186</v>
      </c>
      <c r="C1187" s="27" t="s">
        <v>11</v>
      </c>
      <c r="D1187" s="1">
        <v>25</v>
      </c>
    </row>
    <row r="1188" spans="1:4" x14ac:dyDescent="0.25">
      <c r="A1188" s="1" t="e">
        <v>#N/A</v>
      </c>
      <c r="B1188" s="2">
        <v>41221</v>
      </c>
      <c r="C1188" s="27" t="s">
        <v>11</v>
      </c>
      <c r="D1188" s="1">
        <v>22</v>
      </c>
    </row>
    <row r="1189" spans="1:4" x14ac:dyDescent="0.25">
      <c r="A1189" s="1" t="e">
        <v>#N/A</v>
      </c>
      <c r="B1189" s="2">
        <v>41095</v>
      </c>
      <c r="C1189" s="27" t="s">
        <v>12</v>
      </c>
      <c r="D1189" s="1">
        <v>12.9</v>
      </c>
    </row>
    <row r="1190" spans="1:4" x14ac:dyDescent="0.25">
      <c r="A1190" s="1" t="e">
        <v>#N/A</v>
      </c>
      <c r="B1190" s="2">
        <v>41102</v>
      </c>
      <c r="C1190" s="27" t="s">
        <v>12</v>
      </c>
      <c r="D1190" s="1">
        <v>13.2</v>
      </c>
    </row>
    <row r="1191" spans="1:4" x14ac:dyDescent="0.25">
      <c r="A1191" s="1" t="e">
        <v>#N/A</v>
      </c>
      <c r="B1191" s="2">
        <v>41109</v>
      </c>
      <c r="C1191" s="27" t="s">
        <v>12</v>
      </c>
      <c r="D1191" s="1">
        <v>12.7</v>
      </c>
    </row>
    <row r="1192" spans="1:4" x14ac:dyDescent="0.25">
      <c r="A1192" s="1" t="e">
        <v>#N/A</v>
      </c>
      <c r="B1192" s="2">
        <v>41123</v>
      </c>
      <c r="C1192" s="27" t="s">
        <v>12</v>
      </c>
      <c r="D1192" s="1">
        <v>13</v>
      </c>
    </row>
    <row r="1193" spans="1:4" x14ac:dyDescent="0.25">
      <c r="A1193" s="1" t="e">
        <v>#N/A</v>
      </c>
      <c r="B1193" s="2">
        <v>41129</v>
      </c>
      <c r="C1193" s="27" t="s">
        <v>12</v>
      </c>
      <c r="D1193" s="1">
        <v>12.8</v>
      </c>
    </row>
    <row r="1194" spans="1:4" x14ac:dyDescent="0.25">
      <c r="A1194" s="1" t="e">
        <v>#N/A</v>
      </c>
      <c r="B1194" s="2">
        <v>41137</v>
      </c>
      <c r="C1194" s="27" t="s">
        <v>12</v>
      </c>
      <c r="D1194" s="1">
        <v>12.8</v>
      </c>
    </row>
    <row r="1195" spans="1:4" x14ac:dyDescent="0.25">
      <c r="A1195" s="1" t="e">
        <v>#N/A</v>
      </c>
      <c r="B1195" s="2">
        <v>41144</v>
      </c>
      <c r="C1195" s="27" t="s">
        <v>12</v>
      </c>
      <c r="D1195" s="1">
        <v>13</v>
      </c>
    </row>
    <row r="1196" spans="1:4" x14ac:dyDescent="0.25">
      <c r="A1196" s="1" t="e">
        <v>#N/A</v>
      </c>
      <c r="B1196" s="2">
        <v>41156</v>
      </c>
      <c r="C1196" s="27" t="s">
        <v>12</v>
      </c>
      <c r="D1196" s="1">
        <v>13</v>
      </c>
    </row>
    <row r="1197" spans="1:4" x14ac:dyDescent="0.25">
      <c r="A1197" s="1" t="e">
        <v>#N/A</v>
      </c>
      <c r="B1197" s="2">
        <v>41172</v>
      </c>
      <c r="C1197" s="27" t="s">
        <v>12</v>
      </c>
      <c r="D1197" s="1">
        <v>12.9</v>
      </c>
    </row>
    <row r="1198" spans="1:4" x14ac:dyDescent="0.25">
      <c r="A1198" s="1" t="e">
        <v>#N/A</v>
      </c>
      <c r="B1198" s="2">
        <v>41186</v>
      </c>
      <c r="C1198" s="27" t="s">
        <v>12</v>
      </c>
      <c r="D1198" s="1">
        <v>13.2</v>
      </c>
    </row>
    <row r="1199" spans="1:4" x14ac:dyDescent="0.25">
      <c r="A1199" s="1" t="e">
        <v>#N/A</v>
      </c>
      <c r="B1199" s="2">
        <v>41200</v>
      </c>
      <c r="C1199" s="27" t="s">
        <v>12</v>
      </c>
      <c r="D1199" s="1">
        <v>13.2</v>
      </c>
    </row>
    <row r="1200" spans="1:4" x14ac:dyDescent="0.25">
      <c r="A1200" s="1" t="e">
        <v>#N/A</v>
      </c>
      <c r="B1200" s="2">
        <v>41221</v>
      </c>
      <c r="C1200" s="27" t="s">
        <v>12</v>
      </c>
      <c r="D1200" s="1">
        <v>13.1</v>
      </c>
    </row>
    <row r="1201" spans="1:4" x14ac:dyDescent="0.25">
      <c r="A1201" s="1" t="e">
        <v>#N/A</v>
      </c>
      <c r="B1201" s="2">
        <v>41232</v>
      </c>
      <c r="C1201" s="27" t="s">
        <v>12</v>
      </c>
      <c r="D1201" s="1">
        <v>13.5</v>
      </c>
    </row>
    <row r="1202" spans="1:4" x14ac:dyDescent="0.25">
      <c r="A1202" s="1" t="e">
        <v>#N/A</v>
      </c>
      <c r="B1202" s="2">
        <v>41095</v>
      </c>
      <c r="C1202" s="27" t="s">
        <v>13</v>
      </c>
      <c r="D1202" s="1">
        <v>31</v>
      </c>
    </row>
    <row r="1203" spans="1:4" x14ac:dyDescent="0.25">
      <c r="A1203" s="1" t="e">
        <v>#N/A</v>
      </c>
      <c r="B1203" s="2">
        <v>41123</v>
      </c>
      <c r="C1203" s="27" t="s">
        <v>13</v>
      </c>
      <c r="D1203" s="1">
        <v>49</v>
      </c>
    </row>
    <row r="1204" spans="1:4" x14ac:dyDescent="0.25">
      <c r="A1204" s="1" t="e">
        <v>#N/A</v>
      </c>
      <c r="B1204" s="2">
        <v>41156</v>
      </c>
      <c r="C1204" s="27" t="s">
        <v>13</v>
      </c>
      <c r="D1204" s="1">
        <v>27</v>
      </c>
    </row>
    <row r="1205" spans="1:4" x14ac:dyDescent="0.25">
      <c r="A1205" s="1" t="e">
        <v>#N/A</v>
      </c>
      <c r="B1205" s="2">
        <v>41186</v>
      </c>
      <c r="C1205" s="27" t="s">
        <v>13</v>
      </c>
      <c r="D1205" s="1">
        <v>34</v>
      </c>
    </row>
    <row r="1206" spans="1:4" x14ac:dyDescent="0.25">
      <c r="A1206" s="1" t="e">
        <v>#N/A</v>
      </c>
      <c r="B1206" s="2">
        <v>41221</v>
      </c>
      <c r="C1206" s="27" t="s">
        <v>13</v>
      </c>
      <c r="D1206" s="1">
        <v>28</v>
      </c>
    </row>
    <row r="1207" spans="1:4" x14ac:dyDescent="0.25">
      <c r="A1207" s="1" t="e">
        <v>#N/A</v>
      </c>
      <c r="B1207" s="2">
        <v>41094</v>
      </c>
      <c r="C1207" s="27" t="s">
        <v>11</v>
      </c>
      <c r="D1207" s="1">
        <v>227</v>
      </c>
    </row>
    <row r="1208" spans="1:4" x14ac:dyDescent="0.25">
      <c r="A1208" s="1" t="e">
        <v>#N/A</v>
      </c>
      <c r="B1208" s="2">
        <v>41122</v>
      </c>
      <c r="C1208" s="27" t="s">
        <v>11</v>
      </c>
      <c r="D1208" s="1">
        <v>238</v>
      </c>
    </row>
    <row r="1209" spans="1:4" x14ac:dyDescent="0.25">
      <c r="A1209" s="1" t="e">
        <v>#N/A</v>
      </c>
      <c r="B1209" s="2">
        <v>41157</v>
      </c>
      <c r="C1209" s="27" t="s">
        <v>11</v>
      </c>
      <c r="D1209" s="1">
        <v>239</v>
      </c>
    </row>
    <row r="1210" spans="1:4" x14ac:dyDescent="0.25">
      <c r="A1210" s="1" t="e">
        <v>#N/A</v>
      </c>
      <c r="B1210" s="2">
        <v>41185</v>
      </c>
      <c r="C1210" s="27" t="s">
        <v>11</v>
      </c>
      <c r="D1210" s="1">
        <v>277</v>
      </c>
    </row>
    <row r="1211" spans="1:4" x14ac:dyDescent="0.25">
      <c r="A1211" s="1" t="e">
        <v>#N/A</v>
      </c>
      <c r="B1211" s="2">
        <v>41229</v>
      </c>
      <c r="C1211" s="27" t="s">
        <v>11</v>
      </c>
      <c r="D1211" s="1">
        <v>773</v>
      </c>
    </row>
    <row r="1212" spans="1:4" x14ac:dyDescent="0.25">
      <c r="A1212" s="1" t="e">
        <v>#N/A</v>
      </c>
      <c r="B1212" s="2">
        <v>41248</v>
      </c>
      <c r="C1212" s="27" t="s">
        <v>11</v>
      </c>
      <c r="D1212" s="1">
        <v>531</v>
      </c>
    </row>
    <row r="1213" spans="1:4" x14ac:dyDescent="0.25">
      <c r="A1213" s="1" t="e">
        <v>#N/A</v>
      </c>
      <c r="B1213" s="2">
        <v>41094</v>
      </c>
      <c r="C1213" s="27" t="s">
        <v>12</v>
      </c>
      <c r="D1213" s="1">
        <v>15.3</v>
      </c>
    </row>
    <row r="1214" spans="1:4" x14ac:dyDescent="0.25">
      <c r="A1214" s="1" t="e">
        <v>#N/A</v>
      </c>
      <c r="B1214" s="2">
        <v>41108</v>
      </c>
      <c r="C1214" s="27" t="s">
        <v>12</v>
      </c>
      <c r="D1214" s="1">
        <v>15.5</v>
      </c>
    </row>
    <row r="1215" spans="1:4" x14ac:dyDescent="0.25">
      <c r="A1215" s="1" t="e">
        <v>#N/A</v>
      </c>
      <c r="B1215" s="2">
        <v>41122</v>
      </c>
      <c r="C1215" s="27" t="s">
        <v>12</v>
      </c>
      <c r="D1215" s="1">
        <v>15.7</v>
      </c>
    </row>
    <row r="1216" spans="1:4" x14ac:dyDescent="0.25">
      <c r="A1216" s="1" t="e">
        <v>#N/A</v>
      </c>
      <c r="B1216" s="2">
        <v>41136</v>
      </c>
      <c r="C1216" s="27" t="s">
        <v>12</v>
      </c>
      <c r="D1216" s="1">
        <v>15.7</v>
      </c>
    </row>
    <row r="1217" spans="1:4" x14ac:dyDescent="0.25">
      <c r="A1217" s="1" t="e">
        <v>#N/A</v>
      </c>
      <c r="B1217" s="2">
        <v>41143</v>
      </c>
      <c r="C1217" s="27" t="s">
        <v>12</v>
      </c>
      <c r="D1217" s="1">
        <v>15.5</v>
      </c>
    </row>
    <row r="1218" spans="1:4" x14ac:dyDescent="0.25">
      <c r="A1218" s="1" t="e">
        <v>#N/A</v>
      </c>
      <c r="B1218" s="2">
        <v>41157</v>
      </c>
      <c r="C1218" s="27" t="s">
        <v>12</v>
      </c>
      <c r="D1218" s="1">
        <v>16.100000000000001</v>
      </c>
    </row>
    <row r="1219" spans="1:4" x14ac:dyDescent="0.25">
      <c r="A1219" s="1" t="e">
        <v>#N/A</v>
      </c>
      <c r="B1219" s="2">
        <v>41171</v>
      </c>
      <c r="C1219" s="27" t="s">
        <v>12</v>
      </c>
      <c r="D1219" s="1">
        <v>16</v>
      </c>
    </row>
    <row r="1220" spans="1:4" x14ac:dyDescent="0.25">
      <c r="A1220" s="1" t="e">
        <v>#N/A</v>
      </c>
      <c r="B1220" s="2">
        <v>41178</v>
      </c>
      <c r="C1220" s="27" t="s">
        <v>12</v>
      </c>
      <c r="D1220" s="1">
        <v>16</v>
      </c>
    </row>
    <row r="1221" spans="1:4" x14ac:dyDescent="0.25">
      <c r="A1221" s="1" t="e">
        <v>#N/A</v>
      </c>
      <c r="B1221" s="2">
        <v>41180</v>
      </c>
      <c r="C1221" s="27" t="s">
        <v>12</v>
      </c>
      <c r="D1221" s="1">
        <v>15.3</v>
      </c>
    </row>
    <row r="1222" spans="1:4" x14ac:dyDescent="0.25">
      <c r="A1222" s="1" t="e">
        <v>#N/A</v>
      </c>
      <c r="B1222" s="2">
        <v>41185</v>
      </c>
      <c r="C1222" s="27" t="s">
        <v>12</v>
      </c>
      <c r="D1222" s="1">
        <v>14.9</v>
      </c>
    </row>
    <row r="1223" spans="1:4" x14ac:dyDescent="0.25">
      <c r="A1223" s="1" t="e">
        <v>#N/A</v>
      </c>
      <c r="B1223" s="2">
        <v>41199</v>
      </c>
      <c r="C1223" s="27" t="s">
        <v>12</v>
      </c>
      <c r="D1223" s="1">
        <v>15.8</v>
      </c>
    </row>
    <row r="1224" spans="1:4" x14ac:dyDescent="0.25">
      <c r="A1224" s="1" t="e">
        <v>#N/A</v>
      </c>
      <c r="B1224" s="2">
        <v>41229</v>
      </c>
      <c r="C1224" s="27" t="s">
        <v>12</v>
      </c>
      <c r="D1224" s="1">
        <v>12.2</v>
      </c>
    </row>
    <row r="1225" spans="1:4" x14ac:dyDescent="0.25">
      <c r="A1225" s="1" t="e">
        <v>#N/A</v>
      </c>
      <c r="B1225" s="2">
        <v>41234</v>
      </c>
      <c r="C1225" s="27" t="s">
        <v>12</v>
      </c>
      <c r="D1225" s="1">
        <v>12.7</v>
      </c>
    </row>
    <row r="1226" spans="1:4" x14ac:dyDescent="0.25">
      <c r="A1226" s="1" t="e">
        <v>#N/A</v>
      </c>
      <c r="B1226" s="2">
        <v>41248</v>
      </c>
      <c r="C1226" s="27" t="s">
        <v>12</v>
      </c>
      <c r="D1226" s="1">
        <v>12.5</v>
      </c>
    </row>
    <row r="1227" spans="1:4" x14ac:dyDescent="0.25">
      <c r="A1227" s="1" t="e">
        <v>#N/A</v>
      </c>
      <c r="B1227" s="2">
        <v>41094</v>
      </c>
      <c r="C1227" s="27" t="s">
        <v>13</v>
      </c>
      <c r="D1227" s="1">
        <v>18</v>
      </c>
    </row>
    <row r="1228" spans="1:4" x14ac:dyDescent="0.25">
      <c r="A1228" s="1" t="e">
        <v>#N/A</v>
      </c>
      <c r="B1228" s="2">
        <v>41122</v>
      </c>
      <c r="C1228" s="27" t="s">
        <v>13</v>
      </c>
      <c r="D1228" s="1">
        <v>22</v>
      </c>
    </row>
    <row r="1229" spans="1:4" x14ac:dyDescent="0.25">
      <c r="A1229" s="1" t="e">
        <v>#N/A</v>
      </c>
      <c r="B1229" s="2">
        <v>41157</v>
      </c>
      <c r="C1229" s="27" t="s">
        <v>13</v>
      </c>
      <c r="D1229" s="1">
        <v>15</v>
      </c>
    </row>
    <row r="1230" spans="1:4" x14ac:dyDescent="0.25">
      <c r="A1230" s="1" t="e">
        <v>#N/A</v>
      </c>
      <c r="B1230" s="2">
        <v>41185</v>
      </c>
      <c r="C1230" s="27" t="s">
        <v>13</v>
      </c>
      <c r="D1230" s="1">
        <v>18</v>
      </c>
    </row>
    <row r="1231" spans="1:4" x14ac:dyDescent="0.25">
      <c r="A1231" s="1" t="e">
        <v>#N/A</v>
      </c>
      <c r="B1231" s="2">
        <v>41229</v>
      </c>
      <c r="C1231" s="27" t="s">
        <v>13</v>
      </c>
      <c r="D1231" s="1">
        <v>26</v>
      </c>
    </row>
    <row r="1232" spans="1:4" x14ac:dyDescent="0.25">
      <c r="A1232" s="1" t="e">
        <v>#N/A</v>
      </c>
      <c r="B1232" s="2">
        <v>41248</v>
      </c>
      <c r="C1232" s="27" t="s">
        <v>13</v>
      </c>
      <c r="D1232" s="1">
        <v>25</v>
      </c>
    </row>
    <row r="1233" spans="1:4" x14ac:dyDescent="0.25">
      <c r="A1233" s="1">
        <v>66</v>
      </c>
      <c r="B1233" s="2">
        <v>41094</v>
      </c>
      <c r="C1233" s="27" t="s">
        <v>11</v>
      </c>
      <c r="D1233" s="1">
        <v>742</v>
      </c>
    </row>
    <row r="1234" spans="1:4" x14ac:dyDescent="0.25">
      <c r="A1234" s="1">
        <v>66</v>
      </c>
      <c r="B1234" s="2">
        <v>41122</v>
      </c>
      <c r="C1234" s="27" t="s">
        <v>11</v>
      </c>
      <c r="D1234" s="1">
        <v>733</v>
      </c>
    </row>
    <row r="1235" spans="1:4" x14ac:dyDescent="0.25">
      <c r="A1235" s="1">
        <v>66</v>
      </c>
      <c r="B1235" s="2">
        <v>41157</v>
      </c>
      <c r="C1235" s="27" t="s">
        <v>11</v>
      </c>
      <c r="D1235" s="1">
        <v>824</v>
      </c>
    </row>
    <row r="1236" spans="1:4" x14ac:dyDescent="0.25">
      <c r="A1236" s="1">
        <v>66</v>
      </c>
      <c r="B1236" s="2">
        <v>41208</v>
      </c>
      <c r="C1236" s="27" t="s">
        <v>11</v>
      </c>
      <c r="D1236" s="1">
        <v>932</v>
      </c>
    </row>
    <row r="1237" spans="1:4" x14ac:dyDescent="0.25">
      <c r="A1237" s="1">
        <v>66</v>
      </c>
      <c r="B1237" s="2">
        <v>41220</v>
      </c>
      <c r="C1237" s="27" t="s">
        <v>11</v>
      </c>
      <c r="D1237" s="1">
        <v>989</v>
      </c>
    </row>
    <row r="1238" spans="1:4" x14ac:dyDescent="0.25">
      <c r="A1238" s="1">
        <v>66</v>
      </c>
      <c r="B1238" s="2">
        <v>41248</v>
      </c>
      <c r="C1238" s="27" t="s">
        <v>11</v>
      </c>
      <c r="D1238" s="1">
        <v>1561</v>
      </c>
    </row>
    <row r="1239" spans="1:4" x14ac:dyDescent="0.25">
      <c r="A1239" s="1">
        <v>66</v>
      </c>
      <c r="B1239" s="2">
        <v>41094</v>
      </c>
      <c r="C1239" s="27" t="s">
        <v>12</v>
      </c>
      <c r="D1239" s="1">
        <v>10.199999999999999</v>
      </c>
    </row>
    <row r="1240" spans="1:4" x14ac:dyDescent="0.25">
      <c r="A1240" s="1">
        <v>66</v>
      </c>
      <c r="B1240" s="2">
        <v>41108</v>
      </c>
      <c r="C1240" s="27" t="s">
        <v>12</v>
      </c>
      <c r="D1240" s="1">
        <v>11</v>
      </c>
    </row>
    <row r="1241" spans="1:4" x14ac:dyDescent="0.25">
      <c r="A1241" s="1">
        <v>66</v>
      </c>
      <c r="B1241" s="2">
        <v>41122</v>
      </c>
      <c r="C1241" s="27" t="s">
        <v>12</v>
      </c>
      <c r="D1241" s="1">
        <v>10.5</v>
      </c>
    </row>
    <row r="1242" spans="1:4" x14ac:dyDescent="0.25">
      <c r="A1242" s="1">
        <v>66</v>
      </c>
      <c r="B1242" s="2">
        <v>41136</v>
      </c>
      <c r="C1242" s="27" t="s">
        <v>12</v>
      </c>
      <c r="D1242" s="1">
        <v>10.6</v>
      </c>
    </row>
    <row r="1243" spans="1:4" x14ac:dyDescent="0.25">
      <c r="A1243" s="1">
        <v>66</v>
      </c>
      <c r="B1243" s="2">
        <v>41157</v>
      </c>
      <c r="C1243" s="27" t="s">
        <v>12</v>
      </c>
      <c r="D1243" s="1">
        <v>10.1</v>
      </c>
    </row>
    <row r="1244" spans="1:4" x14ac:dyDescent="0.25">
      <c r="A1244" s="1">
        <v>66</v>
      </c>
      <c r="B1244" s="2">
        <v>41208</v>
      </c>
      <c r="C1244" s="27" t="s">
        <v>12</v>
      </c>
      <c r="D1244" s="1">
        <v>9.4</v>
      </c>
    </row>
    <row r="1245" spans="1:4" x14ac:dyDescent="0.25">
      <c r="A1245" s="1">
        <v>66</v>
      </c>
      <c r="B1245" s="2">
        <v>41220</v>
      </c>
      <c r="C1245" s="27" t="s">
        <v>12</v>
      </c>
      <c r="D1245" s="1">
        <v>10.3</v>
      </c>
    </row>
    <row r="1246" spans="1:4" x14ac:dyDescent="0.25">
      <c r="A1246" s="1">
        <v>66</v>
      </c>
      <c r="B1246" s="2">
        <v>41233</v>
      </c>
      <c r="C1246" s="27" t="s">
        <v>12</v>
      </c>
      <c r="D1246" s="1">
        <v>10.9</v>
      </c>
    </row>
    <row r="1247" spans="1:4" x14ac:dyDescent="0.25">
      <c r="A1247" s="1">
        <v>66</v>
      </c>
      <c r="B1247" s="2">
        <v>41248</v>
      </c>
      <c r="C1247" s="27" t="s">
        <v>12</v>
      </c>
      <c r="D1247" s="1">
        <v>11.3</v>
      </c>
    </row>
    <row r="1248" spans="1:4" x14ac:dyDescent="0.25">
      <c r="A1248" s="1">
        <v>66</v>
      </c>
      <c r="B1248" s="2">
        <v>41094</v>
      </c>
      <c r="C1248" s="27" t="s">
        <v>13</v>
      </c>
      <c r="D1248" s="1">
        <v>36</v>
      </c>
    </row>
    <row r="1249" spans="1:4" x14ac:dyDescent="0.25">
      <c r="A1249" s="1">
        <v>66</v>
      </c>
      <c r="B1249" s="2">
        <v>41122</v>
      </c>
      <c r="C1249" s="27" t="s">
        <v>13</v>
      </c>
      <c r="D1249" s="1">
        <v>46</v>
      </c>
    </row>
    <row r="1250" spans="1:4" x14ac:dyDescent="0.25">
      <c r="A1250" s="1">
        <v>66</v>
      </c>
      <c r="B1250" s="2">
        <v>41157</v>
      </c>
      <c r="C1250" s="27" t="s">
        <v>13</v>
      </c>
      <c r="D1250" s="1">
        <v>15</v>
      </c>
    </row>
    <row r="1251" spans="1:4" x14ac:dyDescent="0.25">
      <c r="A1251" s="1">
        <v>66</v>
      </c>
      <c r="B1251" s="2">
        <v>41208</v>
      </c>
      <c r="C1251" s="27" t="s">
        <v>13</v>
      </c>
      <c r="D1251" s="1">
        <v>61</v>
      </c>
    </row>
    <row r="1252" spans="1:4" x14ac:dyDescent="0.25">
      <c r="A1252" s="1">
        <v>66</v>
      </c>
      <c r="B1252" s="2">
        <v>41220</v>
      </c>
      <c r="C1252" s="27" t="s">
        <v>13</v>
      </c>
      <c r="D1252" s="1">
        <v>28</v>
      </c>
    </row>
    <row r="1253" spans="1:4" x14ac:dyDescent="0.25">
      <c r="A1253" s="1">
        <v>66</v>
      </c>
      <c r="B1253" s="2">
        <v>41248</v>
      </c>
      <c r="C1253" s="27" t="s">
        <v>13</v>
      </c>
      <c r="D1253" s="1">
        <v>57</v>
      </c>
    </row>
    <row r="1254" spans="1:4" x14ac:dyDescent="0.25">
      <c r="A1254" s="1" t="e">
        <v>#N/A</v>
      </c>
      <c r="B1254" s="2">
        <v>41094</v>
      </c>
      <c r="C1254" s="27" t="s">
        <v>11</v>
      </c>
      <c r="D1254" s="1">
        <v>319</v>
      </c>
    </row>
    <row r="1255" spans="1:4" x14ac:dyDescent="0.25">
      <c r="A1255" s="1" t="e">
        <v>#N/A</v>
      </c>
      <c r="B1255" s="2">
        <v>41122</v>
      </c>
      <c r="C1255" s="27" t="s">
        <v>11</v>
      </c>
      <c r="D1255" s="1">
        <v>442</v>
      </c>
    </row>
    <row r="1256" spans="1:4" x14ac:dyDescent="0.25">
      <c r="A1256" s="1" t="e">
        <v>#N/A</v>
      </c>
      <c r="B1256" s="2">
        <v>41157</v>
      </c>
      <c r="C1256" s="27" t="s">
        <v>11</v>
      </c>
      <c r="D1256" s="1">
        <v>591</v>
      </c>
    </row>
    <row r="1257" spans="1:4" x14ac:dyDescent="0.25">
      <c r="A1257" s="1" t="e">
        <v>#N/A</v>
      </c>
      <c r="B1257" s="2">
        <v>41094</v>
      </c>
      <c r="C1257" s="27" t="s">
        <v>12</v>
      </c>
      <c r="D1257" s="1">
        <v>8.6</v>
      </c>
    </row>
    <row r="1258" spans="1:4" x14ac:dyDescent="0.25">
      <c r="A1258" s="1" t="e">
        <v>#N/A</v>
      </c>
      <c r="B1258" s="2">
        <v>41099</v>
      </c>
      <c r="C1258" s="27" t="s">
        <v>12</v>
      </c>
      <c r="D1258" s="1">
        <v>8.1</v>
      </c>
    </row>
    <row r="1259" spans="1:4" x14ac:dyDescent="0.25">
      <c r="A1259" s="1" t="e">
        <v>#N/A</v>
      </c>
      <c r="B1259" s="2">
        <v>41108</v>
      </c>
      <c r="C1259" s="27" t="s">
        <v>12</v>
      </c>
      <c r="D1259" s="1">
        <v>9</v>
      </c>
    </row>
    <row r="1260" spans="1:4" x14ac:dyDescent="0.25">
      <c r="A1260" s="1" t="e">
        <v>#N/A</v>
      </c>
      <c r="B1260" s="2">
        <v>41122</v>
      </c>
      <c r="C1260" s="27" t="s">
        <v>12</v>
      </c>
      <c r="D1260" s="1">
        <v>9.5</v>
      </c>
    </row>
    <row r="1261" spans="1:4" x14ac:dyDescent="0.25">
      <c r="A1261" s="1" t="e">
        <v>#N/A</v>
      </c>
      <c r="B1261" s="2">
        <v>41136</v>
      </c>
      <c r="C1261" s="27" t="s">
        <v>12</v>
      </c>
      <c r="D1261" s="1">
        <v>7.6</v>
      </c>
    </row>
    <row r="1262" spans="1:4" x14ac:dyDescent="0.25">
      <c r="A1262" s="1" t="e">
        <v>#N/A</v>
      </c>
      <c r="B1262" s="2">
        <v>41138</v>
      </c>
      <c r="C1262" s="27" t="s">
        <v>12</v>
      </c>
      <c r="D1262" s="1">
        <v>9.6</v>
      </c>
    </row>
    <row r="1263" spans="1:4" x14ac:dyDescent="0.25">
      <c r="A1263" s="1" t="e">
        <v>#N/A</v>
      </c>
      <c r="B1263" s="2">
        <v>41150</v>
      </c>
      <c r="C1263" s="27" t="s">
        <v>12</v>
      </c>
      <c r="D1263" s="1">
        <v>9.1</v>
      </c>
    </row>
    <row r="1264" spans="1:4" x14ac:dyDescent="0.25">
      <c r="A1264" s="1" t="e">
        <v>#N/A</v>
      </c>
      <c r="B1264" s="2">
        <v>41157</v>
      </c>
      <c r="C1264" s="27" t="s">
        <v>12</v>
      </c>
      <c r="D1264" s="1">
        <v>9.6</v>
      </c>
    </row>
    <row r="1265" spans="1:4" x14ac:dyDescent="0.25">
      <c r="A1265" s="1" t="e">
        <v>#N/A</v>
      </c>
      <c r="B1265" s="2">
        <v>41164</v>
      </c>
      <c r="C1265" s="27" t="s">
        <v>12</v>
      </c>
      <c r="D1265" s="1">
        <v>9.1999999999999993</v>
      </c>
    </row>
    <row r="1266" spans="1:4" x14ac:dyDescent="0.25">
      <c r="A1266" s="1" t="e">
        <v>#N/A</v>
      </c>
      <c r="B1266" s="2">
        <v>41171</v>
      </c>
      <c r="C1266" s="27" t="s">
        <v>12</v>
      </c>
      <c r="D1266" s="1">
        <v>10.3</v>
      </c>
    </row>
    <row r="1267" spans="1:4" x14ac:dyDescent="0.25">
      <c r="A1267" s="1" t="e">
        <v>#N/A</v>
      </c>
      <c r="B1267" s="2">
        <v>41094</v>
      </c>
      <c r="C1267" s="27" t="s">
        <v>13</v>
      </c>
      <c r="D1267" s="1">
        <v>19</v>
      </c>
    </row>
    <row r="1268" spans="1:4" x14ac:dyDescent="0.25">
      <c r="A1268" s="1" t="e">
        <v>#N/A</v>
      </c>
      <c r="B1268" s="2">
        <v>41122</v>
      </c>
      <c r="C1268" s="27" t="s">
        <v>13</v>
      </c>
      <c r="D1268" s="1">
        <v>30</v>
      </c>
    </row>
    <row r="1269" spans="1:4" x14ac:dyDescent="0.25">
      <c r="A1269" s="1" t="e">
        <v>#N/A</v>
      </c>
      <c r="B1269" s="2">
        <v>41157</v>
      </c>
      <c r="C1269" s="27" t="s">
        <v>13</v>
      </c>
      <c r="D1269" s="1">
        <v>35</v>
      </c>
    </row>
    <row r="1270" spans="1:4" x14ac:dyDescent="0.25">
      <c r="A1270" s="1">
        <v>67</v>
      </c>
      <c r="B1270" s="2">
        <v>41095</v>
      </c>
      <c r="C1270" s="27" t="s">
        <v>11</v>
      </c>
      <c r="D1270" s="1">
        <v>83</v>
      </c>
    </row>
    <row r="1271" spans="1:4" x14ac:dyDescent="0.25">
      <c r="A1271" s="1">
        <v>67</v>
      </c>
      <c r="B1271" s="2">
        <v>41123</v>
      </c>
      <c r="C1271" s="27" t="s">
        <v>11</v>
      </c>
      <c r="D1271" s="1">
        <v>138</v>
      </c>
    </row>
    <row r="1272" spans="1:4" x14ac:dyDescent="0.25">
      <c r="A1272" s="1">
        <v>67</v>
      </c>
      <c r="B1272" s="2">
        <v>41156</v>
      </c>
      <c r="C1272" s="27" t="s">
        <v>11</v>
      </c>
      <c r="D1272" s="1">
        <v>259</v>
      </c>
    </row>
    <row r="1273" spans="1:4" x14ac:dyDescent="0.25">
      <c r="A1273" s="1">
        <v>67</v>
      </c>
      <c r="B1273" s="2">
        <v>41186</v>
      </c>
      <c r="C1273" s="27" t="s">
        <v>11</v>
      </c>
      <c r="D1273" s="1">
        <v>423</v>
      </c>
    </row>
    <row r="1274" spans="1:4" x14ac:dyDescent="0.25">
      <c r="A1274" s="1">
        <v>67</v>
      </c>
      <c r="B1274" s="2">
        <v>41221</v>
      </c>
      <c r="C1274" s="27" t="s">
        <v>11</v>
      </c>
      <c r="D1274" s="1">
        <v>500</v>
      </c>
    </row>
    <row r="1275" spans="1:4" x14ac:dyDescent="0.25">
      <c r="A1275" s="1">
        <v>67</v>
      </c>
      <c r="B1275" s="2">
        <v>41095</v>
      </c>
      <c r="C1275" s="27" t="s">
        <v>12</v>
      </c>
      <c r="D1275" s="1">
        <v>9.4</v>
      </c>
    </row>
    <row r="1276" spans="1:4" x14ac:dyDescent="0.25">
      <c r="A1276" s="1">
        <v>67</v>
      </c>
      <c r="B1276" s="2">
        <v>41109</v>
      </c>
      <c r="C1276" s="27" t="s">
        <v>12</v>
      </c>
      <c r="D1276" s="1">
        <v>10.7</v>
      </c>
    </row>
    <row r="1277" spans="1:4" x14ac:dyDescent="0.25">
      <c r="A1277" s="1">
        <v>67</v>
      </c>
      <c r="B1277" s="2">
        <v>41123</v>
      </c>
      <c r="C1277" s="27" t="s">
        <v>12</v>
      </c>
      <c r="D1277" s="1">
        <v>11</v>
      </c>
    </row>
    <row r="1278" spans="1:4" x14ac:dyDescent="0.25">
      <c r="A1278" s="1">
        <v>67</v>
      </c>
      <c r="B1278" s="2">
        <v>41137</v>
      </c>
      <c r="C1278" s="27" t="s">
        <v>12</v>
      </c>
      <c r="D1278" s="1">
        <v>12.4</v>
      </c>
    </row>
    <row r="1279" spans="1:4" x14ac:dyDescent="0.25">
      <c r="A1279" s="1">
        <v>67</v>
      </c>
      <c r="B1279" s="2">
        <v>41144</v>
      </c>
      <c r="C1279" s="27" t="s">
        <v>12</v>
      </c>
      <c r="D1279" s="1">
        <v>12.1</v>
      </c>
    </row>
    <row r="1280" spans="1:4" x14ac:dyDescent="0.25">
      <c r="A1280" s="1">
        <v>67</v>
      </c>
      <c r="B1280" s="2">
        <v>41158</v>
      </c>
      <c r="C1280" s="27" t="s">
        <v>12</v>
      </c>
      <c r="D1280" s="1">
        <v>11.8</v>
      </c>
    </row>
    <row r="1281" spans="1:4" x14ac:dyDescent="0.25">
      <c r="A1281" s="1">
        <v>67</v>
      </c>
      <c r="B1281" s="2">
        <v>41172</v>
      </c>
      <c r="C1281" s="27" t="s">
        <v>12</v>
      </c>
      <c r="D1281" s="1">
        <v>12.1</v>
      </c>
    </row>
    <row r="1282" spans="1:4" x14ac:dyDescent="0.25">
      <c r="A1282" s="1">
        <v>67</v>
      </c>
      <c r="B1282" s="2">
        <v>41186</v>
      </c>
      <c r="C1282" s="27" t="s">
        <v>12</v>
      </c>
      <c r="D1282" s="1">
        <v>11.5</v>
      </c>
    </row>
    <row r="1283" spans="1:4" x14ac:dyDescent="0.25">
      <c r="A1283" s="1">
        <v>67</v>
      </c>
      <c r="B1283" s="2">
        <v>41200</v>
      </c>
      <c r="C1283" s="27" t="s">
        <v>12</v>
      </c>
      <c r="D1283" s="1">
        <v>11.4</v>
      </c>
    </row>
    <row r="1284" spans="1:4" x14ac:dyDescent="0.25">
      <c r="A1284" s="1">
        <v>67</v>
      </c>
      <c r="B1284" s="2">
        <v>41221</v>
      </c>
      <c r="C1284" s="27" t="s">
        <v>12</v>
      </c>
      <c r="D1284" s="1">
        <v>10.4</v>
      </c>
    </row>
    <row r="1285" spans="1:4" x14ac:dyDescent="0.25">
      <c r="A1285" s="1">
        <v>67</v>
      </c>
      <c r="B1285" s="2">
        <v>41232</v>
      </c>
      <c r="C1285" s="27" t="s">
        <v>12</v>
      </c>
      <c r="D1285" s="1">
        <v>10.199999999999999</v>
      </c>
    </row>
    <row r="1286" spans="1:4" x14ac:dyDescent="0.25">
      <c r="A1286" s="1">
        <v>67</v>
      </c>
      <c r="B1286" s="2">
        <v>41095</v>
      </c>
      <c r="C1286" s="27" t="s">
        <v>13</v>
      </c>
      <c r="D1286" s="1">
        <v>19</v>
      </c>
    </row>
    <row r="1287" spans="1:4" x14ac:dyDescent="0.25">
      <c r="A1287" s="1">
        <v>67</v>
      </c>
      <c r="B1287" s="2">
        <v>41123</v>
      </c>
      <c r="C1287" s="27" t="s">
        <v>13</v>
      </c>
      <c r="D1287" s="1">
        <v>21</v>
      </c>
    </row>
    <row r="1288" spans="1:4" x14ac:dyDescent="0.25">
      <c r="A1288" s="1">
        <v>67</v>
      </c>
      <c r="B1288" s="2">
        <v>41156</v>
      </c>
      <c r="C1288" s="27" t="s">
        <v>13</v>
      </c>
      <c r="D1288" s="1">
        <v>29</v>
      </c>
    </row>
    <row r="1289" spans="1:4" x14ac:dyDescent="0.25">
      <c r="A1289" s="1">
        <v>67</v>
      </c>
      <c r="B1289" s="2">
        <v>41186</v>
      </c>
      <c r="C1289" s="27" t="s">
        <v>13</v>
      </c>
      <c r="D1289" s="1">
        <v>29</v>
      </c>
    </row>
    <row r="1290" spans="1:4" x14ac:dyDescent="0.25">
      <c r="A1290" s="1">
        <v>67</v>
      </c>
      <c r="B1290" s="2">
        <v>41221</v>
      </c>
      <c r="C1290" s="27" t="s">
        <v>13</v>
      </c>
      <c r="D1290" s="1">
        <v>31</v>
      </c>
    </row>
    <row r="1291" spans="1:4" x14ac:dyDescent="0.25">
      <c r="A1291" s="1" t="e">
        <v>#N/A</v>
      </c>
      <c r="B1291" s="2">
        <v>41094</v>
      </c>
      <c r="C1291" s="27" t="s">
        <v>11</v>
      </c>
      <c r="D1291" s="1">
        <v>1023</v>
      </c>
    </row>
    <row r="1292" spans="1:4" x14ac:dyDescent="0.25">
      <c r="A1292" s="1" t="e">
        <v>#N/A</v>
      </c>
      <c r="B1292" s="2">
        <v>41122</v>
      </c>
      <c r="C1292" s="27" t="s">
        <v>11</v>
      </c>
      <c r="D1292" s="1">
        <v>744</v>
      </c>
    </row>
    <row r="1293" spans="1:4" x14ac:dyDescent="0.25">
      <c r="A1293" s="1" t="e">
        <v>#N/A</v>
      </c>
      <c r="B1293" s="2">
        <v>41157</v>
      </c>
      <c r="C1293" s="27" t="s">
        <v>11</v>
      </c>
      <c r="D1293" s="1">
        <v>792</v>
      </c>
    </row>
    <row r="1294" spans="1:4" x14ac:dyDescent="0.25">
      <c r="A1294" s="1" t="e">
        <v>#N/A</v>
      </c>
      <c r="B1294" s="2">
        <v>41185</v>
      </c>
      <c r="C1294" s="27" t="s">
        <v>11</v>
      </c>
      <c r="D1294" s="1">
        <v>818</v>
      </c>
    </row>
    <row r="1295" spans="1:4" x14ac:dyDescent="0.25">
      <c r="A1295" s="1" t="e">
        <v>#N/A</v>
      </c>
      <c r="B1295" s="2">
        <v>41220</v>
      </c>
      <c r="C1295" s="27" t="s">
        <v>11</v>
      </c>
      <c r="D1295" s="1">
        <v>843</v>
      </c>
    </row>
    <row r="1296" spans="1:4" x14ac:dyDescent="0.25">
      <c r="A1296" s="1" t="e">
        <v>#N/A</v>
      </c>
      <c r="B1296" s="2">
        <v>41248</v>
      </c>
      <c r="C1296" s="27" t="s">
        <v>11</v>
      </c>
      <c r="D1296" s="1">
        <v>941</v>
      </c>
    </row>
    <row r="1297" spans="1:4" x14ac:dyDescent="0.25">
      <c r="A1297" s="1" t="e">
        <v>#N/A</v>
      </c>
      <c r="B1297" s="2">
        <v>41094</v>
      </c>
      <c r="C1297" s="27" t="s">
        <v>12</v>
      </c>
      <c r="D1297" s="1">
        <v>9.1999999999999993</v>
      </c>
    </row>
    <row r="1298" spans="1:4" x14ac:dyDescent="0.25">
      <c r="A1298" s="1" t="e">
        <v>#N/A</v>
      </c>
      <c r="B1298" s="2">
        <v>41108</v>
      </c>
      <c r="C1298" s="27" t="s">
        <v>12</v>
      </c>
      <c r="D1298" s="1">
        <v>9.4</v>
      </c>
    </row>
    <row r="1299" spans="1:4" x14ac:dyDescent="0.25">
      <c r="A1299" s="1" t="e">
        <v>#N/A</v>
      </c>
      <c r="B1299" s="2">
        <v>41122</v>
      </c>
      <c r="C1299" s="27" t="s">
        <v>12</v>
      </c>
      <c r="D1299" s="1">
        <v>9.1</v>
      </c>
    </row>
    <row r="1300" spans="1:4" x14ac:dyDescent="0.25">
      <c r="A1300" s="1" t="e">
        <v>#N/A</v>
      </c>
      <c r="B1300" s="2">
        <v>41136</v>
      </c>
      <c r="C1300" s="27" t="s">
        <v>12</v>
      </c>
      <c r="D1300" s="1">
        <v>9.5</v>
      </c>
    </row>
    <row r="1301" spans="1:4" x14ac:dyDescent="0.25">
      <c r="A1301" s="1" t="e">
        <v>#N/A</v>
      </c>
      <c r="B1301" s="2">
        <v>41157</v>
      </c>
      <c r="C1301" s="27" t="s">
        <v>12</v>
      </c>
      <c r="D1301" s="1">
        <v>9.1999999999999993</v>
      </c>
    </row>
    <row r="1302" spans="1:4" x14ac:dyDescent="0.25">
      <c r="A1302" s="1" t="e">
        <v>#N/A</v>
      </c>
      <c r="B1302" s="2">
        <v>41171</v>
      </c>
      <c r="C1302" s="27" t="s">
        <v>12</v>
      </c>
      <c r="D1302" s="1">
        <v>8.3000000000000007</v>
      </c>
    </row>
    <row r="1303" spans="1:4" x14ac:dyDescent="0.25">
      <c r="A1303" s="1" t="e">
        <v>#N/A</v>
      </c>
      <c r="B1303" s="2">
        <v>41180</v>
      </c>
      <c r="C1303" s="27" t="s">
        <v>12</v>
      </c>
      <c r="D1303" s="1">
        <v>10</v>
      </c>
    </row>
    <row r="1304" spans="1:4" x14ac:dyDescent="0.25">
      <c r="A1304" s="1" t="e">
        <v>#N/A</v>
      </c>
      <c r="B1304" s="2">
        <v>41185</v>
      </c>
      <c r="C1304" s="27" t="s">
        <v>12</v>
      </c>
      <c r="D1304" s="1">
        <v>9.8000000000000007</v>
      </c>
    </row>
    <row r="1305" spans="1:4" x14ac:dyDescent="0.25">
      <c r="A1305" s="1" t="e">
        <v>#N/A</v>
      </c>
      <c r="B1305" s="2">
        <v>41199</v>
      </c>
      <c r="C1305" s="27" t="s">
        <v>12</v>
      </c>
      <c r="D1305" s="1">
        <v>9.9</v>
      </c>
    </row>
    <row r="1306" spans="1:4" x14ac:dyDescent="0.25">
      <c r="A1306" s="1" t="e">
        <v>#N/A</v>
      </c>
      <c r="B1306" s="2">
        <v>41220</v>
      </c>
      <c r="C1306" s="27" t="s">
        <v>12</v>
      </c>
      <c r="D1306" s="1">
        <v>11.1</v>
      </c>
    </row>
    <row r="1307" spans="1:4" x14ac:dyDescent="0.25">
      <c r="A1307" s="1" t="e">
        <v>#N/A</v>
      </c>
      <c r="B1307" s="2">
        <v>41239</v>
      </c>
      <c r="C1307" s="27" t="s">
        <v>12</v>
      </c>
      <c r="D1307" s="1">
        <v>11.2</v>
      </c>
    </row>
    <row r="1308" spans="1:4" x14ac:dyDescent="0.25">
      <c r="A1308" s="1" t="e">
        <v>#N/A</v>
      </c>
      <c r="B1308" s="2">
        <v>41248</v>
      </c>
      <c r="C1308" s="27" t="s">
        <v>12</v>
      </c>
      <c r="D1308" s="1">
        <v>10.199999999999999</v>
      </c>
    </row>
    <row r="1309" spans="1:4" x14ac:dyDescent="0.25">
      <c r="A1309" s="1" t="e">
        <v>#N/A</v>
      </c>
      <c r="B1309" s="2">
        <v>41094</v>
      </c>
      <c r="C1309" s="27" t="s">
        <v>13</v>
      </c>
      <c r="D1309" s="1">
        <v>23</v>
      </c>
    </row>
    <row r="1310" spans="1:4" x14ac:dyDescent="0.25">
      <c r="A1310" s="1" t="e">
        <v>#N/A</v>
      </c>
      <c r="B1310" s="2">
        <v>41122</v>
      </c>
      <c r="C1310" s="27" t="s">
        <v>13</v>
      </c>
      <c r="D1310" s="1">
        <v>23</v>
      </c>
    </row>
    <row r="1311" spans="1:4" x14ac:dyDescent="0.25">
      <c r="A1311" s="1" t="e">
        <v>#N/A</v>
      </c>
      <c r="B1311" s="2">
        <v>41157</v>
      </c>
      <c r="C1311" s="27" t="s">
        <v>13</v>
      </c>
      <c r="D1311" s="1">
        <v>34</v>
      </c>
    </row>
    <row r="1312" spans="1:4" x14ac:dyDescent="0.25">
      <c r="A1312" s="1" t="e">
        <v>#N/A</v>
      </c>
      <c r="B1312" s="2">
        <v>41185</v>
      </c>
      <c r="C1312" s="27" t="s">
        <v>13</v>
      </c>
      <c r="D1312" s="1">
        <v>33</v>
      </c>
    </row>
    <row r="1313" spans="1:4" x14ac:dyDescent="0.25">
      <c r="A1313" s="1" t="e">
        <v>#N/A</v>
      </c>
      <c r="B1313" s="2">
        <v>41220</v>
      </c>
      <c r="C1313" s="27" t="s">
        <v>13</v>
      </c>
      <c r="D1313" s="1">
        <v>39</v>
      </c>
    </row>
    <row r="1314" spans="1:4" x14ac:dyDescent="0.25">
      <c r="A1314" s="1" t="e">
        <v>#N/A</v>
      </c>
      <c r="B1314" s="2">
        <v>41248</v>
      </c>
      <c r="C1314" s="27" t="s">
        <v>13</v>
      </c>
      <c r="D1314" s="1">
        <v>56</v>
      </c>
    </row>
    <row r="1315" spans="1:4" x14ac:dyDescent="0.25">
      <c r="A1315" s="1" t="e">
        <v>#N/A</v>
      </c>
      <c r="B1315" s="2">
        <v>41094</v>
      </c>
      <c r="C1315" s="27" t="s">
        <v>11</v>
      </c>
      <c r="D1315" s="1">
        <v>273</v>
      </c>
    </row>
    <row r="1316" spans="1:4" x14ac:dyDescent="0.25">
      <c r="A1316" s="1" t="e">
        <v>#N/A</v>
      </c>
      <c r="B1316" s="2">
        <v>41122</v>
      </c>
      <c r="C1316" s="27" t="s">
        <v>11</v>
      </c>
      <c r="D1316" s="1">
        <v>601</v>
      </c>
    </row>
    <row r="1317" spans="1:4" x14ac:dyDescent="0.25">
      <c r="A1317" s="1" t="e">
        <v>#N/A</v>
      </c>
      <c r="B1317" s="2">
        <v>41157</v>
      </c>
      <c r="C1317" s="27" t="s">
        <v>11</v>
      </c>
      <c r="D1317" s="1">
        <v>481</v>
      </c>
    </row>
    <row r="1318" spans="1:4" x14ac:dyDescent="0.25">
      <c r="A1318" s="1" t="e">
        <v>#N/A</v>
      </c>
      <c r="B1318" s="2">
        <v>41185</v>
      </c>
      <c r="C1318" s="27" t="s">
        <v>11</v>
      </c>
      <c r="D1318" s="1">
        <v>873</v>
      </c>
    </row>
    <row r="1319" spans="1:4" x14ac:dyDescent="0.25">
      <c r="A1319" s="1" t="e">
        <v>#N/A</v>
      </c>
      <c r="B1319" s="2">
        <v>41220</v>
      </c>
      <c r="C1319" s="27" t="s">
        <v>11</v>
      </c>
      <c r="D1319" s="1">
        <v>510</v>
      </c>
    </row>
    <row r="1320" spans="1:4" x14ac:dyDescent="0.25">
      <c r="A1320" s="1" t="e">
        <v>#N/A</v>
      </c>
      <c r="B1320" s="2">
        <v>41248</v>
      </c>
      <c r="C1320" s="27" t="s">
        <v>11</v>
      </c>
      <c r="D1320" s="1">
        <v>631</v>
      </c>
    </row>
    <row r="1321" spans="1:4" x14ac:dyDescent="0.25">
      <c r="A1321" s="1" t="e">
        <v>#N/A</v>
      </c>
      <c r="B1321" s="2">
        <v>41094</v>
      </c>
      <c r="C1321" s="27" t="s">
        <v>12</v>
      </c>
      <c r="D1321" s="1">
        <v>9.9</v>
      </c>
    </row>
    <row r="1322" spans="1:4" x14ac:dyDescent="0.25">
      <c r="A1322" s="1" t="e">
        <v>#N/A</v>
      </c>
      <c r="B1322" s="2">
        <v>41108</v>
      </c>
      <c r="C1322" s="27" t="s">
        <v>12</v>
      </c>
      <c r="D1322" s="1">
        <v>10.4</v>
      </c>
    </row>
    <row r="1323" spans="1:4" x14ac:dyDescent="0.25">
      <c r="A1323" s="1" t="e">
        <v>#N/A</v>
      </c>
      <c r="B1323" s="2">
        <v>41122</v>
      </c>
      <c r="C1323" s="27" t="s">
        <v>12</v>
      </c>
      <c r="D1323" s="1">
        <v>10.7</v>
      </c>
    </row>
    <row r="1324" spans="1:4" x14ac:dyDescent="0.25">
      <c r="A1324" s="1" t="e">
        <v>#N/A</v>
      </c>
      <c r="B1324" s="2">
        <v>41136</v>
      </c>
      <c r="C1324" s="27" t="s">
        <v>12</v>
      </c>
      <c r="D1324" s="1">
        <v>10.199999999999999</v>
      </c>
    </row>
    <row r="1325" spans="1:4" x14ac:dyDescent="0.25">
      <c r="A1325" s="1" t="e">
        <v>#N/A</v>
      </c>
      <c r="B1325" s="2">
        <v>41157</v>
      </c>
      <c r="C1325" s="27" t="s">
        <v>12</v>
      </c>
      <c r="D1325" s="1">
        <v>9.9</v>
      </c>
    </row>
    <row r="1326" spans="1:4" x14ac:dyDescent="0.25">
      <c r="A1326" s="1" t="e">
        <v>#N/A</v>
      </c>
      <c r="B1326" s="2">
        <v>41171</v>
      </c>
      <c r="C1326" s="27" t="s">
        <v>12</v>
      </c>
      <c r="D1326" s="1">
        <v>10.6</v>
      </c>
    </row>
    <row r="1327" spans="1:4" x14ac:dyDescent="0.25">
      <c r="A1327" s="1" t="e">
        <v>#N/A</v>
      </c>
      <c r="B1327" s="2">
        <v>41185</v>
      </c>
      <c r="C1327" s="27" t="s">
        <v>12</v>
      </c>
      <c r="D1327" s="1">
        <v>11.1</v>
      </c>
    </row>
    <row r="1328" spans="1:4" x14ac:dyDescent="0.25">
      <c r="A1328" s="1" t="e">
        <v>#N/A</v>
      </c>
      <c r="B1328" s="2">
        <v>41199</v>
      </c>
      <c r="C1328" s="27" t="s">
        <v>12</v>
      </c>
      <c r="D1328" s="1">
        <v>10.199999999999999</v>
      </c>
    </row>
    <row r="1329" spans="1:4" x14ac:dyDescent="0.25">
      <c r="A1329" s="1" t="e">
        <v>#N/A</v>
      </c>
      <c r="B1329" s="2">
        <v>41220</v>
      </c>
      <c r="C1329" s="27" t="s">
        <v>12</v>
      </c>
      <c r="D1329" s="1">
        <v>10.4</v>
      </c>
    </row>
    <row r="1330" spans="1:4" x14ac:dyDescent="0.25">
      <c r="A1330" s="1" t="e">
        <v>#N/A</v>
      </c>
      <c r="B1330" s="2">
        <v>41233</v>
      </c>
      <c r="C1330" s="27" t="s">
        <v>12</v>
      </c>
      <c r="D1330" s="1">
        <v>10.1</v>
      </c>
    </row>
    <row r="1331" spans="1:4" x14ac:dyDescent="0.25">
      <c r="A1331" s="1" t="e">
        <v>#N/A</v>
      </c>
      <c r="B1331" s="2">
        <v>41248</v>
      </c>
      <c r="C1331" s="27" t="s">
        <v>12</v>
      </c>
      <c r="D1331" s="1">
        <v>10.9</v>
      </c>
    </row>
    <row r="1332" spans="1:4" x14ac:dyDescent="0.25">
      <c r="A1332" s="1" t="e">
        <v>#N/A</v>
      </c>
      <c r="B1332" s="2">
        <v>41094</v>
      </c>
      <c r="C1332" s="27" t="s">
        <v>13</v>
      </c>
      <c r="D1332" s="1">
        <v>21</v>
      </c>
    </row>
    <row r="1333" spans="1:4" x14ac:dyDescent="0.25">
      <c r="A1333" s="1" t="e">
        <v>#N/A</v>
      </c>
      <c r="B1333" s="2">
        <v>41122</v>
      </c>
      <c r="C1333" s="27" t="s">
        <v>13</v>
      </c>
      <c r="D1333" s="1">
        <v>34</v>
      </c>
    </row>
    <row r="1334" spans="1:4" x14ac:dyDescent="0.25">
      <c r="A1334" s="1" t="e">
        <v>#N/A</v>
      </c>
      <c r="B1334" s="2">
        <v>41157</v>
      </c>
      <c r="C1334" s="27" t="s">
        <v>13</v>
      </c>
      <c r="D1334" s="1">
        <v>27</v>
      </c>
    </row>
    <row r="1335" spans="1:4" x14ac:dyDescent="0.25">
      <c r="A1335" s="1" t="e">
        <v>#N/A</v>
      </c>
      <c r="B1335" s="2">
        <v>41185</v>
      </c>
      <c r="C1335" s="27" t="s">
        <v>13</v>
      </c>
      <c r="D1335" s="1">
        <v>32</v>
      </c>
    </row>
    <row r="1336" spans="1:4" x14ac:dyDescent="0.25">
      <c r="A1336" s="1" t="e">
        <v>#N/A</v>
      </c>
      <c r="B1336" s="2">
        <v>41220</v>
      </c>
      <c r="C1336" s="27" t="s">
        <v>13</v>
      </c>
      <c r="D1336" s="1">
        <v>65</v>
      </c>
    </row>
    <row r="1337" spans="1:4" x14ac:dyDescent="0.25">
      <c r="A1337" s="1" t="e">
        <v>#N/A</v>
      </c>
      <c r="B1337" s="2">
        <v>41248</v>
      </c>
      <c r="C1337" s="27" t="s">
        <v>13</v>
      </c>
      <c r="D1337" s="1">
        <v>36</v>
      </c>
    </row>
    <row r="1338" spans="1:4" x14ac:dyDescent="0.25">
      <c r="A1338" s="1">
        <v>68</v>
      </c>
      <c r="B1338" s="2">
        <v>41234</v>
      </c>
      <c r="C1338" s="27" t="s">
        <v>11</v>
      </c>
      <c r="D1338" s="1">
        <v>400</v>
      </c>
    </row>
    <row r="1339" spans="1:4" x14ac:dyDescent="0.25">
      <c r="A1339" s="1">
        <v>68</v>
      </c>
      <c r="B1339" s="2">
        <v>41234</v>
      </c>
      <c r="C1339" s="27" t="s">
        <v>12</v>
      </c>
      <c r="D1339" s="1">
        <v>9.4</v>
      </c>
    </row>
    <row r="1340" spans="1:4" x14ac:dyDescent="0.25">
      <c r="A1340" s="1">
        <v>68</v>
      </c>
      <c r="B1340" s="2">
        <v>41234</v>
      </c>
      <c r="C1340" s="27" t="s">
        <v>13</v>
      </c>
      <c r="D1340" s="1">
        <v>13</v>
      </c>
    </row>
    <row r="1341" spans="1:4" x14ac:dyDescent="0.25">
      <c r="A1341" s="1">
        <v>69</v>
      </c>
      <c r="B1341" s="2">
        <v>41095</v>
      </c>
      <c r="C1341" s="27" t="s">
        <v>11</v>
      </c>
      <c r="D1341" s="1">
        <v>862</v>
      </c>
    </row>
    <row r="1342" spans="1:4" x14ac:dyDescent="0.25">
      <c r="A1342" s="1">
        <v>69</v>
      </c>
      <c r="B1342" s="2">
        <v>41123</v>
      </c>
      <c r="C1342" s="27" t="s">
        <v>11</v>
      </c>
      <c r="D1342" s="1">
        <v>556</v>
      </c>
    </row>
    <row r="1343" spans="1:4" x14ac:dyDescent="0.25">
      <c r="A1343" s="1">
        <v>69</v>
      </c>
      <c r="B1343" s="2">
        <v>41156</v>
      </c>
      <c r="C1343" s="27" t="s">
        <v>11</v>
      </c>
      <c r="D1343" s="1">
        <v>515</v>
      </c>
    </row>
    <row r="1344" spans="1:4" x14ac:dyDescent="0.25">
      <c r="A1344" s="1">
        <v>69</v>
      </c>
      <c r="B1344" s="2">
        <v>41186</v>
      </c>
      <c r="C1344" s="27" t="s">
        <v>11</v>
      </c>
      <c r="D1344" s="1">
        <v>531</v>
      </c>
    </row>
    <row r="1345" spans="1:4" x14ac:dyDescent="0.25">
      <c r="A1345" s="1">
        <v>69</v>
      </c>
      <c r="B1345" s="2">
        <v>41221</v>
      </c>
      <c r="C1345" s="27" t="s">
        <v>11</v>
      </c>
      <c r="D1345" s="1">
        <v>491</v>
      </c>
    </row>
    <row r="1346" spans="1:4" x14ac:dyDescent="0.25">
      <c r="A1346" s="1">
        <v>69</v>
      </c>
      <c r="B1346" s="2">
        <v>41095</v>
      </c>
      <c r="C1346" s="27" t="s">
        <v>12</v>
      </c>
      <c r="D1346" s="1">
        <v>10.3</v>
      </c>
    </row>
    <row r="1347" spans="1:4" x14ac:dyDescent="0.25">
      <c r="A1347" s="1">
        <v>69</v>
      </c>
      <c r="B1347" s="2">
        <v>41109</v>
      </c>
      <c r="C1347" s="27" t="s">
        <v>12</v>
      </c>
      <c r="D1347" s="1">
        <v>10.199999999999999</v>
      </c>
    </row>
    <row r="1348" spans="1:4" x14ac:dyDescent="0.25">
      <c r="A1348" s="1">
        <v>69</v>
      </c>
      <c r="B1348" s="2">
        <v>41123</v>
      </c>
      <c r="C1348" s="27" t="s">
        <v>12</v>
      </c>
      <c r="D1348" s="1">
        <v>9.9</v>
      </c>
    </row>
    <row r="1349" spans="1:4" x14ac:dyDescent="0.25">
      <c r="A1349" s="1">
        <v>69</v>
      </c>
      <c r="B1349" s="2">
        <v>41137</v>
      </c>
      <c r="C1349" s="27" t="s">
        <v>12</v>
      </c>
      <c r="D1349" s="1">
        <v>9.9</v>
      </c>
    </row>
    <row r="1350" spans="1:4" x14ac:dyDescent="0.25">
      <c r="A1350" s="1">
        <v>69</v>
      </c>
      <c r="B1350" s="2">
        <v>41156</v>
      </c>
      <c r="C1350" s="27" t="s">
        <v>12</v>
      </c>
      <c r="D1350" s="1">
        <v>10.1</v>
      </c>
    </row>
    <row r="1351" spans="1:4" x14ac:dyDescent="0.25">
      <c r="A1351" s="1">
        <v>69</v>
      </c>
      <c r="B1351" s="2">
        <v>41172</v>
      </c>
      <c r="C1351" s="27" t="s">
        <v>12</v>
      </c>
      <c r="D1351" s="1">
        <v>11.1</v>
      </c>
    </row>
    <row r="1352" spans="1:4" x14ac:dyDescent="0.25">
      <c r="A1352" s="1">
        <v>69</v>
      </c>
      <c r="B1352" s="2">
        <v>41186</v>
      </c>
      <c r="C1352" s="27" t="s">
        <v>12</v>
      </c>
      <c r="D1352" s="1">
        <v>11</v>
      </c>
    </row>
    <row r="1353" spans="1:4" x14ac:dyDescent="0.25">
      <c r="A1353" s="1">
        <v>69</v>
      </c>
      <c r="B1353" s="2">
        <v>41200</v>
      </c>
      <c r="C1353" s="27" t="s">
        <v>12</v>
      </c>
      <c r="D1353" s="1">
        <v>11.1</v>
      </c>
    </row>
    <row r="1354" spans="1:4" x14ac:dyDescent="0.25">
      <c r="A1354" s="1">
        <v>69</v>
      </c>
      <c r="B1354" s="2">
        <v>41221</v>
      </c>
      <c r="C1354" s="27" t="s">
        <v>12</v>
      </c>
      <c r="D1354" s="1">
        <v>10.7</v>
      </c>
    </row>
    <row r="1355" spans="1:4" x14ac:dyDescent="0.25">
      <c r="A1355" s="1">
        <v>69</v>
      </c>
      <c r="B1355" s="2">
        <v>41232</v>
      </c>
      <c r="C1355" s="27" t="s">
        <v>12</v>
      </c>
      <c r="D1355" s="1">
        <v>10.8</v>
      </c>
    </row>
    <row r="1356" spans="1:4" x14ac:dyDescent="0.25">
      <c r="A1356" s="1">
        <v>69</v>
      </c>
      <c r="B1356" s="2">
        <v>41095</v>
      </c>
      <c r="C1356" s="27" t="s">
        <v>13</v>
      </c>
      <c r="D1356" s="1">
        <v>48</v>
      </c>
    </row>
    <row r="1357" spans="1:4" x14ac:dyDescent="0.25">
      <c r="A1357" s="1">
        <v>69</v>
      </c>
      <c r="B1357" s="2">
        <v>41123</v>
      </c>
      <c r="C1357" s="27" t="s">
        <v>13</v>
      </c>
      <c r="D1357" s="1">
        <v>36</v>
      </c>
    </row>
    <row r="1358" spans="1:4" x14ac:dyDescent="0.25">
      <c r="A1358" s="1">
        <v>69</v>
      </c>
      <c r="B1358" s="2">
        <v>41156</v>
      </c>
      <c r="C1358" s="27" t="s">
        <v>13</v>
      </c>
      <c r="D1358" s="1">
        <v>34</v>
      </c>
    </row>
    <row r="1359" spans="1:4" x14ac:dyDescent="0.25">
      <c r="A1359" s="1">
        <v>69</v>
      </c>
      <c r="B1359" s="2">
        <v>41186</v>
      </c>
      <c r="C1359" s="27" t="s">
        <v>13</v>
      </c>
      <c r="D1359" s="1">
        <v>44</v>
      </c>
    </row>
    <row r="1360" spans="1:4" x14ac:dyDescent="0.25">
      <c r="A1360" s="1">
        <v>69</v>
      </c>
      <c r="B1360" s="2">
        <v>41221</v>
      </c>
      <c r="C1360" s="27" t="s">
        <v>13</v>
      </c>
      <c r="D1360" s="1">
        <v>51</v>
      </c>
    </row>
    <row r="1361" spans="1:4" x14ac:dyDescent="0.25">
      <c r="A1361" s="1">
        <v>70</v>
      </c>
      <c r="B1361" s="2">
        <v>41094</v>
      </c>
      <c r="C1361" s="27" t="s">
        <v>11</v>
      </c>
      <c r="D1361" s="1">
        <v>613</v>
      </c>
    </row>
    <row r="1362" spans="1:4" x14ac:dyDescent="0.25">
      <c r="A1362" s="1">
        <v>70</v>
      </c>
      <c r="B1362" s="2">
        <v>41122</v>
      </c>
      <c r="C1362" s="27" t="s">
        <v>11</v>
      </c>
      <c r="D1362" s="1">
        <v>753</v>
      </c>
    </row>
    <row r="1363" spans="1:4" x14ac:dyDescent="0.25">
      <c r="A1363" s="1">
        <v>70</v>
      </c>
      <c r="B1363" s="2">
        <v>41094</v>
      </c>
      <c r="C1363" s="27" t="s">
        <v>12</v>
      </c>
      <c r="D1363" s="1">
        <v>10.4</v>
      </c>
    </row>
    <row r="1364" spans="1:4" x14ac:dyDescent="0.25">
      <c r="A1364" s="1">
        <v>70</v>
      </c>
      <c r="B1364" s="2">
        <v>41117</v>
      </c>
      <c r="C1364" s="27" t="s">
        <v>12</v>
      </c>
      <c r="D1364" s="1">
        <v>11.2</v>
      </c>
    </row>
    <row r="1365" spans="1:4" x14ac:dyDescent="0.25">
      <c r="A1365" s="1">
        <v>70</v>
      </c>
      <c r="B1365" s="2">
        <v>41122</v>
      </c>
      <c r="C1365" s="27" t="s">
        <v>12</v>
      </c>
      <c r="D1365" s="1">
        <v>11.1</v>
      </c>
    </row>
    <row r="1366" spans="1:4" x14ac:dyDescent="0.25">
      <c r="A1366" s="1">
        <v>70</v>
      </c>
      <c r="B1366" s="2">
        <v>41094</v>
      </c>
      <c r="C1366" s="27" t="s">
        <v>13</v>
      </c>
      <c r="D1366" s="1">
        <v>18</v>
      </c>
    </row>
    <row r="1367" spans="1:4" x14ac:dyDescent="0.25">
      <c r="A1367" s="1">
        <v>70</v>
      </c>
      <c r="B1367" s="2">
        <v>41122</v>
      </c>
      <c r="C1367" s="27" t="s">
        <v>13</v>
      </c>
      <c r="D1367" s="1">
        <v>12</v>
      </c>
    </row>
    <row r="1368" spans="1:4" x14ac:dyDescent="0.25">
      <c r="A1368" s="1">
        <v>71</v>
      </c>
      <c r="B1368" s="2">
        <v>41094</v>
      </c>
      <c r="C1368" s="27" t="s">
        <v>11</v>
      </c>
      <c r="D1368" s="1">
        <v>894</v>
      </c>
    </row>
    <row r="1369" spans="1:4" x14ac:dyDescent="0.25">
      <c r="A1369" s="1">
        <v>71</v>
      </c>
      <c r="B1369" s="2">
        <v>41094</v>
      </c>
      <c r="C1369" s="27" t="s">
        <v>12</v>
      </c>
      <c r="D1369" s="1">
        <v>12</v>
      </c>
    </row>
    <row r="1370" spans="1:4" x14ac:dyDescent="0.25">
      <c r="A1370" s="1">
        <v>71</v>
      </c>
      <c r="B1370" s="2">
        <v>41094</v>
      </c>
      <c r="C1370" s="27" t="s">
        <v>13</v>
      </c>
      <c r="D1370" s="1">
        <v>17</v>
      </c>
    </row>
    <row r="1371" spans="1:4" x14ac:dyDescent="0.25">
      <c r="A1371" s="1">
        <v>72</v>
      </c>
      <c r="B1371" s="2">
        <v>41207</v>
      </c>
      <c r="C1371" s="27" t="s">
        <v>11</v>
      </c>
      <c r="D1371" s="1">
        <v>1303</v>
      </c>
    </row>
    <row r="1372" spans="1:4" x14ac:dyDescent="0.25">
      <c r="A1372" s="1">
        <v>72</v>
      </c>
      <c r="B1372" s="2">
        <v>41221</v>
      </c>
      <c r="C1372" s="27" t="s">
        <v>11</v>
      </c>
      <c r="D1372" s="1">
        <v>1440</v>
      </c>
    </row>
    <row r="1373" spans="1:4" x14ac:dyDescent="0.25">
      <c r="A1373" s="1">
        <v>72</v>
      </c>
      <c r="B1373" s="2">
        <v>41207</v>
      </c>
      <c r="C1373" s="27" t="s">
        <v>12</v>
      </c>
      <c r="D1373" s="1">
        <v>9.1999999999999993</v>
      </c>
    </row>
    <row r="1374" spans="1:4" x14ac:dyDescent="0.25">
      <c r="A1374" s="1">
        <v>72</v>
      </c>
      <c r="B1374" s="2">
        <v>41221</v>
      </c>
      <c r="C1374" s="27" t="s">
        <v>12</v>
      </c>
      <c r="D1374" s="1">
        <v>9.1999999999999993</v>
      </c>
    </row>
    <row r="1375" spans="1:4" x14ac:dyDescent="0.25">
      <c r="A1375" s="1">
        <v>72</v>
      </c>
      <c r="B1375" s="2">
        <v>41236</v>
      </c>
      <c r="C1375" s="27" t="s">
        <v>12</v>
      </c>
      <c r="D1375" s="1">
        <v>9.6999999999999993</v>
      </c>
    </row>
    <row r="1376" spans="1:4" x14ac:dyDescent="0.25">
      <c r="A1376" s="1">
        <v>72</v>
      </c>
      <c r="B1376" s="2">
        <v>41207</v>
      </c>
      <c r="C1376" s="27" t="s">
        <v>13</v>
      </c>
      <c r="D1376" s="1">
        <v>13</v>
      </c>
    </row>
    <row r="1377" spans="1:4" x14ac:dyDescent="0.25">
      <c r="A1377" s="1">
        <v>72</v>
      </c>
      <c r="B1377" s="2">
        <v>41221</v>
      </c>
      <c r="C1377" s="27" t="s">
        <v>13</v>
      </c>
      <c r="D1377" s="1">
        <v>17</v>
      </c>
    </row>
    <row r="1378" spans="1:4" x14ac:dyDescent="0.25">
      <c r="A1378" s="1">
        <v>73</v>
      </c>
      <c r="B1378" s="2">
        <v>41148</v>
      </c>
      <c r="C1378" s="27" t="s">
        <v>11</v>
      </c>
      <c r="D1378" s="1">
        <v>611</v>
      </c>
    </row>
    <row r="1379" spans="1:4" x14ac:dyDescent="0.25">
      <c r="A1379" s="1">
        <v>73</v>
      </c>
      <c r="B1379" s="2">
        <v>41157</v>
      </c>
      <c r="C1379" s="27" t="s">
        <v>11</v>
      </c>
      <c r="D1379" s="1">
        <v>397</v>
      </c>
    </row>
    <row r="1380" spans="1:4" x14ac:dyDescent="0.25">
      <c r="A1380" s="1">
        <v>73</v>
      </c>
      <c r="B1380" s="2">
        <v>41185</v>
      </c>
      <c r="C1380" s="27" t="s">
        <v>11</v>
      </c>
      <c r="D1380" s="1">
        <v>511</v>
      </c>
    </row>
    <row r="1381" spans="1:4" x14ac:dyDescent="0.25">
      <c r="A1381" s="1">
        <v>73</v>
      </c>
      <c r="B1381" s="2">
        <v>41220</v>
      </c>
      <c r="C1381" s="27" t="s">
        <v>11</v>
      </c>
      <c r="D1381" s="1">
        <v>860</v>
      </c>
    </row>
    <row r="1382" spans="1:4" x14ac:dyDescent="0.25">
      <c r="A1382" s="1">
        <v>73</v>
      </c>
      <c r="B1382" s="2">
        <v>41248</v>
      </c>
      <c r="C1382" s="27" t="s">
        <v>11</v>
      </c>
      <c r="D1382" s="1">
        <v>427</v>
      </c>
    </row>
    <row r="1383" spans="1:4" x14ac:dyDescent="0.25">
      <c r="A1383" s="1">
        <v>73</v>
      </c>
      <c r="B1383" s="2">
        <v>41148</v>
      </c>
      <c r="C1383" s="27" t="s">
        <v>12</v>
      </c>
      <c r="D1383" s="1">
        <v>8.8000000000000007</v>
      </c>
    </row>
    <row r="1384" spans="1:4" x14ac:dyDescent="0.25">
      <c r="A1384" s="1">
        <v>73</v>
      </c>
      <c r="B1384" s="2">
        <v>41157</v>
      </c>
      <c r="C1384" s="27" t="s">
        <v>12</v>
      </c>
      <c r="D1384" s="1">
        <v>9.8000000000000007</v>
      </c>
    </row>
    <row r="1385" spans="1:4" x14ac:dyDescent="0.25">
      <c r="A1385" s="1">
        <v>73</v>
      </c>
      <c r="B1385" s="2">
        <v>41171</v>
      </c>
      <c r="C1385" s="27" t="s">
        <v>12</v>
      </c>
      <c r="D1385" s="1">
        <v>9.6</v>
      </c>
    </row>
    <row r="1386" spans="1:4" x14ac:dyDescent="0.25">
      <c r="A1386" s="1">
        <v>73</v>
      </c>
      <c r="B1386" s="2">
        <v>41185</v>
      </c>
      <c r="C1386" s="27" t="s">
        <v>12</v>
      </c>
      <c r="D1386" s="1">
        <v>9.9</v>
      </c>
    </row>
    <row r="1387" spans="1:4" x14ac:dyDescent="0.25">
      <c r="A1387" s="1">
        <v>73</v>
      </c>
      <c r="B1387" s="2">
        <v>41199</v>
      </c>
      <c r="C1387" s="27" t="s">
        <v>12</v>
      </c>
      <c r="D1387" s="1">
        <v>10.8</v>
      </c>
    </row>
    <row r="1388" spans="1:4" x14ac:dyDescent="0.25">
      <c r="A1388" s="1">
        <v>73</v>
      </c>
      <c r="B1388" s="2">
        <v>41213</v>
      </c>
      <c r="C1388" s="27" t="s">
        <v>12</v>
      </c>
      <c r="D1388" s="1">
        <v>11</v>
      </c>
    </row>
    <row r="1389" spans="1:4" x14ac:dyDescent="0.25">
      <c r="A1389" s="1">
        <v>73</v>
      </c>
      <c r="B1389" s="2">
        <v>41220</v>
      </c>
      <c r="C1389" s="27" t="s">
        <v>12</v>
      </c>
      <c r="D1389" s="1">
        <v>11.1</v>
      </c>
    </row>
    <row r="1390" spans="1:4" x14ac:dyDescent="0.25">
      <c r="A1390" s="1">
        <v>73</v>
      </c>
      <c r="B1390" s="2">
        <v>41233</v>
      </c>
      <c r="C1390" s="27" t="s">
        <v>12</v>
      </c>
      <c r="D1390" s="1">
        <v>10.8</v>
      </c>
    </row>
    <row r="1391" spans="1:4" x14ac:dyDescent="0.25">
      <c r="A1391" s="1">
        <v>73</v>
      </c>
      <c r="B1391" s="2">
        <v>41248</v>
      </c>
      <c r="C1391" s="27" t="s">
        <v>12</v>
      </c>
      <c r="D1391" s="1">
        <v>12.6</v>
      </c>
    </row>
    <row r="1392" spans="1:4" x14ac:dyDescent="0.25">
      <c r="A1392" s="1">
        <v>73</v>
      </c>
      <c r="B1392" s="2">
        <v>41148</v>
      </c>
      <c r="C1392" s="27" t="s">
        <v>13</v>
      </c>
      <c r="D1392" s="1">
        <v>22</v>
      </c>
    </row>
    <row r="1393" spans="1:4" x14ac:dyDescent="0.25">
      <c r="A1393" s="1">
        <v>73</v>
      </c>
      <c r="B1393" s="2">
        <v>41157</v>
      </c>
      <c r="C1393" s="27" t="s">
        <v>13</v>
      </c>
      <c r="D1393" s="1">
        <v>27</v>
      </c>
    </row>
    <row r="1394" spans="1:4" x14ac:dyDescent="0.25">
      <c r="A1394" s="1">
        <v>73</v>
      </c>
      <c r="B1394" s="2">
        <v>41185</v>
      </c>
      <c r="C1394" s="27" t="s">
        <v>13</v>
      </c>
      <c r="D1394" s="1">
        <v>19</v>
      </c>
    </row>
    <row r="1395" spans="1:4" x14ac:dyDescent="0.25">
      <c r="A1395" s="1">
        <v>73</v>
      </c>
      <c r="B1395" s="2">
        <v>41220</v>
      </c>
      <c r="C1395" s="27" t="s">
        <v>13</v>
      </c>
      <c r="D1395" s="1">
        <v>40</v>
      </c>
    </row>
    <row r="1396" spans="1:4" x14ac:dyDescent="0.25">
      <c r="A1396" s="1">
        <v>73</v>
      </c>
      <c r="B1396" s="2">
        <v>41248</v>
      </c>
      <c r="C1396" s="27" t="s">
        <v>13</v>
      </c>
      <c r="D1396" s="1">
        <v>24</v>
      </c>
    </row>
    <row r="1397" spans="1:4" x14ac:dyDescent="0.25">
      <c r="A1397" s="1">
        <v>74</v>
      </c>
      <c r="B1397" s="2">
        <v>41096</v>
      </c>
      <c r="C1397" s="27" t="s">
        <v>11</v>
      </c>
      <c r="D1397" s="1">
        <v>575</v>
      </c>
    </row>
    <row r="1398" spans="1:4" x14ac:dyDescent="0.25">
      <c r="A1398" s="1">
        <v>74</v>
      </c>
      <c r="B1398" s="2">
        <v>41122</v>
      </c>
      <c r="C1398" s="27" t="s">
        <v>11</v>
      </c>
      <c r="D1398" s="1">
        <v>615</v>
      </c>
    </row>
    <row r="1399" spans="1:4" x14ac:dyDescent="0.25">
      <c r="A1399" s="1">
        <v>74</v>
      </c>
      <c r="B1399" s="2">
        <v>41157</v>
      </c>
      <c r="C1399" s="27" t="s">
        <v>11</v>
      </c>
      <c r="D1399" s="1">
        <v>450</v>
      </c>
    </row>
    <row r="1400" spans="1:4" x14ac:dyDescent="0.25">
      <c r="A1400" s="1">
        <v>74</v>
      </c>
      <c r="B1400" s="2">
        <v>41185</v>
      </c>
      <c r="C1400" s="27" t="s">
        <v>11</v>
      </c>
      <c r="D1400" s="1">
        <v>666</v>
      </c>
    </row>
    <row r="1401" spans="1:4" x14ac:dyDescent="0.25">
      <c r="A1401" s="1">
        <v>74</v>
      </c>
      <c r="B1401" s="2">
        <v>41220</v>
      </c>
      <c r="C1401" s="27" t="s">
        <v>11</v>
      </c>
      <c r="D1401" s="1">
        <v>603</v>
      </c>
    </row>
    <row r="1402" spans="1:4" x14ac:dyDescent="0.25">
      <c r="A1402" s="1">
        <v>74</v>
      </c>
      <c r="B1402" s="2">
        <v>41248</v>
      </c>
      <c r="C1402" s="27" t="s">
        <v>11</v>
      </c>
      <c r="D1402" s="1">
        <v>510</v>
      </c>
    </row>
    <row r="1403" spans="1:4" x14ac:dyDescent="0.25">
      <c r="A1403" s="1">
        <v>74</v>
      </c>
      <c r="B1403" s="2">
        <v>41096</v>
      </c>
      <c r="C1403" s="27" t="s">
        <v>12</v>
      </c>
      <c r="D1403" s="1">
        <v>9.9</v>
      </c>
    </row>
    <row r="1404" spans="1:4" x14ac:dyDescent="0.25">
      <c r="A1404" s="1">
        <v>74</v>
      </c>
      <c r="B1404" s="2">
        <v>41110</v>
      </c>
      <c r="C1404" s="27" t="s">
        <v>12</v>
      </c>
      <c r="D1404" s="1">
        <v>8.6</v>
      </c>
    </row>
    <row r="1405" spans="1:4" x14ac:dyDescent="0.25">
      <c r="A1405" s="1">
        <v>74</v>
      </c>
      <c r="B1405" s="2">
        <v>41122</v>
      </c>
      <c r="C1405" s="27" t="s">
        <v>12</v>
      </c>
      <c r="D1405" s="1">
        <v>8.8000000000000007</v>
      </c>
    </row>
    <row r="1406" spans="1:4" x14ac:dyDescent="0.25">
      <c r="A1406" s="1">
        <v>74</v>
      </c>
      <c r="B1406" s="2">
        <v>41136</v>
      </c>
      <c r="C1406" s="27" t="s">
        <v>12</v>
      </c>
      <c r="D1406" s="1">
        <v>9.1</v>
      </c>
    </row>
    <row r="1407" spans="1:4" x14ac:dyDescent="0.25">
      <c r="A1407" s="1">
        <v>74</v>
      </c>
      <c r="B1407" s="2">
        <v>41157</v>
      </c>
      <c r="C1407" s="27" t="s">
        <v>12</v>
      </c>
      <c r="D1407" s="1">
        <v>9.8000000000000007</v>
      </c>
    </row>
    <row r="1408" spans="1:4" x14ac:dyDescent="0.25">
      <c r="A1408" s="1">
        <v>74</v>
      </c>
      <c r="B1408" s="2">
        <v>41171</v>
      </c>
      <c r="C1408" s="27" t="s">
        <v>12</v>
      </c>
      <c r="D1408" s="1">
        <v>10.1</v>
      </c>
    </row>
    <row r="1409" spans="1:4" x14ac:dyDescent="0.25">
      <c r="A1409" s="1">
        <v>74</v>
      </c>
      <c r="B1409" s="2">
        <v>41185</v>
      </c>
      <c r="C1409" s="27" t="s">
        <v>12</v>
      </c>
      <c r="D1409" s="1">
        <v>9.6</v>
      </c>
    </row>
    <row r="1410" spans="1:4" x14ac:dyDescent="0.25">
      <c r="A1410" s="1">
        <v>74</v>
      </c>
      <c r="B1410" s="2">
        <v>41199</v>
      </c>
      <c r="C1410" s="27" t="s">
        <v>12</v>
      </c>
      <c r="D1410" s="1">
        <v>10.3</v>
      </c>
    </row>
    <row r="1411" spans="1:4" x14ac:dyDescent="0.25">
      <c r="A1411" s="1">
        <v>74</v>
      </c>
      <c r="B1411" s="2">
        <v>41220</v>
      </c>
      <c r="C1411" s="27" t="s">
        <v>12</v>
      </c>
      <c r="D1411" s="1">
        <v>10.1</v>
      </c>
    </row>
    <row r="1412" spans="1:4" x14ac:dyDescent="0.25">
      <c r="A1412" s="1">
        <v>74</v>
      </c>
      <c r="B1412" s="2">
        <v>41233</v>
      </c>
      <c r="C1412" s="27" t="s">
        <v>12</v>
      </c>
      <c r="D1412" s="1">
        <v>9.9</v>
      </c>
    </row>
    <row r="1413" spans="1:4" x14ac:dyDescent="0.25">
      <c r="A1413" s="1">
        <v>74</v>
      </c>
      <c r="B1413" s="2">
        <v>41248</v>
      </c>
      <c r="C1413" s="27" t="s">
        <v>12</v>
      </c>
      <c r="D1413" s="1">
        <v>10.3</v>
      </c>
    </row>
    <row r="1414" spans="1:4" x14ac:dyDescent="0.25">
      <c r="A1414" s="1">
        <v>74</v>
      </c>
      <c r="B1414" s="2">
        <v>41096</v>
      </c>
      <c r="C1414" s="27" t="s">
        <v>13</v>
      </c>
      <c r="D1414" s="1">
        <v>27</v>
      </c>
    </row>
    <row r="1415" spans="1:4" x14ac:dyDescent="0.25">
      <c r="A1415" s="1">
        <v>74</v>
      </c>
      <c r="B1415" s="2">
        <v>41122</v>
      </c>
      <c r="C1415" s="27" t="s">
        <v>13</v>
      </c>
      <c r="D1415" s="1">
        <v>25</v>
      </c>
    </row>
    <row r="1416" spans="1:4" x14ac:dyDescent="0.25">
      <c r="A1416" s="1">
        <v>74</v>
      </c>
      <c r="B1416" s="2">
        <v>41157</v>
      </c>
      <c r="C1416" s="27" t="s">
        <v>13</v>
      </c>
      <c r="D1416" s="1">
        <v>21</v>
      </c>
    </row>
    <row r="1417" spans="1:4" x14ac:dyDescent="0.25">
      <c r="A1417" s="1">
        <v>74</v>
      </c>
      <c r="B1417" s="2">
        <v>41185</v>
      </c>
      <c r="C1417" s="27" t="s">
        <v>13</v>
      </c>
      <c r="D1417" s="1">
        <v>31</v>
      </c>
    </row>
    <row r="1418" spans="1:4" x14ac:dyDescent="0.25">
      <c r="A1418" s="1">
        <v>74</v>
      </c>
      <c r="B1418" s="2">
        <v>41220</v>
      </c>
      <c r="C1418" s="27" t="s">
        <v>13</v>
      </c>
      <c r="D1418" s="1">
        <v>33</v>
      </c>
    </row>
    <row r="1419" spans="1:4" x14ac:dyDescent="0.25">
      <c r="A1419" s="1">
        <v>74</v>
      </c>
      <c r="B1419" s="2">
        <v>41248</v>
      </c>
      <c r="C1419" s="27" t="s">
        <v>13</v>
      </c>
      <c r="D1419" s="1">
        <v>35</v>
      </c>
    </row>
    <row r="1420" spans="1:4" x14ac:dyDescent="0.25">
      <c r="A1420" s="1">
        <v>75</v>
      </c>
      <c r="B1420" s="2">
        <v>41102</v>
      </c>
      <c r="C1420" s="27" t="s">
        <v>11</v>
      </c>
      <c r="D1420" s="1">
        <v>263</v>
      </c>
    </row>
    <row r="1421" spans="1:4" x14ac:dyDescent="0.25">
      <c r="A1421" s="1">
        <v>75</v>
      </c>
      <c r="B1421" s="2">
        <v>41123</v>
      </c>
      <c r="C1421" s="27" t="s">
        <v>11</v>
      </c>
      <c r="D1421" s="1">
        <v>280</v>
      </c>
    </row>
    <row r="1422" spans="1:4" x14ac:dyDescent="0.25">
      <c r="A1422" s="1">
        <v>75</v>
      </c>
      <c r="B1422" s="2">
        <v>41157</v>
      </c>
      <c r="C1422" s="27" t="s">
        <v>11</v>
      </c>
      <c r="D1422" s="1">
        <v>218</v>
      </c>
    </row>
    <row r="1423" spans="1:4" x14ac:dyDescent="0.25">
      <c r="A1423" s="1">
        <v>75</v>
      </c>
      <c r="B1423" s="2">
        <v>41186</v>
      </c>
      <c r="C1423" s="27" t="s">
        <v>11</v>
      </c>
      <c r="D1423" s="1">
        <v>443</v>
      </c>
    </row>
    <row r="1424" spans="1:4" x14ac:dyDescent="0.25">
      <c r="A1424" s="1">
        <v>75</v>
      </c>
      <c r="B1424" s="2">
        <v>41230</v>
      </c>
      <c r="C1424" s="27" t="s">
        <v>11</v>
      </c>
      <c r="D1424" s="1">
        <v>576</v>
      </c>
    </row>
    <row r="1425" spans="1:4" x14ac:dyDescent="0.25">
      <c r="A1425" s="1">
        <v>75</v>
      </c>
      <c r="B1425" s="2">
        <v>41102</v>
      </c>
      <c r="C1425" s="27" t="s">
        <v>12</v>
      </c>
      <c r="D1425" s="1">
        <v>8.3000000000000007</v>
      </c>
    </row>
    <row r="1426" spans="1:4" x14ac:dyDescent="0.25">
      <c r="A1426" s="1">
        <v>75</v>
      </c>
      <c r="B1426" s="2">
        <v>41109</v>
      </c>
      <c r="C1426" s="27" t="s">
        <v>12</v>
      </c>
      <c r="D1426" s="1">
        <v>8.6</v>
      </c>
    </row>
    <row r="1427" spans="1:4" x14ac:dyDescent="0.25">
      <c r="A1427" s="1">
        <v>75</v>
      </c>
      <c r="B1427" s="2">
        <v>41123</v>
      </c>
      <c r="C1427" s="27" t="s">
        <v>12</v>
      </c>
      <c r="D1427" s="1">
        <v>9.1</v>
      </c>
    </row>
    <row r="1428" spans="1:4" x14ac:dyDescent="0.25">
      <c r="A1428" s="1">
        <v>75</v>
      </c>
      <c r="B1428" s="2">
        <v>41137</v>
      </c>
      <c r="C1428" s="27" t="s">
        <v>12</v>
      </c>
      <c r="D1428" s="1">
        <v>10.1</v>
      </c>
    </row>
    <row r="1429" spans="1:4" x14ac:dyDescent="0.25">
      <c r="A1429" s="1">
        <v>75</v>
      </c>
      <c r="B1429" s="2">
        <v>41157</v>
      </c>
      <c r="C1429" s="27" t="s">
        <v>12</v>
      </c>
      <c r="D1429" s="1">
        <v>10.5</v>
      </c>
    </row>
    <row r="1430" spans="1:4" x14ac:dyDescent="0.25">
      <c r="A1430" s="1">
        <v>75</v>
      </c>
      <c r="B1430" s="2">
        <v>41172</v>
      </c>
      <c r="C1430" s="27" t="s">
        <v>12</v>
      </c>
      <c r="D1430" s="1">
        <v>9.6</v>
      </c>
    </row>
    <row r="1431" spans="1:4" x14ac:dyDescent="0.25">
      <c r="A1431" s="1">
        <v>75</v>
      </c>
      <c r="B1431" s="2">
        <v>41186</v>
      </c>
      <c r="C1431" s="27" t="s">
        <v>12</v>
      </c>
      <c r="D1431" s="1">
        <v>9.6999999999999993</v>
      </c>
    </row>
    <row r="1432" spans="1:4" x14ac:dyDescent="0.25">
      <c r="A1432" s="1">
        <v>75</v>
      </c>
      <c r="B1432" s="2">
        <v>41200</v>
      </c>
      <c r="C1432" s="27" t="s">
        <v>12</v>
      </c>
      <c r="D1432" s="1">
        <v>9.1999999999999993</v>
      </c>
    </row>
    <row r="1433" spans="1:4" x14ac:dyDescent="0.25">
      <c r="A1433" s="1">
        <v>75</v>
      </c>
      <c r="B1433" s="2">
        <v>41230</v>
      </c>
      <c r="C1433" s="27" t="s">
        <v>12</v>
      </c>
      <c r="D1433" s="1">
        <v>9.8000000000000007</v>
      </c>
    </row>
    <row r="1434" spans="1:4" x14ac:dyDescent="0.25">
      <c r="A1434" s="1">
        <v>75</v>
      </c>
      <c r="B1434" s="2">
        <v>41102</v>
      </c>
      <c r="C1434" s="27" t="s">
        <v>13</v>
      </c>
      <c r="D1434" s="1">
        <v>15</v>
      </c>
    </row>
    <row r="1435" spans="1:4" x14ac:dyDescent="0.25">
      <c r="A1435" s="1">
        <v>75</v>
      </c>
      <c r="B1435" s="2">
        <v>41123</v>
      </c>
      <c r="C1435" s="27" t="s">
        <v>13</v>
      </c>
      <c r="D1435" s="1">
        <v>15</v>
      </c>
    </row>
    <row r="1436" spans="1:4" x14ac:dyDescent="0.25">
      <c r="A1436" s="1">
        <v>75</v>
      </c>
      <c r="B1436" s="2">
        <v>41157</v>
      </c>
      <c r="C1436" s="27" t="s">
        <v>13</v>
      </c>
      <c r="D1436" s="1">
        <v>13</v>
      </c>
    </row>
    <row r="1437" spans="1:4" x14ac:dyDescent="0.25">
      <c r="A1437" s="1">
        <v>75</v>
      </c>
      <c r="B1437" s="2">
        <v>41186</v>
      </c>
      <c r="C1437" s="27" t="s">
        <v>13</v>
      </c>
      <c r="D1437" s="1">
        <v>16</v>
      </c>
    </row>
    <row r="1438" spans="1:4" x14ac:dyDescent="0.25">
      <c r="A1438" s="1">
        <v>75</v>
      </c>
      <c r="B1438" s="2">
        <v>41230</v>
      </c>
      <c r="C1438" s="27" t="s">
        <v>13</v>
      </c>
      <c r="D1438" s="1">
        <v>21</v>
      </c>
    </row>
    <row r="1439" spans="1:4" x14ac:dyDescent="0.25">
      <c r="A1439" s="1">
        <v>76</v>
      </c>
      <c r="B1439" s="2">
        <v>41209</v>
      </c>
      <c r="C1439" s="27" t="s">
        <v>11</v>
      </c>
      <c r="D1439" s="1">
        <v>1200</v>
      </c>
    </row>
    <row r="1440" spans="1:4" x14ac:dyDescent="0.25">
      <c r="A1440" s="1">
        <v>76</v>
      </c>
      <c r="B1440" s="2">
        <v>41221</v>
      </c>
      <c r="C1440" s="27" t="s">
        <v>11</v>
      </c>
      <c r="D1440" s="1">
        <v>854</v>
      </c>
    </row>
    <row r="1441" spans="1:4" x14ac:dyDescent="0.25">
      <c r="A1441" s="1">
        <v>76</v>
      </c>
      <c r="B1441" s="2">
        <v>41209</v>
      </c>
      <c r="C1441" s="27" t="s">
        <v>12</v>
      </c>
      <c r="D1441" s="1">
        <v>7.8</v>
      </c>
    </row>
    <row r="1442" spans="1:4" x14ac:dyDescent="0.25">
      <c r="A1442" s="1">
        <v>76</v>
      </c>
      <c r="B1442" s="2">
        <v>41221</v>
      </c>
      <c r="C1442" s="27" t="s">
        <v>12</v>
      </c>
      <c r="D1442" s="1">
        <v>8.5</v>
      </c>
    </row>
    <row r="1443" spans="1:4" x14ac:dyDescent="0.25">
      <c r="A1443" s="1">
        <v>76</v>
      </c>
      <c r="B1443" s="2">
        <v>41232</v>
      </c>
      <c r="C1443" s="27" t="s">
        <v>12</v>
      </c>
      <c r="D1443" s="1">
        <v>10.6</v>
      </c>
    </row>
    <row r="1444" spans="1:4" x14ac:dyDescent="0.25">
      <c r="A1444" s="1">
        <v>76</v>
      </c>
      <c r="B1444" s="2">
        <v>41209</v>
      </c>
      <c r="C1444" s="27" t="s">
        <v>13</v>
      </c>
      <c r="D1444" s="1">
        <v>30</v>
      </c>
    </row>
    <row r="1445" spans="1:4" x14ac:dyDescent="0.25">
      <c r="A1445" s="1">
        <v>76</v>
      </c>
      <c r="B1445" s="2">
        <v>41221</v>
      </c>
      <c r="C1445" s="27" t="s">
        <v>13</v>
      </c>
      <c r="D1445" s="1">
        <v>27</v>
      </c>
    </row>
    <row r="1446" spans="1:4" x14ac:dyDescent="0.25">
      <c r="A1446" s="1">
        <v>77</v>
      </c>
      <c r="B1446" s="2">
        <v>41093</v>
      </c>
      <c r="C1446" s="27" t="s">
        <v>11</v>
      </c>
      <c r="D1446" s="1">
        <v>573</v>
      </c>
    </row>
    <row r="1447" spans="1:4" x14ac:dyDescent="0.25">
      <c r="A1447" s="1">
        <v>77</v>
      </c>
      <c r="B1447" s="2">
        <v>41125</v>
      </c>
      <c r="C1447" s="27" t="s">
        <v>11</v>
      </c>
      <c r="D1447" s="1">
        <v>328</v>
      </c>
    </row>
    <row r="1448" spans="1:4" x14ac:dyDescent="0.25">
      <c r="A1448" s="1">
        <v>77</v>
      </c>
      <c r="B1448" s="2">
        <v>41159</v>
      </c>
      <c r="C1448" s="27" t="s">
        <v>11</v>
      </c>
      <c r="D1448" s="1">
        <v>854</v>
      </c>
    </row>
    <row r="1449" spans="1:4" x14ac:dyDescent="0.25">
      <c r="A1449" s="1">
        <v>77</v>
      </c>
      <c r="B1449" s="2">
        <v>41183</v>
      </c>
      <c r="C1449" s="27" t="s">
        <v>11</v>
      </c>
      <c r="D1449" s="1">
        <v>866</v>
      </c>
    </row>
    <row r="1450" spans="1:4" x14ac:dyDescent="0.25">
      <c r="A1450" s="1">
        <v>77</v>
      </c>
      <c r="B1450" s="2">
        <v>41218</v>
      </c>
      <c r="C1450" s="27" t="s">
        <v>11</v>
      </c>
      <c r="D1450" s="1">
        <v>899</v>
      </c>
    </row>
    <row r="1451" spans="1:4" x14ac:dyDescent="0.25">
      <c r="A1451" s="1">
        <v>77</v>
      </c>
      <c r="B1451" s="2">
        <v>41246</v>
      </c>
      <c r="C1451" s="27" t="s">
        <v>11</v>
      </c>
      <c r="D1451" s="1">
        <v>779</v>
      </c>
    </row>
    <row r="1452" spans="1:4" x14ac:dyDescent="0.25">
      <c r="A1452" s="1">
        <v>77</v>
      </c>
      <c r="B1452" s="2">
        <v>41093</v>
      </c>
      <c r="C1452" s="27" t="s">
        <v>12</v>
      </c>
      <c r="D1452" s="1">
        <v>11.9</v>
      </c>
    </row>
    <row r="1453" spans="1:4" x14ac:dyDescent="0.25">
      <c r="A1453" s="1">
        <v>77</v>
      </c>
      <c r="B1453" s="2">
        <v>41104</v>
      </c>
      <c r="C1453" s="27" t="s">
        <v>12</v>
      </c>
      <c r="D1453" s="1">
        <v>11.1</v>
      </c>
    </row>
    <row r="1454" spans="1:4" x14ac:dyDescent="0.25">
      <c r="A1454" s="1">
        <v>77</v>
      </c>
      <c r="B1454" s="2">
        <v>41111</v>
      </c>
      <c r="C1454" s="27" t="s">
        <v>12</v>
      </c>
      <c r="D1454" s="1">
        <v>10.6</v>
      </c>
    </row>
    <row r="1455" spans="1:4" x14ac:dyDescent="0.25">
      <c r="A1455" s="1">
        <v>77</v>
      </c>
      <c r="B1455" s="2">
        <v>41125</v>
      </c>
      <c r="C1455" s="27" t="s">
        <v>12</v>
      </c>
      <c r="D1455" s="1">
        <v>11.1</v>
      </c>
    </row>
    <row r="1456" spans="1:4" x14ac:dyDescent="0.25">
      <c r="A1456" s="1">
        <v>77</v>
      </c>
      <c r="B1456" s="2">
        <v>41135</v>
      </c>
      <c r="C1456" s="27" t="s">
        <v>12</v>
      </c>
      <c r="D1456" s="1">
        <v>11.6</v>
      </c>
    </row>
    <row r="1457" spans="1:4" x14ac:dyDescent="0.25">
      <c r="A1457" s="1">
        <v>77</v>
      </c>
      <c r="B1457" s="2">
        <v>41142</v>
      </c>
      <c r="C1457" s="27" t="s">
        <v>12</v>
      </c>
      <c r="D1457" s="1">
        <v>12</v>
      </c>
    </row>
    <row r="1458" spans="1:4" x14ac:dyDescent="0.25">
      <c r="A1458" s="1">
        <v>77</v>
      </c>
      <c r="B1458" s="2">
        <v>41159</v>
      </c>
      <c r="C1458" s="27" t="s">
        <v>12</v>
      </c>
      <c r="D1458" s="1">
        <v>11.5</v>
      </c>
    </row>
    <row r="1459" spans="1:4" x14ac:dyDescent="0.25">
      <c r="A1459" s="1">
        <v>77</v>
      </c>
      <c r="B1459" s="2">
        <v>41173</v>
      </c>
      <c r="C1459" s="27" t="s">
        <v>12</v>
      </c>
      <c r="D1459" s="1">
        <v>11.1</v>
      </c>
    </row>
    <row r="1460" spans="1:4" x14ac:dyDescent="0.25">
      <c r="A1460" s="1">
        <v>77</v>
      </c>
      <c r="B1460" s="2">
        <v>41183</v>
      </c>
      <c r="C1460" s="27" t="s">
        <v>12</v>
      </c>
      <c r="D1460" s="1">
        <v>12.3</v>
      </c>
    </row>
    <row r="1461" spans="1:4" x14ac:dyDescent="0.25">
      <c r="A1461" s="1">
        <v>77</v>
      </c>
      <c r="B1461" s="2">
        <v>41201</v>
      </c>
      <c r="C1461" s="27" t="s">
        <v>12</v>
      </c>
      <c r="D1461" s="1">
        <v>10.8</v>
      </c>
    </row>
    <row r="1462" spans="1:4" x14ac:dyDescent="0.25">
      <c r="A1462" s="1">
        <v>77</v>
      </c>
      <c r="B1462" s="2">
        <v>41218</v>
      </c>
      <c r="C1462" s="27" t="s">
        <v>12</v>
      </c>
      <c r="D1462" s="1">
        <v>9.9</v>
      </c>
    </row>
    <row r="1463" spans="1:4" x14ac:dyDescent="0.25">
      <c r="A1463" s="1">
        <v>77</v>
      </c>
      <c r="B1463" s="2">
        <v>41236</v>
      </c>
      <c r="C1463" s="27" t="s">
        <v>12</v>
      </c>
      <c r="D1463" s="1">
        <v>8.6999999999999993</v>
      </c>
    </row>
    <row r="1464" spans="1:4" x14ac:dyDescent="0.25">
      <c r="A1464" s="1">
        <v>77</v>
      </c>
      <c r="B1464" s="2">
        <v>41246</v>
      </c>
      <c r="C1464" s="27" t="s">
        <v>12</v>
      </c>
      <c r="D1464" s="1">
        <v>9.1</v>
      </c>
    </row>
    <row r="1465" spans="1:4" x14ac:dyDescent="0.25">
      <c r="A1465" s="1">
        <v>77</v>
      </c>
      <c r="B1465" s="2">
        <v>41093</v>
      </c>
      <c r="C1465" s="27" t="s">
        <v>13</v>
      </c>
      <c r="D1465" s="1">
        <v>26</v>
      </c>
    </row>
    <row r="1466" spans="1:4" x14ac:dyDescent="0.25">
      <c r="A1466" s="1">
        <v>77</v>
      </c>
      <c r="B1466" s="2">
        <v>41125</v>
      </c>
      <c r="C1466" s="27" t="s">
        <v>13</v>
      </c>
      <c r="D1466" s="1">
        <v>15</v>
      </c>
    </row>
    <row r="1467" spans="1:4" x14ac:dyDescent="0.25">
      <c r="A1467" s="1">
        <v>77</v>
      </c>
      <c r="B1467" s="2">
        <v>41159</v>
      </c>
      <c r="C1467" s="27" t="s">
        <v>13</v>
      </c>
      <c r="D1467" s="1">
        <v>53</v>
      </c>
    </row>
    <row r="1468" spans="1:4" x14ac:dyDescent="0.25">
      <c r="A1468" s="1">
        <v>77</v>
      </c>
      <c r="B1468" s="2">
        <v>41183</v>
      </c>
      <c r="C1468" s="27" t="s">
        <v>13</v>
      </c>
      <c r="D1468" s="1">
        <v>18</v>
      </c>
    </row>
    <row r="1469" spans="1:4" x14ac:dyDescent="0.25">
      <c r="A1469" s="1">
        <v>77</v>
      </c>
      <c r="B1469" s="2">
        <v>41218</v>
      </c>
      <c r="C1469" s="27" t="s">
        <v>13</v>
      </c>
      <c r="D1469" s="1">
        <v>45</v>
      </c>
    </row>
    <row r="1470" spans="1:4" x14ac:dyDescent="0.25">
      <c r="A1470" s="1">
        <v>77</v>
      </c>
      <c r="B1470" s="2">
        <v>41246</v>
      </c>
      <c r="C1470" s="27" t="s">
        <v>13</v>
      </c>
      <c r="D1470" s="1">
        <v>34</v>
      </c>
    </row>
    <row r="1471" spans="1:4" x14ac:dyDescent="0.25">
      <c r="A1471" s="1">
        <v>78</v>
      </c>
      <c r="B1471" s="2">
        <v>41094</v>
      </c>
      <c r="C1471" s="27" t="s">
        <v>11</v>
      </c>
      <c r="D1471" s="1">
        <v>457</v>
      </c>
    </row>
    <row r="1472" spans="1:4" x14ac:dyDescent="0.25">
      <c r="A1472" s="1">
        <v>78</v>
      </c>
      <c r="B1472" s="2">
        <v>41122</v>
      </c>
      <c r="C1472" s="27" t="s">
        <v>11</v>
      </c>
      <c r="D1472" s="1">
        <v>477</v>
      </c>
    </row>
    <row r="1473" spans="1:4" x14ac:dyDescent="0.25">
      <c r="A1473" s="1">
        <v>78</v>
      </c>
      <c r="B1473" s="2">
        <v>41218</v>
      </c>
      <c r="C1473" s="27" t="s">
        <v>11</v>
      </c>
      <c r="D1473" s="1">
        <v>1098</v>
      </c>
    </row>
    <row r="1474" spans="1:4" x14ac:dyDescent="0.25">
      <c r="A1474" s="1">
        <v>78</v>
      </c>
      <c r="B1474" s="2">
        <v>41094</v>
      </c>
      <c r="C1474" s="27" t="s">
        <v>12</v>
      </c>
      <c r="D1474" s="1">
        <v>11.5</v>
      </c>
    </row>
    <row r="1475" spans="1:4" x14ac:dyDescent="0.25">
      <c r="A1475" s="1">
        <v>78</v>
      </c>
      <c r="B1475" s="2">
        <v>41122</v>
      </c>
      <c r="C1475" s="27" t="s">
        <v>12</v>
      </c>
      <c r="D1475" s="1">
        <v>11.3</v>
      </c>
    </row>
    <row r="1476" spans="1:4" x14ac:dyDescent="0.25">
      <c r="A1476" s="1">
        <v>78</v>
      </c>
      <c r="B1476" s="2">
        <v>41136</v>
      </c>
      <c r="C1476" s="27" t="s">
        <v>12</v>
      </c>
      <c r="D1476" s="1">
        <v>11.6</v>
      </c>
    </row>
    <row r="1477" spans="1:4" x14ac:dyDescent="0.25">
      <c r="A1477" s="1">
        <v>78</v>
      </c>
      <c r="B1477" s="2">
        <v>41143</v>
      </c>
      <c r="C1477" s="27" t="s">
        <v>12</v>
      </c>
      <c r="D1477" s="1">
        <v>11.9</v>
      </c>
    </row>
    <row r="1478" spans="1:4" x14ac:dyDescent="0.25">
      <c r="A1478" s="1">
        <v>78</v>
      </c>
      <c r="B1478" s="2">
        <v>41218</v>
      </c>
      <c r="C1478" s="27" t="s">
        <v>12</v>
      </c>
      <c r="D1478" s="1">
        <v>11.5</v>
      </c>
    </row>
    <row r="1479" spans="1:4" x14ac:dyDescent="0.25">
      <c r="A1479" s="1">
        <v>78</v>
      </c>
      <c r="B1479" s="2">
        <v>41236</v>
      </c>
      <c r="C1479" s="27" t="s">
        <v>12</v>
      </c>
      <c r="D1479" s="1">
        <v>10.4</v>
      </c>
    </row>
    <row r="1480" spans="1:4" x14ac:dyDescent="0.25">
      <c r="A1480" s="1">
        <v>78</v>
      </c>
      <c r="B1480" s="2">
        <v>41094</v>
      </c>
      <c r="C1480" s="27" t="s">
        <v>13</v>
      </c>
      <c r="D1480" s="1">
        <v>24</v>
      </c>
    </row>
    <row r="1481" spans="1:4" x14ac:dyDescent="0.25">
      <c r="A1481" s="1">
        <v>78</v>
      </c>
      <c r="B1481" s="2">
        <v>41122</v>
      </c>
      <c r="C1481" s="27" t="s">
        <v>13</v>
      </c>
      <c r="D1481" s="1">
        <v>19</v>
      </c>
    </row>
    <row r="1482" spans="1:4" x14ac:dyDescent="0.25">
      <c r="A1482" s="1">
        <v>78</v>
      </c>
      <c r="B1482" s="2">
        <v>41218</v>
      </c>
      <c r="C1482" s="27" t="s">
        <v>13</v>
      </c>
      <c r="D1482" s="1">
        <v>19</v>
      </c>
    </row>
    <row r="1483" spans="1:4" x14ac:dyDescent="0.25">
      <c r="A1483" s="1">
        <v>80</v>
      </c>
      <c r="B1483" s="2">
        <v>41094</v>
      </c>
      <c r="C1483" s="27" t="s">
        <v>11</v>
      </c>
      <c r="D1483" s="1">
        <v>942</v>
      </c>
    </row>
    <row r="1484" spans="1:4" x14ac:dyDescent="0.25">
      <c r="A1484" s="1">
        <v>80</v>
      </c>
      <c r="B1484" s="2">
        <v>41122</v>
      </c>
      <c r="C1484" s="27" t="s">
        <v>11</v>
      </c>
      <c r="D1484" s="1">
        <v>843</v>
      </c>
    </row>
    <row r="1485" spans="1:4" x14ac:dyDescent="0.25">
      <c r="A1485" s="1">
        <v>80</v>
      </c>
      <c r="B1485" s="2">
        <v>41157</v>
      </c>
      <c r="C1485" s="27" t="s">
        <v>11</v>
      </c>
      <c r="D1485" s="1">
        <v>712</v>
      </c>
    </row>
    <row r="1486" spans="1:4" x14ac:dyDescent="0.25">
      <c r="A1486" s="1">
        <v>80</v>
      </c>
      <c r="B1486" s="2">
        <v>41094</v>
      </c>
      <c r="C1486" s="27" t="s">
        <v>12</v>
      </c>
      <c r="D1486" s="1">
        <v>11.4</v>
      </c>
    </row>
    <row r="1487" spans="1:4" x14ac:dyDescent="0.25">
      <c r="A1487" s="1">
        <v>80</v>
      </c>
      <c r="B1487" s="2">
        <v>41108</v>
      </c>
      <c r="C1487" s="27" t="s">
        <v>12</v>
      </c>
      <c r="D1487" s="1">
        <v>11.4</v>
      </c>
    </row>
    <row r="1488" spans="1:4" x14ac:dyDescent="0.25">
      <c r="A1488" s="1">
        <v>80</v>
      </c>
      <c r="B1488" s="2">
        <v>41122</v>
      </c>
      <c r="C1488" s="27" t="s">
        <v>12</v>
      </c>
      <c r="D1488" s="1">
        <v>11</v>
      </c>
    </row>
    <row r="1489" spans="1:4" x14ac:dyDescent="0.25">
      <c r="A1489" s="1">
        <v>80</v>
      </c>
      <c r="B1489" s="2">
        <v>41157</v>
      </c>
      <c r="C1489" s="27" t="s">
        <v>12</v>
      </c>
      <c r="D1489" s="1">
        <v>9.9</v>
      </c>
    </row>
    <row r="1490" spans="1:4" x14ac:dyDescent="0.25">
      <c r="A1490" s="1">
        <v>80</v>
      </c>
      <c r="B1490" s="2">
        <v>41094</v>
      </c>
      <c r="C1490" s="27" t="s">
        <v>13</v>
      </c>
      <c r="D1490" s="1">
        <v>24</v>
      </c>
    </row>
    <row r="1491" spans="1:4" x14ac:dyDescent="0.25">
      <c r="A1491" s="1">
        <v>80</v>
      </c>
      <c r="B1491" s="2">
        <v>41122</v>
      </c>
      <c r="C1491" s="27" t="s">
        <v>13</v>
      </c>
      <c r="D1491" s="1">
        <v>13</v>
      </c>
    </row>
    <row r="1492" spans="1:4" x14ac:dyDescent="0.25">
      <c r="A1492" s="1">
        <v>80</v>
      </c>
      <c r="B1492" s="2">
        <v>41157</v>
      </c>
      <c r="C1492" s="27" t="s">
        <v>13</v>
      </c>
      <c r="D1492" s="1">
        <v>36</v>
      </c>
    </row>
    <row r="1493" spans="1:4" x14ac:dyDescent="0.25">
      <c r="A1493" s="1">
        <v>81</v>
      </c>
      <c r="B1493" s="2">
        <v>41095</v>
      </c>
      <c r="C1493" s="27" t="s">
        <v>11</v>
      </c>
      <c r="D1493" s="1">
        <v>1157</v>
      </c>
    </row>
    <row r="1494" spans="1:4" x14ac:dyDescent="0.25">
      <c r="A1494" s="1">
        <v>81</v>
      </c>
      <c r="B1494" s="2">
        <v>41123</v>
      </c>
      <c r="C1494" s="27" t="s">
        <v>11</v>
      </c>
      <c r="D1494" s="1">
        <v>1184</v>
      </c>
    </row>
    <row r="1495" spans="1:4" x14ac:dyDescent="0.25">
      <c r="A1495" s="1">
        <v>81</v>
      </c>
      <c r="B1495" s="2">
        <v>41156</v>
      </c>
      <c r="C1495" s="27" t="s">
        <v>11</v>
      </c>
      <c r="D1495" s="1">
        <v>869</v>
      </c>
    </row>
    <row r="1496" spans="1:4" x14ac:dyDescent="0.25">
      <c r="A1496" s="1">
        <v>81</v>
      </c>
      <c r="B1496" s="2">
        <v>41186</v>
      </c>
      <c r="C1496" s="27" t="s">
        <v>11</v>
      </c>
      <c r="D1496" s="1">
        <v>630</v>
      </c>
    </row>
    <row r="1497" spans="1:4" x14ac:dyDescent="0.25">
      <c r="A1497" s="1">
        <v>81</v>
      </c>
      <c r="B1497" s="2">
        <v>41221</v>
      </c>
      <c r="C1497" s="27" t="s">
        <v>11</v>
      </c>
      <c r="D1497" s="1">
        <v>492</v>
      </c>
    </row>
    <row r="1498" spans="1:4" x14ac:dyDescent="0.25">
      <c r="A1498" s="1">
        <v>81</v>
      </c>
      <c r="B1498" s="2">
        <v>41095</v>
      </c>
      <c r="C1498" s="27" t="s">
        <v>12</v>
      </c>
      <c r="D1498" s="1">
        <v>9.6999999999999993</v>
      </c>
    </row>
    <row r="1499" spans="1:4" x14ac:dyDescent="0.25">
      <c r="A1499" s="1">
        <v>81</v>
      </c>
      <c r="B1499" s="2">
        <v>41109</v>
      </c>
      <c r="C1499" s="27" t="s">
        <v>12</v>
      </c>
      <c r="D1499" s="1">
        <v>9.4</v>
      </c>
    </row>
    <row r="1500" spans="1:4" x14ac:dyDescent="0.25">
      <c r="A1500" s="1">
        <v>81</v>
      </c>
      <c r="B1500" s="2">
        <v>41123</v>
      </c>
      <c r="C1500" s="27" t="s">
        <v>12</v>
      </c>
      <c r="D1500" s="1">
        <v>9.3000000000000007</v>
      </c>
    </row>
    <row r="1501" spans="1:4" x14ac:dyDescent="0.25">
      <c r="A1501" s="1">
        <v>81</v>
      </c>
      <c r="B1501" s="2">
        <v>41137</v>
      </c>
      <c r="C1501" s="27" t="s">
        <v>12</v>
      </c>
      <c r="D1501" s="1">
        <v>9.5</v>
      </c>
    </row>
    <row r="1502" spans="1:4" x14ac:dyDescent="0.25">
      <c r="A1502" s="1">
        <v>81</v>
      </c>
      <c r="B1502" s="2">
        <v>41156</v>
      </c>
      <c r="C1502" s="27" t="s">
        <v>12</v>
      </c>
      <c r="D1502" s="1">
        <v>9.6</v>
      </c>
    </row>
    <row r="1503" spans="1:4" x14ac:dyDescent="0.25">
      <c r="A1503" s="1">
        <v>81</v>
      </c>
      <c r="B1503" s="2">
        <v>41172</v>
      </c>
      <c r="C1503" s="27" t="s">
        <v>12</v>
      </c>
      <c r="D1503" s="1">
        <v>10.7</v>
      </c>
    </row>
    <row r="1504" spans="1:4" x14ac:dyDescent="0.25">
      <c r="A1504" s="1">
        <v>81</v>
      </c>
      <c r="B1504" s="2">
        <v>41186</v>
      </c>
      <c r="C1504" s="27" t="s">
        <v>12</v>
      </c>
      <c r="D1504" s="1">
        <v>11.5</v>
      </c>
    </row>
    <row r="1505" spans="1:4" x14ac:dyDescent="0.25">
      <c r="A1505" s="1">
        <v>81</v>
      </c>
      <c r="B1505" s="2">
        <v>41200</v>
      </c>
      <c r="C1505" s="27" t="s">
        <v>12</v>
      </c>
      <c r="D1505" s="1">
        <v>11.5</v>
      </c>
    </row>
    <row r="1506" spans="1:4" x14ac:dyDescent="0.25">
      <c r="A1506" s="1">
        <v>81</v>
      </c>
      <c r="B1506" s="2">
        <v>41221</v>
      </c>
      <c r="C1506" s="27" t="s">
        <v>12</v>
      </c>
      <c r="D1506" s="1">
        <v>10.9</v>
      </c>
    </row>
    <row r="1507" spans="1:4" x14ac:dyDescent="0.25">
      <c r="A1507" s="1">
        <v>81</v>
      </c>
      <c r="B1507" s="2">
        <v>41232</v>
      </c>
      <c r="C1507" s="27" t="s">
        <v>12</v>
      </c>
      <c r="D1507" s="1">
        <v>10.6</v>
      </c>
    </row>
    <row r="1508" spans="1:4" x14ac:dyDescent="0.25">
      <c r="A1508" s="1">
        <v>81</v>
      </c>
      <c r="B1508" s="2">
        <v>41095</v>
      </c>
      <c r="C1508" s="27" t="s">
        <v>13</v>
      </c>
      <c r="D1508" s="1">
        <v>22</v>
      </c>
    </row>
    <row r="1509" spans="1:4" x14ac:dyDescent="0.25">
      <c r="A1509" s="1">
        <v>81</v>
      </c>
      <c r="B1509" s="2">
        <v>41123</v>
      </c>
      <c r="C1509" s="27" t="s">
        <v>13</v>
      </c>
      <c r="D1509" s="1">
        <v>25</v>
      </c>
    </row>
    <row r="1510" spans="1:4" x14ac:dyDescent="0.25">
      <c r="A1510" s="1">
        <v>81</v>
      </c>
      <c r="B1510" s="2">
        <v>41156</v>
      </c>
      <c r="C1510" s="27" t="s">
        <v>13</v>
      </c>
      <c r="D1510" s="1">
        <v>22</v>
      </c>
    </row>
    <row r="1511" spans="1:4" x14ac:dyDescent="0.25">
      <c r="A1511" s="1">
        <v>81</v>
      </c>
      <c r="B1511" s="2">
        <v>41186</v>
      </c>
      <c r="C1511" s="27" t="s">
        <v>13</v>
      </c>
      <c r="D1511" s="1">
        <v>36</v>
      </c>
    </row>
    <row r="1512" spans="1:4" x14ac:dyDescent="0.25">
      <c r="A1512" s="1">
        <v>81</v>
      </c>
      <c r="B1512" s="2">
        <v>41221</v>
      </c>
      <c r="C1512" s="27" t="s">
        <v>13</v>
      </c>
      <c r="D1512" s="1">
        <v>44</v>
      </c>
    </row>
    <row r="1513" spans="1:4" x14ac:dyDescent="0.25">
      <c r="A1513" s="1">
        <v>82</v>
      </c>
      <c r="B1513" s="2">
        <v>41094</v>
      </c>
      <c r="C1513" s="27" t="s">
        <v>11</v>
      </c>
      <c r="D1513" s="1">
        <v>604</v>
      </c>
    </row>
    <row r="1514" spans="1:4" x14ac:dyDescent="0.25">
      <c r="A1514" s="1">
        <v>82</v>
      </c>
      <c r="B1514" s="2">
        <v>41122</v>
      </c>
      <c r="C1514" s="27" t="s">
        <v>11</v>
      </c>
      <c r="D1514" s="1">
        <v>631</v>
      </c>
    </row>
    <row r="1515" spans="1:4" x14ac:dyDescent="0.25">
      <c r="A1515" s="1">
        <v>82</v>
      </c>
      <c r="B1515" s="2">
        <v>41157</v>
      </c>
      <c r="C1515" s="27" t="s">
        <v>11</v>
      </c>
      <c r="D1515" s="1">
        <v>540</v>
      </c>
    </row>
    <row r="1516" spans="1:4" x14ac:dyDescent="0.25">
      <c r="A1516" s="1">
        <v>82</v>
      </c>
      <c r="B1516" s="2">
        <v>41185</v>
      </c>
      <c r="C1516" s="27" t="s">
        <v>11</v>
      </c>
      <c r="D1516" s="1">
        <v>527</v>
      </c>
    </row>
    <row r="1517" spans="1:4" x14ac:dyDescent="0.25">
      <c r="A1517" s="1">
        <v>82</v>
      </c>
      <c r="B1517" s="2">
        <v>41220</v>
      </c>
      <c r="C1517" s="27" t="s">
        <v>11</v>
      </c>
      <c r="D1517" s="1">
        <v>811</v>
      </c>
    </row>
    <row r="1518" spans="1:4" x14ac:dyDescent="0.25">
      <c r="A1518" s="1">
        <v>82</v>
      </c>
      <c r="B1518" s="2">
        <v>41248</v>
      </c>
      <c r="C1518" s="27" t="s">
        <v>11</v>
      </c>
      <c r="D1518" s="1">
        <v>415</v>
      </c>
    </row>
    <row r="1519" spans="1:4" x14ac:dyDescent="0.25">
      <c r="A1519" s="1">
        <v>82</v>
      </c>
      <c r="B1519" s="2">
        <v>41094</v>
      </c>
      <c r="C1519" s="27" t="s">
        <v>12</v>
      </c>
      <c r="D1519" s="1">
        <v>11.3</v>
      </c>
    </row>
    <row r="1520" spans="1:4" x14ac:dyDescent="0.25">
      <c r="A1520" s="1">
        <v>82</v>
      </c>
      <c r="B1520" s="2">
        <v>41108</v>
      </c>
      <c r="C1520" s="27" t="s">
        <v>12</v>
      </c>
      <c r="D1520" s="1">
        <v>11.3</v>
      </c>
    </row>
    <row r="1521" spans="1:4" x14ac:dyDescent="0.25">
      <c r="A1521" s="1">
        <v>82</v>
      </c>
      <c r="B1521" s="2">
        <v>41122</v>
      </c>
      <c r="C1521" s="27" t="s">
        <v>12</v>
      </c>
      <c r="D1521" s="1">
        <v>11.6</v>
      </c>
    </row>
    <row r="1522" spans="1:4" x14ac:dyDescent="0.25">
      <c r="A1522" s="1">
        <v>82</v>
      </c>
      <c r="B1522" s="2">
        <v>41129</v>
      </c>
      <c r="C1522" s="27" t="s">
        <v>12</v>
      </c>
      <c r="D1522" s="1">
        <v>11</v>
      </c>
    </row>
    <row r="1523" spans="1:4" x14ac:dyDescent="0.25">
      <c r="A1523" s="1">
        <v>82</v>
      </c>
      <c r="B1523" s="2">
        <v>41136</v>
      </c>
      <c r="C1523" s="27" t="s">
        <v>12</v>
      </c>
      <c r="D1523" s="1">
        <v>10.3</v>
      </c>
    </row>
    <row r="1524" spans="1:4" x14ac:dyDescent="0.25">
      <c r="A1524" s="1">
        <v>82</v>
      </c>
      <c r="B1524" s="2">
        <v>41157</v>
      </c>
      <c r="C1524" s="27" t="s">
        <v>12</v>
      </c>
      <c r="D1524" s="1">
        <v>10.4</v>
      </c>
    </row>
    <row r="1525" spans="1:4" x14ac:dyDescent="0.25">
      <c r="A1525" s="1">
        <v>82</v>
      </c>
      <c r="B1525" s="2">
        <v>41171</v>
      </c>
      <c r="C1525" s="27" t="s">
        <v>12</v>
      </c>
      <c r="D1525" s="1">
        <v>11.2</v>
      </c>
    </row>
    <row r="1526" spans="1:4" x14ac:dyDescent="0.25">
      <c r="A1526" s="1">
        <v>82</v>
      </c>
      <c r="B1526" s="2">
        <v>41185</v>
      </c>
      <c r="C1526" s="27" t="s">
        <v>12</v>
      </c>
      <c r="D1526" s="1">
        <v>10.8</v>
      </c>
    </row>
    <row r="1527" spans="1:4" x14ac:dyDescent="0.25">
      <c r="A1527" s="1">
        <v>82</v>
      </c>
      <c r="B1527" s="2">
        <v>41199</v>
      </c>
      <c r="C1527" s="27" t="s">
        <v>12</v>
      </c>
      <c r="D1527" s="1">
        <v>10.7</v>
      </c>
    </row>
    <row r="1528" spans="1:4" x14ac:dyDescent="0.25">
      <c r="A1528" s="1">
        <v>82</v>
      </c>
      <c r="B1528" s="2">
        <v>41220</v>
      </c>
      <c r="C1528" s="27" t="s">
        <v>12</v>
      </c>
      <c r="D1528" s="1">
        <v>10.9</v>
      </c>
    </row>
    <row r="1529" spans="1:4" x14ac:dyDescent="0.25">
      <c r="A1529" s="1">
        <v>82</v>
      </c>
      <c r="B1529" s="2">
        <v>41233</v>
      </c>
      <c r="C1529" s="27" t="s">
        <v>12</v>
      </c>
      <c r="D1529" s="1">
        <v>9.4</v>
      </c>
    </row>
    <row r="1530" spans="1:4" x14ac:dyDescent="0.25">
      <c r="A1530" s="1">
        <v>82</v>
      </c>
      <c r="B1530" s="2">
        <v>41248</v>
      </c>
      <c r="C1530" s="27" t="s">
        <v>12</v>
      </c>
      <c r="D1530" s="1">
        <v>10.5</v>
      </c>
    </row>
    <row r="1531" spans="1:4" x14ac:dyDescent="0.25">
      <c r="A1531" s="1">
        <v>82</v>
      </c>
      <c r="B1531" s="2">
        <v>41094</v>
      </c>
      <c r="C1531" s="27" t="s">
        <v>13</v>
      </c>
      <c r="D1531" s="1">
        <v>34</v>
      </c>
    </row>
    <row r="1532" spans="1:4" x14ac:dyDescent="0.25">
      <c r="A1532" s="1">
        <v>82</v>
      </c>
      <c r="B1532" s="2">
        <v>41122</v>
      </c>
      <c r="C1532" s="27" t="s">
        <v>13</v>
      </c>
      <c r="D1532" s="1">
        <v>24</v>
      </c>
    </row>
    <row r="1533" spans="1:4" x14ac:dyDescent="0.25">
      <c r="A1533" s="1">
        <v>82</v>
      </c>
      <c r="B1533" s="2">
        <v>41157</v>
      </c>
      <c r="C1533" s="27" t="s">
        <v>13</v>
      </c>
      <c r="D1533" s="1">
        <v>22</v>
      </c>
    </row>
    <row r="1534" spans="1:4" x14ac:dyDescent="0.25">
      <c r="A1534" s="1">
        <v>82</v>
      </c>
      <c r="B1534" s="2">
        <v>41185</v>
      </c>
      <c r="C1534" s="27" t="s">
        <v>13</v>
      </c>
      <c r="D1534" s="1">
        <v>29</v>
      </c>
    </row>
    <row r="1535" spans="1:4" x14ac:dyDescent="0.25">
      <c r="A1535" s="1">
        <v>82</v>
      </c>
      <c r="B1535" s="2">
        <v>41220</v>
      </c>
      <c r="C1535" s="27" t="s">
        <v>13</v>
      </c>
      <c r="D1535" s="1">
        <v>30</v>
      </c>
    </row>
    <row r="1536" spans="1:4" x14ac:dyDescent="0.25">
      <c r="A1536" s="1">
        <v>82</v>
      </c>
      <c r="B1536" s="2">
        <v>41248</v>
      </c>
      <c r="C1536" s="27" t="s">
        <v>13</v>
      </c>
      <c r="D1536" s="1">
        <v>20</v>
      </c>
    </row>
    <row r="1537" spans="1:4" x14ac:dyDescent="0.25">
      <c r="A1537" s="1">
        <v>83</v>
      </c>
      <c r="B1537" s="2">
        <v>41157</v>
      </c>
      <c r="C1537" s="27" t="s">
        <v>11</v>
      </c>
      <c r="D1537" s="1">
        <v>959</v>
      </c>
    </row>
    <row r="1538" spans="1:4" x14ac:dyDescent="0.25">
      <c r="A1538" s="1">
        <v>83</v>
      </c>
      <c r="B1538" s="2">
        <v>41185</v>
      </c>
      <c r="C1538" s="27" t="s">
        <v>11</v>
      </c>
      <c r="D1538" s="1">
        <v>934</v>
      </c>
    </row>
    <row r="1539" spans="1:4" x14ac:dyDescent="0.25">
      <c r="A1539" s="1">
        <v>83</v>
      </c>
      <c r="B1539" s="2">
        <v>41220</v>
      </c>
      <c r="C1539" s="27" t="s">
        <v>11</v>
      </c>
      <c r="D1539" s="1">
        <v>1029</v>
      </c>
    </row>
    <row r="1540" spans="1:4" x14ac:dyDescent="0.25">
      <c r="A1540" s="1">
        <v>83</v>
      </c>
      <c r="B1540" s="2">
        <v>41248</v>
      </c>
      <c r="C1540" s="27" t="s">
        <v>11</v>
      </c>
      <c r="D1540" s="1">
        <v>968</v>
      </c>
    </row>
    <row r="1541" spans="1:4" x14ac:dyDescent="0.25">
      <c r="A1541" s="1">
        <v>83</v>
      </c>
      <c r="B1541" s="2">
        <v>41136</v>
      </c>
      <c r="C1541" s="27" t="s">
        <v>12</v>
      </c>
      <c r="D1541" s="1">
        <v>9.6</v>
      </c>
    </row>
    <row r="1542" spans="1:4" x14ac:dyDescent="0.25">
      <c r="A1542" s="1">
        <v>83</v>
      </c>
      <c r="B1542" s="2">
        <v>41157</v>
      </c>
      <c r="C1542" s="27" t="s">
        <v>12</v>
      </c>
      <c r="D1542" s="1">
        <v>10.4</v>
      </c>
    </row>
    <row r="1543" spans="1:4" x14ac:dyDescent="0.25">
      <c r="A1543" s="1">
        <v>83</v>
      </c>
      <c r="B1543" s="2">
        <v>41171</v>
      </c>
      <c r="C1543" s="27" t="s">
        <v>12</v>
      </c>
      <c r="D1543" s="1">
        <v>11.1</v>
      </c>
    </row>
    <row r="1544" spans="1:4" x14ac:dyDescent="0.25">
      <c r="A1544" s="1">
        <v>83</v>
      </c>
      <c r="B1544" s="2">
        <v>41185</v>
      </c>
      <c r="C1544" s="27" t="s">
        <v>12</v>
      </c>
      <c r="D1544" s="1">
        <v>13</v>
      </c>
    </row>
    <row r="1545" spans="1:4" x14ac:dyDescent="0.25">
      <c r="A1545" s="1">
        <v>83</v>
      </c>
      <c r="B1545" s="2">
        <v>41192</v>
      </c>
      <c r="C1545" s="27" t="s">
        <v>12</v>
      </c>
      <c r="D1545" s="1">
        <v>12.9</v>
      </c>
    </row>
    <row r="1546" spans="1:4" x14ac:dyDescent="0.25">
      <c r="A1546" s="1">
        <v>83</v>
      </c>
      <c r="B1546" s="2">
        <v>41199</v>
      </c>
      <c r="C1546" s="27" t="s">
        <v>12</v>
      </c>
      <c r="D1546" s="1">
        <v>12</v>
      </c>
    </row>
    <row r="1547" spans="1:4" x14ac:dyDescent="0.25">
      <c r="A1547" s="1">
        <v>83</v>
      </c>
      <c r="B1547" s="2">
        <v>41220</v>
      </c>
      <c r="C1547" s="27" t="s">
        <v>12</v>
      </c>
      <c r="D1547" s="1">
        <v>10.7</v>
      </c>
    </row>
    <row r="1548" spans="1:4" x14ac:dyDescent="0.25">
      <c r="A1548" s="1">
        <v>83</v>
      </c>
      <c r="B1548" s="2">
        <v>41233</v>
      </c>
      <c r="C1548" s="27" t="s">
        <v>12</v>
      </c>
      <c r="D1548" s="1">
        <v>10.1</v>
      </c>
    </row>
    <row r="1549" spans="1:4" x14ac:dyDescent="0.25">
      <c r="A1549" s="1">
        <v>83</v>
      </c>
      <c r="B1549" s="2">
        <v>41248</v>
      </c>
      <c r="C1549" s="27" t="s">
        <v>12</v>
      </c>
      <c r="D1549" s="1">
        <v>10.1</v>
      </c>
    </row>
    <row r="1550" spans="1:4" x14ac:dyDescent="0.25">
      <c r="A1550" s="1">
        <v>83</v>
      </c>
      <c r="B1550" s="2">
        <v>41157</v>
      </c>
      <c r="C1550" s="27" t="s">
        <v>13</v>
      </c>
      <c r="D1550" s="1">
        <v>31</v>
      </c>
    </row>
    <row r="1551" spans="1:4" x14ac:dyDescent="0.25">
      <c r="A1551" s="1">
        <v>83</v>
      </c>
      <c r="B1551" s="2">
        <v>41185</v>
      </c>
      <c r="C1551" s="27" t="s">
        <v>13</v>
      </c>
      <c r="D1551" s="1">
        <v>49</v>
      </c>
    </row>
    <row r="1552" spans="1:4" x14ac:dyDescent="0.25">
      <c r="A1552" s="1">
        <v>83</v>
      </c>
      <c r="B1552" s="2">
        <v>41220</v>
      </c>
      <c r="C1552" s="27" t="s">
        <v>13</v>
      </c>
      <c r="D1552" s="1">
        <v>88</v>
      </c>
    </row>
    <row r="1553" spans="1:4" x14ac:dyDescent="0.25">
      <c r="A1553" s="1">
        <v>83</v>
      </c>
      <c r="B1553" s="2">
        <v>41248</v>
      </c>
      <c r="C1553" s="27" t="s">
        <v>13</v>
      </c>
      <c r="D1553" s="1">
        <v>83</v>
      </c>
    </row>
    <row r="1554" spans="1:4" x14ac:dyDescent="0.25">
      <c r="A1554" s="1" t="e">
        <v>#N/A</v>
      </c>
      <c r="B1554" s="2">
        <v>41170</v>
      </c>
      <c r="C1554" s="27" t="s">
        <v>11</v>
      </c>
      <c r="D1554" s="1">
        <v>244</v>
      </c>
    </row>
    <row r="1555" spans="1:4" x14ac:dyDescent="0.25">
      <c r="A1555" s="1" t="e">
        <v>#N/A</v>
      </c>
      <c r="B1555" s="2">
        <v>41170</v>
      </c>
      <c r="C1555" s="27" t="s">
        <v>12</v>
      </c>
      <c r="D1555" s="1">
        <v>9.6</v>
      </c>
    </row>
    <row r="1556" spans="1:4" x14ac:dyDescent="0.25">
      <c r="A1556" s="1" t="e">
        <v>#N/A</v>
      </c>
      <c r="B1556" s="2">
        <v>41172</v>
      </c>
      <c r="C1556" s="27" t="s">
        <v>12</v>
      </c>
      <c r="D1556" s="1">
        <v>9.9</v>
      </c>
    </row>
    <row r="1557" spans="1:4" x14ac:dyDescent="0.25">
      <c r="A1557" s="1" t="e">
        <v>#N/A</v>
      </c>
      <c r="B1557" s="2">
        <v>41170</v>
      </c>
      <c r="C1557" s="27" t="s">
        <v>13</v>
      </c>
      <c r="D1557" s="1">
        <v>17</v>
      </c>
    </row>
    <row r="1558" spans="1:4" x14ac:dyDescent="0.25">
      <c r="A1558" s="1">
        <v>84</v>
      </c>
      <c r="B1558" s="2">
        <v>41192</v>
      </c>
      <c r="C1558" s="27" t="s">
        <v>11</v>
      </c>
      <c r="D1558" s="1">
        <v>792</v>
      </c>
    </row>
    <row r="1559" spans="1:4" x14ac:dyDescent="0.25">
      <c r="A1559" s="1">
        <v>84</v>
      </c>
      <c r="B1559" s="2">
        <v>41192</v>
      </c>
      <c r="C1559" s="27" t="s">
        <v>12</v>
      </c>
      <c r="D1559" s="1">
        <v>10.3</v>
      </c>
    </row>
    <row r="1560" spans="1:4" x14ac:dyDescent="0.25">
      <c r="A1560" s="1">
        <v>84</v>
      </c>
      <c r="B1560" s="2">
        <v>41199</v>
      </c>
      <c r="C1560" s="27" t="s">
        <v>12</v>
      </c>
      <c r="D1560" s="1">
        <v>10.5</v>
      </c>
    </row>
    <row r="1561" spans="1:4" x14ac:dyDescent="0.25">
      <c r="A1561" s="1">
        <v>84</v>
      </c>
      <c r="B1561" s="2">
        <v>41192</v>
      </c>
      <c r="C1561" s="27" t="s">
        <v>13</v>
      </c>
      <c r="D1561" s="1">
        <v>26</v>
      </c>
    </row>
    <row r="1562" spans="1:4" x14ac:dyDescent="0.25">
      <c r="A1562" s="1" t="e">
        <v>#N/A</v>
      </c>
      <c r="B1562" s="2">
        <v>41162</v>
      </c>
      <c r="C1562" s="27" t="s">
        <v>11</v>
      </c>
      <c r="D1562" s="1">
        <v>197</v>
      </c>
    </row>
    <row r="1563" spans="1:4" x14ac:dyDescent="0.25">
      <c r="A1563" s="1" t="e">
        <v>#N/A</v>
      </c>
      <c r="B1563" s="2">
        <v>41162</v>
      </c>
      <c r="C1563" s="27" t="s">
        <v>12</v>
      </c>
      <c r="D1563" s="1">
        <v>10.1</v>
      </c>
    </row>
    <row r="1564" spans="1:4" x14ac:dyDescent="0.25">
      <c r="A1564" s="1" t="e">
        <v>#N/A</v>
      </c>
      <c r="B1564" s="2">
        <v>41171</v>
      </c>
      <c r="C1564" s="27" t="s">
        <v>12</v>
      </c>
      <c r="D1564" s="1">
        <v>10.7</v>
      </c>
    </row>
    <row r="1565" spans="1:4" x14ac:dyDescent="0.25">
      <c r="A1565" s="1" t="e">
        <v>#N/A</v>
      </c>
      <c r="B1565" s="2">
        <v>41162</v>
      </c>
      <c r="C1565" s="27" t="s">
        <v>13</v>
      </c>
      <c r="D1565" s="1">
        <v>10</v>
      </c>
    </row>
    <row r="1566" spans="1:4" x14ac:dyDescent="0.25">
      <c r="A1566" s="1">
        <v>85</v>
      </c>
      <c r="B1566" s="2">
        <v>41095</v>
      </c>
      <c r="C1566" s="27" t="s">
        <v>11</v>
      </c>
      <c r="D1566" s="1">
        <v>426</v>
      </c>
    </row>
    <row r="1567" spans="1:4" x14ac:dyDescent="0.25">
      <c r="A1567" s="1">
        <v>85</v>
      </c>
      <c r="B1567" s="2">
        <v>41123</v>
      </c>
      <c r="C1567" s="27" t="s">
        <v>11</v>
      </c>
      <c r="D1567" s="1">
        <v>196</v>
      </c>
    </row>
    <row r="1568" spans="1:4" x14ac:dyDescent="0.25">
      <c r="A1568" s="1">
        <v>85</v>
      </c>
      <c r="B1568" s="2">
        <v>41156</v>
      </c>
      <c r="C1568" s="27" t="s">
        <v>11</v>
      </c>
      <c r="D1568" s="1">
        <v>459</v>
      </c>
    </row>
    <row r="1569" spans="1:4" x14ac:dyDescent="0.25">
      <c r="A1569" s="1">
        <v>85</v>
      </c>
      <c r="B1569" s="2">
        <v>41095</v>
      </c>
      <c r="C1569" s="27" t="s">
        <v>12</v>
      </c>
      <c r="D1569" s="1">
        <v>11.5</v>
      </c>
    </row>
    <row r="1570" spans="1:4" x14ac:dyDescent="0.25">
      <c r="A1570" s="1">
        <v>85</v>
      </c>
      <c r="B1570" s="2">
        <v>41109</v>
      </c>
      <c r="C1570" s="27" t="s">
        <v>12</v>
      </c>
      <c r="D1570" s="1">
        <v>10.7</v>
      </c>
    </row>
    <row r="1571" spans="1:4" x14ac:dyDescent="0.25">
      <c r="A1571" s="1">
        <v>85</v>
      </c>
      <c r="B1571" s="2">
        <v>41123</v>
      </c>
      <c r="C1571" s="27" t="s">
        <v>12</v>
      </c>
      <c r="D1571" s="1">
        <v>12</v>
      </c>
    </row>
    <row r="1572" spans="1:4" x14ac:dyDescent="0.25">
      <c r="A1572" s="1">
        <v>85</v>
      </c>
      <c r="B1572" s="2">
        <v>41137</v>
      </c>
      <c r="C1572" s="27" t="s">
        <v>12</v>
      </c>
      <c r="D1572" s="1">
        <v>10.9</v>
      </c>
    </row>
    <row r="1573" spans="1:4" x14ac:dyDescent="0.25">
      <c r="A1573" s="1">
        <v>85</v>
      </c>
      <c r="B1573" s="2">
        <v>41156</v>
      </c>
      <c r="C1573" s="27" t="s">
        <v>12</v>
      </c>
      <c r="D1573" s="1">
        <v>10.5</v>
      </c>
    </row>
    <row r="1574" spans="1:4" x14ac:dyDescent="0.25">
      <c r="A1574" s="1">
        <v>85</v>
      </c>
      <c r="B1574" s="2">
        <v>41173</v>
      </c>
      <c r="C1574" s="27" t="s">
        <v>12</v>
      </c>
      <c r="D1574" s="1">
        <v>10.8</v>
      </c>
    </row>
    <row r="1575" spans="1:4" x14ac:dyDescent="0.25">
      <c r="A1575" s="1">
        <v>85</v>
      </c>
      <c r="B1575" s="2">
        <v>41095</v>
      </c>
      <c r="C1575" s="27" t="s">
        <v>13</v>
      </c>
      <c r="D1575" s="1">
        <v>86</v>
      </c>
    </row>
    <row r="1576" spans="1:4" x14ac:dyDescent="0.25">
      <c r="A1576" s="1">
        <v>85</v>
      </c>
      <c r="B1576" s="2">
        <v>41123</v>
      </c>
      <c r="C1576" s="27" t="s">
        <v>13</v>
      </c>
      <c r="D1576" s="1">
        <v>32</v>
      </c>
    </row>
    <row r="1577" spans="1:4" x14ac:dyDescent="0.25">
      <c r="A1577" s="1">
        <v>85</v>
      </c>
      <c r="B1577" s="2">
        <v>41156</v>
      </c>
      <c r="C1577" s="27" t="s">
        <v>13</v>
      </c>
      <c r="D1577" s="1">
        <v>24</v>
      </c>
    </row>
    <row r="1578" spans="1:4" x14ac:dyDescent="0.25">
      <c r="A1578" s="1">
        <v>86</v>
      </c>
      <c r="B1578" s="2">
        <v>41095</v>
      </c>
      <c r="C1578" s="27" t="s">
        <v>11</v>
      </c>
      <c r="D1578" s="1">
        <v>800</v>
      </c>
    </row>
    <row r="1579" spans="1:4" x14ac:dyDescent="0.25">
      <c r="A1579" s="1">
        <v>86</v>
      </c>
      <c r="B1579" s="2">
        <v>41123</v>
      </c>
      <c r="C1579" s="27" t="s">
        <v>11</v>
      </c>
      <c r="D1579" s="1">
        <v>777</v>
      </c>
    </row>
    <row r="1580" spans="1:4" x14ac:dyDescent="0.25">
      <c r="A1580" s="1">
        <v>86</v>
      </c>
      <c r="B1580" s="2">
        <v>41156</v>
      </c>
      <c r="C1580" s="27" t="s">
        <v>11</v>
      </c>
      <c r="D1580" s="1">
        <v>749</v>
      </c>
    </row>
    <row r="1581" spans="1:4" x14ac:dyDescent="0.25">
      <c r="A1581" s="1">
        <v>86</v>
      </c>
      <c r="B1581" s="2">
        <v>41186</v>
      </c>
      <c r="C1581" s="27" t="s">
        <v>11</v>
      </c>
      <c r="D1581" s="1">
        <v>979</v>
      </c>
    </row>
    <row r="1582" spans="1:4" x14ac:dyDescent="0.25">
      <c r="A1582" s="1">
        <v>86</v>
      </c>
      <c r="B1582" s="2">
        <v>41221</v>
      </c>
      <c r="C1582" s="27" t="s">
        <v>11</v>
      </c>
      <c r="D1582" s="1">
        <v>787</v>
      </c>
    </row>
    <row r="1583" spans="1:4" x14ac:dyDescent="0.25">
      <c r="A1583" s="1">
        <v>86</v>
      </c>
      <c r="B1583" s="2">
        <v>41095</v>
      </c>
      <c r="C1583" s="27" t="s">
        <v>12</v>
      </c>
      <c r="D1583" s="1">
        <v>11.8</v>
      </c>
    </row>
    <row r="1584" spans="1:4" x14ac:dyDescent="0.25">
      <c r="A1584" s="1">
        <v>86</v>
      </c>
      <c r="B1584" s="2">
        <v>41102</v>
      </c>
      <c r="C1584" s="27" t="s">
        <v>12</v>
      </c>
      <c r="D1584" s="1">
        <v>12.5</v>
      </c>
    </row>
    <row r="1585" spans="1:4" x14ac:dyDescent="0.25">
      <c r="A1585" s="1">
        <v>86</v>
      </c>
      <c r="B1585" s="2">
        <v>41109</v>
      </c>
      <c r="C1585" s="27" t="s">
        <v>12</v>
      </c>
      <c r="D1585" s="1">
        <v>11.8</v>
      </c>
    </row>
    <row r="1586" spans="1:4" x14ac:dyDescent="0.25">
      <c r="A1586" s="1">
        <v>86</v>
      </c>
      <c r="B1586" s="2">
        <v>41116</v>
      </c>
      <c r="C1586" s="27" t="s">
        <v>12</v>
      </c>
      <c r="D1586" s="1">
        <v>11.9</v>
      </c>
    </row>
    <row r="1587" spans="1:4" x14ac:dyDescent="0.25">
      <c r="A1587" s="1">
        <v>86</v>
      </c>
      <c r="B1587" s="2">
        <v>41123</v>
      </c>
      <c r="C1587" s="27" t="s">
        <v>12</v>
      </c>
      <c r="D1587" s="1">
        <v>12.2</v>
      </c>
    </row>
    <row r="1588" spans="1:4" x14ac:dyDescent="0.25">
      <c r="A1588" s="1">
        <v>86</v>
      </c>
      <c r="B1588" s="2">
        <v>41130</v>
      </c>
      <c r="C1588" s="27" t="s">
        <v>12</v>
      </c>
      <c r="D1588" s="1">
        <v>12.3</v>
      </c>
    </row>
    <row r="1589" spans="1:4" x14ac:dyDescent="0.25">
      <c r="A1589" s="1">
        <v>86</v>
      </c>
      <c r="B1589" s="2">
        <v>41137</v>
      </c>
      <c r="C1589" s="27" t="s">
        <v>12</v>
      </c>
      <c r="D1589" s="1">
        <v>11.2</v>
      </c>
    </row>
    <row r="1590" spans="1:4" x14ac:dyDescent="0.25">
      <c r="A1590" s="1">
        <v>86</v>
      </c>
      <c r="B1590" s="2">
        <v>41156</v>
      </c>
      <c r="C1590" s="27" t="s">
        <v>12</v>
      </c>
      <c r="D1590" s="1">
        <v>11.6</v>
      </c>
    </row>
    <row r="1591" spans="1:4" x14ac:dyDescent="0.25">
      <c r="A1591" s="1">
        <v>86</v>
      </c>
      <c r="B1591" s="2">
        <v>41165</v>
      </c>
      <c r="C1591" s="27" t="s">
        <v>12</v>
      </c>
      <c r="D1591" s="1">
        <v>11.7</v>
      </c>
    </row>
    <row r="1592" spans="1:4" x14ac:dyDescent="0.25">
      <c r="A1592" s="1">
        <v>86</v>
      </c>
      <c r="B1592" s="2">
        <v>41172</v>
      </c>
      <c r="C1592" s="27" t="s">
        <v>12</v>
      </c>
      <c r="D1592" s="1">
        <v>10.6</v>
      </c>
    </row>
    <row r="1593" spans="1:4" x14ac:dyDescent="0.25">
      <c r="A1593" s="1">
        <v>86</v>
      </c>
      <c r="B1593" s="2">
        <v>41186</v>
      </c>
      <c r="C1593" s="27" t="s">
        <v>12</v>
      </c>
      <c r="D1593" s="1">
        <v>11.1</v>
      </c>
    </row>
    <row r="1594" spans="1:4" x14ac:dyDescent="0.25">
      <c r="A1594" s="1">
        <v>86</v>
      </c>
      <c r="B1594" s="2">
        <v>41200</v>
      </c>
      <c r="C1594" s="27" t="s">
        <v>12</v>
      </c>
      <c r="D1594" s="1">
        <v>11.6</v>
      </c>
    </row>
    <row r="1595" spans="1:4" x14ac:dyDescent="0.25">
      <c r="A1595" s="1">
        <v>86</v>
      </c>
      <c r="B1595" s="2">
        <v>41221</v>
      </c>
      <c r="C1595" s="27" t="s">
        <v>12</v>
      </c>
      <c r="D1595" s="1">
        <v>12.1</v>
      </c>
    </row>
    <row r="1596" spans="1:4" x14ac:dyDescent="0.25">
      <c r="A1596" s="1">
        <v>86</v>
      </c>
      <c r="B1596" s="2">
        <v>41232</v>
      </c>
      <c r="C1596" s="27" t="s">
        <v>12</v>
      </c>
      <c r="D1596" s="1">
        <v>12.1</v>
      </c>
    </row>
    <row r="1597" spans="1:4" x14ac:dyDescent="0.25">
      <c r="A1597" s="1">
        <v>86</v>
      </c>
      <c r="B1597" s="2">
        <v>41095</v>
      </c>
      <c r="C1597" s="27" t="s">
        <v>13</v>
      </c>
      <c r="D1597" s="1">
        <v>42</v>
      </c>
    </row>
    <row r="1598" spans="1:4" x14ac:dyDescent="0.25">
      <c r="A1598" s="1">
        <v>86</v>
      </c>
      <c r="B1598" s="2">
        <v>41123</v>
      </c>
      <c r="C1598" s="27" t="s">
        <v>13</v>
      </c>
      <c r="D1598" s="1">
        <v>47</v>
      </c>
    </row>
    <row r="1599" spans="1:4" x14ac:dyDescent="0.25">
      <c r="A1599" s="1">
        <v>86</v>
      </c>
      <c r="B1599" s="2">
        <v>41156</v>
      </c>
      <c r="C1599" s="27" t="s">
        <v>13</v>
      </c>
      <c r="D1599" s="1">
        <v>32</v>
      </c>
    </row>
    <row r="1600" spans="1:4" x14ac:dyDescent="0.25">
      <c r="A1600" s="1">
        <v>86</v>
      </c>
      <c r="B1600" s="2">
        <v>41186</v>
      </c>
      <c r="C1600" s="27" t="s">
        <v>13</v>
      </c>
      <c r="D1600" s="1">
        <v>30</v>
      </c>
    </row>
    <row r="1601" spans="1:4" x14ac:dyDescent="0.25">
      <c r="A1601" s="1">
        <v>86</v>
      </c>
      <c r="B1601" s="2">
        <v>41221</v>
      </c>
      <c r="C1601" s="27" t="s">
        <v>13</v>
      </c>
      <c r="D1601" s="1">
        <v>38</v>
      </c>
    </row>
    <row r="1602" spans="1:4" x14ac:dyDescent="0.25">
      <c r="A1602" s="1">
        <v>87</v>
      </c>
      <c r="B1602" s="2">
        <v>41094</v>
      </c>
      <c r="C1602" s="27" t="s">
        <v>11</v>
      </c>
      <c r="D1602" s="1">
        <v>442</v>
      </c>
    </row>
    <row r="1603" spans="1:4" x14ac:dyDescent="0.25">
      <c r="A1603" s="1">
        <v>87</v>
      </c>
      <c r="B1603" s="2">
        <v>41122</v>
      </c>
      <c r="C1603" s="27" t="s">
        <v>11</v>
      </c>
      <c r="D1603" s="1">
        <v>487</v>
      </c>
    </row>
    <row r="1604" spans="1:4" x14ac:dyDescent="0.25">
      <c r="A1604" s="1">
        <v>87</v>
      </c>
      <c r="B1604" s="2">
        <v>41157</v>
      </c>
      <c r="C1604" s="27" t="s">
        <v>11</v>
      </c>
      <c r="D1604" s="1">
        <v>564</v>
      </c>
    </row>
    <row r="1605" spans="1:4" x14ac:dyDescent="0.25">
      <c r="A1605" s="1">
        <v>87</v>
      </c>
      <c r="B1605" s="2">
        <v>41187</v>
      </c>
      <c r="C1605" s="27" t="s">
        <v>11</v>
      </c>
      <c r="D1605" s="1">
        <v>643</v>
      </c>
    </row>
    <row r="1606" spans="1:4" x14ac:dyDescent="0.25">
      <c r="A1606" s="1">
        <v>87</v>
      </c>
      <c r="B1606" s="2">
        <v>41220</v>
      </c>
      <c r="C1606" s="27" t="s">
        <v>11</v>
      </c>
      <c r="D1606" s="1">
        <v>612</v>
      </c>
    </row>
    <row r="1607" spans="1:4" x14ac:dyDescent="0.25">
      <c r="A1607" s="1">
        <v>87</v>
      </c>
      <c r="B1607" s="2">
        <v>41092</v>
      </c>
      <c r="C1607" s="27" t="s">
        <v>12</v>
      </c>
      <c r="D1607" s="1">
        <v>10.3</v>
      </c>
    </row>
    <row r="1608" spans="1:4" x14ac:dyDescent="0.25">
      <c r="A1608" s="1">
        <v>87</v>
      </c>
      <c r="B1608" s="2">
        <v>41094</v>
      </c>
      <c r="C1608" s="27" t="s">
        <v>12</v>
      </c>
      <c r="D1608" s="1">
        <v>10.6</v>
      </c>
    </row>
    <row r="1609" spans="1:4" x14ac:dyDescent="0.25">
      <c r="A1609" s="1">
        <v>87</v>
      </c>
      <c r="B1609" s="2">
        <v>41108</v>
      </c>
      <c r="C1609" s="27" t="s">
        <v>12</v>
      </c>
      <c r="D1609" s="1">
        <v>10.9</v>
      </c>
    </row>
    <row r="1610" spans="1:4" x14ac:dyDescent="0.25">
      <c r="A1610" s="1">
        <v>87</v>
      </c>
      <c r="B1610" s="2">
        <v>41122</v>
      </c>
      <c r="C1610" s="27" t="s">
        <v>12</v>
      </c>
      <c r="D1610" s="1">
        <v>11.6</v>
      </c>
    </row>
    <row r="1611" spans="1:4" x14ac:dyDescent="0.25">
      <c r="A1611" s="1">
        <v>87</v>
      </c>
      <c r="B1611" s="2">
        <v>41138</v>
      </c>
      <c r="C1611" s="27" t="s">
        <v>12</v>
      </c>
      <c r="D1611" s="1">
        <v>11.1</v>
      </c>
    </row>
    <row r="1612" spans="1:4" x14ac:dyDescent="0.25">
      <c r="A1612" s="1">
        <v>87</v>
      </c>
      <c r="B1612" s="2">
        <v>41157</v>
      </c>
      <c r="C1612" s="27" t="s">
        <v>12</v>
      </c>
      <c r="D1612" s="1">
        <v>11.5</v>
      </c>
    </row>
    <row r="1613" spans="1:4" x14ac:dyDescent="0.25">
      <c r="A1613" s="1">
        <v>87</v>
      </c>
      <c r="B1613" s="2">
        <v>41171</v>
      </c>
      <c r="C1613" s="27" t="s">
        <v>12</v>
      </c>
      <c r="D1613" s="1">
        <v>11.3</v>
      </c>
    </row>
    <row r="1614" spans="1:4" x14ac:dyDescent="0.25">
      <c r="A1614" s="1">
        <v>87</v>
      </c>
      <c r="B1614" s="2">
        <v>41187</v>
      </c>
      <c r="C1614" s="27" t="s">
        <v>12</v>
      </c>
      <c r="D1614" s="1">
        <v>11</v>
      </c>
    </row>
    <row r="1615" spans="1:4" x14ac:dyDescent="0.25">
      <c r="A1615" s="1">
        <v>87</v>
      </c>
      <c r="B1615" s="2">
        <v>41199</v>
      </c>
      <c r="C1615" s="27" t="s">
        <v>12</v>
      </c>
      <c r="D1615" s="1">
        <v>11.4</v>
      </c>
    </row>
    <row r="1616" spans="1:4" x14ac:dyDescent="0.25">
      <c r="A1616" s="1">
        <v>87</v>
      </c>
      <c r="B1616" s="2">
        <v>41220</v>
      </c>
      <c r="C1616" s="27" t="s">
        <v>12</v>
      </c>
      <c r="D1616" s="1">
        <v>10.8</v>
      </c>
    </row>
    <row r="1617" spans="1:4" x14ac:dyDescent="0.25">
      <c r="A1617" s="1">
        <v>87</v>
      </c>
      <c r="B1617" s="2">
        <v>41236</v>
      </c>
      <c r="C1617" s="27" t="s">
        <v>12</v>
      </c>
      <c r="D1617" s="1">
        <v>10.6</v>
      </c>
    </row>
    <row r="1618" spans="1:4" x14ac:dyDescent="0.25">
      <c r="A1618" s="1">
        <v>87</v>
      </c>
      <c r="B1618" s="2">
        <v>41094</v>
      </c>
      <c r="C1618" s="27" t="s">
        <v>13</v>
      </c>
      <c r="D1618" s="1">
        <v>27</v>
      </c>
    </row>
    <row r="1619" spans="1:4" x14ac:dyDescent="0.25">
      <c r="A1619" s="1">
        <v>87</v>
      </c>
      <c r="B1619" s="2">
        <v>41122</v>
      </c>
      <c r="C1619" s="27" t="s">
        <v>13</v>
      </c>
      <c r="D1619" s="1">
        <v>28</v>
      </c>
    </row>
    <row r="1620" spans="1:4" x14ac:dyDescent="0.25">
      <c r="A1620" s="1">
        <v>87</v>
      </c>
      <c r="B1620" s="2">
        <v>41157</v>
      </c>
      <c r="C1620" s="27" t="s">
        <v>13</v>
      </c>
      <c r="D1620" s="1">
        <v>32</v>
      </c>
    </row>
    <row r="1621" spans="1:4" x14ac:dyDescent="0.25">
      <c r="A1621" s="1">
        <v>87</v>
      </c>
      <c r="B1621" s="2">
        <v>41187</v>
      </c>
      <c r="C1621" s="27" t="s">
        <v>13</v>
      </c>
      <c r="D1621" s="1">
        <v>73</v>
      </c>
    </row>
    <row r="1622" spans="1:4" x14ac:dyDescent="0.25">
      <c r="A1622" s="1">
        <v>87</v>
      </c>
      <c r="B1622" s="2">
        <v>41220</v>
      </c>
      <c r="C1622" s="27" t="s">
        <v>13</v>
      </c>
      <c r="D1622" s="1">
        <v>65</v>
      </c>
    </row>
    <row r="1623" spans="1:4" x14ac:dyDescent="0.25">
      <c r="A1623" s="1">
        <v>88</v>
      </c>
      <c r="B1623" s="2">
        <v>41095</v>
      </c>
      <c r="C1623" s="27" t="s">
        <v>11</v>
      </c>
      <c r="D1623" s="1">
        <v>26</v>
      </c>
    </row>
    <row r="1624" spans="1:4" x14ac:dyDescent="0.25">
      <c r="A1624" s="1">
        <v>88</v>
      </c>
      <c r="B1624" s="2">
        <v>41123</v>
      </c>
      <c r="C1624" s="27" t="s">
        <v>11</v>
      </c>
      <c r="D1624" s="1">
        <v>20</v>
      </c>
    </row>
    <row r="1625" spans="1:4" x14ac:dyDescent="0.25">
      <c r="A1625" s="1">
        <v>88</v>
      </c>
      <c r="B1625" s="2">
        <v>41156</v>
      </c>
      <c r="C1625" s="27" t="s">
        <v>11</v>
      </c>
      <c r="D1625" s="1">
        <v>34</v>
      </c>
    </row>
    <row r="1626" spans="1:4" x14ac:dyDescent="0.25">
      <c r="A1626" s="1">
        <v>88</v>
      </c>
      <c r="B1626" s="2">
        <v>41186</v>
      </c>
      <c r="C1626" s="27" t="s">
        <v>11</v>
      </c>
      <c r="D1626" s="1">
        <v>37</v>
      </c>
    </row>
    <row r="1627" spans="1:4" x14ac:dyDescent="0.25">
      <c r="A1627" s="1">
        <v>88</v>
      </c>
      <c r="B1627" s="2">
        <v>41221</v>
      </c>
      <c r="C1627" s="27" t="s">
        <v>11</v>
      </c>
      <c r="D1627" s="1">
        <v>70</v>
      </c>
    </row>
    <row r="1628" spans="1:4" x14ac:dyDescent="0.25">
      <c r="A1628" s="1">
        <v>88</v>
      </c>
      <c r="B1628" s="2">
        <v>41095</v>
      </c>
      <c r="C1628" s="27" t="s">
        <v>12</v>
      </c>
      <c r="D1628" s="1">
        <v>10.3</v>
      </c>
    </row>
    <row r="1629" spans="1:4" x14ac:dyDescent="0.25">
      <c r="A1629" s="1">
        <v>88</v>
      </c>
      <c r="B1629" s="2">
        <v>41109</v>
      </c>
      <c r="C1629" s="27" t="s">
        <v>12</v>
      </c>
      <c r="D1629" s="1">
        <v>8.6999999999999993</v>
      </c>
    </row>
    <row r="1630" spans="1:4" x14ac:dyDescent="0.25">
      <c r="A1630" s="1">
        <v>88</v>
      </c>
      <c r="B1630" s="2">
        <v>41123</v>
      </c>
      <c r="C1630" s="27" t="s">
        <v>12</v>
      </c>
      <c r="D1630" s="1">
        <v>8.4</v>
      </c>
    </row>
    <row r="1631" spans="1:4" x14ac:dyDescent="0.25">
      <c r="A1631" s="1">
        <v>88</v>
      </c>
      <c r="B1631" s="2">
        <v>41130</v>
      </c>
      <c r="C1631" s="27" t="s">
        <v>12</v>
      </c>
      <c r="D1631" s="1">
        <v>9.1999999999999993</v>
      </c>
    </row>
    <row r="1632" spans="1:4" x14ac:dyDescent="0.25">
      <c r="A1632" s="1">
        <v>88</v>
      </c>
      <c r="B1632" s="2">
        <v>41137</v>
      </c>
      <c r="C1632" s="27" t="s">
        <v>12</v>
      </c>
      <c r="D1632" s="1">
        <v>8.6</v>
      </c>
    </row>
    <row r="1633" spans="1:4" x14ac:dyDescent="0.25">
      <c r="A1633" s="1">
        <v>88</v>
      </c>
      <c r="B1633" s="2">
        <v>41156</v>
      </c>
      <c r="C1633" s="27" t="s">
        <v>12</v>
      </c>
      <c r="D1633" s="1">
        <v>8.1</v>
      </c>
    </row>
    <row r="1634" spans="1:4" x14ac:dyDescent="0.25">
      <c r="A1634" s="1">
        <v>88</v>
      </c>
      <c r="B1634" s="2">
        <v>41172</v>
      </c>
      <c r="C1634" s="27" t="s">
        <v>12</v>
      </c>
      <c r="D1634" s="1">
        <v>8.6999999999999993</v>
      </c>
    </row>
    <row r="1635" spans="1:4" x14ac:dyDescent="0.25">
      <c r="A1635" s="1">
        <v>88</v>
      </c>
      <c r="B1635" s="2">
        <v>41186</v>
      </c>
      <c r="C1635" s="27" t="s">
        <v>12</v>
      </c>
      <c r="D1635" s="1">
        <v>9.1</v>
      </c>
    </row>
    <row r="1636" spans="1:4" x14ac:dyDescent="0.25">
      <c r="A1636" s="1">
        <v>88</v>
      </c>
      <c r="B1636" s="2">
        <v>41200</v>
      </c>
      <c r="C1636" s="27" t="s">
        <v>12</v>
      </c>
      <c r="D1636" s="1">
        <v>10.8</v>
      </c>
    </row>
    <row r="1637" spans="1:4" x14ac:dyDescent="0.25">
      <c r="A1637" s="1">
        <v>88</v>
      </c>
      <c r="B1637" s="2">
        <v>41221</v>
      </c>
      <c r="C1637" s="27" t="s">
        <v>12</v>
      </c>
      <c r="D1637" s="1">
        <v>12.1</v>
      </c>
    </row>
    <row r="1638" spans="1:4" x14ac:dyDescent="0.25">
      <c r="A1638" s="1">
        <v>88</v>
      </c>
      <c r="B1638" s="2">
        <v>41232</v>
      </c>
      <c r="C1638" s="27" t="s">
        <v>12</v>
      </c>
      <c r="D1638" s="1">
        <v>11.1</v>
      </c>
    </row>
    <row r="1639" spans="1:4" x14ac:dyDescent="0.25">
      <c r="A1639" s="1">
        <v>88</v>
      </c>
      <c r="B1639" s="2">
        <v>41241</v>
      </c>
      <c r="C1639" s="27" t="s">
        <v>12</v>
      </c>
      <c r="D1639" s="1">
        <v>10.9</v>
      </c>
    </row>
    <row r="1640" spans="1:4" x14ac:dyDescent="0.25">
      <c r="A1640" s="1">
        <v>88</v>
      </c>
      <c r="B1640" s="2">
        <v>41095</v>
      </c>
      <c r="C1640" s="27" t="s">
        <v>13</v>
      </c>
      <c r="D1640" s="1">
        <v>10</v>
      </c>
    </row>
    <row r="1641" spans="1:4" x14ac:dyDescent="0.25">
      <c r="A1641" s="1">
        <v>88</v>
      </c>
      <c r="B1641" s="2">
        <v>41123</v>
      </c>
      <c r="C1641" s="27" t="s">
        <v>13</v>
      </c>
      <c r="D1641" s="1">
        <v>9</v>
      </c>
    </row>
    <row r="1642" spans="1:4" x14ac:dyDescent="0.25">
      <c r="A1642" s="1">
        <v>88</v>
      </c>
      <c r="B1642" s="2">
        <v>41130</v>
      </c>
      <c r="C1642" s="27" t="s">
        <v>13</v>
      </c>
      <c r="D1642" s="1">
        <v>37</v>
      </c>
    </row>
    <row r="1643" spans="1:4" x14ac:dyDescent="0.25">
      <c r="A1643" s="1">
        <v>88</v>
      </c>
      <c r="B1643" s="2">
        <v>41156</v>
      </c>
      <c r="C1643" s="27" t="s">
        <v>13</v>
      </c>
      <c r="D1643" s="1">
        <v>47</v>
      </c>
    </row>
    <row r="1644" spans="1:4" x14ac:dyDescent="0.25">
      <c r="A1644" s="1">
        <v>88</v>
      </c>
      <c r="B1644" s="2">
        <v>41186</v>
      </c>
      <c r="C1644" s="27" t="s">
        <v>13</v>
      </c>
      <c r="D1644" s="1">
        <v>11</v>
      </c>
    </row>
    <row r="1645" spans="1:4" x14ac:dyDescent="0.25">
      <c r="A1645" s="1">
        <v>88</v>
      </c>
      <c r="B1645" s="2">
        <v>41221</v>
      </c>
      <c r="C1645" s="27" t="s">
        <v>13</v>
      </c>
      <c r="D1645" s="1">
        <v>9</v>
      </c>
    </row>
    <row r="1646" spans="1:4" x14ac:dyDescent="0.25">
      <c r="A1646" s="1">
        <v>89</v>
      </c>
      <c r="B1646" s="2">
        <v>41094</v>
      </c>
      <c r="C1646" s="27" t="s">
        <v>11</v>
      </c>
      <c r="D1646" s="1">
        <v>415</v>
      </c>
    </row>
    <row r="1647" spans="1:4" x14ac:dyDescent="0.25">
      <c r="A1647" s="1">
        <v>89</v>
      </c>
      <c r="B1647" s="2">
        <v>41122</v>
      </c>
      <c r="C1647" s="27" t="s">
        <v>11</v>
      </c>
      <c r="D1647" s="1">
        <v>543</v>
      </c>
    </row>
    <row r="1648" spans="1:4" x14ac:dyDescent="0.25">
      <c r="A1648" s="1">
        <v>89</v>
      </c>
      <c r="B1648" s="2">
        <v>41157</v>
      </c>
      <c r="C1648" s="27" t="s">
        <v>11</v>
      </c>
      <c r="D1648" s="1">
        <v>314</v>
      </c>
    </row>
    <row r="1649" spans="1:4" x14ac:dyDescent="0.25">
      <c r="A1649" s="1">
        <v>89</v>
      </c>
      <c r="B1649" s="2">
        <v>41185</v>
      </c>
      <c r="C1649" s="27" t="s">
        <v>11</v>
      </c>
      <c r="D1649" s="1">
        <v>392</v>
      </c>
    </row>
    <row r="1650" spans="1:4" x14ac:dyDescent="0.25">
      <c r="A1650" s="1">
        <v>89</v>
      </c>
      <c r="B1650" s="2">
        <v>41222</v>
      </c>
      <c r="C1650" s="27" t="s">
        <v>11</v>
      </c>
      <c r="D1650" s="1">
        <v>488</v>
      </c>
    </row>
    <row r="1651" spans="1:4" x14ac:dyDescent="0.25">
      <c r="A1651" s="1">
        <v>89</v>
      </c>
      <c r="B1651" s="2">
        <v>41248</v>
      </c>
      <c r="C1651" s="27" t="s">
        <v>11</v>
      </c>
      <c r="D1651" s="1">
        <v>531</v>
      </c>
    </row>
    <row r="1652" spans="1:4" x14ac:dyDescent="0.25">
      <c r="A1652" s="1">
        <v>89</v>
      </c>
      <c r="B1652" s="2">
        <v>41094</v>
      </c>
      <c r="C1652" s="27" t="s">
        <v>12</v>
      </c>
      <c r="D1652" s="1">
        <v>13.6</v>
      </c>
    </row>
    <row r="1653" spans="1:4" x14ac:dyDescent="0.25">
      <c r="A1653" s="1">
        <v>89</v>
      </c>
      <c r="B1653" s="2">
        <v>41101</v>
      </c>
      <c r="C1653" s="27" t="s">
        <v>12</v>
      </c>
      <c r="D1653" s="1">
        <v>14.1</v>
      </c>
    </row>
    <row r="1654" spans="1:4" x14ac:dyDescent="0.25">
      <c r="A1654" s="1">
        <v>89</v>
      </c>
      <c r="B1654" s="2">
        <v>41115</v>
      </c>
      <c r="C1654" s="27" t="s">
        <v>12</v>
      </c>
      <c r="D1654" s="1">
        <v>10</v>
      </c>
    </row>
    <row r="1655" spans="1:4" x14ac:dyDescent="0.25">
      <c r="A1655" s="1">
        <v>89</v>
      </c>
      <c r="B1655" s="2">
        <v>41117</v>
      </c>
      <c r="C1655" s="27" t="s">
        <v>12</v>
      </c>
      <c r="D1655" s="1">
        <v>10.5</v>
      </c>
    </row>
    <row r="1656" spans="1:4" x14ac:dyDescent="0.25">
      <c r="A1656" s="1">
        <v>89</v>
      </c>
      <c r="B1656" s="2">
        <v>41122</v>
      </c>
      <c r="C1656" s="27" t="s">
        <v>12</v>
      </c>
      <c r="D1656" s="1">
        <v>11.2</v>
      </c>
    </row>
    <row r="1657" spans="1:4" x14ac:dyDescent="0.25">
      <c r="A1657" s="1">
        <v>89</v>
      </c>
      <c r="B1657" s="2">
        <v>41136</v>
      </c>
      <c r="C1657" s="27" t="s">
        <v>12</v>
      </c>
      <c r="D1657" s="1">
        <v>11.5</v>
      </c>
    </row>
    <row r="1658" spans="1:4" x14ac:dyDescent="0.25">
      <c r="A1658" s="1">
        <v>89</v>
      </c>
      <c r="B1658" s="2">
        <v>41157</v>
      </c>
      <c r="C1658" s="27" t="s">
        <v>12</v>
      </c>
      <c r="D1658" s="1">
        <v>12.9</v>
      </c>
    </row>
    <row r="1659" spans="1:4" x14ac:dyDescent="0.25">
      <c r="A1659" s="1">
        <v>89</v>
      </c>
      <c r="B1659" s="2">
        <v>41171</v>
      </c>
      <c r="C1659" s="27" t="s">
        <v>12</v>
      </c>
      <c r="D1659" s="1">
        <v>13.8</v>
      </c>
    </row>
    <row r="1660" spans="1:4" x14ac:dyDescent="0.25">
      <c r="A1660" s="1">
        <v>89</v>
      </c>
      <c r="B1660" s="2">
        <v>41185</v>
      </c>
      <c r="C1660" s="27" t="s">
        <v>12</v>
      </c>
      <c r="D1660" s="1">
        <v>14.2</v>
      </c>
    </row>
    <row r="1661" spans="1:4" x14ac:dyDescent="0.25">
      <c r="A1661" s="1">
        <v>89</v>
      </c>
      <c r="B1661" s="2">
        <v>41199</v>
      </c>
      <c r="C1661" s="27" t="s">
        <v>12</v>
      </c>
      <c r="D1661" s="1">
        <v>14.3</v>
      </c>
    </row>
    <row r="1662" spans="1:4" x14ac:dyDescent="0.25">
      <c r="A1662" s="1">
        <v>89</v>
      </c>
      <c r="B1662" s="2">
        <v>41222</v>
      </c>
      <c r="C1662" s="27" t="s">
        <v>12</v>
      </c>
      <c r="D1662" s="1">
        <v>15.1</v>
      </c>
    </row>
    <row r="1663" spans="1:4" x14ac:dyDescent="0.25">
      <c r="A1663" s="1">
        <v>89</v>
      </c>
      <c r="B1663" s="2">
        <v>41233</v>
      </c>
      <c r="C1663" s="27" t="s">
        <v>12</v>
      </c>
      <c r="D1663" s="1">
        <v>13.6</v>
      </c>
    </row>
    <row r="1664" spans="1:4" x14ac:dyDescent="0.25">
      <c r="A1664" s="1">
        <v>89</v>
      </c>
      <c r="B1664" s="2">
        <v>41248</v>
      </c>
      <c r="C1664" s="27" t="s">
        <v>12</v>
      </c>
      <c r="D1664" s="1">
        <v>14.2</v>
      </c>
    </row>
    <row r="1665" spans="1:4" x14ac:dyDescent="0.25">
      <c r="A1665" s="1">
        <v>89</v>
      </c>
      <c r="B1665" s="2">
        <v>41094</v>
      </c>
      <c r="C1665" s="27" t="s">
        <v>13</v>
      </c>
      <c r="D1665" s="1">
        <v>36</v>
      </c>
    </row>
    <row r="1666" spans="1:4" x14ac:dyDescent="0.25">
      <c r="A1666" s="1">
        <v>89</v>
      </c>
      <c r="B1666" s="2">
        <v>41122</v>
      </c>
      <c r="C1666" s="27" t="s">
        <v>13</v>
      </c>
      <c r="D1666" s="1">
        <v>25</v>
      </c>
    </row>
    <row r="1667" spans="1:4" x14ac:dyDescent="0.25">
      <c r="A1667" s="1">
        <v>89</v>
      </c>
      <c r="B1667" s="2">
        <v>41157</v>
      </c>
      <c r="C1667" s="27" t="s">
        <v>13</v>
      </c>
      <c r="D1667" s="1">
        <v>25</v>
      </c>
    </row>
    <row r="1668" spans="1:4" x14ac:dyDescent="0.25">
      <c r="A1668" s="1">
        <v>89</v>
      </c>
      <c r="B1668" s="2">
        <v>41185</v>
      </c>
      <c r="C1668" s="27" t="s">
        <v>13</v>
      </c>
      <c r="D1668" s="1">
        <v>27</v>
      </c>
    </row>
    <row r="1669" spans="1:4" x14ac:dyDescent="0.25">
      <c r="A1669" s="1">
        <v>89</v>
      </c>
      <c r="B1669" s="2">
        <v>41222</v>
      </c>
      <c r="C1669" s="27" t="s">
        <v>13</v>
      </c>
      <c r="D1669" s="1">
        <v>27</v>
      </c>
    </row>
    <row r="1670" spans="1:4" x14ac:dyDescent="0.25">
      <c r="A1670" s="1">
        <v>89</v>
      </c>
      <c r="B1670" s="2">
        <v>41248</v>
      </c>
      <c r="C1670" s="27" t="s">
        <v>13</v>
      </c>
      <c r="D1670" s="1">
        <v>28</v>
      </c>
    </row>
    <row r="1671" spans="1:4" x14ac:dyDescent="0.25">
      <c r="A1671" s="1">
        <v>90</v>
      </c>
      <c r="B1671" s="2">
        <v>41095</v>
      </c>
      <c r="C1671" s="27" t="s">
        <v>11</v>
      </c>
      <c r="D1671" s="1">
        <v>862</v>
      </c>
    </row>
    <row r="1672" spans="1:4" x14ac:dyDescent="0.25">
      <c r="A1672" s="1">
        <v>90</v>
      </c>
      <c r="B1672" s="2">
        <v>41123</v>
      </c>
      <c r="C1672" s="27" t="s">
        <v>11</v>
      </c>
      <c r="D1672" s="1">
        <v>1009</v>
      </c>
    </row>
    <row r="1673" spans="1:4" x14ac:dyDescent="0.25">
      <c r="A1673" s="1">
        <v>90</v>
      </c>
      <c r="B1673" s="2">
        <v>41156</v>
      </c>
      <c r="C1673" s="27" t="s">
        <v>11</v>
      </c>
      <c r="D1673" s="1">
        <v>741</v>
      </c>
    </row>
    <row r="1674" spans="1:4" x14ac:dyDescent="0.25">
      <c r="A1674" s="1">
        <v>90</v>
      </c>
      <c r="B1674" s="2">
        <v>41186</v>
      </c>
      <c r="C1674" s="27" t="s">
        <v>11</v>
      </c>
      <c r="D1674" s="1">
        <v>1031</v>
      </c>
    </row>
    <row r="1675" spans="1:4" x14ac:dyDescent="0.25">
      <c r="A1675" s="1">
        <v>90</v>
      </c>
      <c r="B1675" s="2">
        <v>41221</v>
      </c>
      <c r="C1675" s="27" t="s">
        <v>11</v>
      </c>
      <c r="D1675" s="1">
        <v>872</v>
      </c>
    </row>
    <row r="1676" spans="1:4" x14ac:dyDescent="0.25">
      <c r="A1676" s="1">
        <v>90</v>
      </c>
      <c r="B1676" s="2">
        <v>41095</v>
      </c>
      <c r="C1676" s="27" t="s">
        <v>12</v>
      </c>
      <c r="D1676" s="1">
        <v>11.1</v>
      </c>
    </row>
    <row r="1677" spans="1:4" x14ac:dyDescent="0.25">
      <c r="A1677" s="1">
        <v>90</v>
      </c>
      <c r="B1677" s="2">
        <v>41109</v>
      </c>
      <c r="C1677" s="27" t="s">
        <v>12</v>
      </c>
      <c r="D1677" s="1">
        <v>11.4</v>
      </c>
    </row>
    <row r="1678" spans="1:4" x14ac:dyDescent="0.25">
      <c r="A1678" s="1">
        <v>90</v>
      </c>
      <c r="B1678" s="2">
        <v>41123</v>
      </c>
      <c r="C1678" s="27" t="s">
        <v>12</v>
      </c>
      <c r="D1678" s="1">
        <v>11.8</v>
      </c>
    </row>
    <row r="1679" spans="1:4" x14ac:dyDescent="0.25">
      <c r="A1679" s="1">
        <v>90</v>
      </c>
      <c r="B1679" s="2">
        <v>41130</v>
      </c>
      <c r="C1679" s="27" t="s">
        <v>12</v>
      </c>
      <c r="D1679" s="1">
        <v>11.3</v>
      </c>
    </row>
    <row r="1680" spans="1:4" x14ac:dyDescent="0.25">
      <c r="A1680" s="1">
        <v>90</v>
      </c>
      <c r="B1680" s="2">
        <v>41137</v>
      </c>
      <c r="C1680" s="27" t="s">
        <v>12</v>
      </c>
      <c r="D1680" s="1">
        <v>11</v>
      </c>
    </row>
    <row r="1681" spans="1:4" x14ac:dyDescent="0.25">
      <c r="A1681" s="1">
        <v>90</v>
      </c>
      <c r="B1681" s="2">
        <v>41156</v>
      </c>
      <c r="C1681" s="27" t="s">
        <v>12</v>
      </c>
      <c r="D1681" s="1">
        <v>11.2</v>
      </c>
    </row>
    <row r="1682" spans="1:4" x14ac:dyDescent="0.25">
      <c r="A1682" s="1">
        <v>90</v>
      </c>
      <c r="B1682" s="2">
        <v>41172</v>
      </c>
      <c r="C1682" s="27" t="s">
        <v>12</v>
      </c>
      <c r="D1682" s="1">
        <v>11</v>
      </c>
    </row>
    <row r="1683" spans="1:4" x14ac:dyDescent="0.25">
      <c r="A1683" s="1">
        <v>90</v>
      </c>
      <c r="B1683" s="2">
        <v>41186</v>
      </c>
      <c r="C1683" s="27" t="s">
        <v>12</v>
      </c>
      <c r="D1683" s="1">
        <v>11.8</v>
      </c>
    </row>
    <row r="1684" spans="1:4" x14ac:dyDescent="0.25">
      <c r="A1684" s="1">
        <v>90</v>
      </c>
      <c r="B1684" s="2">
        <v>41200</v>
      </c>
      <c r="C1684" s="27" t="s">
        <v>12</v>
      </c>
      <c r="D1684" s="1">
        <v>11.2</v>
      </c>
    </row>
    <row r="1685" spans="1:4" x14ac:dyDescent="0.25">
      <c r="A1685" s="1">
        <v>90</v>
      </c>
      <c r="B1685" s="2">
        <v>41221</v>
      </c>
      <c r="C1685" s="27" t="s">
        <v>12</v>
      </c>
      <c r="D1685" s="1">
        <v>9.9</v>
      </c>
    </row>
    <row r="1686" spans="1:4" x14ac:dyDescent="0.25">
      <c r="A1686" s="1">
        <v>90</v>
      </c>
      <c r="B1686" s="2">
        <v>41232</v>
      </c>
      <c r="C1686" s="27" t="s">
        <v>12</v>
      </c>
      <c r="D1686" s="1">
        <v>9.6999999999999993</v>
      </c>
    </row>
    <row r="1687" spans="1:4" x14ac:dyDescent="0.25">
      <c r="A1687" s="1">
        <v>90</v>
      </c>
      <c r="B1687" s="2">
        <v>41095</v>
      </c>
      <c r="C1687" s="27" t="s">
        <v>13</v>
      </c>
      <c r="D1687" s="1">
        <v>23</v>
      </c>
    </row>
    <row r="1688" spans="1:4" x14ac:dyDescent="0.25">
      <c r="A1688" s="1">
        <v>90</v>
      </c>
      <c r="B1688" s="2">
        <v>41123</v>
      </c>
      <c r="C1688" s="27" t="s">
        <v>13</v>
      </c>
      <c r="D1688" s="1">
        <v>47</v>
      </c>
    </row>
    <row r="1689" spans="1:4" x14ac:dyDescent="0.25">
      <c r="A1689" s="1">
        <v>90</v>
      </c>
      <c r="B1689" s="2">
        <v>41156</v>
      </c>
      <c r="C1689" s="27" t="s">
        <v>13</v>
      </c>
      <c r="D1689" s="1">
        <v>37</v>
      </c>
    </row>
    <row r="1690" spans="1:4" x14ac:dyDescent="0.25">
      <c r="A1690" s="1">
        <v>90</v>
      </c>
      <c r="B1690" s="2">
        <v>41186</v>
      </c>
      <c r="C1690" s="27" t="s">
        <v>13</v>
      </c>
      <c r="D1690" s="1">
        <v>46</v>
      </c>
    </row>
    <row r="1691" spans="1:4" x14ac:dyDescent="0.25">
      <c r="A1691" s="1">
        <v>90</v>
      </c>
      <c r="B1691" s="2">
        <v>41221</v>
      </c>
      <c r="C1691" s="27" t="s">
        <v>13</v>
      </c>
      <c r="D1691" s="1">
        <v>42</v>
      </c>
    </row>
    <row r="1692" spans="1:4" x14ac:dyDescent="0.25">
      <c r="A1692" s="1">
        <v>91</v>
      </c>
      <c r="B1692" s="2">
        <v>41095</v>
      </c>
      <c r="C1692" s="27" t="s">
        <v>11</v>
      </c>
      <c r="D1692" s="1">
        <v>1385</v>
      </c>
    </row>
    <row r="1693" spans="1:4" x14ac:dyDescent="0.25">
      <c r="A1693" s="1">
        <v>91</v>
      </c>
      <c r="B1693" s="2">
        <v>41123</v>
      </c>
      <c r="C1693" s="27" t="s">
        <v>11</v>
      </c>
      <c r="D1693" s="1">
        <v>1448</v>
      </c>
    </row>
    <row r="1694" spans="1:4" x14ac:dyDescent="0.25">
      <c r="A1694" s="1">
        <v>91</v>
      </c>
      <c r="B1694" s="2">
        <v>41156</v>
      </c>
      <c r="C1694" s="27" t="s">
        <v>11</v>
      </c>
      <c r="D1694" s="1">
        <v>1466</v>
      </c>
    </row>
    <row r="1695" spans="1:4" x14ac:dyDescent="0.25">
      <c r="A1695" s="1">
        <v>91</v>
      </c>
      <c r="B1695" s="2">
        <v>41208</v>
      </c>
      <c r="C1695" s="27" t="s">
        <v>11</v>
      </c>
      <c r="D1695" s="1">
        <v>1406</v>
      </c>
    </row>
    <row r="1696" spans="1:4" x14ac:dyDescent="0.25">
      <c r="A1696" s="1">
        <v>91</v>
      </c>
      <c r="B1696" s="2">
        <v>41220</v>
      </c>
      <c r="C1696" s="27" t="s">
        <v>11</v>
      </c>
      <c r="D1696" s="1" t="s">
        <v>6</v>
      </c>
    </row>
    <row r="1697" spans="1:4" x14ac:dyDescent="0.25">
      <c r="A1697" s="1">
        <v>91</v>
      </c>
      <c r="B1697" s="2">
        <v>41095</v>
      </c>
      <c r="C1697" s="27" t="s">
        <v>12</v>
      </c>
      <c r="D1697" s="1">
        <v>10.4</v>
      </c>
    </row>
    <row r="1698" spans="1:4" x14ac:dyDescent="0.25">
      <c r="A1698" s="1">
        <v>91</v>
      </c>
      <c r="B1698" s="2">
        <v>41109</v>
      </c>
      <c r="C1698" s="27" t="s">
        <v>12</v>
      </c>
      <c r="D1698" s="1">
        <v>10.9</v>
      </c>
    </row>
    <row r="1699" spans="1:4" x14ac:dyDescent="0.25">
      <c r="A1699" s="1">
        <v>91</v>
      </c>
      <c r="B1699" s="2">
        <v>41123</v>
      </c>
      <c r="C1699" s="27" t="s">
        <v>12</v>
      </c>
      <c r="D1699" s="1">
        <v>11.6</v>
      </c>
    </row>
    <row r="1700" spans="1:4" x14ac:dyDescent="0.25">
      <c r="A1700" s="1">
        <v>91</v>
      </c>
      <c r="B1700" s="2">
        <v>41130</v>
      </c>
      <c r="C1700" s="27" t="s">
        <v>12</v>
      </c>
      <c r="D1700" s="1">
        <v>10.8</v>
      </c>
    </row>
    <row r="1701" spans="1:4" x14ac:dyDescent="0.25">
      <c r="A1701" s="1">
        <v>91</v>
      </c>
      <c r="B1701" s="2">
        <v>41137</v>
      </c>
      <c r="C1701" s="27" t="s">
        <v>12</v>
      </c>
      <c r="D1701" s="1">
        <v>11.4</v>
      </c>
    </row>
    <row r="1702" spans="1:4" x14ac:dyDescent="0.25">
      <c r="A1702" s="1">
        <v>91</v>
      </c>
      <c r="B1702" s="2">
        <v>41156</v>
      </c>
      <c r="C1702" s="27" t="s">
        <v>12</v>
      </c>
      <c r="D1702" s="1">
        <v>10.6</v>
      </c>
    </row>
    <row r="1703" spans="1:4" x14ac:dyDescent="0.25">
      <c r="A1703" s="1">
        <v>91</v>
      </c>
      <c r="B1703" s="2">
        <v>41172</v>
      </c>
      <c r="C1703" s="27" t="s">
        <v>12</v>
      </c>
      <c r="D1703" s="1">
        <v>10.9</v>
      </c>
    </row>
    <row r="1704" spans="1:4" x14ac:dyDescent="0.25">
      <c r="A1704" s="1">
        <v>91</v>
      </c>
      <c r="B1704" s="2">
        <v>41208</v>
      </c>
      <c r="C1704" s="27" t="s">
        <v>12</v>
      </c>
      <c r="D1704" s="1">
        <v>11.1</v>
      </c>
    </row>
    <row r="1705" spans="1:4" x14ac:dyDescent="0.25">
      <c r="A1705" s="1">
        <v>91</v>
      </c>
      <c r="B1705" s="2">
        <v>41220</v>
      </c>
      <c r="C1705" s="27" t="s">
        <v>12</v>
      </c>
      <c r="D1705" s="1">
        <v>12.1</v>
      </c>
    </row>
    <row r="1706" spans="1:4" x14ac:dyDescent="0.25">
      <c r="A1706" s="1">
        <v>91</v>
      </c>
      <c r="B1706" s="2">
        <v>41095</v>
      </c>
      <c r="C1706" s="27" t="s">
        <v>13</v>
      </c>
      <c r="D1706" s="1">
        <v>26</v>
      </c>
    </row>
    <row r="1707" spans="1:4" x14ac:dyDescent="0.25">
      <c r="A1707" s="1">
        <v>91</v>
      </c>
      <c r="B1707" s="2">
        <v>41123</v>
      </c>
      <c r="C1707" s="27" t="s">
        <v>13</v>
      </c>
      <c r="D1707" s="1">
        <v>21</v>
      </c>
    </row>
    <row r="1708" spans="1:4" x14ac:dyDescent="0.25">
      <c r="A1708" s="1">
        <v>91</v>
      </c>
      <c r="B1708" s="2">
        <v>41156</v>
      </c>
      <c r="C1708" s="27" t="s">
        <v>13</v>
      </c>
      <c r="D1708" s="1">
        <v>23</v>
      </c>
    </row>
    <row r="1709" spans="1:4" x14ac:dyDescent="0.25">
      <c r="A1709" s="1">
        <v>91</v>
      </c>
      <c r="B1709" s="2">
        <v>41208</v>
      </c>
      <c r="C1709" s="27" t="s">
        <v>13</v>
      </c>
      <c r="D1709" s="1">
        <v>28</v>
      </c>
    </row>
    <row r="1710" spans="1:4" x14ac:dyDescent="0.25">
      <c r="A1710" s="1">
        <v>91</v>
      </c>
      <c r="B1710" s="2">
        <v>41220</v>
      </c>
      <c r="C1710" s="27" t="s">
        <v>13</v>
      </c>
      <c r="D1710" s="1">
        <v>54</v>
      </c>
    </row>
    <row r="1711" spans="1:4" x14ac:dyDescent="0.25">
      <c r="A1711" s="1">
        <v>92</v>
      </c>
      <c r="B1711" s="2">
        <v>41094</v>
      </c>
      <c r="C1711" s="27" t="s">
        <v>11</v>
      </c>
      <c r="D1711" s="1">
        <v>467</v>
      </c>
    </row>
    <row r="1712" spans="1:4" x14ac:dyDescent="0.25">
      <c r="A1712" s="1">
        <v>92</v>
      </c>
      <c r="B1712" s="2">
        <v>41122</v>
      </c>
      <c r="C1712" s="27" t="s">
        <v>11</v>
      </c>
      <c r="D1712" s="1">
        <v>730</v>
      </c>
    </row>
    <row r="1713" spans="1:4" x14ac:dyDescent="0.25">
      <c r="A1713" s="1">
        <v>92</v>
      </c>
      <c r="B1713" s="2">
        <v>41157</v>
      </c>
      <c r="C1713" s="27" t="s">
        <v>11</v>
      </c>
      <c r="D1713" s="1">
        <v>600</v>
      </c>
    </row>
    <row r="1714" spans="1:4" x14ac:dyDescent="0.25">
      <c r="A1714" s="1">
        <v>92</v>
      </c>
      <c r="B1714" s="2">
        <v>41185</v>
      </c>
      <c r="C1714" s="27" t="s">
        <v>11</v>
      </c>
      <c r="D1714" s="1">
        <v>521</v>
      </c>
    </row>
    <row r="1715" spans="1:4" x14ac:dyDescent="0.25">
      <c r="A1715" s="1">
        <v>92</v>
      </c>
      <c r="B1715" s="2">
        <v>41222</v>
      </c>
      <c r="C1715" s="27" t="s">
        <v>11</v>
      </c>
      <c r="D1715" s="1">
        <v>702</v>
      </c>
    </row>
    <row r="1716" spans="1:4" x14ac:dyDescent="0.25">
      <c r="A1716" s="1">
        <v>92</v>
      </c>
      <c r="B1716" s="2">
        <v>41248</v>
      </c>
      <c r="C1716" s="27" t="s">
        <v>11</v>
      </c>
      <c r="D1716" s="1">
        <v>657</v>
      </c>
    </row>
    <row r="1717" spans="1:4" x14ac:dyDescent="0.25">
      <c r="A1717" s="1">
        <v>92</v>
      </c>
      <c r="B1717" s="2">
        <v>41094</v>
      </c>
      <c r="C1717" s="27" t="s">
        <v>12</v>
      </c>
      <c r="D1717" s="1">
        <v>10.1</v>
      </c>
    </row>
    <row r="1718" spans="1:4" x14ac:dyDescent="0.25">
      <c r="A1718" s="1">
        <v>92</v>
      </c>
      <c r="B1718" s="2">
        <v>41108</v>
      </c>
      <c r="C1718" s="27" t="s">
        <v>12</v>
      </c>
      <c r="D1718" s="1">
        <v>10.199999999999999</v>
      </c>
    </row>
    <row r="1719" spans="1:4" x14ac:dyDescent="0.25">
      <c r="A1719" s="1">
        <v>92</v>
      </c>
      <c r="B1719" s="2">
        <v>41122</v>
      </c>
      <c r="C1719" s="27" t="s">
        <v>12</v>
      </c>
      <c r="D1719" s="1">
        <v>11.2</v>
      </c>
    </row>
    <row r="1720" spans="1:4" x14ac:dyDescent="0.25">
      <c r="A1720" s="1">
        <v>92</v>
      </c>
      <c r="B1720" s="2">
        <v>41136</v>
      </c>
      <c r="C1720" s="27" t="s">
        <v>12</v>
      </c>
      <c r="D1720" s="1">
        <v>11</v>
      </c>
    </row>
    <row r="1721" spans="1:4" x14ac:dyDescent="0.25">
      <c r="A1721" s="1">
        <v>92</v>
      </c>
      <c r="B1721" s="2">
        <v>41157</v>
      </c>
      <c r="C1721" s="27" t="s">
        <v>12</v>
      </c>
      <c r="D1721" s="1">
        <v>10.9</v>
      </c>
    </row>
    <row r="1722" spans="1:4" x14ac:dyDescent="0.25">
      <c r="A1722" s="1">
        <v>92</v>
      </c>
      <c r="B1722" s="2">
        <v>41173</v>
      </c>
      <c r="C1722" s="27" t="s">
        <v>12</v>
      </c>
      <c r="D1722" s="1">
        <v>11</v>
      </c>
    </row>
    <row r="1723" spans="1:4" x14ac:dyDescent="0.25">
      <c r="A1723" s="1">
        <v>92</v>
      </c>
      <c r="B1723" s="2">
        <v>41185</v>
      </c>
      <c r="C1723" s="27" t="s">
        <v>12</v>
      </c>
      <c r="D1723" s="1">
        <v>10.7</v>
      </c>
    </row>
    <row r="1724" spans="1:4" x14ac:dyDescent="0.25">
      <c r="A1724" s="1">
        <v>92</v>
      </c>
      <c r="B1724" s="2">
        <v>41199</v>
      </c>
      <c r="C1724" s="27" t="s">
        <v>12</v>
      </c>
      <c r="D1724" s="1">
        <v>11.3</v>
      </c>
    </row>
    <row r="1725" spans="1:4" x14ac:dyDescent="0.25">
      <c r="A1725" s="1">
        <v>92</v>
      </c>
      <c r="B1725" s="2">
        <v>41222</v>
      </c>
      <c r="C1725" s="27" t="s">
        <v>12</v>
      </c>
      <c r="D1725" s="1">
        <v>11.2</v>
      </c>
    </row>
    <row r="1726" spans="1:4" x14ac:dyDescent="0.25">
      <c r="A1726" s="1">
        <v>92</v>
      </c>
      <c r="B1726" s="2">
        <v>41234</v>
      </c>
      <c r="C1726" s="27" t="s">
        <v>12</v>
      </c>
      <c r="D1726" s="1">
        <v>10.9</v>
      </c>
    </row>
    <row r="1727" spans="1:4" x14ac:dyDescent="0.25">
      <c r="A1727" s="1">
        <v>92</v>
      </c>
      <c r="B1727" s="2">
        <v>41248</v>
      </c>
      <c r="C1727" s="27" t="s">
        <v>12</v>
      </c>
      <c r="D1727" s="1">
        <v>10.5</v>
      </c>
    </row>
    <row r="1728" spans="1:4" x14ac:dyDescent="0.25">
      <c r="A1728" s="1">
        <v>92</v>
      </c>
      <c r="B1728" s="2">
        <v>41094</v>
      </c>
      <c r="C1728" s="27" t="s">
        <v>13</v>
      </c>
      <c r="D1728" s="1">
        <v>26</v>
      </c>
    </row>
    <row r="1729" spans="1:4" x14ac:dyDescent="0.25">
      <c r="A1729" s="1">
        <v>92</v>
      </c>
      <c r="B1729" s="2">
        <v>41122</v>
      </c>
      <c r="C1729" s="27" t="s">
        <v>13</v>
      </c>
      <c r="D1729" s="1">
        <v>35</v>
      </c>
    </row>
    <row r="1730" spans="1:4" x14ac:dyDescent="0.25">
      <c r="A1730" s="1">
        <v>92</v>
      </c>
      <c r="B1730" s="2">
        <v>41157</v>
      </c>
      <c r="C1730" s="27" t="s">
        <v>13</v>
      </c>
      <c r="D1730" s="1">
        <v>23</v>
      </c>
    </row>
    <row r="1731" spans="1:4" x14ac:dyDescent="0.25">
      <c r="A1731" s="1">
        <v>92</v>
      </c>
      <c r="B1731" s="2">
        <v>41185</v>
      </c>
      <c r="C1731" s="27" t="s">
        <v>13</v>
      </c>
      <c r="D1731" s="1">
        <v>28</v>
      </c>
    </row>
    <row r="1732" spans="1:4" x14ac:dyDescent="0.25">
      <c r="A1732" s="1">
        <v>92</v>
      </c>
      <c r="B1732" s="2">
        <v>41222</v>
      </c>
      <c r="C1732" s="27" t="s">
        <v>13</v>
      </c>
      <c r="D1732" s="1">
        <v>32</v>
      </c>
    </row>
    <row r="1733" spans="1:4" x14ac:dyDescent="0.25">
      <c r="A1733" s="1">
        <v>92</v>
      </c>
      <c r="B1733" s="2">
        <v>41248</v>
      </c>
      <c r="C1733" s="27" t="s">
        <v>13</v>
      </c>
      <c r="D1733" s="1">
        <v>34</v>
      </c>
    </row>
    <row r="1734" spans="1:4" x14ac:dyDescent="0.25">
      <c r="A1734" s="1">
        <v>93</v>
      </c>
      <c r="B1734" s="2">
        <v>41110</v>
      </c>
      <c r="C1734" s="27" t="s">
        <v>11</v>
      </c>
      <c r="D1734" s="1">
        <v>113</v>
      </c>
    </row>
    <row r="1735" spans="1:4" x14ac:dyDescent="0.25">
      <c r="A1735" s="1">
        <v>93</v>
      </c>
      <c r="B1735" s="2">
        <v>41127</v>
      </c>
      <c r="C1735" s="27" t="s">
        <v>11</v>
      </c>
      <c r="D1735" s="1">
        <v>178</v>
      </c>
    </row>
    <row r="1736" spans="1:4" x14ac:dyDescent="0.25">
      <c r="A1736" s="1">
        <v>93</v>
      </c>
      <c r="B1736" s="2">
        <v>41110</v>
      </c>
      <c r="C1736" s="27" t="s">
        <v>12</v>
      </c>
      <c r="D1736" s="1">
        <v>11.6</v>
      </c>
    </row>
    <row r="1737" spans="1:4" x14ac:dyDescent="0.25">
      <c r="A1737" s="1">
        <v>93</v>
      </c>
      <c r="B1737" s="2">
        <v>41127</v>
      </c>
      <c r="C1737" s="27" t="s">
        <v>12</v>
      </c>
      <c r="D1737" s="1">
        <v>10</v>
      </c>
    </row>
    <row r="1738" spans="1:4" x14ac:dyDescent="0.25">
      <c r="A1738" s="1">
        <v>93</v>
      </c>
      <c r="B1738" s="2">
        <v>41136</v>
      </c>
      <c r="C1738" s="27" t="s">
        <v>12</v>
      </c>
      <c r="D1738" s="1">
        <v>14.3</v>
      </c>
    </row>
    <row r="1739" spans="1:4" x14ac:dyDescent="0.25">
      <c r="A1739" s="1">
        <v>93</v>
      </c>
      <c r="B1739" s="2">
        <v>41110</v>
      </c>
      <c r="C1739" s="27" t="s">
        <v>13</v>
      </c>
      <c r="D1739" s="1">
        <v>34</v>
      </c>
    </row>
    <row r="1740" spans="1:4" x14ac:dyDescent="0.25">
      <c r="A1740" s="1">
        <v>93</v>
      </c>
      <c r="B1740" s="2">
        <v>41127</v>
      </c>
      <c r="C1740" s="27" t="s">
        <v>13</v>
      </c>
      <c r="D1740" s="1">
        <v>35</v>
      </c>
    </row>
    <row r="1741" spans="1:4" x14ac:dyDescent="0.25">
      <c r="A1741" s="1">
        <v>94</v>
      </c>
      <c r="B1741" s="2">
        <v>41094</v>
      </c>
      <c r="C1741" s="27" t="s">
        <v>11</v>
      </c>
      <c r="D1741" s="1">
        <v>2348</v>
      </c>
    </row>
    <row r="1742" spans="1:4" x14ac:dyDescent="0.25">
      <c r="A1742" s="1">
        <v>94</v>
      </c>
      <c r="B1742" s="2">
        <v>41122</v>
      </c>
      <c r="C1742" s="27" t="s">
        <v>11</v>
      </c>
      <c r="D1742" s="1">
        <v>1766</v>
      </c>
    </row>
    <row r="1743" spans="1:4" x14ac:dyDescent="0.25">
      <c r="A1743" s="1">
        <v>94</v>
      </c>
      <c r="B1743" s="2">
        <v>41157</v>
      </c>
      <c r="C1743" s="27" t="s">
        <v>11</v>
      </c>
      <c r="D1743" s="1">
        <v>1449</v>
      </c>
    </row>
    <row r="1744" spans="1:4" x14ac:dyDescent="0.25">
      <c r="A1744" s="1">
        <v>94</v>
      </c>
      <c r="B1744" s="2">
        <v>41185</v>
      </c>
      <c r="C1744" s="27" t="s">
        <v>11</v>
      </c>
      <c r="D1744" s="1">
        <v>1314</v>
      </c>
    </row>
    <row r="1745" spans="1:4" x14ac:dyDescent="0.25">
      <c r="A1745" s="1">
        <v>94</v>
      </c>
      <c r="B1745" s="2">
        <v>41220</v>
      </c>
      <c r="C1745" s="27" t="s">
        <v>11</v>
      </c>
      <c r="D1745" s="1">
        <v>2719</v>
      </c>
    </row>
    <row r="1746" spans="1:4" x14ac:dyDescent="0.25">
      <c r="A1746" s="1">
        <v>94</v>
      </c>
      <c r="B1746" s="2">
        <v>41248</v>
      </c>
      <c r="C1746" s="27" t="s">
        <v>11</v>
      </c>
      <c r="D1746" s="1">
        <v>2702</v>
      </c>
    </row>
    <row r="1747" spans="1:4" x14ac:dyDescent="0.25">
      <c r="A1747" s="1">
        <v>94</v>
      </c>
      <c r="B1747" s="2">
        <v>41094</v>
      </c>
      <c r="C1747" s="27" t="s">
        <v>12</v>
      </c>
      <c r="D1747" s="1">
        <v>8.6</v>
      </c>
    </row>
    <row r="1748" spans="1:4" x14ac:dyDescent="0.25">
      <c r="A1748" s="1">
        <v>94</v>
      </c>
      <c r="B1748" s="2">
        <v>41108</v>
      </c>
      <c r="C1748" s="27" t="s">
        <v>12</v>
      </c>
      <c r="D1748" s="1">
        <v>8.6999999999999993</v>
      </c>
    </row>
    <row r="1749" spans="1:4" x14ac:dyDescent="0.25">
      <c r="A1749" s="1">
        <v>94</v>
      </c>
      <c r="B1749" s="2">
        <v>41122</v>
      </c>
      <c r="C1749" s="27" t="s">
        <v>12</v>
      </c>
      <c r="D1749" s="1">
        <v>9.5</v>
      </c>
    </row>
    <row r="1750" spans="1:4" x14ac:dyDescent="0.25">
      <c r="A1750" s="1">
        <v>94</v>
      </c>
      <c r="B1750" s="2">
        <v>41136</v>
      </c>
      <c r="C1750" s="27" t="s">
        <v>12</v>
      </c>
      <c r="D1750" s="1">
        <v>10.1</v>
      </c>
    </row>
    <row r="1751" spans="1:4" x14ac:dyDescent="0.25">
      <c r="A1751" s="1">
        <v>94</v>
      </c>
      <c r="B1751" s="2">
        <v>41157</v>
      </c>
      <c r="C1751" s="27" t="s">
        <v>12</v>
      </c>
      <c r="D1751" s="1">
        <v>11.3</v>
      </c>
    </row>
    <row r="1752" spans="1:4" x14ac:dyDescent="0.25">
      <c r="A1752" s="1">
        <v>94</v>
      </c>
      <c r="B1752" s="2">
        <v>41171</v>
      </c>
      <c r="C1752" s="27" t="s">
        <v>12</v>
      </c>
      <c r="D1752" s="1">
        <v>11.8</v>
      </c>
    </row>
    <row r="1753" spans="1:4" x14ac:dyDescent="0.25">
      <c r="A1753" s="1">
        <v>94</v>
      </c>
      <c r="B1753" s="2">
        <v>41185</v>
      </c>
      <c r="C1753" s="27" t="s">
        <v>12</v>
      </c>
      <c r="D1753" s="1">
        <v>13.2</v>
      </c>
    </row>
    <row r="1754" spans="1:4" x14ac:dyDescent="0.25">
      <c r="A1754" s="1">
        <v>94</v>
      </c>
      <c r="B1754" s="2">
        <v>41199</v>
      </c>
      <c r="C1754" s="27" t="s">
        <v>12</v>
      </c>
      <c r="D1754" s="1">
        <v>12.9</v>
      </c>
    </row>
    <row r="1755" spans="1:4" x14ac:dyDescent="0.25">
      <c r="A1755" s="1">
        <v>94</v>
      </c>
      <c r="B1755" s="2">
        <v>41220</v>
      </c>
      <c r="C1755" s="27" t="s">
        <v>12</v>
      </c>
      <c r="D1755" s="1">
        <v>11.5</v>
      </c>
    </row>
    <row r="1756" spans="1:4" x14ac:dyDescent="0.25">
      <c r="A1756" s="1">
        <v>94</v>
      </c>
      <c r="B1756" s="2">
        <v>41233</v>
      </c>
      <c r="C1756" s="27" t="s">
        <v>12</v>
      </c>
      <c r="D1756" s="1">
        <v>11.2</v>
      </c>
    </row>
    <row r="1757" spans="1:4" x14ac:dyDescent="0.25">
      <c r="A1757" s="1">
        <v>94</v>
      </c>
      <c r="B1757" s="2">
        <v>41248</v>
      </c>
      <c r="C1757" s="27" t="s">
        <v>12</v>
      </c>
      <c r="D1757" s="1">
        <v>10.6</v>
      </c>
    </row>
    <row r="1758" spans="1:4" x14ac:dyDescent="0.25">
      <c r="A1758" s="1">
        <v>94</v>
      </c>
      <c r="B1758" s="2">
        <v>41094</v>
      </c>
      <c r="C1758" s="27" t="s">
        <v>13</v>
      </c>
      <c r="D1758" s="1">
        <v>18</v>
      </c>
    </row>
    <row r="1759" spans="1:4" x14ac:dyDescent="0.25">
      <c r="A1759" s="1">
        <v>94</v>
      </c>
      <c r="B1759" s="2">
        <v>41122</v>
      </c>
      <c r="C1759" s="27" t="s">
        <v>13</v>
      </c>
      <c r="D1759" s="1">
        <v>17</v>
      </c>
    </row>
    <row r="1760" spans="1:4" x14ac:dyDescent="0.25">
      <c r="A1760" s="1">
        <v>94</v>
      </c>
      <c r="B1760" s="2">
        <v>41157</v>
      </c>
      <c r="C1760" s="27" t="s">
        <v>13</v>
      </c>
      <c r="D1760" s="1">
        <v>16</v>
      </c>
    </row>
    <row r="1761" spans="1:4" x14ac:dyDescent="0.25">
      <c r="A1761" s="1">
        <v>94</v>
      </c>
      <c r="B1761" s="2">
        <v>41185</v>
      </c>
      <c r="C1761" s="27" t="s">
        <v>13</v>
      </c>
      <c r="D1761" s="1">
        <v>20</v>
      </c>
    </row>
    <row r="1762" spans="1:4" x14ac:dyDescent="0.25">
      <c r="A1762" s="1">
        <v>94</v>
      </c>
      <c r="B1762" s="2">
        <v>41220</v>
      </c>
      <c r="C1762" s="27" t="s">
        <v>13</v>
      </c>
      <c r="D1762" s="1">
        <v>41</v>
      </c>
    </row>
    <row r="1763" spans="1:4" x14ac:dyDescent="0.25">
      <c r="A1763" s="1">
        <v>94</v>
      </c>
      <c r="B1763" s="2">
        <v>41248</v>
      </c>
      <c r="C1763" s="27" t="s">
        <v>13</v>
      </c>
      <c r="D1763" s="1">
        <v>43</v>
      </c>
    </row>
    <row r="1764" spans="1:4" x14ac:dyDescent="0.25">
      <c r="A1764" s="1">
        <v>95</v>
      </c>
      <c r="B1764" s="2">
        <v>41095</v>
      </c>
      <c r="C1764" s="27" t="s">
        <v>11</v>
      </c>
      <c r="D1764" s="1">
        <v>460</v>
      </c>
    </row>
    <row r="1765" spans="1:4" x14ac:dyDescent="0.25">
      <c r="A1765" s="1">
        <v>95</v>
      </c>
      <c r="B1765" s="2">
        <v>41123</v>
      </c>
      <c r="C1765" s="27" t="s">
        <v>11</v>
      </c>
      <c r="D1765" s="1">
        <v>638</v>
      </c>
    </row>
    <row r="1766" spans="1:4" x14ac:dyDescent="0.25">
      <c r="A1766" s="1">
        <v>95</v>
      </c>
      <c r="B1766" s="2">
        <v>41095</v>
      </c>
      <c r="C1766" s="27" t="s">
        <v>12</v>
      </c>
      <c r="D1766" s="1">
        <v>12.1</v>
      </c>
    </row>
    <row r="1767" spans="1:4" x14ac:dyDescent="0.25">
      <c r="A1767" s="1">
        <v>95</v>
      </c>
      <c r="B1767" s="2">
        <v>41102</v>
      </c>
      <c r="C1767" s="27" t="s">
        <v>12</v>
      </c>
      <c r="D1767" s="1">
        <v>11.7</v>
      </c>
    </row>
    <row r="1768" spans="1:4" x14ac:dyDescent="0.25">
      <c r="A1768" s="1">
        <v>95</v>
      </c>
      <c r="B1768" s="2">
        <v>41111</v>
      </c>
      <c r="C1768" s="27" t="s">
        <v>12</v>
      </c>
      <c r="D1768" s="1">
        <v>11.4</v>
      </c>
    </row>
    <row r="1769" spans="1:4" x14ac:dyDescent="0.25">
      <c r="A1769" s="1">
        <v>95</v>
      </c>
      <c r="B1769" s="2">
        <v>41118</v>
      </c>
      <c r="C1769" s="27" t="s">
        <v>12</v>
      </c>
      <c r="D1769" s="1">
        <v>11.3</v>
      </c>
    </row>
    <row r="1770" spans="1:4" x14ac:dyDescent="0.25">
      <c r="A1770" s="1">
        <v>95</v>
      </c>
      <c r="B1770" s="2">
        <v>41123</v>
      </c>
      <c r="C1770" s="27" t="s">
        <v>12</v>
      </c>
      <c r="D1770" s="1">
        <v>10.199999999999999</v>
      </c>
    </row>
    <row r="1771" spans="1:4" x14ac:dyDescent="0.25">
      <c r="A1771" s="1">
        <v>95</v>
      </c>
      <c r="B1771" s="2">
        <v>41137</v>
      </c>
      <c r="C1771" s="27" t="s">
        <v>12</v>
      </c>
      <c r="D1771" s="1">
        <v>9.8000000000000007</v>
      </c>
    </row>
    <row r="1772" spans="1:4" x14ac:dyDescent="0.25">
      <c r="A1772" s="1">
        <v>95</v>
      </c>
      <c r="B1772" s="2">
        <v>41095</v>
      </c>
      <c r="C1772" s="27" t="s">
        <v>13</v>
      </c>
      <c r="D1772" s="1">
        <v>44</v>
      </c>
    </row>
    <row r="1773" spans="1:4" x14ac:dyDescent="0.25">
      <c r="A1773" s="1">
        <v>95</v>
      </c>
      <c r="B1773" s="2">
        <v>41123</v>
      </c>
      <c r="C1773" s="27" t="s">
        <v>13</v>
      </c>
      <c r="D1773" s="1">
        <v>27</v>
      </c>
    </row>
    <row r="1774" spans="1:4" x14ac:dyDescent="0.25">
      <c r="A1774" s="1">
        <v>96</v>
      </c>
      <c r="B1774" s="2">
        <v>41095</v>
      </c>
      <c r="C1774" s="27" t="s">
        <v>11</v>
      </c>
      <c r="D1774" s="1">
        <v>2175</v>
      </c>
    </row>
    <row r="1775" spans="1:4" x14ac:dyDescent="0.25">
      <c r="A1775" s="1">
        <v>96</v>
      </c>
      <c r="B1775" s="2">
        <v>41123</v>
      </c>
      <c r="C1775" s="27" t="s">
        <v>11</v>
      </c>
      <c r="D1775" s="1">
        <v>2096</v>
      </c>
    </row>
    <row r="1776" spans="1:4" x14ac:dyDescent="0.25">
      <c r="A1776" s="1">
        <v>96</v>
      </c>
      <c r="B1776" s="2">
        <v>41156</v>
      </c>
      <c r="C1776" s="27" t="s">
        <v>11</v>
      </c>
      <c r="D1776" s="1">
        <v>1782</v>
      </c>
    </row>
    <row r="1777" spans="1:4" x14ac:dyDescent="0.25">
      <c r="A1777" s="1">
        <v>96</v>
      </c>
      <c r="B1777" s="2">
        <v>41186</v>
      </c>
      <c r="C1777" s="27" t="s">
        <v>11</v>
      </c>
      <c r="D1777" s="1">
        <v>1707</v>
      </c>
    </row>
    <row r="1778" spans="1:4" x14ac:dyDescent="0.25">
      <c r="A1778" s="1">
        <v>96</v>
      </c>
      <c r="B1778" s="2">
        <v>41221</v>
      </c>
      <c r="C1778" s="27" t="s">
        <v>11</v>
      </c>
      <c r="D1778" s="1">
        <v>2083</v>
      </c>
    </row>
    <row r="1779" spans="1:4" x14ac:dyDescent="0.25">
      <c r="A1779" s="1">
        <v>96</v>
      </c>
      <c r="B1779" s="2">
        <v>41095</v>
      </c>
      <c r="C1779" s="27" t="s">
        <v>12</v>
      </c>
      <c r="D1779" s="1">
        <v>11.2</v>
      </c>
    </row>
    <row r="1780" spans="1:4" x14ac:dyDescent="0.25">
      <c r="A1780" s="1">
        <v>96</v>
      </c>
      <c r="B1780" s="2">
        <v>41108</v>
      </c>
      <c r="C1780" s="27" t="s">
        <v>12</v>
      </c>
      <c r="D1780" s="1">
        <v>10.9</v>
      </c>
    </row>
    <row r="1781" spans="1:4" x14ac:dyDescent="0.25">
      <c r="A1781" s="1">
        <v>96</v>
      </c>
      <c r="B1781" s="2">
        <v>41123</v>
      </c>
      <c r="C1781" s="27" t="s">
        <v>12</v>
      </c>
      <c r="D1781" s="1">
        <v>11.4</v>
      </c>
    </row>
    <row r="1782" spans="1:4" x14ac:dyDescent="0.25">
      <c r="A1782" s="1">
        <v>96</v>
      </c>
      <c r="B1782" s="2">
        <v>41137</v>
      </c>
      <c r="C1782" s="27" t="s">
        <v>12</v>
      </c>
      <c r="D1782" s="1">
        <v>10</v>
      </c>
    </row>
    <row r="1783" spans="1:4" x14ac:dyDescent="0.25">
      <c r="A1783" s="1">
        <v>96</v>
      </c>
      <c r="B1783" s="2">
        <v>41156</v>
      </c>
      <c r="C1783" s="27" t="s">
        <v>12</v>
      </c>
      <c r="D1783" s="1">
        <v>10.8</v>
      </c>
    </row>
    <row r="1784" spans="1:4" x14ac:dyDescent="0.25">
      <c r="A1784" s="1">
        <v>96</v>
      </c>
      <c r="B1784" s="2">
        <v>41170</v>
      </c>
      <c r="C1784" s="27" t="s">
        <v>12</v>
      </c>
      <c r="D1784" s="1">
        <v>12.3</v>
      </c>
    </row>
    <row r="1785" spans="1:4" x14ac:dyDescent="0.25">
      <c r="A1785" s="1">
        <v>96</v>
      </c>
      <c r="B1785" s="2">
        <v>41172</v>
      </c>
      <c r="C1785" s="27" t="s">
        <v>12</v>
      </c>
      <c r="D1785" s="1">
        <v>12</v>
      </c>
    </row>
    <row r="1786" spans="1:4" x14ac:dyDescent="0.25">
      <c r="A1786" s="1">
        <v>96</v>
      </c>
      <c r="B1786" s="2">
        <v>41186</v>
      </c>
      <c r="C1786" s="27" t="s">
        <v>12</v>
      </c>
      <c r="D1786" s="1">
        <v>12.3</v>
      </c>
    </row>
    <row r="1787" spans="1:4" x14ac:dyDescent="0.25">
      <c r="A1787" s="1">
        <v>96</v>
      </c>
      <c r="B1787" s="2">
        <v>41200</v>
      </c>
      <c r="C1787" s="27" t="s">
        <v>12</v>
      </c>
      <c r="D1787" s="1">
        <v>11.8</v>
      </c>
    </row>
    <row r="1788" spans="1:4" x14ac:dyDescent="0.25">
      <c r="A1788" s="1">
        <v>96</v>
      </c>
      <c r="B1788" s="2">
        <v>41221</v>
      </c>
      <c r="C1788" s="27" t="s">
        <v>12</v>
      </c>
      <c r="D1788" s="1">
        <v>11.2</v>
      </c>
    </row>
    <row r="1789" spans="1:4" x14ac:dyDescent="0.25">
      <c r="A1789" s="1">
        <v>96</v>
      </c>
      <c r="B1789" s="2">
        <v>41232</v>
      </c>
      <c r="C1789" s="27" t="s">
        <v>12</v>
      </c>
      <c r="D1789" s="1">
        <v>11.1</v>
      </c>
    </row>
    <row r="1790" spans="1:4" x14ac:dyDescent="0.25">
      <c r="A1790" s="1">
        <v>96</v>
      </c>
      <c r="B1790" s="2">
        <v>41095</v>
      </c>
      <c r="C1790" s="27" t="s">
        <v>13</v>
      </c>
      <c r="D1790" s="1">
        <v>93</v>
      </c>
    </row>
    <row r="1791" spans="1:4" x14ac:dyDescent="0.25">
      <c r="A1791" s="1">
        <v>96</v>
      </c>
      <c r="B1791" s="2">
        <v>41123</v>
      </c>
      <c r="C1791" s="27" t="s">
        <v>13</v>
      </c>
      <c r="D1791" s="1">
        <v>45</v>
      </c>
    </row>
    <row r="1792" spans="1:4" x14ac:dyDescent="0.25">
      <c r="A1792" s="1">
        <v>96</v>
      </c>
      <c r="B1792" s="2">
        <v>41156</v>
      </c>
      <c r="C1792" s="27" t="s">
        <v>13</v>
      </c>
      <c r="D1792" s="1">
        <v>32</v>
      </c>
    </row>
    <row r="1793" spans="1:4" x14ac:dyDescent="0.25">
      <c r="A1793" s="1">
        <v>96</v>
      </c>
      <c r="B1793" s="2">
        <v>41170</v>
      </c>
      <c r="C1793" s="27" t="s">
        <v>13</v>
      </c>
      <c r="D1793" s="1">
        <v>58</v>
      </c>
    </row>
    <row r="1794" spans="1:4" x14ac:dyDescent="0.25">
      <c r="A1794" s="1">
        <v>96</v>
      </c>
      <c r="B1794" s="2">
        <v>41186</v>
      </c>
      <c r="C1794" s="27" t="s">
        <v>13</v>
      </c>
      <c r="D1794" s="1">
        <v>58</v>
      </c>
    </row>
    <row r="1795" spans="1:4" x14ac:dyDescent="0.25">
      <c r="A1795" s="1">
        <v>96</v>
      </c>
      <c r="B1795" s="2">
        <v>41221</v>
      </c>
      <c r="C1795" s="27" t="s">
        <v>13</v>
      </c>
      <c r="D1795" s="1">
        <v>90</v>
      </c>
    </row>
    <row r="1796" spans="1:4" x14ac:dyDescent="0.25">
      <c r="A1796" s="1">
        <v>97</v>
      </c>
      <c r="B1796" s="2">
        <v>41157</v>
      </c>
      <c r="C1796" s="27" t="s">
        <v>11</v>
      </c>
      <c r="D1796" s="1">
        <v>856</v>
      </c>
    </row>
    <row r="1797" spans="1:4" x14ac:dyDescent="0.25">
      <c r="A1797" s="1">
        <v>97</v>
      </c>
      <c r="B1797" s="2">
        <v>41185</v>
      </c>
      <c r="C1797" s="27" t="s">
        <v>11</v>
      </c>
      <c r="D1797" s="1">
        <v>688</v>
      </c>
    </row>
    <row r="1798" spans="1:4" x14ac:dyDescent="0.25">
      <c r="A1798" s="1">
        <v>97</v>
      </c>
      <c r="B1798" s="2">
        <v>41136</v>
      </c>
      <c r="C1798" s="27" t="s">
        <v>12</v>
      </c>
      <c r="D1798" s="1">
        <v>11.6</v>
      </c>
    </row>
    <row r="1799" spans="1:4" x14ac:dyDescent="0.25">
      <c r="A1799" s="1">
        <v>97</v>
      </c>
      <c r="B1799" s="2">
        <v>41143</v>
      </c>
      <c r="C1799" s="27" t="s">
        <v>12</v>
      </c>
      <c r="D1799" s="1">
        <v>11.3</v>
      </c>
    </row>
    <row r="1800" spans="1:4" x14ac:dyDescent="0.25">
      <c r="A1800" s="1">
        <v>97</v>
      </c>
      <c r="B1800" s="2">
        <v>41157</v>
      </c>
      <c r="C1800" s="27" t="s">
        <v>12</v>
      </c>
      <c r="D1800" s="1">
        <v>11.1</v>
      </c>
    </row>
    <row r="1801" spans="1:4" x14ac:dyDescent="0.25">
      <c r="A1801" s="1">
        <v>97</v>
      </c>
      <c r="B1801" s="2">
        <v>41171</v>
      </c>
      <c r="C1801" s="27" t="s">
        <v>12</v>
      </c>
      <c r="D1801" s="1">
        <v>10.6</v>
      </c>
    </row>
    <row r="1802" spans="1:4" x14ac:dyDescent="0.25">
      <c r="A1802" s="1">
        <v>97</v>
      </c>
      <c r="B1802" s="2">
        <v>41185</v>
      </c>
      <c r="C1802" s="27" t="s">
        <v>12</v>
      </c>
      <c r="D1802" s="1">
        <v>10.3</v>
      </c>
    </row>
    <row r="1803" spans="1:4" x14ac:dyDescent="0.25">
      <c r="A1803" s="1">
        <v>97</v>
      </c>
      <c r="B1803" s="2">
        <v>41157</v>
      </c>
      <c r="C1803" s="27" t="s">
        <v>13</v>
      </c>
      <c r="D1803" s="1">
        <v>23</v>
      </c>
    </row>
    <row r="1804" spans="1:4" x14ac:dyDescent="0.25">
      <c r="A1804" s="1">
        <v>97</v>
      </c>
      <c r="B1804" s="2">
        <v>41185</v>
      </c>
      <c r="C1804" s="27" t="s">
        <v>13</v>
      </c>
      <c r="D1804" s="1">
        <v>19</v>
      </c>
    </row>
    <row r="1805" spans="1:4" x14ac:dyDescent="0.25">
      <c r="A1805" s="1">
        <v>98</v>
      </c>
      <c r="B1805" s="2">
        <v>41095</v>
      </c>
      <c r="C1805" s="27" t="s">
        <v>11</v>
      </c>
      <c r="D1805" s="1">
        <v>701</v>
      </c>
    </row>
    <row r="1806" spans="1:4" x14ac:dyDescent="0.25">
      <c r="A1806" s="1">
        <v>98</v>
      </c>
      <c r="B1806" s="2">
        <v>41123</v>
      </c>
      <c r="C1806" s="27" t="s">
        <v>11</v>
      </c>
      <c r="D1806" s="1">
        <v>454</v>
      </c>
    </row>
    <row r="1807" spans="1:4" x14ac:dyDescent="0.25">
      <c r="A1807" s="1">
        <v>98</v>
      </c>
      <c r="B1807" s="2">
        <v>41158</v>
      </c>
      <c r="C1807" s="27" t="s">
        <v>11</v>
      </c>
      <c r="D1807" s="1">
        <v>618</v>
      </c>
    </row>
    <row r="1808" spans="1:4" x14ac:dyDescent="0.25">
      <c r="A1808" s="1">
        <v>98</v>
      </c>
      <c r="B1808" s="2">
        <v>41186</v>
      </c>
      <c r="C1808" s="27" t="s">
        <v>11</v>
      </c>
      <c r="D1808" s="1">
        <v>841</v>
      </c>
    </row>
    <row r="1809" spans="1:4" x14ac:dyDescent="0.25">
      <c r="A1809" s="1">
        <v>98</v>
      </c>
      <c r="B1809" s="2">
        <v>41221</v>
      </c>
      <c r="C1809" s="27" t="s">
        <v>11</v>
      </c>
      <c r="D1809" s="1">
        <v>772</v>
      </c>
    </row>
    <row r="1810" spans="1:4" x14ac:dyDescent="0.25">
      <c r="A1810" s="1">
        <v>98</v>
      </c>
      <c r="B1810" s="2">
        <v>41095</v>
      </c>
      <c r="C1810" s="27" t="s">
        <v>12</v>
      </c>
      <c r="D1810" s="1">
        <v>9.6</v>
      </c>
    </row>
    <row r="1811" spans="1:4" x14ac:dyDescent="0.25">
      <c r="A1811" s="1">
        <v>98</v>
      </c>
      <c r="B1811" s="2">
        <v>41109</v>
      </c>
      <c r="C1811" s="27" t="s">
        <v>12</v>
      </c>
      <c r="D1811" s="1">
        <v>10.1</v>
      </c>
    </row>
    <row r="1812" spans="1:4" x14ac:dyDescent="0.25">
      <c r="A1812" s="1">
        <v>98</v>
      </c>
      <c r="B1812" s="2">
        <v>41123</v>
      </c>
      <c r="C1812" s="27" t="s">
        <v>12</v>
      </c>
      <c r="D1812" s="1">
        <v>10.3</v>
      </c>
    </row>
    <row r="1813" spans="1:4" x14ac:dyDescent="0.25">
      <c r="A1813" s="1">
        <v>98</v>
      </c>
      <c r="B1813" s="2">
        <v>41137</v>
      </c>
      <c r="C1813" s="27" t="s">
        <v>12</v>
      </c>
      <c r="D1813" s="1">
        <v>11.4</v>
      </c>
    </row>
    <row r="1814" spans="1:4" x14ac:dyDescent="0.25">
      <c r="A1814" s="1">
        <v>98</v>
      </c>
      <c r="B1814" s="2">
        <v>41158</v>
      </c>
      <c r="C1814" s="27" t="s">
        <v>12</v>
      </c>
      <c r="D1814" s="1">
        <v>12.1</v>
      </c>
    </row>
    <row r="1815" spans="1:4" x14ac:dyDescent="0.25">
      <c r="A1815" s="1">
        <v>98</v>
      </c>
      <c r="B1815" s="2">
        <v>41174</v>
      </c>
      <c r="C1815" s="27" t="s">
        <v>12</v>
      </c>
      <c r="D1815" s="1">
        <v>11.2</v>
      </c>
    </row>
    <row r="1816" spans="1:4" x14ac:dyDescent="0.25">
      <c r="A1816" s="1">
        <v>98</v>
      </c>
      <c r="B1816" s="2">
        <v>41186</v>
      </c>
      <c r="C1816" s="27" t="s">
        <v>12</v>
      </c>
      <c r="D1816" s="1">
        <v>10.4</v>
      </c>
    </row>
    <row r="1817" spans="1:4" x14ac:dyDescent="0.25">
      <c r="A1817" s="1">
        <v>98</v>
      </c>
      <c r="B1817" s="2">
        <v>41221</v>
      </c>
      <c r="C1817" s="27" t="s">
        <v>12</v>
      </c>
      <c r="D1817" s="1">
        <v>9</v>
      </c>
    </row>
    <row r="1818" spans="1:4" x14ac:dyDescent="0.25">
      <c r="A1818" s="1">
        <v>98</v>
      </c>
      <c r="B1818" s="2">
        <v>41232</v>
      </c>
      <c r="C1818" s="27" t="s">
        <v>12</v>
      </c>
      <c r="D1818" s="1">
        <v>9.4</v>
      </c>
    </row>
    <row r="1819" spans="1:4" x14ac:dyDescent="0.25">
      <c r="A1819" s="1">
        <v>98</v>
      </c>
      <c r="B1819" s="2">
        <v>41237</v>
      </c>
      <c r="C1819" s="27" t="s">
        <v>12</v>
      </c>
      <c r="D1819" s="1">
        <v>8.4</v>
      </c>
    </row>
    <row r="1820" spans="1:4" x14ac:dyDescent="0.25">
      <c r="A1820" s="1">
        <v>98</v>
      </c>
      <c r="B1820" s="2">
        <v>41240</v>
      </c>
      <c r="C1820" s="27" t="s">
        <v>12</v>
      </c>
      <c r="D1820" s="1">
        <v>8.1</v>
      </c>
    </row>
    <row r="1821" spans="1:4" x14ac:dyDescent="0.25">
      <c r="A1821" s="1">
        <v>98</v>
      </c>
      <c r="B1821" s="2">
        <v>41095</v>
      </c>
      <c r="C1821" s="27" t="s">
        <v>13</v>
      </c>
      <c r="D1821" s="1">
        <v>23</v>
      </c>
    </row>
    <row r="1822" spans="1:4" x14ac:dyDescent="0.25">
      <c r="A1822" s="1">
        <v>98</v>
      </c>
      <c r="B1822" s="2">
        <v>41123</v>
      </c>
      <c r="C1822" s="27" t="s">
        <v>13</v>
      </c>
      <c r="D1822" s="1">
        <v>27</v>
      </c>
    </row>
    <row r="1823" spans="1:4" x14ac:dyDescent="0.25">
      <c r="A1823" s="1">
        <v>98</v>
      </c>
      <c r="B1823" s="2">
        <v>41158</v>
      </c>
      <c r="C1823" s="27" t="s">
        <v>13</v>
      </c>
      <c r="D1823" s="1">
        <v>25</v>
      </c>
    </row>
    <row r="1824" spans="1:4" x14ac:dyDescent="0.25">
      <c r="A1824" s="1">
        <v>98</v>
      </c>
      <c r="B1824" s="2">
        <v>41186</v>
      </c>
      <c r="C1824" s="27" t="s">
        <v>13</v>
      </c>
      <c r="D1824" s="1">
        <v>38</v>
      </c>
    </row>
    <row r="1825" spans="1:4" x14ac:dyDescent="0.25">
      <c r="A1825" s="1">
        <v>98</v>
      </c>
      <c r="B1825" s="2">
        <v>41221</v>
      </c>
      <c r="C1825" s="27" t="s">
        <v>13</v>
      </c>
      <c r="D1825" s="1">
        <v>32</v>
      </c>
    </row>
    <row r="1826" spans="1:4" x14ac:dyDescent="0.25">
      <c r="A1826" s="1">
        <v>99</v>
      </c>
      <c r="B1826" s="2">
        <v>41094</v>
      </c>
      <c r="C1826" s="27" t="s">
        <v>11</v>
      </c>
      <c r="D1826" s="1">
        <v>792</v>
      </c>
    </row>
    <row r="1827" spans="1:4" x14ac:dyDescent="0.25">
      <c r="A1827" s="1">
        <v>99</v>
      </c>
      <c r="B1827" s="2">
        <v>41122</v>
      </c>
      <c r="C1827" s="27" t="s">
        <v>11</v>
      </c>
      <c r="D1827" s="1">
        <v>692</v>
      </c>
    </row>
    <row r="1828" spans="1:4" x14ac:dyDescent="0.25">
      <c r="A1828" s="1">
        <v>99</v>
      </c>
      <c r="B1828" s="2">
        <v>41157</v>
      </c>
      <c r="C1828" s="27" t="s">
        <v>11</v>
      </c>
      <c r="D1828" s="1">
        <v>724</v>
      </c>
    </row>
    <row r="1829" spans="1:4" x14ac:dyDescent="0.25">
      <c r="A1829" s="1">
        <v>99</v>
      </c>
      <c r="B1829" s="2">
        <v>41185</v>
      </c>
      <c r="C1829" s="27" t="s">
        <v>11</v>
      </c>
      <c r="D1829" s="1">
        <v>756</v>
      </c>
    </row>
    <row r="1830" spans="1:4" x14ac:dyDescent="0.25">
      <c r="A1830" s="1">
        <v>99</v>
      </c>
      <c r="B1830" s="2">
        <v>41220</v>
      </c>
      <c r="C1830" s="27" t="s">
        <v>11</v>
      </c>
      <c r="D1830" s="1">
        <v>762</v>
      </c>
    </row>
    <row r="1831" spans="1:4" x14ac:dyDescent="0.25">
      <c r="A1831" s="1">
        <v>99</v>
      </c>
      <c r="B1831" s="2">
        <v>41248</v>
      </c>
      <c r="C1831" s="27" t="s">
        <v>11</v>
      </c>
      <c r="D1831" s="1">
        <v>695</v>
      </c>
    </row>
    <row r="1832" spans="1:4" x14ac:dyDescent="0.25">
      <c r="A1832" s="1">
        <v>99</v>
      </c>
      <c r="B1832" s="2">
        <v>41094</v>
      </c>
      <c r="C1832" s="27" t="s">
        <v>12</v>
      </c>
      <c r="D1832" s="1">
        <v>9.3000000000000007</v>
      </c>
    </row>
    <row r="1833" spans="1:4" x14ac:dyDescent="0.25">
      <c r="A1833" s="1">
        <v>99</v>
      </c>
      <c r="B1833" s="2">
        <v>41108</v>
      </c>
      <c r="C1833" s="27" t="s">
        <v>12</v>
      </c>
      <c r="D1833" s="1">
        <v>9.8000000000000007</v>
      </c>
    </row>
    <row r="1834" spans="1:4" x14ac:dyDescent="0.25">
      <c r="A1834" s="1">
        <v>99</v>
      </c>
      <c r="B1834" s="2">
        <v>41122</v>
      </c>
      <c r="C1834" s="27" t="s">
        <v>12</v>
      </c>
      <c r="D1834" s="1">
        <v>10.3</v>
      </c>
    </row>
    <row r="1835" spans="1:4" x14ac:dyDescent="0.25">
      <c r="A1835" s="1">
        <v>99</v>
      </c>
      <c r="B1835" s="2">
        <v>41136</v>
      </c>
      <c r="C1835" s="27" t="s">
        <v>12</v>
      </c>
      <c r="D1835" s="1">
        <v>10.8</v>
      </c>
    </row>
    <row r="1836" spans="1:4" x14ac:dyDescent="0.25">
      <c r="A1836" s="1">
        <v>99</v>
      </c>
      <c r="B1836" s="2">
        <v>41157</v>
      </c>
      <c r="C1836" s="27" t="s">
        <v>12</v>
      </c>
      <c r="D1836" s="1">
        <v>10.7</v>
      </c>
    </row>
    <row r="1837" spans="1:4" x14ac:dyDescent="0.25">
      <c r="A1837" s="1">
        <v>99</v>
      </c>
      <c r="B1837" s="2">
        <v>41171</v>
      </c>
      <c r="C1837" s="27" t="s">
        <v>12</v>
      </c>
      <c r="D1837" s="1">
        <v>11.2</v>
      </c>
    </row>
    <row r="1838" spans="1:4" x14ac:dyDescent="0.25">
      <c r="A1838" s="1">
        <v>99</v>
      </c>
      <c r="B1838" s="2">
        <v>41185</v>
      </c>
      <c r="C1838" s="27" t="s">
        <v>12</v>
      </c>
      <c r="D1838" s="1">
        <v>11.1</v>
      </c>
    </row>
    <row r="1839" spans="1:4" x14ac:dyDescent="0.25">
      <c r="A1839" s="1">
        <v>99</v>
      </c>
      <c r="B1839" s="2">
        <v>41199</v>
      </c>
      <c r="C1839" s="27" t="s">
        <v>12</v>
      </c>
      <c r="D1839" s="1">
        <v>11.9</v>
      </c>
    </row>
    <row r="1840" spans="1:4" x14ac:dyDescent="0.25">
      <c r="A1840" s="1">
        <v>99</v>
      </c>
      <c r="B1840" s="2">
        <v>41220</v>
      </c>
      <c r="C1840" s="27" t="s">
        <v>12</v>
      </c>
      <c r="D1840" s="1">
        <v>11.8</v>
      </c>
    </row>
    <row r="1841" spans="1:4" x14ac:dyDescent="0.25">
      <c r="A1841" s="1">
        <v>99</v>
      </c>
      <c r="B1841" s="2">
        <v>41233</v>
      </c>
      <c r="C1841" s="27" t="s">
        <v>12</v>
      </c>
      <c r="D1841" s="1">
        <v>12</v>
      </c>
    </row>
    <row r="1842" spans="1:4" x14ac:dyDescent="0.25">
      <c r="A1842" s="1">
        <v>99</v>
      </c>
      <c r="B1842" s="2">
        <v>41241</v>
      </c>
      <c r="C1842" s="27" t="s">
        <v>12</v>
      </c>
      <c r="D1842" s="1">
        <v>10.7</v>
      </c>
    </row>
    <row r="1843" spans="1:4" x14ac:dyDescent="0.25">
      <c r="A1843" s="1">
        <v>99</v>
      </c>
      <c r="B1843" s="2">
        <v>41248</v>
      </c>
      <c r="C1843" s="27" t="s">
        <v>12</v>
      </c>
      <c r="D1843" s="1">
        <v>11</v>
      </c>
    </row>
    <row r="1844" spans="1:4" x14ac:dyDescent="0.25">
      <c r="A1844" s="1">
        <v>99</v>
      </c>
      <c r="B1844" s="2">
        <v>41094</v>
      </c>
      <c r="C1844" s="27" t="s">
        <v>13</v>
      </c>
      <c r="D1844" s="1">
        <v>14</v>
      </c>
    </row>
    <row r="1845" spans="1:4" x14ac:dyDescent="0.25">
      <c r="A1845" s="1">
        <v>99</v>
      </c>
      <c r="B1845" s="2">
        <v>41122</v>
      </c>
      <c r="C1845" s="27" t="s">
        <v>13</v>
      </c>
      <c r="D1845" s="1">
        <v>17</v>
      </c>
    </row>
    <row r="1846" spans="1:4" x14ac:dyDescent="0.25">
      <c r="A1846" s="1">
        <v>99</v>
      </c>
      <c r="B1846" s="2">
        <v>41157</v>
      </c>
      <c r="C1846" s="27" t="s">
        <v>13</v>
      </c>
      <c r="D1846" s="1">
        <v>15</v>
      </c>
    </row>
    <row r="1847" spans="1:4" x14ac:dyDescent="0.25">
      <c r="A1847" s="1">
        <v>99</v>
      </c>
      <c r="B1847" s="2">
        <v>41185</v>
      </c>
      <c r="C1847" s="27" t="s">
        <v>13</v>
      </c>
      <c r="D1847" s="1">
        <v>24</v>
      </c>
    </row>
    <row r="1848" spans="1:4" x14ac:dyDescent="0.25">
      <c r="A1848" s="1">
        <v>99</v>
      </c>
      <c r="B1848" s="2">
        <v>41220</v>
      </c>
      <c r="C1848" s="27" t="s">
        <v>13</v>
      </c>
      <c r="D1848" s="1">
        <v>24</v>
      </c>
    </row>
    <row r="1849" spans="1:4" x14ac:dyDescent="0.25">
      <c r="A1849" s="1">
        <v>99</v>
      </c>
      <c r="B1849" s="2">
        <v>41248</v>
      </c>
      <c r="C1849" s="27" t="s">
        <v>13</v>
      </c>
      <c r="D1849" s="1">
        <v>25</v>
      </c>
    </row>
    <row r="1850" spans="1:4" x14ac:dyDescent="0.25">
      <c r="A1850" s="1">
        <v>100</v>
      </c>
      <c r="B1850" s="2">
        <v>41095</v>
      </c>
      <c r="C1850" s="27" t="s">
        <v>11</v>
      </c>
      <c r="D1850" s="1">
        <v>1362</v>
      </c>
    </row>
    <row r="1851" spans="1:4" x14ac:dyDescent="0.25">
      <c r="A1851" s="1">
        <v>100</v>
      </c>
      <c r="B1851" s="2">
        <v>41123</v>
      </c>
      <c r="C1851" s="27" t="s">
        <v>11</v>
      </c>
      <c r="D1851" s="1">
        <v>1501</v>
      </c>
    </row>
    <row r="1852" spans="1:4" x14ac:dyDescent="0.25">
      <c r="A1852" s="1">
        <v>100</v>
      </c>
      <c r="B1852" s="2">
        <v>41156</v>
      </c>
      <c r="C1852" s="27" t="s">
        <v>11</v>
      </c>
      <c r="D1852" s="1">
        <v>1854</v>
      </c>
    </row>
    <row r="1853" spans="1:4" x14ac:dyDescent="0.25">
      <c r="A1853" s="1">
        <v>100</v>
      </c>
      <c r="B1853" s="2">
        <v>41188</v>
      </c>
      <c r="C1853" s="27" t="s">
        <v>11</v>
      </c>
      <c r="D1853" s="1">
        <v>1902</v>
      </c>
    </row>
    <row r="1854" spans="1:4" x14ac:dyDescent="0.25">
      <c r="A1854" s="1">
        <v>100</v>
      </c>
      <c r="B1854" s="2">
        <v>41195</v>
      </c>
      <c r="C1854" s="27" t="s">
        <v>11</v>
      </c>
      <c r="D1854" s="1">
        <v>1490</v>
      </c>
    </row>
    <row r="1855" spans="1:4" x14ac:dyDescent="0.25">
      <c r="A1855" s="1">
        <v>100</v>
      </c>
      <c r="B1855" s="2">
        <v>41221</v>
      </c>
      <c r="C1855" s="27" t="s">
        <v>11</v>
      </c>
      <c r="D1855" s="1">
        <v>1600</v>
      </c>
    </row>
    <row r="1856" spans="1:4" x14ac:dyDescent="0.25">
      <c r="A1856" s="1">
        <v>100</v>
      </c>
      <c r="B1856" s="2">
        <v>41095</v>
      </c>
      <c r="C1856" s="27" t="s">
        <v>12</v>
      </c>
      <c r="D1856" s="1">
        <v>10.5</v>
      </c>
    </row>
    <row r="1857" spans="1:4" x14ac:dyDescent="0.25">
      <c r="A1857" s="1">
        <v>100</v>
      </c>
      <c r="B1857" s="2">
        <v>41109</v>
      </c>
      <c r="C1857" s="27" t="s">
        <v>12</v>
      </c>
      <c r="D1857" s="1">
        <v>8.8000000000000007</v>
      </c>
    </row>
    <row r="1858" spans="1:4" x14ac:dyDescent="0.25">
      <c r="A1858" s="1">
        <v>100</v>
      </c>
      <c r="B1858" s="2">
        <v>41123</v>
      </c>
      <c r="C1858" s="27" t="s">
        <v>12</v>
      </c>
      <c r="D1858" s="1">
        <v>11.6</v>
      </c>
    </row>
    <row r="1859" spans="1:4" x14ac:dyDescent="0.25">
      <c r="A1859" s="1">
        <v>100</v>
      </c>
      <c r="B1859" s="2">
        <v>41125</v>
      </c>
      <c r="C1859" s="27" t="s">
        <v>12</v>
      </c>
      <c r="D1859" s="1">
        <v>10.5</v>
      </c>
    </row>
    <row r="1860" spans="1:4" x14ac:dyDescent="0.25">
      <c r="A1860" s="1">
        <v>100</v>
      </c>
      <c r="B1860" s="2">
        <v>41137</v>
      </c>
      <c r="C1860" s="27" t="s">
        <v>12</v>
      </c>
      <c r="D1860" s="1">
        <v>7.6</v>
      </c>
    </row>
    <row r="1861" spans="1:4" x14ac:dyDescent="0.25">
      <c r="A1861" s="1">
        <v>100</v>
      </c>
      <c r="B1861" s="2">
        <v>41142</v>
      </c>
      <c r="C1861" s="27" t="s">
        <v>12</v>
      </c>
      <c r="D1861" s="1">
        <v>9.5</v>
      </c>
    </row>
    <row r="1862" spans="1:4" x14ac:dyDescent="0.25">
      <c r="A1862" s="1">
        <v>100</v>
      </c>
      <c r="B1862" s="2">
        <v>41156</v>
      </c>
      <c r="C1862" s="27" t="s">
        <v>12</v>
      </c>
      <c r="D1862" s="1">
        <v>9.5</v>
      </c>
    </row>
    <row r="1863" spans="1:4" x14ac:dyDescent="0.25">
      <c r="A1863" s="1">
        <v>100</v>
      </c>
      <c r="B1863" s="2">
        <v>41172</v>
      </c>
      <c r="C1863" s="27" t="s">
        <v>12</v>
      </c>
      <c r="D1863" s="1">
        <v>10</v>
      </c>
    </row>
    <row r="1864" spans="1:4" x14ac:dyDescent="0.25">
      <c r="A1864" s="1">
        <v>100</v>
      </c>
      <c r="B1864" s="2">
        <v>41187</v>
      </c>
      <c r="C1864" s="27" t="s">
        <v>12</v>
      </c>
      <c r="D1864" s="1">
        <v>10.8</v>
      </c>
    </row>
    <row r="1865" spans="1:4" x14ac:dyDescent="0.25">
      <c r="A1865" s="1">
        <v>100</v>
      </c>
      <c r="B1865" s="2">
        <v>41200</v>
      </c>
      <c r="C1865" s="27" t="s">
        <v>12</v>
      </c>
      <c r="D1865" s="1">
        <v>9.6</v>
      </c>
    </row>
    <row r="1866" spans="1:4" x14ac:dyDescent="0.25">
      <c r="A1866" s="1">
        <v>100</v>
      </c>
      <c r="B1866" s="2">
        <v>41221</v>
      </c>
      <c r="C1866" s="27" t="s">
        <v>12</v>
      </c>
      <c r="D1866" s="1">
        <v>10.8</v>
      </c>
    </row>
    <row r="1867" spans="1:4" x14ac:dyDescent="0.25">
      <c r="A1867" s="1">
        <v>100</v>
      </c>
      <c r="B1867" s="2">
        <v>41232</v>
      </c>
      <c r="C1867" s="27" t="s">
        <v>12</v>
      </c>
      <c r="D1867" s="1">
        <v>8.9</v>
      </c>
    </row>
    <row r="1868" spans="1:4" x14ac:dyDescent="0.25">
      <c r="A1868" s="1">
        <v>100</v>
      </c>
      <c r="B1868" s="2">
        <v>41095</v>
      </c>
      <c r="C1868" s="27" t="s">
        <v>13</v>
      </c>
      <c r="D1868" s="1">
        <v>35</v>
      </c>
    </row>
    <row r="1869" spans="1:4" x14ac:dyDescent="0.25">
      <c r="A1869" s="1">
        <v>100</v>
      </c>
      <c r="B1869" s="2">
        <v>41123</v>
      </c>
      <c r="C1869" s="27" t="s">
        <v>13</v>
      </c>
      <c r="D1869" s="1">
        <v>33</v>
      </c>
    </row>
    <row r="1870" spans="1:4" x14ac:dyDescent="0.25">
      <c r="A1870" s="1">
        <v>100</v>
      </c>
      <c r="B1870" s="2">
        <v>41156</v>
      </c>
      <c r="C1870" s="27" t="s">
        <v>13</v>
      </c>
      <c r="D1870" s="1">
        <v>27</v>
      </c>
    </row>
    <row r="1871" spans="1:4" x14ac:dyDescent="0.25">
      <c r="A1871" s="1">
        <v>100</v>
      </c>
      <c r="B1871" s="2">
        <v>41187</v>
      </c>
      <c r="C1871" s="27" t="s">
        <v>13</v>
      </c>
      <c r="D1871" s="1">
        <v>25</v>
      </c>
    </row>
    <row r="1872" spans="1:4" x14ac:dyDescent="0.25">
      <c r="A1872" s="1">
        <v>100</v>
      </c>
      <c r="B1872" s="2">
        <v>41195</v>
      </c>
      <c r="C1872" s="27" t="s">
        <v>13</v>
      </c>
      <c r="D1872" s="1">
        <v>52</v>
      </c>
    </row>
    <row r="1873" spans="1:4" x14ac:dyDescent="0.25">
      <c r="A1873" s="1">
        <v>100</v>
      </c>
      <c r="B1873" s="2">
        <v>41221</v>
      </c>
      <c r="C1873" s="27" t="s">
        <v>13</v>
      </c>
      <c r="D1873" s="1">
        <v>40</v>
      </c>
    </row>
    <row r="1874" spans="1:4" x14ac:dyDescent="0.25">
      <c r="A1874" s="1">
        <v>101</v>
      </c>
      <c r="B1874" s="2">
        <v>41093</v>
      </c>
      <c r="C1874" s="27" t="s">
        <v>11</v>
      </c>
      <c r="D1874" s="1">
        <v>575</v>
      </c>
    </row>
    <row r="1875" spans="1:4" x14ac:dyDescent="0.25">
      <c r="A1875" s="1">
        <v>101</v>
      </c>
      <c r="B1875" s="2">
        <v>41124</v>
      </c>
      <c r="C1875" s="27" t="s">
        <v>11</v>
      </c>
      <c r="D1875" s="1">
        <v>742</v>
      </c>
    </row>
    <row r="1876" spans="1:4" x14ac:dyDescent="0.25">
      <c r="A1876" s="1">
        <v>101</v>
      </c>
      <c r="B1876" s="2">
        <v>41156</v>
      </c>
      <c r="C1876" s="27" t="s">
        <v>11</v>
      </c>
      <c r="D1876" s="1">
        <v>880</v>
      </c>
    </row>
    <row r="1877" spans="1:4" x14ac:dyDescent="0.25">
      <c r="A1877" s="1">
        <v>101</v>
      </c>
      <c r="B1877" s="2">
        <v>41184</v>
      </c>
      <c r="C1877" s="27" t="s">
        <v>11</v>
      </c>
      <c r="D1877" s="1">
        <v>1114</v>
      </c>
    </row>
    <row r="1878" spans="1:4" x14ac:dyDescent="0.25">
      <c r="A1878" s="1">
        <v>101</v>
      </c>
      <c r="B1878" s="2">
        <v>41219</v>
      </c>
      <c r="C1878" s="27" t="s">
        <v>11</v>
      </c>
      <c r="D1878" s="1">
        <v>686</v>
      </c>
    </row>
    <row r="1879" spans="1:4" x14ac:dyDescent="0.25">
      <c r="A1879" s="1">
        <v>101</v>
      </c>
      <c r="B1879" s="2">
        <v>41247</v>
      </c>
      <c r="C1879" s="27" t="s">
        <v>11</v>
      </c>
      <c r="D1879" s="1">
        <v>729</v>
      </c>
    </row>
    <row r="1880" spans="1:4" x14ac:dyDescent="0.25">
      <c r="A1880" s="1">
        <v>101</v>
      </c>
      <c r="B1880" s="2">
        <v>41093</v>
      </c>
      <c r="C1880" s="27" t="s">
        <v>12</v>
      </c>
      <c r="D1880" s="1">
        <v>9.6999999999999993</v>
      </c>
    </row>
    <row r="1881" spans="1:4" x14ac:dyDescent="0.25">
      <c r="A1881" s="1">
        <v>101</v>
      </c>
      <c r="B1881" s="2">
        <v>41107</v>
      </c>
      <c r="C1881" s="27" t="s">
        <v>12</v>
      </c>
      <c r="D1881" s="1">
        <v>9.9</v>
      </c>
    </row>
    <row r="1882" spans="1:4" x14ac:dyDescent="0.25">
      <c r="A1882" s="1">
        <v>101</v>
      </c>
      <c r="B1882" s="2">
        <v>41124</v>
      </c>
      <c r="C1882" s="27" t="s">
        <v>12</v>
      </c>
      <c r="D1882" s="1">
        <v>10.1</v>
      </c>
    </row>
    <row r="1883" spans="1:4" x14ac:dyDescent="0.25">
      <c r="A1883" s="1">
        <v>101</v>
      </c>
      <c r="B1883" s="2">
        <v>41135</v>
      </c>
      <c r="C1883" s="27" t="s">
        <v>12</v>
      </c>
      <c r="D1883" s="1">
        <v>9.9</v>
      </c>
    </row>
    <row r="1884" spans="1:4" x14ac:dyDescent="0.25">
      <c r="A1884" s="1">
        <v>101</v>
      </c>
      <c r="B1884" s="2">
        <v>41156</v>
      </c>
      <c r="C1884" s="27" t="s">
        <v>12</v>
      </c>
      <c r="D1884" s="1">
        <v>10.199999999999999</v>
      </c>
    </row>
    <row r="1885" spans="1:4" x14ac:dyDescent="0.25">
      <c r="A1885" s="1">
        <v>101</v>
      </c>
      <c r="B1885" s="2">
        <v>41170</v>
      </c>
      <c r="C1885" s="27" t="s">
        <v>12</v>
      </c>
      <c r="D1885" s="1">
        <v>10.4</v>
      </c>
    </row>
    <row r="1886" spans="1:4" x14ac:dyDescent="0.25">
      <c r="A1886" s="1">
        <v>101</v>
      </c>
      <c r="B1886" s="2">
        <v>41184</v>
      </c>
      <c r="C1886" s="27" t="s">
        <v>12</v>
      </c>
      <c r="D1886" s="1">
        <v>10.7</v>
      </c>
    </row>
    <row r="1887" spans="1:4" x14ac:dyDescent="0.25">
      <c r="A1887" s="1">
        <v>101</v>
      </c>
      <c r="B1887" s="2">
        <v>41198</v>
      </c>
      <c r="C1887" s="27" t="s">
        <v>12</v>
      </c>
      <c r="D1887" s="1">
        <v>10.8</v>
      </c>
    </row>
    <row r="1888" spans="1:4" x14ac:dyDescent="0.25">
      <c r="A1888" s="1">
        <v>101</v>
      </c>
      <c r="B1888" s="2">
        <v>41219</v>
      </c>
      <c r="C1888" s="27" t="s">
        <v>12</v>
      </c>
      <c r="D1888" s="1">
        <v>10.6</v>
      </c>
    </row>
    <row r="1889" spans="1:4" x14ac:dyDescent="0.25">
      <c r="A1889" s="1">
        <v>101</v>
      </c>
      <c r="B1889" s="2">
        <v>41237</v>
      </c>
      <c r="C1889" s="27" t="s">
        <v>12</v>
      </c>
      <c r="D1889" s="1">
        <v>11.6</v>
      </c>
    </row>
    <row r="1890" spans="1:4" x14ac:dyDescent="0.25">
      <c r="A1890" s="1">
        <v>101</v>
      </c>
      <c r="B1890" s="2">
        <v>41247</v>
      </c>
      <c r="C1890" s="27" t="s">
        <v>12</v>
      </c>
      <c r="D1890" s="1">
        <v>11.3</v>
      </c>
    </row>
    <row r="1891" spans="1:4" x14ac:dyDescent="0.25">
      <c r="A1891" s="1">
        <v>101</v>
      </c>
      <c r="B1891" s="2">
        <v>41093</v>
      </c>
      <c r="C1891" s="27" t="s">
        <v>13</v>
      </c>
      <c r="D1891" s="1">
        <v>19</v>
      </c>
    </row>
    <row r="1892" spans="1:4" x14ac:dyDescent="0.25">
      <c r="A1892" s="1">
        <v>101</v>
      </c>
      <c r="B1892" s="2">
        <v>41124</v>
      </c>
      <c r="C1892" s="27" t="s">
        <v>13</v>
      </c>
      <c r="D1892" s="1">
        <v>33</v>
      </c>
    </row>
    <row r="1893" spans="1:4" x14ac:dyDescent="0.25">
      <c r="A1893" s="1">
        <v>101</v>
      </c>
      <c r="B1893" s="2">
        <v>41156</v>
      </c>
      <c r="C1893" s="27" t="s">
        <v>13</v>
      </c>
      <c r="D1893" s="1">
        <v>30</v>
      </c>
    </row>
    <row r="1894" spans="1:4" x14ac:dyDescent="0.25">
      <c r="A1894" s="1">
        <v>101</v>
      </c>
      <c r="B1894" s="2">
        <v>41184</v>
      </c>
      <c r="C1894" s="27" t="s">
        <v>13</v>
      </c>
      <c r="D1894" s="1">
        <v>41</v>
      </c>
    </row>
    <row r="1895" spans="1:4" x14ac:dyDescent="0.25">
      <c r="A1895" s="1">
        <v>101</v>
      </c>
      <c r="B1895" s="2">
        <v>41219</v>
      </c>
      <c r="C1895" s="27" t="s">
        <v>13</v>
      </c>
      <c r="D1895" s="1">
        <v>36</v>
      </c>
    </row>
    <row r="1896" spans="1:4" x14ac:dyDescent="0.25">
      <c r="A1896" s="1">
        <v>101</v>
      </c>
      <c r="B1896" s="2">
        <v>41247</v>
      </c>
      <c r="C1896" s="27" t="s">
        <v>13</v>
      </c>
      <c r="D1896" s="1">
        <v>45</v>
      </c>
    </row>
    <row r="1897" spans="1:4" x14ac:dyDescent="0.25">
      <c r="A1897" s="1">
        <v>103</v>
      </c>
      <c r="B1897" s="2">
        <v>41094</v>
      </c>
      <c r="C1897" s="27" t="s">
        <v>11</v>
      </c>
      <c r="D1897" s="1">
        <v>844</v>
      </c>
    </row>
    <row r="1898" spans="1:4" x14ac:dyDescent="0.25">
      <c r="A1898" s="1">
        <v>103</v>
      </c>
      <c r="B1898" s="2">
        <v>41144</v>
      </c>
      <c r="C1898" s="27" t="s">
        <v>11</v>
      </c>
      <c r="D1898" s="1" t="s">
        <v>7</v>
      </c>
    </row>
    <row r="1899" spans="1:4" x14ac:dyDescent="0.25">
      <c r="A1899" s="1">
        <v>103</v>
      </c>
      <c r="B1899" s="2">
        <v>41094</v>
      </c>
      <c r="C1899" s="27" t="s">
        <v>12</v>
      </c>
      <c r="D1899" s="1">
        <v>11.6</v>
      </c>
    </row>
    <row r="1900" spans="1:4" x14ac:dyDescent="0.25">
      <c r="A1900" s="1">
        <v>103</v>
      </c>
      <c r="B1900" s="2">
        <v>41101</v>
      </c>
      <c r="C1900" s="27" t="s">
        <v>12</v>
      </c>
      <c r="D1900" s="1">
        <v>11.7</v>
      </c>
    </row>
    <row r="1901" spans="1:4" x14ac:dyDescent="0.25">
      <c r="A1901" s="1">
        <v>103</v>
      </c>
      <c r="B1901" s="2">
        <v>41108</v>
      </c>
      <c r="C1901" s="27" t="s">
        <v>12</v>
      </c>
      <c r="D1901" s="1">
        <v>11.4</v>
      </c>
    </row>
    <row r="1902" spans="1:4" x14ac:dyDescent="0.25">
      <c r="A1902" s="1">
        <v>103</v>
      </c>
      <c r="B1902" s="2">
        <v>41144</v>
      </c>
      <c r="C1902" s="27" t="s">
        <v>12</v>
      </c>
      <c r="D1902" s="1">
        <v>8.8000000000000007</v>
      </c>
    </row>
    <row r="1903" spans="1:4" x14ac:dyDescent="0.25">
      <c r="A1903" s="1">
        <v>103</v>
      </c>
      <c r="B1903" s="2">
        <v>41094</v>
      </c>
      <c r="C1903" s="27" t="s">
        <v>13</v>
      </c>
      <c r="D1903" s="1">
        <v>24</v>
      </c>
    </row>
    <row r="1904" spans="1:4" x14ac:dyDescent="0.25">
      <c r="A1904" s="1">
        <v>103</v>
      </c>
      <c r="B1904" s="2">
        <v>41144</v>
      </c>
      <c r="C1904" s="27" t="s">
        <v>13</v>
      </c>
      <c r="D1904" s="1" t="s">
        <v>7</v>
      </c>
    </row>
    <row r="1905" spans="1:4" x14ac:dyDescent="0.25">
      <c r="A1905" s="1">
        <v>104</v>
      </c>
      <c r="B1905" s="2">
        <v>41095</v>
      </c>
      <c r="C1905" s="27" t="s">
        <v>11</v>
      </c>
      <c r="D1905" s="1">
        <v>616</v>
      </c>
    </row>
    <row r="1906" spans="1:4" x14ac:dyDescent="0.25">
      <c r="A1906" s="1">
        <v>104</v>
      </c>
      <c r="B1906" s="2">
        <v>41123</v>
      </c>
      <c r="C1906" s="27" t="s">
        <v>11</v>
      </c>
      <c r="D1906" s="1">
        <v>690</v>
      </c>
    </row>
    <row r="1907" spans="1:4" x14ac:dyDescent="0.25">
      <c r="A1907" s="1">
        <v>104</v>
      </c>
      <c r="B1907" s="2">
        <v>41156</v>
      </c>
      <c r="C1907" s="27" t="s">
        <v>11</v>
      </c>
      <c r="D1907" s="1">
        <v>558</v>
      </c>
    </row>
    <row r="1908" spans="1:4" x14ac:dyDescent="0.25">
      <c r="A1908" s="1">
        <v>104</v>
      </c>
      <c r="B1908" s="2">
        <v>41186</v>
      </c>
      <c r="C1908" s="27" t="s">
        <v>11</v>
      </c>
      <c r="D1908" s="1">
        <v>585</v>
      </c>
    </row>
    <row r="1909" spans="1:4" x14ac:dyDescent="0.25">
      <c r="A1909" s="1">
        <v>104</v>
      </c>
      <c r="B1909" s="2">
        <v>41095</v>
      </c>
      <c r="C1909" s="27" t="s">
        <v>12</v>
      </c>
      <c r="D1909" s="1">
        <v>11.4</v>
      </c>
    </row>
    <row r="1910" spans="1:4" x14ac:dyDescent="0.25">
      <c r="A1910" s="1">
        <v>104</v>
      </c>
      <c r="B1910" s="2">
        <v>41109</v>
      </c>
      <c r="C1910" s="27" t="s">
        <v>12</v>
      </c>
      <c r="D1910" s="1">
        <v>11.4</v>
      </c>
    </row>
    <row r="1911" spans="1:4" x14ac:dyDescent="0.25">
      <c r="A1911" s="1">
        <v>104</v>
      </c>
      <c r="B1911" s="2">
        <v>41123</v>
      </c>
      <c r="C1911" s="27" t="s">
        <v>12</v>
      </c>
      <c r="D1911" s="1">
        <v>11.7</v>
      </c>
    </row>
    <row r="1912" spans="1:4" x14ac:dyDescent="0.25">
      <c r="A1912" s="1">
        <v>104</v>
      </c>
      <c r="B1912" s="2">
        <v>41130</v>
      </c>
      <c r="C1912" s="27" t="s">
        <v>12</v>
      </c>
      <c r="D1912" s="1">
        <v>10.9</v>
      </c>
    </row>
    <row r="1913" spans="1:4" x14ac:dyDescent="0.25">
      <c r="A1913" s="1">
        <v>104</v>
      </c>
      <c r="B1913" s="2">
        <v>41137</v>
      </c>
      <c r="C1913" s="27" t="s">
        <v>12</v>
      </c>
      <c r="D1913" s="1">
        <v>10.6</v>
      </c>
    </row>
    <row r="1914" spans="1:4" x14ac:dyDescent="0.25">
      <c r="A1914" s="1">
        <v>104</v>
      </c>
      <c r="B1914" s="2">
        <v>41156</v>
      </c>
      <c r="C1914" s="27" t="s">
        <v>12</v>
      </c>
      <c r="D1914" s="1">
        <v>9.9</v>
      </c>
    </row>
    <row r="1915" spans="1:4" x14ac:dyDescent="0.25">
      <c r="A1915" s="1">
        <v>104</v>
      </c>
      <c r="B1915" s="2">
        <v>41172</v>
      </c>
      <c r="C1915" s="27" t="s">
        <v>12</v>
      </c>
      <c r="D1915" s="1">
        <v>10.5</v>
      </c>
    </row>
    <row r="1916" spans="1:4" x14ac:dyDescent="0.25">
      <c r="A1916" s="1">
        <v>104</v>
      </c>
      <c r="B1916" s="2">
        <v>41186</v>
      </c>
      <c r="C1916" s="27" t="s">
        <v>12</v>
      </c>
      <c r="D1916" s="1">
        <v>11.5</v>
      </c>
    </row>
    <row r="1917" spans="1:4" x14ac:dyDescent="0.25">
      <c r="A1917" s="1">
        <v>104</v>
      </c>
      <c r="B1917" s="2">
        <v>41200</v>
      </c>
      <c r="C1917" s="27" t="s">
        <v>12</v>
      </c>
      <c r="D1917" s="1">
        <v>11.2</v>
      </c>
    </row>
    <row r="1918" spans="1:4" x14ac:dyDescent="0.25">
      <c r="A1918" s="1">
        <v>104</v>
      </c>
      <c r="B1918" s="2">
        <v>41095</v>
      </c>
      <c r="C1918" s="27" t="s">
        <v>13</v>
      </c>
      <c r="D1918" s="1">
        <v>27</v>
      </c>
    </row>
    <row r="1919" spans="1:4" x14ac:dyDescent="0.25">
      <c r="A1919" s="1">
        <v>104</v>
      </c>
      <c r="B1919" s="2">
        <v>41123</v>
      </c>
      <c r="C1919" s="27" t="s">
        <v>13</v>
      </c>
      <c r="D1919" s="1">
        <v>23</v>
      </c>
    </row>
    <row r="1920" spans="1:4" x14ac:dyDescent="0.25">
      <c r="A1920" s="1">
        <v>104</v>
      </c>
      <c r="B1920" s="2">
        <v>41156</v>
      </c>
      <c r="C1920" s="27" t="s">
        <v>13</v>
      </c>
      <c r="D1920" s="1">
        <v>32</v>
      </c>
    </row>
    <row r="1921" spans="1:4" x14ac:dyDescent="0.25">
      <c r="A1921" s="1">
        <v>104</v>
      </c>
      <c r="B1921" s="2">
        <v>41186</v>
      </c>
      <c r="C1921" s="27" t="s">
        <v>13</v>
      </c>
      <c r="D1921" s="1">
        <v>32</v>
      </c>
    </row>
    <row r="1922" spans="1:4" x14ac:dyDescent="0.25">
      <c r="A1922" s="1">
        <v>105</v>
      </c>
      <c r="B1922" s="2">
        <v>41094</v>
      </c>
      <c r="C1922" s="27" t="s">
        <v>11</v>
      </c>
      <c r="D1922" s="1">
        <v>1107</v>
      </c>
    </row>
    <row r="1923" spans="1:4" x14ac:dyDescent="0.25">
      <c r="A1923" s="1">
        <v>105</v>
      </c>
      <c r="B1923" s="2">
        <v>41122</v>
      </c>
      <c r="C1923" s="27" t="s">
        <v>11</v>
      </c>
      <c r="D1923" s="1">
        <v>837</v>
      </c>
    </row>
    <row r="1924" spans="1:4" x14ac:dyDescent="0.25">
      <c r="A1924" s="1">
        <v>105</v>
      </c>
      <c r="B1924" s="2">
        <v>41157</v>
      </c>
      <c r="C1924" s="27" t="s">
        <v>11</v>
      </c>
      <c r="D1924" s="1">
        <v>993</v>
      </c>
    </row>
    <row r="1925" spans="1:4" x14ac:dyDescent="0.25">
      <c r="A1925" s="1">
        <v>105</v>
      </c>
      <c r="B1925" s="2">
        <v>41186</v>
      </c>
      <c r="C1925" s="27" t="s">
        <v>11</v>
      </c>
      <c r="D1925" s="1">
        <v>843</v>
      </c>
    </row>
    <row r="1926" spans="1:4" x14ac:dyDescent="0.25">
      <c r="A1926" s="1">
        <v>105</v>
      </c>
      <c r="B1926" s="2">
        <v>41221</v>
      </c>
      <c r="C1926" s="27" t="s">
        <v>11</v>
      </c>
      <c r="D1926" s="1">
        <v>847</v>
      </c>
    </row>
    <row r="1927" spans="1:4" x14ac:dyDescent="0.25">
      <c r="A1927" s="1">
        <v>105</v>
      </c>
      <c r="B1927" s="2">
        <v>41094</v>
      </c>
      <c r="C1927" s="27" t="s">
        <v>12</v>
      </c>
      <c r="D1927" s="1">
        <v>11.9</v>
      </c>
    </row>
    <row r="1928" spans="1:4" x14ac:dyDescent="0.25">
      <c r="A1928" s="1">
        <v>105</v>
      </c>
      <c r="B1928" s="2">
        <v>41101</v>
      </c>
      <c r="C1928" s="27" t="s">
        <v>12</v>
      </c>
      <c r="D1928" s="1">
        <v>11.8</v>
      </c>
    </row>
    <row r="1929" spans="1:4" x14ac:dyDescent="0.25">
      <c r="A1929" s="1">
        <v>105</v>
      </c>
      <c r="B1929" s="2">
        <v>41108</v>
      </c>
      <c r="C1929" s="27" t="s">
        <v>12</v>
      </c>
      <c r="D1929" s="1">
        <v>9.8000000000000007</v>
      </c>
    </row>
    <row r="1930" spans="1:4" x14ac:dyDescent="0.25">
      <c r="A1930" s="1">
        <v>105</v>
      </c>
      <c r="B1930" s="2">
        <v>41110</v>
      </c>
      <c r="C1930" s="27" t="s">
        <v>12</v>
      </c>
      <c r="D1930" s="1">
        <v>10.199999999999999</v>
      </c>
    </row>
    <row r="1931" spans="1:4" x14ac:dyDescent="0.25">
      <c r="A1931" s="1">
        <v>105</v>
      </c>
      <c r="B1931" s="2">
        <v>41122</v>
      </c>
      <c r="C1931" s="27" t="s">
        <v>12</v>
      </c>
      <c r="D1931" s="1">
        <v>9</v>
      </c>
    </row>
    <row r="1932" spans="1:4" x14ac:dyDescent="0.25">
      <c r="A1932" s="1">
        <v>105</v>
      </c>
      <c r="B1932" s="2">
        <v>41150</v>
      </c>
      <c r="C1932" s="27" t="s">
        <v>12</v>
      </c>
      <c r="D1932" s="1">
        <v>10.5</v>
      </c>
    </row>
    <row r="1933" spans="1:4" x14ac:dyDescent="0.25">
      <c r="A1933" s="1">
        <v>105</v>
      </c>
      <c r="B1933" s="2">
        <v>41157</v>
      </c>
      <c r="C1933" s="27" t="s">
        <v>12</v>
      </c>
      <c r="D1933" s="1">
        <v>10.9</v>
      </c>
    </row>
    <row r="1934" spans="1:4" x14ac:dyDescent="0.25">
      <c r="A1934" s="1">
        <v>105</v>
      </c>
      <c r="B1934" s="2">
        <v>41171</v>
      </c>
      <c r="C1934" s="27" t="s">
        <v>12</v>
      </c>
      <c r="D1934" s="1">
        <v>11.8</v>
      </c>
    </row>
    <row r="1935" spans="1:4" x14ac:dyDescent="0.25">
      <c r="A1935" s="1">
        <v>105</v>
      </c>
      <c r="B1935" s="2">
        <v>41186</v>
      </c>
      <c r="C1935" s="27" t="s">
        <v>12</v>
      </c>
      <c r="D1935" s="1">
        <v>12.3</v>
      </c>
    </row>
    <row r="1936" spans="1:4" x14ac:dyDescent="0.25">
      <c r="A1936" s="1">
        <v>105</v>
      </c>
      <c r="B1936" s="2">
        <v>41200</v>
      </c>
      <c r="C1936" s="27" t="s">
        <v>12</v>
      </c>
      <c r="D1936" s="1">
        <v>10.5</v>
      </c>
    </row>
    <row r="1937" spans="1:4" x14ac:dyDescent="0.25">
      <c r="A1937" s="1">
        <v>105</v>
      </c>
      <c r="B1937" s="2">
        <v>41215</v>
      </c>
      <c r="C1937" s="27" t="s">
        <v>12</v>
      </c>
      <c r="D1937" s="1">
        <v>10.7</v>
      </c>
    </row>
    <row r="1938" spans="1:4" x14ac:dyDescent="0.25">
      <c r="A1938" s="1">
        <v>105</v>
      </c>
      <c r="B1938" s="2">
        <v>41216</v>
      </c>
      <c r="C1938" s="27" t="s">
        <v>12</v>
      </c>
      <c r="D1938" s="1">
        <v>8.1999999999999993</v>
      </c>
    </row>
    <row r="1939" spans="1:4" x14ac:dyDescent="0.25">
      <c r="A1939" s="1">
        <v>105</v>
      </c>
      <c r="B1939" s="2">
        <v>41221</v>
      </c>
      <c r="C1939" s="27" t="s">
        <v>12</v>
      </c>
      <c r="D1939" s="1">
        <v>8</v>
      </c>
    </row>
    <row r="1940" spans="1:4" x14ac:dyDescent="0.25">
      <c r="A1940" s="1">
        <v>105</v>
      </c>
      <c r="B1940" s="2">
        <v>41232</v>
      </c>
      <c r="C1940" s="27" t="s">
        <v>12</v>
      </c>
      <c r="D1940" s="1">
        <v>8.6999999999999993</v>
      </c>
    </row>
    <row r="1941" spans="1:4" x14ac:dyDescent="0.25">
      <c r="A1941" s="1">
        <v>105</v>
      </c>
      <c r="B1941" s="2">
        <v>41094</v>
      </c>
      <c r="C1941" s="27" t="s">
        <v>13</v>
      </c>
      <c r="D1941" s="1">
        <v>89</v>
      </c>
    </row>
    <row r="1942" spans="1:4" x14ac:dyDescent="0.25">
      <c r="A1942" s="1">
        <v>105</v>
      </c>
      <c r="B1942" s="2">
        <v>41122</v>
      </c>
      <c r="C1942" s="27" t="s">
        <v>13</v>
      </c>
      <c r="D1942" s="1">
        <v>85</v>
      </c>
    </row>
    <row r="1943" spans="1:4" x14ac:dyDescent="0.25">
      <c r="A1943" s="1">
        <v>105</v>
      </c>
      <c r="B1943" s="2">
        <v>41157</v>
      </c>
      <c r="C1943" s="27" t="s">
        <v>13</v>
      </c>
      <c r="D1943" s="1">
        <v>24</v>
      </c>
    </row>
    <row r="1944" spans="1:4" x14ac:dyDescent="0.25">
      <c r="A1944" s="1">
        <v>105</v>
      </c>
      <c r="B1944" s="2">
        <v>41186</v>
      </c>
      <c r="C1944" s="27" t="s">
        <v>13</v>
      </c>
      <c r="D1944" s="1">
        <v>50</v>
      </c>
    </row>
    <row r="1945" spans="1:4" x14ac:dyDescent="0.25">
      <c r="A1945" s="1">
        <v>105</v>
      </c>
      <c r="B1945" s="2">
        <v>41221</v>
      </c>
      <c r="C1945" s="27" t="s">
        <v>13</v>
      </c>
      <c r="D1945" s="1">
        <v>71</v>
      </c>
    </row>
    <row r="1946" spans="1:4" x14ac:dyDescent="0.25">
      <c r="A1946" s="1">
        <v>106</v>
      </c>
      <c r="B1946" s="2">
        <v>41094</v>
      </c>
      <c r="C1946" s="27" t="s">
        <v>11</v>
      </c>
      <c r="D1946" s="1">
        <v>498</v>
      </c>
    </row>
    <row r="1947" spans="1:4" x14ac:dyDescent="0.25">
      <c r="A1947" s="1">
        <v>106</v>
      </c>
      <c r="B1947" s="2">
        <v>41122</v>
      </c>
      <c r="C1947" s="27" t="s">
        <v>11</v>
      </c>
      <c r="D1947" s="1">
        <v>785</v>
      </c>
    </row>
    <row r="1948" spans="1:4" x14ac:dyDescent="0.25">
      <c r="A1948" s="1">
        <v>106</v>
      </c>
      <c r="B1948" s="2">
        <v>41156</v>
      </c>
      <c r="C1948" s="27" t="s">
        <v>11</v>
      </c>
      <c r="D1948" s="1">
        <v>1149</v>
      </c>
    </row>
    <row r="1949" spans="1:4" x14ac:dyDescent="0.25">
      <c r="A1949" s="1">
        <v>106</v>
      </c>
      <c r="B1949" s="2">
        <v>41186</v>
      </c>
      <c r="C1949" s="27" t="s">
        <v>11</v>
      </c>
      <c r="D1949" s="1">
        <v>765</v>
      </c>
    </row>
    <row r="1950" spans="1:4" x14ac:dyDescent="0.25">
      <c r="A1950" s="1">
        <v>106</v>
      </c>
      <c r="B1950" s="2">
        <v>41221</v>
      </c>
      <c r="C1950" s="27" t="s">
        <v>11</v>
      </c>
      <c r="D1950" s="1">
        <v>497</v>
      </c>
    </row>
    <row r="1951" spans="1:4" x14ac:dyDescent="0.25">
      <c r="A1951" s="1">
        <v>106</v>
      </c>
      <c r="B1951" s="2">
        <v>41094</v>
      </c>
      <c r="C1951" s="27" t="s">
        <v>12</v>
      </c>
      <c r="D1951" s="1">
        <v>8.6999999999999993</v>
      </c>
    </row>
    <row r="1952" spans="1:4" x14ac:dyDescent="0.25">
      <c r="A1952" s="1">
        <v>106</v>
      </c>
      <c r="B1952" s="2">
        <v>41108</v>
      </c>
      <c r="C1952" s="27" t="s">
        <v>12</v>
      </c>
      <c r="D1952" s="1">
        <v>9.6</v>
      </c>
    </row>
    <row r="1953" spans="1:4" x14ac:dyDescent="0.25">
      <c r="A1953" s="1">
        <v>106</v>
      </c>
      <c r="B1953" s="2">
        <v>41122</v>
      </c>
      <c r="C1953" s="27" t="s">
        <v>12</v>
      </c>
      <c r="D1953" s="1">
        <v>8.4</v>
      </c>
    </row>
    <row r="1954" spans="1:4" x14ac:dyDescent="0.25">
      <c r="A1954" s="1">
        <v>106</v>
      </c>
      <c r="B1954" s="2">
        <v>41137</v>
      </c>
      <c r="C1954" s="27" t="s">
        <v>12</v>
      </c>
      <c r="D1954" s="1">
        <v>8.6</v>
      </c>
    </row>
    <row r="1955" spans="1:4" x14ac:dyDescent="0.25">
      <c r="A1955" s="1">
        <v>106</v>
      </c>
      <c r="B1955" s="2">
        <v>41156</v>
      </c>
      <c r="C1955" s="27" t="s">
        <v>12</v>
      </c>
      <c r="D1955" s="1">
        <v>8</v>
      </c>
    </row>
    <row r="1956" spans="1:4" x14ac:dyDescent="0.25">
      <c r="A1956" s="1">
        <v>106</v>
      </c>
      <c r="B1956" s="2">
        <v>41172</v>
      </c>
      <c r="C1956" s="27" t="s">
        <v>12</v>
      </c>
      <c r="D1956" s="1">
        <v>8.8000000000000007</v>
      </c>
    </row>
    <row r="1957" spans="1:4" x14ac:dyDescent="0.25">
      <c r="A1957" s="1">
        <v>106</v>
      </c>
      <c r="B1957" s="2">
        <v>41186</v>
      </c>
      <c r="C1957" s="27" t="s">
        <v>12</v>
      </c>
      <c r="D1957" s="1">
        <v>11.3</v>
      </c>
    </row>
    <row r="1958" spans="1:4" x14ac:dyDescent="0.25">
      <c r="A1958" s="1">
        <v>106</v>
      </c>
      <c r="B1958" s="2">
        <v>41193</v>
      </c>
      <c r="C1958" s="27" t="s">
        <v>12</v>
      </c>
      <c r="D1958" s="1">
        <v>8.6</v>
      </c>
    </row>
    <row r="1959" spans="1:4" x14ac:dyDescent="0.25">
      <c r="A1959" s="1">
        <v>106</v>
      </c>
      <c r="B1959" s="2">
        <v>41200</v>
      </c>
      <c r="C1959" s="27" t="s">
        <v>12</v>
      </c>
      <c r="D1959" s="1">
        <v>9.3000000000000007</v>
      </c>
    </row>
    <row r="1960" spans="1:4" x14ac:dyDescent="0.25">
      <c r="A1960" s="1">
        <v>106</v>
      </c>
      <c r="B1960" s="2">
        <v>41221</v>
      </c>
      <c r="C1960" s="27" t="s">
        <v>12</v>
      </c>
      <c r="D1960" s="1">
        <v>10.199999999999999</v>
      </c>
    </row>
    <row r="1961" spans="1:4" x14ac:dyDescent="0.25">
      <c r="A1961" s="1">
        <v>106</v>
      </c>
      <c r="B1961" s="2">
        <v>41094</v>
      </c>
      <c r="C1961" s="27" t="s">
        <v>13</v>
      </c>
      <c r="D1961" s="1">
        <v>15</v>
      </c>
    </row>
    <row r="1962" spans="1:4" x14ac:dyDescent="0.25">
      <c r="A1962" s="1">
        <v>106</v>
      </c>
      <c r="B1962" s="2">
        <v>41122</v>
      </c>
      <c r="C1962" s="27" t="s">
        <v>13</v>
      </c>
      <c r="D1962" s="1">
        <v>11</v>
      </c>
    </row>
    <row r="1963" spans="1:4" x14ac:dyDescent="0.25">
      <c r="A1963" s="1">
        <v>106</v>
      </c>
      <c r="B1963" s="2">
        <v>41156</v>
      </c>
      <c r="C1963" s="27" t="s">
        <v>13</v>
      </c>
      <c r="D1963" s="1">
        <v>13</v>
      </c>
    </row>
    <row r="1964" spans="1:4" x14ac:dyDescent="0.25">
      <c r="A1964" s="1">
        <v>106</v>
      </c>
      <c r="B1964" s="2">
        <v>41186</v>
      </c>
      <c r="C1964" s="27" t="s">
        <v>13</v>
      </c>
      <c r="D1964" s="1">
        <v>18</v>
      </c>
    </row>
    <row r="1965" spans="1:4" x14ac:dyDescent="0.25">
      <c r="A1965" s="1">
        <v>106</v>
      </c>
      <c r="B1965" s="2">
        <v>41221</v>
      </c>
      <c r="C1965" s="27" t="s">
        <v>13</v>
      </c>
      <c r="D1965" s="1">
        <v>12</v>
      </c>
    </row>
    <row r="1966" spans="1:4" x14ac:dyDescent="0.25">
      <c r="A1966" s="1">
        <v>108</v>
      </c>
      <c r="B1966" s="2">
        <v>41095</v>
      </c>
      <c r="C1966" s="27" t="s">
        <v>11</v>
      </c>
      <c r="D1966" s="1">
        <v>1009</v>
      </c>
    </row>
    <row r="1967" spans="1:4" x14ac:dyDescent="0.25">
      <c r="A1967" s="1">
        <v>108</v>
      </c>
      <c r="B1967" s="2">
        <v>41123</v>
      </c>
      <c r="C1967" s="27" t="s">
        <v>11</v>
      </c>
      <c r="D1967" s="1">
        <v>510</v>
      </c>
    </row>
    <row r="1968" spans="1:4" x14ac:dyDescent="0.25">
      <c r="A1968" s="1">
        <v>108</v>
      </c>
      <c r="B1968" s="2">
        <v>41165</v>
      </c>
      <c r="C1968" s="27" t="s">
        <v>11</v>
      </c>
      <c r="D1968" s="1">
        <v>439</v>
      </c>
    </row>
    <row r="1969" spans="1:4" x14ac:dyDescent="0.25">
      <c r="A1969" s="1">
        <v>108</v>
      </c>
      <c r="B1969" s="2">
        <v>41186</v>
      </c>
      <c r="C1969" s="27" t="s">
        <v>11</v>
      </c>
      <c r="D1969" s="1">
        <v>351</v>
      </c>
    </row>
    <row r="1970" spans="1:4" x14ac:dyDescent="0.25">
      <c r="A1970" s="1">
        <v>108</v>
      </c>
      <c r="B1970" s="2">
        <v>41095</v>
      </c>
      <c r="C1970" s="27" t="s">
        <v>12</v>
      </c>
      <c r="D1970" s="1">
        <v>10.199999999999999</v>
      </c>
    </row>
    <row r="1971" spans="1:4" x14ac:dyDescent="0.25">
      <c r="A1971" s="1">
        <v>108</v>
      </c>
      <c r="B1971" s="2">
        <v>41109</v>
      </c>
      <c r="C1971" s="27" t="s">
        <v>12</v>
      </c>
      <c r="D1971" s="1">
        <v>11.2</v>
      </c>
    </row>
    <row r="1972" spans="1:4" x14ac:dyDescent="0.25">
      <c r="A1972" s="1">
        <v>108</v>
      </c>
      <c r="B1972" s="2">
        <v>41123</v>
      </c>
      <c r="C1972" s="27" t="s">
        <v>12</v>
      </c>
      <c r="D1972" s="1">
        <v>11.8</v>
      </c>
    </row>
    <row r="1973" spans="1:4" x14ac:dyDescent="0.25">
      <c r="A1973" s="1">
        <v>108</v>
      </c>
      <c r="B1973" s="2">
        <v>41130</v>
      </c>
      <c r="C1973" s="27" t="s">
        <v>12</v>
      </c>
      <c r="D1973" s="1">
        <v>11.9</v>
      </c>
    </row>
    <row r="1974" spans="1:4" x14ac:dyDescent="0.25">
      <c r="A1974" s="1">
        <v>108</v>
      </c>
      <c r="B1974" s="2">
        <v>41137</v>
      </c>
      <c r="C1974" s="27" t="s">
        <v>12</v>
      </c>
      <c r="D1974" s="1">
        <v>11.2</v>
      </c>
    </row>
    <row r="1975" spans="1:4" x14ac:dyDescent="0.25">
      <c r="A1975" s="1">
        <v>108</v>
      </c>
      <c r="B1975" s="2">
        <v>41165</v>
      </c>
      <c r="C1975" s="27" t="s">
        <v>12</v>
      </c>
      <c r="D1975" s="1">
        <v>10.6</v>
      </c>
    </row>
    <row r="1976" spans="1:4" x14ac:dyDescent="0.25">
      <c r="A1976" s="1">
        <v>108</v>
      </c>
      <c r="B1976" s="2">
        <v>41172</v>
      </c>
      <c r="C1976" s="27" t="s">
        <v>12</v>
      </c>
      <c r="D1976" s="1">
        <v>10.1</v>
      </c>
    </row>
    <row r="1977" spans="1:4" x14ac:dyDescent="0.25">
      <c r="A1977" s="1">
        <v>108</v>
      </c>
      <c r="B1977" s="2">
        <v>41186</v>
      </c>
      <c r="C1977" s="27" t="s">
        <v>12</v>
      </c>
      <c r="D1977" s="1">
        <v>11.4</v>
      </c>
    </row>
    <row r="1978" spans="1:4" x14ac:dyDescent="0.25">
      <c r="A1978" s="1">
        <v>108</v>
      </c>
      <c r="B1978" s="2">
        <v>41200</v>
      </c>
      <c r="C1978" s="27" t="s">
        <v>12</v>
      </c>
      <c r="D1978" s="1">
        <v>10.4</v>
      </c>
    </row>
    <row r="1979" spans="1:4" x14ac:dyDescent="0.25">
      <c r="A1979" s="1">
        <v>108</v>
      </c>
      <c r="B1979" s="2">
        <v>41244</v>
      </c>
      <c r="C1979" s="27" t="s">
        <v>12</v>
      </c>
      <c r="D1979" s="1">
        <v>9.8000000000000007</v>
      </c>
    </row>
    <row r="1980" spans="1:4" x14ac:dyDescent="0.25">
      <c r="A1980" s="1">
        <v>108</v>
      </c>
      <c r="B1980" s="2">
        <v>41095</v>
      </c>
      <c r="C1980" s="27" t="s">
        <v>13</v>
      </c>
      <c r="D1980" s="1">
        <v>22</v>
      </c>
    </row>
    <row r="1981" spans="1:4" x14ac:dyDescent="0.25">
      <c r="A1981" s="1">
        <v>108</v>
      </c>
      <c r="B1981" s="2">
        <v>41123</v>
      </c>
      <c r="C1981" s="27" t="s">
        <v>13</v>
      </c>
      <c r="D1981" s="1">
        <v>34</v>
      </c>
    </row>
    <row r="1982" spans="1:4" x14ac:dyDescent="0.25">
      <c r="A1982" s="1">
        <v>108</v>
      </c>
      <c r="B1982" s="2">
        <v>41165</v>
      </c>
      <c r="C1982" s="27" t="s">
        <v>13</v>
      </c>
      <c r="D1982" s="1">
        <v>40</v>
      </c>
    </row>
    <row r="1983" spans="1:4" x14ac:dyDescent="0.25">
      <c r="A1983" s="1">
        <v>108</v>
      </c>
      <c r="B1983" s="2">
        <v>41186</v>
      </c>
      <c r="C1983" s="27" t="s">
        <v>13</v>
      </c>
      <c r="D1983" s="1">
        <v>31</v>
      </c>
    </row>
    <row r="1984" spans="1:4" x14ac:dyDescent="0.25">
      <c r="A1984" s="1">
        <v>109</v>
      </c>
      <c r="B1984" s="2">
        <v>41094</v>
      </c>
      <c r="C1984" s="27" t="s">
        <v>11</v>
      </c>
      <c r="D1984" s="1">
        <v>672</v>
      </c>
    </row>
    <row r="1985" spans="1:4" x14ac:dyDescent="0.25">
      <c r="A1985" s="1">
        <v>109</v>
      </c>
      <c r="B1985" s="2">
        <v>41122</v>
      </c>
      <c r="C1985" s="27" t="s">
        <v>11</v>
      </c>
      <c r="D1985" s="1">
        <v>650</v>
      </c>
    </row>
    <row r="1986" spans="1:4" x14ac:dyDescent="0.25">
      <c r="A1986" s="1">
        <v>109</v>
      </c>
      <c r="B1986" s="2">
        <v>41157</v>
      </c>
      <c r="C1986" s="27" t="s">
        <v>11</v>
      </c>
      <c r="D1986" s="1">
        <v>566</v>
      </c>
    </row>
    <row r="1987" spans="1:4" x14ac:dyDescent="0.25">
      <c r="A1987" s="1">
        <v>109</v>
      </c>
      <c r="B1987" s="2">
        <v>41185</v>
      </c>
      <c r="C1987" s="27" t="s">
        <v>11</v>
      </c>
      <c r="D1987" s="1">
        <v>445</v>
      </c>
    </row>
    <row r="1988" spans="1:4" x14ac:dyDescent="0.25">
      <c r="A1988" s="1">
        <v>109</v>
      </c>
      <c r="B1988" s="2">
        <v>41220</v>
      </c>
      <c r="C1988" s="27" t="s">
        <v>11</v>
      </c>
      <c r="D1988" s="1">
        <v>1047</v>
      </c>
    </row>
    <row r="1989" spans="1:4" x14ac:dyDescent="0.25">
      <c r="A1989" s="1">
        <v>109</v>
      </c>
      <c r="B1989" s="2">
        <v>41248</v>
      </c>
      <c r="C1989" s="27" t="s">
        <v>11</v>
      </c>
      <c r="D1989" s="1">
        <v>872</v>
      </c>
    </row>
    <row r="1990" spans="1:4" x14ac:dyDescent="0.25">
      <c r="A1990" s="1">
        <v>109</v>
      </c>
      <c r="B1990" s="2">
        <v>41094</v>
      </c>
      <c r="C1990" s="27" t="s">
        <v>12</v>
      </c>
      <c r="D1990" s="1">
        <v>11.7</v>
      </c>
    </row>
    <row r="1991" spans="1:4" x14ac:dyDescent="0.25">
      <c r="A1991" s="1">
        <v>109</v>
      </c>
      <c r="B1991" s="2">
        <v>41103</v>
      </c>
      <c r="C1991" s="27" t="s">
        <v>12</v>
      </c>
      <c r="D1991" s="1">
        <v>12.4</v>
      </c>
    </row>
    <row r="1992" spans="1:4" x14ac:dyDescent="0.25">
      <c r="A1992" s="1">
        <v>109</v>
      </c>
      <c r="B1992" s="2">
        <v>41108</v>
      </c>
      <c r="C1992" s="27" t="s">
        <v>12</v>
      </c>
      <c r="D1992" s="1">
        <v>12.6</v>
      </c>
    </row>
    <row r="1993" spans="1:4" x14ac:dyDescent="0.25">
      <c r="A1993" s="1">
        <v>109</v>
      </c>
      <c r="B1993" s="2">
        <v>41115</v>
      </c>
      <c r="C1993" s="27" t="s">
        <v>12</v>
      </c>
      <c r="D1993" s="1">
        <v>13.1</v>
      </c>
    </row>
    <row r="1994" spans="1:4" x14ac:dyDescent="0.25">
      <c r="A1994" s="1">
        <v>109</v>
      </c>
      <c r="B1994" s="2">
        <v>41122</v>
      </c>
      <c r="C1994" s="27" t="s">
        <v>12</v>
      </c>
      <c r="D1994" s="1">
        <v>13.3</v>
      </c>
    </row>
    <row r="1995" spans="1:4" x14ac:dyDescent="0.25">
      <c r="A1995" s="1">
        <v>109</v>
      </c>
      <c r="B1995" s="2">
        <v>41136</v>
      </c>
      <c r="C1995" s="27" t="s">
        <v>12</v>
      </c>
      <c r="D1995" s="1">
        <v>12.5</v>
      </c>
    </row>
    <row r="1996" spans="1:4" x14ac:dyDescent="0.25">
      <c r="A1996" s="1">
        <v>109</v>
      </c>
      <c r="B1996" s="2">
        <v>41143</v>
      </c>
      <c r="C1996" s="27" t="s">
        <v>12</v>
      </c>
      <c r="D1996" s="1">
        <v>12.3</v>
      </c>
    </row>
    <row r="1997" spans="1:4" x14ac:dyDescent="0.25">
      <c r="A1997" s="1">
        <v>109</v>
      </c>
      <c r="B1997" s="2">
        <v>41157</v>
      </c>
      <c r="C1997" s="27" t="s">
        <v>12</v>
      </c>
      <c r="D1997" s="1">
        <v>12.3</v>
      </c>
    </row>
    <row r="1998" spans="1:4" x14ac:dyDescent="0.25">
      <c r="A1998" s="1">
        <v>109</v>
      </c>
      <c r="B1998" s="2">
        <v>41171</v>
      </c>
      <c r="C1998" s="27" t="s">
        <v>12</v>
      </c>
      <c r="D1998" s="1">
        <v>11.5</v>
      </c>
    </row>
    <row r="1999" spans="1:4" x14ac:dyDescent="0.25">
      <c r="A1999" s="1">
        <v>109</v>
      </c>
      <c r="B1999" s="2">
        <v>41185</v>
      </c>
      <c r="C1999" s="27" t="s">
        <v>12</v>
      </c>
      <c r="D1999" s="1">
        <v>10.4</v>
      </c>
    </row>
    <row r="2000" spans="1:4" x14ac:dyDescent="0.25">
      <c r="A2000" s="1">
        <v>109</v>
      </c>
      <c r="B2000" s="2">
        <v>41199</v>
      </c>
      <c r="C2000" s="27" t="s">
        <v>12</v>
      </c>
      <c r="D2000" s="1">
        <v>11.2</v>
      </c>
    </row>
    <row r="2001" spans="1:4" x14ac:dyDescent="0.25">
      <c r="A2001" s="1">
        <v>109</v>
      </c>
      <c r="B2001" s="2">
        <v>41220</v>
      </c>
      <c r="C2001" s="27" t="s">
        <v>12</v>
      </c>
      <c r="D2001" s="1">
        <v>10.1</v>
      </c>
    </row>
    <row r="2002" spans="1:4" x14ac:dyDescent="0.25">
      <c r="A2002" s="1">
        <v>109</v>
      </c>
      <c r="B2002" s="2">
        <v>41233</v>
      </c>
      <c r="C2002" s="27" t="s">
        <v>12</v>
      </c>
      <c r="D2002" s="1">
        <v>9.6999999999999993</v>
      </c>
    </row>
    <row r="2003" spans="1:4" x14ac:dyDescent="0.25">
      <c r="A2003" s="1">
        <v>109</v>
      </c>
      <c r="B2003" s="2">
        <v>41248</v>
      </c>
      <c r="C2003" s="27" t="s">
        <v>12</v>
      </c>
      <c r="D2003" s="1">
        <v>10.3</v>
      </c>
    </row>
    <row r="2004" spans="1:4" x14ac:dyDescent="0.25">
      <c r="A2004" s="1">
        <v>109</v>
      </c>
      <c r="B2004" s="2">
        <v>41094</v>
      </c>
      <c r="C2004" s="27" t="s">
        <v>13</v>
      </c>
      <c r="D2004" s="1">
        <v>24</v>
      </c>
    </row>
    <row r="2005" spans="1:4" x14ac:dyDescent="0.25">
      <c r="A2005" s="1">
        <v>109</v>
      </c>
      <c r="B2005" s="2">
        <v>41122</v>
      </c>
      <c r="C2005" s="27" t="s">
        <v>13</v>
      </c>
      <c r="D2005" s="1">
        <v>22</v>
      </c>
    </row>
    <row r="2006" spans="1:4" x14ac:dyDescent="0.25">
      <c r="A2006" s="1">
        <v>109</v>
      </c>
      <c r="B2006" s="2">
        <v>41157</v>
      </c>
      <c r="C2006" s="27" t="s">
        <v>13</v>
      </c>
      <c r="D2006" s="1">
        <v>19</v>
      </c>
    </row>
    <row r="2007" spans="1:4" x14ac:dyDescent="0.25">
      <c r="A2007" s="1">
        <v>109</v>
      </c>
      <c r="B2007" s="2">
        <v>41185</v>
      </c>
      <c r="C2007" s="27" t="s">
        <v>13</v>
      </c>
      <c r="D2007" s="1">
        <v>20</v>
      </c>
    </row>
    <row r="2008" spans="1:4" x14ac:dyDescent="0.25">
      <c r="A2008" s="1">
        <v>109</v>
      </c>
      <c r="B2008" s="2">
        <v>41220</v>
      </c>
      <c r="C2008" s="27" t="s">
        <v>13</v>
      </c>
      <c r="D2008" s="1">
        <v>24</v>
      </c>
    </row>
    <row r="2009" spans="1:4" x14ac:dyDescent="0.25">
      <c r="A2009" s="1">
        <v>109</v>
      </c>
      <c r="B2009" s="2">
        <v>41248</v>
      </c>
      <c r="C2009" s="27" t="s">
        <v>13</v>
      </c>
      <c r="D2009" s="1">
        <v>22</v>
      </c>
    </row>
    <row r="2010" spans="1:4" x14ac:dyDescent="0.25">
      <c r="A2010" s="1">
        <v>110</v>
      </c>
      <c r="B2010" s="2">
        <v>41095</v>
      </c>
      <c r="C2010" s="27" t="s">
        <v>11</v>
      </c>
      <c r="D2010" s="1">
        <v>1251</v>
      </c>
    </row>
    <row r="2011" spans="1:4" x14ac:dyDescent="0.25">
      <c r="A2011" s="1">
        <v>110</v>
      </c>
      <c r="B2011" s="2">
        <v>41123</v>
      </c>
      <c r="C2011" s="27" t="s">
        <v>11</v>
      </c>
      <c r="D2011" s="1">
        <v>1034</v>
      </c>
    </row>
    <row r="2012" spans="1:4" x14ac:dyDescent="0.25">
      <c r="A2012" s="1">
        <v>110</v>
      </c>
      <c r="B2012" s="2">
        <v>41156</v>
      </c>
      <c r="C2012" s="27" t="s">
        <v>11</v>
      </c>
      <c r="D2012" s="1">
        <v>854</v>
      </c>
    </row>
    <row r="2013" spans="1:4" x14ac:dyDescent="0.25">
      <c r="A2013" s="1">
        <v>110</v>
      </c>
      <c r="B2013" s="2">
        <v>41186</v>
      </c>
      <c r="C2013" s="27" t="s">
        <v>11</v>
      </c>
      <c r="D2013" s="1">
        <v>794</v>
      </c>
    </row>
    <row r="2014" spans="1:4" x14ac:dyDescent="0.25">
      <c r="A2014" s="1">
        <v>110</v>
      </c>
      <c r="B2014" s="2">
        <v>41221</v>
      </c>
      <c r="C2014" s="27" t="s">
        <v>11</v>
      </c>
      <c r="D2014" s="1">
        <v>1312</v>
      </c>
    </row>
    <row r="2015" spans="1:4" x14ac:dyDescent="0.25">
      <c r="A2015" s="1">
        <v>110</v>
      </c>
      <c r="B2015" s="2">
        <v>41095</v>
      </c>
      <c r="C2015" s="27" t="s">
        <v>12</v>
      </c>
      <c r="D2015" s="1">
        <v>10.6</v>
      </c>
    </row>
    <row r="2016" spans="1:4" x14ac:dyDescent="0.25">
      <c r="A2016" s="1">
        <v>110</v>
      </c>
      <c r="B2016" s="2">
        <v>41109</v>
      </c>
      <c r="C2016" s="27" t="s">
        <v>12</v>
      </c>
      <c r="D2016" s="1">
        <v>10.6</v>
      </c>
    </row>
    <row r="2017" spans="1:4" x14ac:dyDescent="0.25">
      <c r="A2017" s="1">
        <v>110</v>
      </c>
      <c r="B2017" s="2">
        <v>41123</v>
      </c>
      <c r="C2017" s="27" t="s">
        <v>12</v>
      </c>
      <c r="D2017" s="1">
        <v>10.3</v>
      </c>
    </row>
    <row r="2018" spans="1:4" x14ac:dyDescent="0.25">
      <c r="A2018" s="1">
        <v>110</v>
      </c>
      <c r="B2018" s="2">
        <v>41137</v>
      </c>
      <c r="C2018" s="27" t="s">
        <v>12</v>
      </c>
      <c r="D2018" s="1">
        <v>10.3</v>
      </c>
    </row>
    <row r="2019" spans="1:4" x14ac:dyDescent="0.25">
      <c r="A2019" s="1">
        <v>110</v>
      </c>
      <c r="B2019" s="2">
        <v>41156</v>
      </c>
      <c r="C2019" s="27" t="s">
        <v>12</v>
      </c>
      <c r="D2019" s="1">
        <v>10.5</v>
      </c>
    </row>
    <row r="2020" spans="1:4" x14ac:dyDescent="0.25">
      <c r="A2020" s="1">
        <v>110</v>
      </c>
      <c r="B2020" s="2">
        <v>41172</v>
      </c>
      <c r="C2020" s="27" t="s">
        <v>12</v>
      </c>
      <c r="D2020" s="1">
        <v>11.7</v>
      </c>
    </row>
    <row r="2021" spans="1:4" x14ac:dyDescent="0.25">
      <c r="A2021" s="1">
        <v>110</v>
      </c>
      <c r="B2021" s="2">
        <v>41186</v>
      </c>
      <c r="C2021" s="27" t="s">
        <v>12</v>
      </c>
      <c r="D2021" s="1">
        <v>11.2</v>
      </c>
    </row>
    <row r="2022" spans="1:4" x14ac:dyDescent="0.25">
      <c r="A2022" s="1">
        <v>110</v>
      </c>
      <c r="B2022" s="2">
        <v>41200</v>
      </c>
      <c r="C2022" s="27" t="s">
        <v>12</v>
      </c>
      <c r="D2022" s="1">
        <v>11.3</v>
      </c>
    </row>
    <row r="2023" spans="1:4" x14ac:dyDescent="0.25">
      <c r="A2023" s="1">
        <v>110</v>
      </c>
      <c r="B2023" s="2">
        <v>41214</v>
      </c>
      <c r="C2023" s="27" t="s">
        <v>12</v>
      </c>
      <c r="D2023" s="1">
        <v>10.3</v>
      </c>
    </row>
    <row r="2024" spans="1:4" x14ac:dyDescent="0.25">
      <c r="A2024" s="1">
        <v>110</v>
      </c>
      <c r="B2024" s="2">
        <v>41221</v>
      </c>
      <c r="C2024" s="27" t="s">
        <v>12</v>
      </c>
      <c r="D2024" s="1">
        <v>9.1999999999999993</v>
      </c>
    </row>
    <row r="2025" spans="1:4" x14ac:dyDescent="0.25">
      <c r="A2025" s="1">
        <v>110</v>
      </c>
      <c r="B2025" s="2">
        <v>41226</v>
      </c>
      <c r="C2025" s="27" t="s">
        <v>12</v>
      </c>
      <c r="D2025" s="1">
        <v>7.7</v>
      </c>
    </row>
    <row r="2026" spans="1:4" x14ac:dyDescent="0.25">
      <c r="A2026" s="1">
        <v>110</v>
      </c>
      <c r="B2026" s="2">
        <v>41234</v>
      </c>
      <c r="C2026" s="27" t="s">
        <v>12</v>
      </c>
      <c r="D2026" s="1">
        <v>10.3</v>
      </c>
    </row>
    <row r="2027" spans="1:4" x14ac:dyDescent="0.25">
      <c r="A2027" s="1">
        <v>110</v>
      </c>
      <c r="B2027" s="2">
        <v>41239</v>
      </c>
      <c r="C2027" s="27" t="s">
        <v>12</v>
      </c>
      <c r="D2027" s="1">
        <v>10.3</v>
      </c>
    </row>
    <row r="2028" spans="1:4" x14ac:dyDescent="0.25">
      <c r="A2028" s="1">
        <v>110</v>
      </c>
      <c r="B2028" s="2">
        <v>41095</v>
      </c>
      <c r="C2028" s="27" t="s">
        <v>13</v>
      </c>
      <c r="D2028" s="1">
        <v>35</v>
      </c>
    </row>
    <row r="2029" spans="1:4" x14ac:dyDescent="0.25">
      <c r="A2029" s="1">
        <v>110</v>
      </c>
      <c r="B2029" s="2">
        <v>41123</v>
      </c>
      <c r="C2029" s="27" t="s">
        <v>13</v>
      </c>
      <c r="D2029" s="1">
        <v>35</v>
      </c>
    </row>
    <row r="2030" spans="1:4" x14ac:dyDescent="0.25">
      <c r="A2030" s="1">
        <v>110</v>
      </c>
      <c r="B2030" s="2">
        <v>41156</v>
      </c>
      <c r="C2030" s="27" t="s">
        <v>13</v>
      </c>
      <c r="D2030" s="1">
        <v>35</v>
      </c>
    </row>
    <row r="2031" spans="1:4" x14ac:dyDescent="0.25">
      <c r="A2031" s="1">
        <v>110</v>
      </c>
      <c r="B2031" s="2">
        <v>41186</v>
      </c>
      <c r="C2031" s="27" t="s">
        <v>13</v>
      </c>
      <c r="D2031" s="1">
        <v>32</v>
      </c>
    </row>
    <row r="2032" spans="1:4" x14ac:dyDescent="0.25">
      <c r="A2032" s="1">
        <v>110</v>
      </c>
      <c r="B2032" s="2">
        <v>41221</v>
      </c>
      <c r="C2032" s="27" t="s">
        <v>13</v>
      </c>
      <c r="D2032" s="1">
        <v>50</v>
      </c>
    </row>
    <row r="2033" spans="1:4" x14ac:dyDescent="0.25">
      <c r="A2033" s="1">
        <v>111</v>
      </c>
      <c r="B2033" s="2">
        <v>41095</v>
      </c>
      <c r="C2033" s="27" t="s">
        <v>11</v>
      </c>
      <c r="D2033" s="1">
        <v>630</v>
      </c>
    </row>
    <row r="2034" spans="1:4" x14ac:dyDescent="0.25">
      <c r="A2034" s="1">
        <v>111</v>
      </c>
      <c r="B2034" s="2">
        <v>41127</v>
      </c>
      <c r="C2034" s="27" t="s">
        <v>11</v>
      </c>
      <c r="D2034" s="1">
        <v>745</v>
      </c>
    </row>
    <row r="2035" spans="1:4" x14ac:dyDescent="0.25">
      <c r="A2035" s="1">
        <v>111</v>
      </c>
      <c r="B2035" s="2">
        <v>41156</v>
      </c>
      <c r="C2035" s="27" t="s">
        <v>11</v>
      </c>
      <c r="D2035" s="1">
        <v>749</v>
      </c>
    </row>
    <row r="2036" spans="1:4" x14ac:dyDescent="0.25">
      <c r="A2036" s="1">
        <v>111</v>
      </c>
      <c r="B2036" s="2">
        <v>41186</v>
      </c>
      <c r="C2036" s="27" t="s">
        <v>11</v>
      </c>
      <c r="D2036" s="1">
        <v>781</v>
      </c>
    </row>
    <row r="2037" spans="1:4" x14ac:dyDescent="0.25">
      <c r="A2037" s="1">
        <v>111</v>
      </c>
      <c r="B2037" s="2">
        <v>41221</v>
      </c>
      <c r="C2037" s="27" t="s">
        <v>11</v>
      </c>
      <c r="D2037" s="1">
        <v>719</v>
      </c>
    </row>
    <row r="2038" spans="1:4" x14ac:dyDescent="0.25">
      <c r="A2038" s="1">
        <v>111</v>
      </c>
      <c r="B2038" s="2">
        <v>41095</v>
      </c>
      <c r="C2038" s="27" t="s">
        <v>12</v>
      </c>
      <c r="D2038" s="1">
        <v>11.5</v>
      </c>
    </row>
    <row r="2039" spans="1:4" x14ac:dyDescent="0.25">
      <c r="A2039" s="1">
        <v>111</v>
      </c>
      <c r="B2039" s="2">
        <v>41109</v>
      </c>
      <c r="C2039" s="27" t="s">
        <v>12</v>
      </c>
      <c r="D2039" s="1">
        <v>11.7</v>
      </c>
    </row>
    <row r="2040" spans="1:4" x14ac:dyDescent="0.25">
      <c r="A2040" s="1">
        <v>111</v>
      </c>
      <c r="B2040" s="2">
        <v>41116</v>
      </c>
      <c r="C2040" s="27" t="s">
        <v>12</v>
      </c>
      <c r="D2040" s="1">
        <v>11.7</v>
      </c>
    </row>
    <row r="2041" spans="1:4" x14ac:dyDescent="0.25">
      <c r="A2041" s="1">
        <v>111</v>
      </c>
      <c r="B2041" s="2">
        <v>41127</v>
      </c>
      <c r="C2041" s="27" t="s">
        <v>12</v>
      </c>
      <c r="D2041" s="1">
        <v>11.5</v>
      </c>
    </row>
    <row r="2042" spans="1:4" x14ac:dyDescent="0.25">
      <c r="A2042" s="1">
        <v>111</v>
      </c>
      <c r="B2042" s="2">
        <v>41137</v>
      </c>
      <c r="C2042" s="27" t="s">
        <v>12</v>
      </c>
      <c r="D2042" s="1">
        <v>11.2</v>
      </c>
    </row>
    <row r="2043" spans="1:4" x14ac:dyDescent="0.25">
      <c r="A2043" s="1">
        <v>111</v>
      </c>
      <c r="B2043" s="2">
        <v>41156</v>
      </c>
      <c r="C2043" s="27" t="s">
        <v>12</v>
      </c>
      <c r="D2043" s="1">
        <v>10.6</v>
      </c>
    </row>
    <row r="2044" spans="1:4" x14ac:dyDescent="0.25">
      <c r="A2044" s="1">
        <v>111</v>
      </c>
      <c r="B2044" s="2">
        <v>41174</v>
      </c>
      <c r="C2044" s="27" t="s">
        <v>12</v>
      </c>
      <c r="D2044" s="1">
        <v>11.1</v>
      </c>
    </row>
    <row r="2045" spans="1:4" x14ac:dyDescent="0.25">
      <c r="A2045" s="1">
        <v>111</v>
      </c>
      <c r="B2045" s="2">
        <v>41186</v>
      </c>
      <c r="C2045" s="27" t="s">
        <v>12</v>
      </c>
      <c r="D2045" s="1">
        <v>10.1</v>
      </c>
    </row>
    <row r="2046" spans="1:4" x14ac:dyDescent="0.25">
      <c r="A2046" s="1">
        <v>111</v>
      </c>
      <c r="B2046" s="2">
        <v>41200</v>
      </c>
      <c r="C2046" s="27" t="s">
        <v>12</v>
      </c>
      <c r="D2046" s="1">
        <v>10.6</v>
      </c>
    </row>
    <row r="2047" spans="1:4" x14ac:dyDescent="0.25">
      <c r="A2047" s="1">
        <v>111</v>
      </c>
      <c r="B2047" s="2">
        <v>41221</v>
      </c>
      <c r="C2047" s="27" t="s">
        <v>12</v>
      </c>
      <c r="D2047" s="1">
        <v>10.7</v>
      </c>
    </row>
    <row r="2048" spans="1:4" x14ac:dyDescent="0.25">
      <c r="A2048" s="1">
        <v>111</v>
      </c>
      <c r="B2048" s="2">
        <v>41240</v>
      </c>
      <c r="C2048" s="27" t="s">
        <v>12</v>
      </c>
      <c r="D2048" s="1">
        <v>11.2</v>
      </c>
    </row>
    <row r="2049" spans="1:4" x14ac:dyDescent="0.25">
      <c r="A2049" s="1">
        <v>111</v>
      </c>
      <c r="B2049" s="2">
        <v>41095</v>
      </c>
      <c r="C2049" s="27" t="s">
        <v>13</v>
      </c>
      <c r="D2049" s="1">
        <v>38</v>
      </c>
    </row>
    <row r="2050" spans="1:4" x14ac:dyDescent="0.25">
      <c r="A2050" s="1">
        <v>111</v>
      </c>
      <c r="B2050" s="2">
        <v>41127</v>
      </c>
      <c r="C2050" s="27" t="s">
        <v>13</v>
      </c>
      <c r="D2050" s="1">
        <v>47</v>
      </c>
    </row>
    <row r="2051" spans="1:4" x14ac:dyDescent="0.25">
      <c r="A2051" s="1">
        <v>111</v>
      </c>
      <c r="B2051" s="2">
        <v>41156</v>
      </c>
      <c r="C2051" s="27" t="s">
        <v>13</v>
      </c>
      <c r="D2051" s="1">
        <v>26</v>
      </c>
    </row>
    <row r="2052" spans="1:4" x14ac:dyDescent="0.25">
      <c r="A2052" s="1">
        <v>111</v>
      </c>
      <c r="B2052" s="2">
        <v>41186</v>
      </c>
      <c r="C2052" s="27" t="s">
        <v>13</v>
      </c>
      <c r="D2052" s="1">
        <v>47</v>
      </c>
    </row>
    <row r="2053" spans="1:4" x14ac:dyDescent="0.25">
      <c r="A2053" s="1">
        <v>111</v>
      </c>
      <c r="B2053" s="2">
        <v>41221</v>
      </c>
      <c r="C2053" s="27" t="s">
        <v>13</v>
      </c>
      <c r="D2053" s="1">
        <v>39</v>
      </c>
    </row>
    <row r="2054" spans="1:4" x14ac:dyDescent="0.25">
      <c r="A2054" s="1">
        <v>112</v>
      </c>
      <c r="B2054" s="2">
        <v>41094</v>
      </c>
      <c r="C2054" s="27" t="s">
        <v>11</v>
      </c>
      <c r="D2054" s="1">
        <v>446</v>
      </c>
    </row>
    <row r="2055" spans="1:4" x14ac:dyDescent="0.25">
      <c r="A2055" s="1">
        <v>112</v>
      </c>
      <c r="B2055" s="2">
        <v>41122</v>
      </c>
      <c r="C2055" s="27" t="s">
        <v>11</v>
      </c>
      <c r="D2055" s="1">
        <v>452</v>
      </c>
    </row>
    <row r="2056" spans="1:4" x14ac:dyDescent="0.25">
      <c r="A2056" s="1">
        <v>112</v>
      </c>
      <c r="B2056" s="2">
        <v>41157</v>
      </c>
      <c r="C2056" s="27" t="s">
        <v>11</v>
      </c>
      <c r="D2056" s="1">
        <v>695</v>
      </c>
    </row>
    <row r="2057" spans="1:4" x14ac:dyDescent="0.25">
      <c r="A2057" s="1">
        <v>112</v>
      </c>
      <c r="B2057" s="2">
        <v>41185</v>
      </c>
      <c r="C2057" s="27" t="s">
        <v>11</v>
      </c>
      <c r="D2057" s="1">
        <v>634</v>
      </c>
    </row>
    <row r="2058" spans="1:4" x14ac:dyDescent="0.25">
      <c r="A2058" s="1">
        <v>112</v>
      </c>
      <c r="B2058" s="2">
        <v>41220</v>
      </c>
      <c r="C2058" s="27" t="s">
        <v>11</v>
      </c>
      <c r="D2058" s="1">
        <v>778</v>
      </c>
    </row>
    <row r="2059" spans="1:4" x14ac:dyDescent="0.25">
      <c r="A2059" s="1">
        <v>112</v>
      </c>
      <c r="B2059" s="2">
        <v>41248</v>
      </c>
      <c r="C2059" s="27" t="s">
        <v>11</v>
      </c>
      <c r="D2059" s="1">
        <v>675</v>
      </c>
    </row>
    <row r="2060" spans="1:4" x14ac:dyDescent="0.25">
      <c r="A2060" s="1">
        <v>112</v>
      </c>
      <c r="B2060" s="2">
        <v>41094</v>
      </c>
      <c r="C2060" s="27" t="s">
        <v>12</v>
      </c>
      <c r="D2060" s="1">
        <v>10.8</v>
      </c>
    </row>
    <row r="2061" spans="1:4" x14ac:dyDescent="0.25">
      <c r="A2061" s="1">
        <v>112</v>
      </c>
      <c r="B2061" s="2">
        <v>41108</v>
      </c>
      <c r="C2061" s="27" t="s">
        <v>12</v>
      </c>
      <c r="D2061" s="1">
        <v>11</v>
      </c>
    </row>
    <row r="2062" spans="1:4" x14ac:dyDescent="0.25">
      <c r="A2062" s="1">
        <v>112</v>
      </c>
      <c r="B2062" s="2">
        <v>41122</v>
      </c>
      <c r="C2062" s="27" t="s">
        <v>12</v>
      </c>
      <c r="D2062" s="1">
        <v>11.8</v>
      </c>
    </row>
    <row r="2063" spans="1:4" x14ac:dyDescent="0.25">
      <c r="A2063" s="1">
        <v>112</v>
      </c>
      <c r="B2063" s="2">
        <v>41129</v>
      </c>
      <c r="C2063" s="27" t="s">
        <v>12</v>
      </c>
      <c r="D2063" s="1">
        <v>11.6</v>
      </c>
    </row>
    <row r="2064" spans="1:4" x14ac:dyDescent="0.25">
      <c r="A2064" s="1">
        <v>112</v>
      </c>
      <c r="B2064" s="2">
        <v>41136</v>
      </c>
      <c r="C2064" s="27" t="s">
        <v>12</v>
      </c>
      <c r="D2064" s="1">
        <v>11.1</v>
      </c>
    </row>
    <row r="2065" spans="1:4" x14ac:dyDescent="0.25">
      <c r="A2065" s="1">
        <v>112</v>
      </c>
      <c r="B2065" s="2">
        <v>41157</v>
      </c>
      <c r="C2065" s="27" t="s">
        <v>12</v>
      </c>
      <c r="D2065" s="1">
        <v>11.1</v>
      </c>
    </row>
    <row r="2066" spans="1:4" x14ac:dyDescent="0.25">
      <c r="A2066" s="1">
        <v>112</v>
      </c>
      <c r="B2066" s="2">
        <v>41171</v>
      </c>
      <c r="C2066" s="27" t="s">
        <v>12</v>
      </c>
      <c r="D2066" s="1">
        <v>11.7</v>
      </c>
    </row>
    <row r="2067" spans="1:4" x14ac:dyDescent="0.25">
      <c r="A2067" s="1">
        <v>112</v>
      </c>
      <c r="B2067" s="2">
        <v>41185</v>
      </c>
      <c r="C2067" s="27" t="s">
        <v>12</v>
      </c>
      <c r="D2067" s="1">
        <v>12.1</v>
      </c>
    </row>
    <row r="2068" spans="1:4" x14ac:dyDescent="0.25">
      <c r="A2068" s="1">
        <v>112</v>
      </c>
      <c r="B2068" s="2">
        <v>41199</v>
      </c>
      <c r="C2068" s="27" t="s">
        <v>12</v>
      </c>
      <c r="D2068" s="1">
        <v>11.7</v>
      </c>
    </row>
    <row r="2069" spans="1:4" x14ac:dyDescent="0.25">
      <c r="A2069" s="1">
        <v>112</v>
      </c>
      <c r="B2069" s="2">
        <v>41220</v>
      </c>
      <c r="C2069" s="27" t="s">
        <v>12</v>
      </c>
      <c r="D2069" s="1">
        <v>10.1</v>
      </c>
    </row>
    <row r="2070" spans="1:4" x14ac:dyDescent="0.25">
      <c r="A2070" s="1">
        <v>112</v>
      </c>
      <c r="B2070" s="2">
        <v>41233</v>
      </c>
      <c r="C2070" s="27" t="s">
        <v>12</v>
      </c>
      <c r="D2070" s="1">
        <v>9.8000000000000007</v>
      </c>
    </row>
    <row r="2071" spans="1:4" x14ac:dyDescent="0.25">
      <c r="A2071" s="1">
        <v>112</v>
      </c>
      <c r="B2071" s="2">
        <v>41248</v>
      </c>
      <c r="C2071" s="27" t="s">
        <v>12</v>
      </c>
      <c r="D2071" s="1">
        <v>10.1</v>
      </c>
    </row>
    <row r="2072" spans="1:4" x14ac:dyDescent="0.25">
      <c r="A2072" s="1">
        <v>112</v>
      </c>
      <c r="B2072" s="2">
        <v>41094</v>
      </c>
      <c r="C2072" s="27" t="s">
        <v>13</v>
      </c>
      <c r="D2072" s="1">
        <v>26</v>
      </c>
    </row>
    <row r="2073" spans="1:4" x14ac:dyDescent="0.25">
      <c r="A2073" s="1">
        <v>112</v>
      </c>
      <c r="B2073" s="2">
        <v>41122</v>
      </c>
      <c r="C2073" s="27" t="s">
        <v>13</v>
      </c>
      <c r="D2073" s="1">
        <v>26</v>
      </c>
    </row>
    <row r="2074" spans="1:4" x14ac:dyDescent="0.25">
      <c r="A2074" s="1">
        <v>112</v>
      </c>
      <c r="B2074" s="2">
        <v>41157</v>
      </c>
      <c r="C2074" s="27" t="s">
        <v>13</v>
      </c>
      <c r="D2074" s="1">
        <v>29</v>
      </c>
    </row>
    <row r="2075" spans="1:4" x14ac:dyDescent="0.25">
      <c r="A2075" s="1">
        <v>112</v>
      </c>
      <c r="B2075" s="2">
        <v>41185</v>
      </c>
      <c r="C2075" s="27" t="s">
        <v>13</v>
      </c>
      <c r="D2075" s="1">
        <v>27</v>
      </c>
    </row>
    <row r="2076" spans="1:4" x14ac:dyDescent="0.25">
      <c r="A2076" s="1">
        <v>112</v>
      </c>
      <c r="B2076" s="2">
        <v>41220</v>
      </c>
      <c r="C2076" s="27" t="s">
        <v>13</v>
      </c>
      <c r="D2076" s="1">
        <v>42</v>
      </c>
    </row>
    <row r="2077" spans="1:4" x14ac:dyDescent="0.25">
      <c r="A2077" s="1">
        <v>112</v>
      </c>
      <c r="B2077" s="2">
        <v>41248</v>
      </c>
      <c r="C2077" s="27" t="s">
        <v>13</v>
      </c>
      <c r="D2077" s="1">
        <v>33</v>
      </c>
    </row>
    <row r="2078" spans="1:4" x14ac:dyDescent="0.25">
      <c r="A2078" s="1" t="e">
        <v>#N/A</v>
      </c>
      <c r="B2078" s="2">
        <v>41097</v>
      </c>
      <c r="C2078" s="27" t="s">
        <v>11</v>
      </c>
      <c r="D2078" s="1">
        <v>1323</v>
      </c>
    </row>
    <row r="2079" spans="1:4" x14ac:dyDescent="0.25">
      <c r="A2079" s="1" t="e">
        <v>#N/A</v>
      </c>
      <c r="B2079" s="2">
        <v>41125</v>
      </c>
      <c r="C2079" s="27" t="s">
        <v>11</v>
      </c>
      <c r="D2079" s="1">
        <v>924</v>
      </c>
    </row>
    <row r="2080" spans="1:4" x14ac:dyDescent="0.25">
      <c r="A2080" s="1" t="e">
        <v>#N/A</v>
      </c>
      <c r="B2080" s="2">
        <v>41156</v>
      </c>
      <c r="C2080" s="27" t="s">
        <v>11</v>
      </c>
      <c r="D2080" s="1">
        <v>855</v>
      </c>
    </row>
    <row r="2081" spans="1:4" x14ac:dyDescent="0.25">
      <c r="A2081" s="1" t="e">
        <v>#N/A</v>
      </c>
      <c r="B2081" s="2">
        <v>41186</v>
      </c>
      <c r="C2081" s="27" t="s">
        <v>11</v>
      </c>
      <c r="D2081" s="1">
        <v>798</v>
      </c>
    </row>
    <row r="2082" spans="1:4" x14ac:dyDescent="0.25">
      <c r="A2082" s="1" t="e">
        <v>#N/A</v>
      </c>
      <c r="B2082" s="2">
        <v>41221</v>
      </c>
      <c r="C2082" s="27" t="s">
        <v>11</v>
      </c>
      <c r="D2082" s="1">
        <v>962</v>
      </c>
    </row>
    <row r="2083" spans="1:4" x14ac:dyDescent="0.25">
      <c r="A2083" s="1" t="e">
        <v>#N/A</v>
      </c>
      <c r="B2083" s="2">
        <v>41097</v>
      </c>
      <c r="C2083" s="27" t="s">
        <v>12</v>
      </c>
      <c r="D2083" s="1">
        <v>9.3000000000000007</v>
      </c>
    </row>
    <row r="2084" spans="1:4" x14ac:dyDescent="0.25">
      <c r="A2084" s="1" t="e">
        <v>#N/A</v>
      </c>
      <c r="B2084" s="2">
        <v>41109</v>
      </c>
      <c r="C2084" s="27" t="s">
        <v>12</v>
      </c>
      <c r="D2084" s="1">
        <v>9.3000000000000007</v>
      </c>
    </row>
    <row r="2085" spans="1:4" x14ac:dyDescent="0.25">
      <c r="A2085" s="1" t="e">
        <v>#N/A</v>
      </c>
      <c r="B2085" s="2">
        <v>41125</v>
      </c>
      <c r="C2085" s="27" t="s">
        <v>12</v>
      </c>
      <c r="D2085" s="1">
        <v>8.9</v>
      </c>
    </row>
    <row r="2086" spans="1:4" x14ac:dyDescent="0.25">
      <c r="A2086" s="1" t="e">
        <v>#N/A</v>
      </c>
      <c r="B2086" s="2">
        <v>41139</v>
      </c>
      <c r="C2086" s="27" t="s">
        <v>12</v>
      </c>
      <c r="D2086" s="1">
        <v>8.4</v>
      </c>
    </row>
    <row r="2087" spans="1:4" x14ac:dyDescent="0.25">
      <c r="A2087" s="1" t="e">
        <v>#N/A</v>
      </c>
      <c r="B2087" s="2">
        <v>41156</v>
      </c>
      <c r="C2087" s="27" t="s">
        <v>12</v>
      </c>
      <c r="D2087" s="1">
        <v>9</v>
      </c>
    </row>
    <row r="2088" spans="1:4" x14ac:dyDescent="0.25">
      <c r="A2088" s="1" t="e">
        <v>#N/A</v>
      </c>
      <c r="B2088" s="2">
        <v>41172</v>
      </c>
      <c r="C2088" s="27" t="s">
        <v>12</v>
      </c>
      <c r="D2088" s="1">
        <v>8.9</v>
      </c>
    </row>
    <row r="2089" spans="1:4" x14ac:dyDescent="0.25">
      <c r="A2089" s="1" t="e">
        <v>#N/A</v>
      </c>
      <c r="B2089" s="2">
        <v>41186</v>
      </c>
      <c r="C2089" s="27" t="s">
        <v>12</v>
      </c>
      <c r="D2089" s="1">
        <v>8.4</v>
      </c>
    </row>
    <row r="2090" spans="1:4" x14ac:dyDescent="0.25">
      <c r="A2090" s="1" t="e">
        <v>#N/A</v>
      </c>
      <c r="B2090" s="2">
        <v>41200</v>
      </c>
      <c r="C2090" s="27" t="s">
        <v>12</v>
      </c>
      <c r="D2090" s="1">
        <v>8.9</v>
      </c>
    </row>
    <row r="2091" spans="1:4" x14ac:dyDescent="0.25">
      <c r="A2091" s="1" t="e">
        <v>#N/A</v>
      </c>
      <c r="B2091" s="2">
        <v>41221</v>
      </c>
      <c r="C2091" s="27" t="s">
        <v>12</v>
      </c>
      <c r="D2091" s="1">
        <v>8.9</v>
      </c>
    </row>
    <row r="2092" spans="1:4" x14ac:dyDescent="0.25">
      <c r="A2092" s="1" t="e">
        <v>#N/A</v>
      </c>
      <c r="B2092" s="2">
        <v>41240</v>
      </c>
      <c r="C2092" s="27" t="s">
        <v>12</v>
      </c>
      <c r="D2092" s="1">
        <v>8.3000000000000007</v>
      </c>
    </row>
    <row r="2093" spans="1:4" x14ac:dyDescent="0.25">
      <c r="A2093" s="1" t="e">
        <v>#N/A</v>
      </c>
      <c r="B2093" s="2">
        <v>41097</v>
      </c>
      <c r="C2093" s="27" t="s">
        <v>13</v>
      </c>
      <c r="D2093" s="1">
        <v>49</v>
      </c>
    </row>
    <row r="2094" spans="1:4" x14ac:dyDescent="0.25">
      <c r="A2094" s="1" t="e">
        <v>#N/A</v>
      </c>
      <c r="B2094" s="2">
        <v>41125</v>
      </c>
      <c r="C2094" s="27" t="s">
        <v>13</v>
      </c>
      <c r="D2094" s="1">
        <v>29</v>
      </c>
    </row>
    <row r="2095" spans="1:4" x14ac:dyDescent="0.25">
      <c r="A2095" s="1" t="e">
        <v>#N/A</v>
      </c>
      <c r="B2095" s="2">
        <v>41156</v>
      </c>
      <c r="C2095" s="27" t="s">
        <v>13</v>
      </c>
      <c r="D2095" s="1">
        <v>37</v>
      </c>
    </row>
    <row r="2096" spans="1:4" x14ac:dyDescent="0.25">
      <c r="A2096" s="1" t="e">
        <v>#N/A</v>
      </c>
      <c r="B2096" s="2">
        <v>41186</v>
      </c>
      <c r="C2096" s="27" t="s">
        <v>13</v>
      </c>
      <c r="D2096" s="1">
        <v>45</v>
      </c>
    </row>
    <row r="2097" spans="1:4" x14ac:dyDescent="0.25">
      <c r="A2097" s="1" t="e">
        <v>#N/A</v>
      </c>
      <c r="B2097" s="2">
        <v>41221</v>
      </c>
      <c r="C2097" s="27" t="s">
        <v>13</v>
      </c>
      <c r="D2097" s="1">
        <v>33</v>
      </c>
    </row>
    <row r="2098" spans="1:4" x14ac:dyDescent="0.25">
      <c r="A2098" s="1">
        <v>113</v>
      </c>
      <c r="B2098" s="2">
        <v>41095</v>
      </c>
      <c r="C2098" s="27" t="s">
        <v>11</v>
      </c>
      <c r="D2098" s="1">
        <v>564</v>
      </c>
    </row>
    <row r="2099" spans="1:4" x14ac:dyDescent="0.25">
      <c r="A2099" s="1">
        <v>113</v>
      </c>
      <c r="B2099" s="2">
        <v>41123</v>
      </c>
      <c r="C2099" s="27" t="s">
        <v>11</v>
      </c>
      <c r="D2099" s="1">
        <v>330</v>
      </c>
    </row>
    <row r="2100" spans="1:4" x14ac:dyDescent="0.25">
      <c r="A2100" s="1">
        <v>113</v>
      </c>
      <c r="B2100" s="2">
        <v>41156</v>
      </c>
      <c r="C2100" s="27" t="s">
        <v>11</v>
      </c>
      <c r="D2100" s="1">
        <v>342</v>
      </c>
    </row>
    <row r="2101" spans="1:4" x14ac:dyDescent="0.25">
      <c r="A2101" s="1">
        <v>113</v>
      </c>
      <c r="B2101" s="2">
        <v>41191</v>
      </c>
      <c r="C2101" s="27" t="s">
        <v>11</v>
      </c>
      <c r="D2101" s="1">
        <v>402</v>
      </c>
    </row>
    <row r="2102" spans="1:4" x14ac:dyDescent="0.25">
      <c r="A2102" s="1">
        <v>113</v>
      </c>
      <c r="B2102" s="2">
        <v>41221</v>
      </c>
      <c r="C2102" s="27" t="s">
        <v>11</v>
      </c>
      <c r="D2102" s="1">
        <v>544</v>
      </c>
    </row>
    <row r="2103" spans="1:4" x14ac:dyDescent="0.25">
      <c r="A2103" s="1">
        <v>113</v>
      </c>
      <c r="B2103" s="2">
        <v>41095</v>
      </c>
      <c r="C2103" s="27" t="s">
        <v>12</v>
      </c>
      <c r="D2103" s="1">
        <v>11.1</v>
      </c>
    </row>
    <row r="2104" spans="1:4" x14ac:dyDescent="0.25">
      <c r="A2104" s="1">
        <v>113</v>
      </c>
      <c r="B2104" s="2">
        <v>41109</v>
      </c>
      <c r="C2104" s="27" t="s">
        <v>12</v>
      </c>
      <c r="D2104" s="1">
        <v>10.7</v>
      </c>
    </row>
    <row r="2105" spans="1:4" x14ac:dyDescent="0.25">
      <c r="A2105" s="1">
        <v>113</v>
      </c>
      <c r="B2105" s="2">
        <v>41123</v>
      </c>
      <c r="C2105" s="27" t="s">
        <v>12</v>
      </c>
      <c r="D2105" s="1">
        <v>10.7</v>
      </c>
    </row>
    <row r="2106" spans="1:4" x14ac:dyDescent="0.25">
      <c r="A2106" s="1">
        <v>113</v>
      </c>
      <c r="B2106" s="2">
        <v>41137</v>
      </c>
      <c r="C2106" s="27" t="s">
        <v>12</v>
      </c>
      <c r="D2106" s="1">
        <v>10.1</v>
      </c>
    </row>
    <row r="2107" spans="1:4" x14ac:dyDescent="0.25">
      <c r="A2107" s="1">
        <v>113</v>
      </c>
      <c r="B2107" s="2">
        <v>41156</v>
      </c>
      <c r="C2107" s="27" t="s">
        <v>12</v>
      </c>
      <c r="D2107" s="1">
        <v>10.1</v>
      </c>
    </row>
    <row r="2108" spans="1:4" x14ac:dyDescent="0.25">
      <c r="A2108" s="1">
        <v>113</v>
      </c>
      <c r="B2108" s="2">
        <v>41191</v>
      </c>
      <c r="C2108" s="27" t="s">
        <v>12</v>
      </c>
      <c r="D2108" s="1">
        <v>10.1</v>
      </c>
    </row>
    <row r="2109" spans="1:4" x14ac:dyDescent="0.25">
      <c r="A2109" s="1">
        <v>113</v>
      </c>
      <c r="B2109" s="2">
        <v>41202</v>
      </c>
      <c r="C2109" s="27" t="s">
        <v>12</v>
      </c>
      <c r="D2109" s="1">
        <v>9.6999999999999993</v>
      </c>
    </row>
    <row r="2110" spans="1:4" x14ac:dyDescent="0.25">
      <c r="A2110" s="1">
        <v>113</v>
      </c>
      <c r="B2110" s="2">
        <v>41221</v>
      </c>
      <c r="C2110" s="27" t="s">
        <v>12</v>
      </c>
      <c r="D2110" s="1">
        <v>9.5</v>
      </c>
    </row>
    <row r="2111" spans="1:4" x14ac:dyDescent="0.25">
      <c r="A2111" s="1">
        <v>113</v>
      </c>
      <c r="B2111" s="2">
        <v>41232</v>
      </c>
      <c r="C2111" s="27" t="s">
        <v>12</v>
      </c>
      <c r="D2111" s="1">
        <v>8.6999999999999993</v>
      </c>
    </row>
    <row r="2112" spans="1:4" x14ac:dyDescent="0.25">
      <c r="A2112" s="1">
        <v>113</v>
      </c>
      <c r="B2112" s="2">
        <v>41095</v>
      </c>
      <c r="C2112" s="27" t="s">
        <v>13</v>
      </c>
      <c r="D2112" s="1">
        <v>34</v>
      </c>
    </row>
    <row r="2113" spans="1:4" x14ac:dyDescent="0.25">
      <c r="A2113" s="1">
        <v>113</v>
      </c>
      <c r="B2113" s="2">
        <v>41123</v>
      </c>
      <c r="C2113" s="27" t="s">
        <v>13</v>
      </c>
      <c r="D2113" s="1">
        <v>24</v>
      </c>
    </row>
    <row r="2114" spans="1:4" x14ac:dyDescent="0.25">
      <c r="A2114" s="1">
        <v>113</v>
      </c>
      <c r="B2114" s="2">
        <v>41156</v>
      </c>
      <c r="C2114" s="27" t="s">
        <v>13</v>
      </c>
      <c r="D2114" s="1">
        <v>14</v>
      </c>
    </row>
    <row r="2115" spans="1:4" x14ac:dyDescent="0.25">
      <c r="A2115" s="1">
        <v>113</v>
      </c>
      <c r="B2115" s="2">
        <v>41191</v>
      </c>
      <c r="C2115" s="27" t="s">
        <v>13</v>
      </c>
      <c r="D2115" s="1">
        <v>26</v>
      </c>
    </row>
    <row r="2116" spans="1:4" x14ac:dyDescent="0.25">
      <c r="A2116" s="1">
        <v>113</v>
      </c>
      <c r="B2116" s="2">
        <v>41221</v>
      </c>
      <c r="C2116" s="27" t="s">
        <v>13</v>
      </c>
      <c r="D2116" s="1">
        <v>29</v>
      </c>
    </row>
    <row r="2117" spans="1:4" x14ac:dyDescent="0.25">
      <c r="A2117" s="1">
        <v>114</v>
      </c>
      <c r="B2117" s="2">
        <v>41095</v>
      </c>
      <c r="C2117" s="27" t="s">
        <v>11</v>
      </c>
      <c r="D2117" s="1">
        <v>759</v>
      </c>
    </row>
    <row r="2118" spans="1:4" x14ac:dyDescent="0.25">
      <c r="A2118" s="1">
        <v>114</v>
      </c>
      <c r="B2118" s="2">
        <v>41123</v>
      </c>
      <c r="C2118" s="27" t="s">
        <v>11</v>
      </c>
      <c r="D2118" s="1">
        <v>605</v>
      </c>
    </row>
    <row r="2119" spans="1:4" x14ac:dyDescent="0.25">
      <c r="A2119" s="1">
        <v>114</v>
      </c>
      <c r="B2119" s="2">
        <v>41156</v>
      </c>
      <c r="C2119" s="27" t="s">
        <v>11</v>
      </c>
      <c r="D2119" s="1">
        <v>731</v>
      </c>
    </row>
    <row r="2120" spans="1:4" x14ac:dyDescent="0.25">
      <c r="A2120" s="1">
        <v>114</v>
      </c>
      <c r="B2120" s="2">
        <v>41186</v>
      </c>
      <c r="C2120" s="27" t="s">
        <v>11</v>
      </c>
      <c r="D2120" s="1">
        <v>544</v>
      </c>
    </row>
    <row r="2121" spans="1:4" x14ac:dyDescent="0.25">
      <c r="A2121" s="1">
        <v>114</v>
      </c>
      <c r="B2121" s="2">
        <v>41221</v>
      </c>
      <c r="C2121" s="27" t="s">
        <v>11</v>
      </c>
      <c r="D2121" s="1">
        <v>598</v>
      </c>
    </row>
    <row r="2122" spans="1:4" x14ac:dyDescent="0.25">
      <c r="A2122" s="1">
        <v>114</v>
      </c>
      <c r="B2122" s="2">
        <v>41095</v>
      </c>
      <c r="C2122" s="27" t="s">
        <v>12</v>
      </c>
      <c r="D2122" s="1">
        <v>11.2</v>
      </c>
    </row>
    <row r="2123" spans="1:4" x14ac:dyDescent="0.25">
      <c r="A2123" s="1">
        <v>114</v>
      </c>
      <c r="B2123" s="2">
        <v>41109</v>
      </c>
      <c r="C2123" s="27" t="s">
        <v>12</v>
      </c>
      <c r="D2123" s="1">
        <v>10.9</v>
      </c>
    </row>
    <row r="2124" spans="1:4" x14ac:dyDescent="0.25">
      <c r="A2124" s="1">
        <v>114</v>
      </c>
      <c r="B2124" s="2">
        <v>41123</v>
      </c>
      <c r="C2124" s="27" t="s">
        <v>12</v>
      </c>
      <c r="D2124" s="1">
        <v>10.8</v>
      </c>
    </row>
    <row r="2125" spans="1:4" x14ac:dyDescent="0.25">
      <c r="A2125" s="1">
        <v>114</v>
      </c>
      <c r="B2125" s="2">
        <v>41139</v>
      </c>
      <c r="C2125" s="27" t="s">
        <v>12</v>
      </c>
      <c r="D2125" s="1">
        <v>9.1999999999999993</v>
      </c>
    </row>
    <row r="2126" spans="1:4" x14ac:dyDescent="0.25">
      <c r="A2126" s="1">
        <v>114</v>
      </c>
      <c r="B2126" s="2">
        <v>41158</v>
      </c>
      <c r="C2126" s="27" t="s">
        <v>12</v>
      </c>
      <c r="D2126" s="1">
        <v>10</v>
      </c>
    </row>
    <row r="2127" spans="1:4" x14ac:dyDescent="0.25">
      <c r="A2127" s="1">
        <v>114</v>
      </c>
      <c r="B2127" s="2">
        <v>41186</v>
      </c>
      <c r="C2127" s="27" t="s">
        <v>12</v>
      </c>
      <c r="D2127" s="1">
        <v>10.4</v>
      </c>
    </row>
    <row r="2128" spans="1:4" x14ac:dyDescent="0.25">
      <c r="A2128" s="1">
        <v>114</v>
      </c>
      <c r="B2128" s="2">
        <v>41200</v>
      </c>
      <c r="C2128" s="27" t="s">
        <v>12</v>
      </c>
      <c r="D2128" s="1">
        <v>10.3</v>
      </c>
    </row>
    <row r="2129" spans="1:4" x14ac:dyDescent="0.25">
      <c r="A2129" s="1">
        <v>114</v>
      </c>
      <c r="B2129" s="2">
        <v>41221</v>
      </c>
      <c r="C2129" s="27" t="s">
        <v>12</v>
      </c>
      <c r="D2129" s="1">
        <v>10.4</v>
      </c>
    </row>
    <row r="2130" spans="1:4" x14ac:dyDescent="0.25">
      <c r="A2130" s="1">
        <v>114</v>
      </c>
      <c r="B2130" s="2">
        <v>41095</v>
      </c>
      <c r="C2130" s="27" t="s">
        <v>13</v>
      </c>
      <c r="D2130" s="1">
        <v>24</v>
      </c>
    </row>
    <row r="2131" spans="1:4" x14ac:dyDescent="0.25">
      <c r="A2131" s="1">
        <v>114</v>
      </c>
      <c r="B2131" s="2">
        <v>41123</v>
      </c>
      <c r="C2131" s="27" t="s">
        <v>13</v>
      </c>
      <c r="D2131" s="1">
        <v>23</v>
      </c>
    </row>
    <row r="2132" spans="1:4" x14ac:dyDescent="0.25">
      <c r="A2132" s="1">
        <v>114</v>
      </c>
      <c r="B2132" s="2">
        <v>41156</v>
      </c>
      <c r="C2132" s="27" t="s">
        <v>13</v>
      </c>
      <c r="D2132" s="1">
        <v>18</v>
      </c>
    </row>
    <row r="2133" spans="1:4" x14ac:dyDescent="0.25">
      <c r="A2133" s="1">
        <v>114</v>
      </c>
      <c r="B2133" s="2">
        <v>41186</v>
      </c>
      <c r="C2133" s="27" t="s">
        <v>13</v>
      </c>
      <c r="D2133" s="1">
        <v>30</v>
      </c>
    </row>
    <row r="2134" spans="1:4" x14ac:dyDescent="0.25">
      <c r="A2134" s="1">
        <v>114</v>
      </c>
      <c r="B2134" s="2">
        <v>41221</v>
      </c>
      <c r="C2134" s="27" t="s">
        <v>13</v>
      </c>
      <c r="D2134" s="1">
        <v>30</v>
      </c>
    </row>
    <row r="2135" spans="1:4" x14ac:dyDescent="0.25">
      <c r="A2135" s="1">
        <v>115</v>
      </c>
      <c r="B2135" s="2">
        <v>41094</v>
      </c>
      <c r="C2135" s="27" t="s">
        <v>11</v>
      </c>
      <c r="D2135" s="1">
        <v>799</v>
      </c>
    </row>
    <row r="2136" spans="1:4" x14ac:dyDescent="0.25">
      <c r="A2136" s="1">
        <v>115</v>
      </c>
      <c r="B2136" s="2">
        <v>41094</v>
      </c>
      <c r="C2136" s="27" t="s">
        <v>12</v>
      </c>
      <c r="D2136" s="1">
        <v>10.199999999999999</v>
      </c>
    </row>
    <row r="2137" spans="1:4" x14ac:dyDescent="0.25">
      <c r="A2137" s="1">
        <v>115</v>
      </c>
      <c r="B2137" s="2">
        <v>41094</v>
      </c>
      <c r="C2137" s="27" t="s">
        <v>13</v>
      </c>
      <c r="D2137" s="1">
        <v>18</v>
      </c>
    </row>
    <row r="2138" spans="1:4" x14ac:dyDescent="0.25">
      <c r="A2138" s="1">
        <v>116</v>
      </c>
      <c r="B2138" s="2">
        <v>41094</v>
      </c>
      <c r="C2138" s="27" t="s">
        <v>11</v>
      </c>
      <c r="D2138" s="1">
        <v>354</v>
      </c>
    </row>
    <row r="2139" spans="1:4" x14ac:dyDescent="0.25">
      <c r="A2139" s="1">
        <v>116</v>
      </c>
      <c r="B2139" s="2">
        <v>41122</v>
      </c>
      <c r="C2139" s="27" t="s">
        <v>11</v>
      </c>
      <c r="D2139" s="1">
        <v>425</v>
      </c>
    </row>
    <row r="2140" spans="1:4" x14ac:dyDescent="0.25">
      <c r="A2140" s="1">
        <v>116</v>
      </c>
      <c r="B2140" s="2">
        <v>41159</v>
      </c>
      <c r="C2140" s="27" t="s">
        <v>11</v>
      </c>
      <c r="D2140" s="1">
        <v>576</v>
      </c>
    </row>
    <row r="2141" spans="1:4" x14ac:dyDescent="0.25">
      <c r="A2141" s="1">
        <v>116</v>
      </c>
      <c r="B2141" s="2">
        <v>41185</v>
      </c>
      <c r="C2141" s="27" t="s">
        <v>11</v>
      </c>
      <c r="D2141" s="1">
        <v>427</v>
      </c>
    </row>
    <row r="2142" spans="1:4" x14ac:dyDescent="0.25">
      <c r="A2142" s="1">
        <v>116</v>
      </c>
      <c r="B2142" s="2">
        <v>41220</v>
      </c>
      <c r="C2142" s="27" t="s">
        <v>11</v>
      </c>
      <c r="D2142" s="1">
        <v>817</v>
      </c>
    </row>
    <row r="2143" spans="1:4" x14ac:dyDescent="0.25">
      <c r="A2143" s="1">
        <v>116</v>
      </c>
      <c r="B2143" s="2">
        <v>41248</v>
      </c>
      <c r="C2143" s="27" t="s">
        <v>11</v>
      </c>
      <c r="D2143" s="1">
        <v>535</v>
      </c>
    </row>
    <row r="2144" spans="1:4" x14ac:dyDescent="0.25">
      <c r="A2144" s="1">
        <v>116</v>
      </c>
      <c r="B2144" s="2">
        <v>41094</v>
      </c>
      <c r="C2144" s="27" t="s">
        <v>12</v>
      </c>
      <c r="D2144" s="1">
        <v>10.6</v>
      </c>
    </row>
    <row r="2145" spans="1:4" x14ac:dyDescent="0.25">
      <c r="A2145" s="1">
        <v>116</v>
      </c>
      <c r="B2145" s="2">
        <v>41108</v>
      </c>
      <c r="C2145" s="27" t="s">
        <v>12</v>
      </c>
      <c r="D2145" s="1">
        <v>10.1</v>
      </c>
    </row>
    <row r="2146" spans="1:4" x14ac:dyDescent="0.25">
      <c r="A2146" s="1">
        <v>116</v>
      </c>
      <c r="B2146" s="2">
        <v>41122</v>
      </c>
      <c r="C2146" s="27" t="s">
        <v>12</v>
      </c>
      <c r="D2146" s="1">
        <v>10.8</v>
      </c>
    </row>
    <row r="2147" spans="1:4" x14ac:dyDescent="0.25">
      <c r="A2147" s="1">
        <v>116</v>
      </c>
      <c r="B2147" s="2">
        <v>41136</v>
      </c>
      <c r="C2147" s="27" t="s">
        <v>12</v>
      </c>
      <c r="D2147" s="1">
        <v>11.7</v>
      </c>
    </row>
    <row r="2148" spans="1:4" x14ac:dyDescent="0.25">
      <c r="A2148" s="1">
        <v>116</v>
      </c>
      <c r="B2148" s="2">
        <v>41143</v>
      </c>
      <c r="C2148" s="27" t="s">
        <v>12</v>
      </c>
      <c r="D2148" s="1">
        <v>10.8</v>
      </c>
    </row>
    <row r="2149" spans="1:4" x14ac:dyDescent="0.25">
      <c r="A2149" s="1">
        <v>116</v>
      </c>
      <c r="B2149" s="2">
        <v>41159</v>
      </c>
      <c r="C2149" s="27" t="s">
        <v>12</v>
      </c>
      <c r="D2149" s="1">
        <v>10.5</v>
      </c>
    </row>
    <row r="2150" spans="1:4" x14ac:dyDescent="0.25">
      <c r="A2150" s="1">
        <v>116</v>
      </c>
      <c r="B2150" s="2">
        <v>41171</v>
      </c>
      <c r="C2150" s="27" t="s">
        <v>12</v>
      </c>
      <c r="D2150" s="1">
        <v>10.8</v>
      </c>
    </row>
    <row r="2151" spans="1:4" x14ac:dyDescent="0.25">
      <c r="A2151" s="1">
        <v>116</v>
      </c>
      <c r="B2151" s="2">
        <v>41185</v>
      </c>
      <c r="C2151" s="27" t="s">
        <v>12</v>
      </c>
      <c r="D2151" s="1">
        <v>12.1</v>
      </c>
    </row>
    <row r="2152" spans="1:4" x14ac:dyDescent="0.25">
      <c r="A2152" s="1">
        <v>116</v>
      </c>
      <c r="B2152" s="2">
        <v>41199</v>
      </c>
      <c r="C2152" s="27" t="s">
        <v>12</v>
      </c>
      <c r="D2152" s="1">
        <v>11.4</v>
      </c>
    </row>
    <row r="2153" spans="1:4" x14ac:dyDescent="0.25">
      <c r="A2153" s="1">
        <v>116</v>
      </c>
      <c r="B2153" s="2">
        <v>41220</v>
      </c>
      <c r="C2153" s="27" t="s">
        <v>12</v>
      </c>
      <c r="D2153" s="1">
        <v>9.6</v>
      </c>
    </row>
    <row r="2154" spans="1:4" x14ac:dyDescent="0.25">
      <c r="A2154" s="1">
        <v>116</v>
      </c>
      <c r="B2154" s="2">
        <v>41233</v>
      </c>
      <c r="C2154" s="27" t="s">
        <v>12</v>
      </c>
      <c r="D2154" s="1">
        <v>8.3000000000000007</v>
      </c>
    </row>
    <row r="2155" spans="1:4" x14ac:dyDescent="0.25">
      <c r="A2155" s="1">
        <v>116</v>
      </c>
      <c r="B2155" s="2">
        <v>41248</v>
      </c>
      <c r="C2155" s="27" t="s">
        <v>12</v>
      </c>
      <c r="D2155" s="1">
        <v>9.6999999999999993</v>
      </c>
    </row>
    <row r="2156" spans="1:4" x14ac:dyDescent="0.25">
      <c r="A2156" s="1">
        <v>116</v>
      </c>
      <c r="B2156" s="2">
        <v>41094</v>
      </c>
      <c r="C2156" s="27" t="s">
        <v>13</v>
      </c>
      <c r="D2156" s="1">
        <v>32</v>
      </c>
    </row>
    <row r="2157" spans="1:4" x14ac:dyDescent="0.25">
      <c r="A2157" s="1">
        <v>116</v>
      </c>
      <c r="B2157" s="2">
        <v>41122</v>
      </c>
      <c r="C2157" s="27" t="s">
        <v>13</v>
      </c>
      <c r="D2157" s="1">
        <v>37</v>
      </c>
    </row>
    <row r="2158" spans="1:4" x14ac:dyDescent="0.25">
      <c r="A2158" s="1">
        <v>116</v>
      </c>
      <c r="B2158" s="2">
        <v>41159</v>
      </c>
      <c r="C2158" s="27" t="s">
        <v>13</v>
      </c>
      <c r="D2158" s="1">
        <v>44</v>
      </c>
    </row>
    <row r="2159" spans="1:4" x14ac:dyDescent="0.25">
      <c r="A2159" s="1">
        <v>116</v>
      </c>
      <c r="B2159" s="2">
        <v>41185</v>
      </c>
      <c r="C2159" s="27" t="s">
        <v>13</v>
      </c>
      <c r="D2159" s="1">
        <v>47</v>
      </c>
    </row>
    <row r="2160" spans="1:4" x14ac:dyDescent="0.25">
      <c r="A2160" s="1">
        <v>116</v>
      </c>
      <c r="B2160" s="2">
        <v>41220</v>
      </c>
      <c r="C2160" s="27" t="s">
        <v>13</v>
      </c>
      <c r="D2160" s="1">
        <v>57</v>
      </c>
    </row>
    <row r="2161" spans="1:4" x14ac:dyDescent="0.25">
      <c r="A2161" s="1">
        <v>116</v>
      </c>
      <c r="B2161" s="2">
        <v>41248</v>
      </c>
      <c r="C2161" s="27" t="s">
        <v>13</v>
      </c>
      <c r="D2161" s="1">
        <v>44</v>
      </c>
    </row>
    <row r="2162" spans="1:4" x14ac:dyDescent="0.25">
      <c r="A2162" s="1">
        <v>117</v>
      </c>
      <c r="B2162" s="2">
        <v>41094</v>
      </c>
      <c r="C2162" s="27" t="s">
        <v>11</v>
      </c>
      <c r="D2162" s="1">
        <v>368</v>
      </c>
    </row>
    <row r="2163" spans="1:4" x14ac:dyDescent="0.25">
      <c r="A2163" s="1">
        <v>117</v>
      </c>
      <c r="B2163" s="2">
        <v>41122</v>
      </c>
      <c r="C2163" s="27" t="s">
        <v>11</v>
      </c>
      <c r="D2163" s="1">
        <v>414</v>
      </c>
    </row>
    <row r="2164" spans="1:4" x14ac:dyDescent="0.25">
      <c r="A2164" s="1">
        <v>117</v>
      </c>
      <c r="B2164" s="2">
        <v>41157</v>
      </c>
      <c r="C2164" s="27" t="s">
        <v>11</v>
      </c>
      <c r="D2164" s="1">
        <v>325</v>
      </c>
    </row>
    <row r="2165" spans="1:4" x14ac:dyDescent="0.25">
      <c r="A2165" s="1">
        <v>117</v>
      </c>
      <c r="B2165" s="2">
        <v>41185</v>
      </c>
      <c r="C2165" s="27" t="s">
        <v>11</v>
      </c>
      <c r="D2165" s="1">
        <v>238</v>
      </c>
    </row>
    <row r="2166" spans="1:4" x14ac:dyDescent="0.25">
      <c r="A2166" s="1">
        <v>117</v>
      </c>
      <c r="B2166" s="2">
        <v>41220</v>
      </c>
      <c r="C2166" s="27" t="s">
        <v>11</v>
      </c>
      <c r="D2166" s="1">
        <v>538</v>
      </c>
    </row>
    <row r="2167" spans="1:4" x14ac:dyDescent="0.25">
      <c r="A2167" s="1">
        <v>117</v>
      </c>
      <c r="B2167" s="2">
        <v>41248</v>
      </c>
      <c r="C2167" s="27" t="s">
        <v>11</v>
      </c>
      <c r="D2167" s="1">
        <v>470</v>
      </c>
    </row>
    <row r="2168" spans="1:4" x14ac:dyDescent="0.25">
      <c r="A2168" s="1">
        <v>117</v>
      </c>
      <c r="B2168" s="2">
        <v>41094</v>
      </c>
      <c r="C2168" s="27" t="s">
        <v>12</v>
      </c>
      <c r="D2168" s="1">
        <v>7.5</v>
      </c>
    </row>
    <row r="2169" spans="1:4" x14ac:dyDescent="0.25">
      <c r="A2169" s="1">
        <v>117</v>
      </c>
      <c r="B2169" s="2">
        <v>41108</v>
      </c>
      <c r="C2169" s="27" t="s">
        <v>12</v>
      </c>
      <c r="D2169" s="1">
        <v>8.1</v>
      </c>
    </row>
    <row r="2170" spans="1:4" x14ac:dyDescent="0.25">
      <c r="A2170" s="1">
        <v>117</v>
      </c>
      <c r="B2170" s="2">
        <v>41122</v>
      </c>
      <c r="C2170" s="27" t="s">
        <v>12</v>
      </c>
      <c r="D2170" s="1">
        <v>7.3</v>
      </c>
    </row>
    <row r="2171" spans="1:4" x14ac:dyDescent="0.25">
      <c r="A2171" s="1">
        <v>117</v>
      </c>
      <c r="B2171" s="2">
        <v>41129</v>
      </c>
      <c r="C2171" s="27" t="s">
        <v>12</v>
      </c>
      <c r="D2171" s="1">
        <v>7.9</v>
      </c>
    </row>
    <row r="2172" spans="1:4" x14ac:dyDescent="0.25">
      <c r="A2172" s="1">
        <v>117</v>
      </c>
      <c r="B2172" s="2">
        <v>41136</v>
      </c>
      <c r="C2172" s="27" t="s">
        <v>12</v>
      </c>
      <c r="D2172" s="1">
        <v>8.5</v>
      </c>
    </row>
    <row r="2173" spans="1:4" x14ac:dyDescent="0.25">
      <c r="A2173" s="1">
        <v>117</v>
      </c>
      <c r="B2173" s="2">
        <v>41157</v>
      </c>
      <c r="C2173" s="27" t="s">
        <v>12</v>
      </c>
      <c r="D2173" s="1">
        <v>9.6</v>
      </c>
    </row>
    <row r="2174" spans="1:4" x14ac:dyDescent="0.25">
      <c r="A2174" s="1">
        <v>117</v>
      </c>
      <c r="B2174" s="2">
        <v>41176</v>
      </c>
      <c r="C2174" s="27" t="s">
        <v>12</v>
      </c>
      <c r="D2174" s="1">
        <v>10.8</v>
      </c>
    </row>
    <row r="2175" spans="1:4" x14ac:dyDescent="0.25">
      <c r="A2175" s="1">
        <v>117</v>
      </c>
      <c r="B2175" s="2">
        <v>41185</v>
      </c>
      <c r="C2175" s="27" t="s">
        <v>12</v>
      </c>
      <c r="D2175" s="1">
        <v>12.5</v>
      </c>
    </row>
    <row r="2176" spans="1:4" x14ac:dyDescent="0.25">
      <c r="A2176" s="1">
        <v>117</v>
      </c>
      <c r="B2176" s="2">
        <v>41192</v>
      </c>
      <c r="C2176" s="27" t="s">
        <v>12</v>
      </c>
      <c r="D2176" s="1">
        <v>12.6</v>
      </c>
    </row>
    <row r="2177" spans="1:4" x14ac:dyDescent="0.25">
      <c r="A2177" s="1">
        <v>117</v>
      </c>
      <c r="B2177" s="2">
        <v>41199</v>
      </c>
      <c r="C2177" s="27" t="s">
        <v>12</v>
      </c>
      <c r="D2177" s="1">
        <v>12.5</v>
      </c>
    </row>
    <row r="2178" spans="1:4" x14ac:dyDescent="0.25">
      <c r="A2178" s="1">
        <v>117</v>
      </c>
      <c r="B2178" s="2">
        <v>41220</v>
      </c>
      <c r="C2178" s="27" t="s">
        <v>12</v>
      </c>
      <c r="D2178" s="1">
        <v>10.6</v>
      </c>
    </row>
    <row r="2179" spans="1:4" x14ac:dyDescent="0.25">
      <c r="A2179" s="1">
        <v>117</v>
      </c>
      <c r="B2179" s="2">
        <v>41225</v>
      </c>
      <c r="C2179" s="27" t="s">
        <v>12</v>
      </c>
      <c r="D2179" s="1">
        <v>9.4</v>
      </c>
    </row>
    <row r="2180" spans="1:4" x14ac:dyDescent="0.25">
      <c r="A2180" s="1">
        <v>117</v>
      </c>
      <c r="B2180" s="2">
        <v>41233</v>
      </c>
      <c r="C2180" s="27" t="s">
        <v>12</v>
      </c>
      <c r="D2180" s="1">
        <v>9.4</v>
      </c>
    </row>
    <row r="2181" spans="1:4" x14ac:dyDescent="0.25">
      <c r="A2181" s="1">
        <v>117</v>
      </c>
      <c r="B2181" s="2">
        <v>41241</v>
      </c>
      <c r="C2181" s="27" t="s">
        <v>12</v>
      </c>
      <c r="D2181" s="1">
        <v>8.5</v>
      </c>
    </row>
    <row r="2182" spans="1:4" x14ac:dyDescent="0.25">
      <c r="A2182" s="1">
        <v>117</v>
      </c>
      <c r="B2182" s="2">
        <v>41248</v>
      </c>
      <c r="C2182" s="27" t="s">
        <v>12</v>
      </c>
      <c r="D2182" s="1">
        <v>8.1</v>
      </c>
    </row>
    <row r="2183" spans="1:4" x14ac:dyDescent="0.25">
      <c r="A2183" s="1">
        <v>117</v>
      </c>
      <c r="B2183" s="2">
        <v>41094</v>
      </c>
      <c r="C2183" s="27" t="s">
        <v>13</v>
      </c>
      <c r="D2183" s="1">
        <v>35</v>
      </c>
    </row>
    <row r="2184" spans="1:4" x14ac:dyDescent="0.25">
      <c r="A2184" s="1">
        <v>117</v>
      </c>
      <c r="B2184" s="2">
        <v>41122</v>
      </c>
      <c r="C2184" s="27" t="s">
        <v>13</v>
      </c>
      <c r="D2184" s="1">
        <v>24</v>
      </c>
    </row>
    <row r="2185" spans="1:4" x14ac:dyDescent="0.25">
      <c r="A2185" s="1">
        <v>117</v>
      </c>
      <c r="B2185" s="2">
        <v>41157</v>
      </c>
      <c r="C2185" s="27" t="s">
        <v>13</v>
      </c>
      <c r="D2185" s="1">
        <v>33</v>
      </c>
    </row>
    <row r="2186" spans="1:4" x14ac:dyDescent="0.25">
      <c r="A2186" s="1">
        <v>117</v>
      </c>
      <c r="B2186" s="2">
        <v>41185</v>
      </c>
      <c r="C2186" s="27" t="s">
        <v>13</v>
      </c>
      <c r="D2186" s="1">
        <v>25</v>
      </c>
    </row>
    <row r="2187" spans="1:4" x14ac:dyDescent="0.25">
      <c r="A2187" s="1">
        <v>117</v>
      </c>
      <c r="B2187" s="2">
        <v>41220</v>
      </c>
      <c r="C2187" s="27" t="s">
        <v>13</v>
      </c>
      <c r="D2187" s="1">
        <v>32</v>
      </c>
    </row>
    <row r="2188" spans="1:4" x14ac:dyDescent="0.25">
      <c r="A2188" s="1">
        <v>117</v>
      </c>
      <c r="B2188" s="2">
        <v>41248</v>
      </c>
      <c r="C2188" s="27" t="s">
        <v>13</v>
      </c>
      <c r="D2188" s="1">
        <v>35</v>
      </c>
    </row>
    <row r="2189" spans="1:4" x14ac:dyDescent="0.25">
      <c r="A2189" s="1" t="e">
        <v>#N/A</v>
      </c>
      <c r="B2189" s="2">
        <v>41128</v>
      </c>
      <c r="C2189" s="27" t="s">
        <v>12</v>
      </c>
      <c r="D2189" s="1">
        <v>9.1999999999999993</v>
      </c>
    </row>
    <row r="2190" spans="1:4" x14ac:dyDescent="0.25">
      <c r="A2190" s="1">
        <v>118</v>
      </c>
      <c r="B2190" s="2">
        <v>41095</v>
      </c>
      <c r="C2190" s="27" t="s">
        <v>11</v>
      </c>
      <c r="D2190" s="1">
        <v>1548</v>
      </c>
    </row>
    <row r="2191" spans="1:4" x14ac:dyDescent="0.25">
      <c r="A2191" s="1">
        <v>118</v>
      </c>
      <c r="B2191" s="2">
        <v>41123</v>
      </c>
      <c r="C2191" s="27" t="s">
        <v>11</v>
      </c>
      <c r="D2191" s="1">
        <v>1434</v>
      </c>
    </row>
    <row r="2192" spans="1:4" x14ac:dyDescent="0.25">
      <c r="A2192" s="1">
        <v>118</v>
      </c>
      <c r="B2192" s="2">
        <v>41156</v>
      </c>
      <c r="C2192" s="27" t="s">
        <v>11</v>
      </c>
      <c r="D2192" s="1">
        <v>1275</v>
      </c>
    </row>
    <row r="2193" spans="1:4" x14ac:dyDescent="0.25">
      <c r="A2193" s="1">
        <v>118</v>
      </c>
      <c r="B2193" s="2">
        <v>41095</v>
      </c>
      <c r="C2193" s="27" t="s">
        <v>12</v>
      </c>
      <c r="D2193" s="1">
        <v>11</v>
      </c>
    </row>
    <row r="2194" spans="1:4" x14ac:dyDescent="0.25">
      <c r="A2194" s="1">
        <v>118</v>
      </c>
      <c r="B2194" s="2">
        <v>41109</v>
      </c>
      <c r="C2194" s="27" t="s">
        <v>12</v>
      </c>
      <c r="D2194" s="1">
        <v>11.4</v>
      </c>
    </row>
    <row r="2195" spans="1:4" x14ac:dyDescent="0.25">
      <c r="A2195" s="1">
        <v>118</v>
      </c>
      <c r="B2195" s="2">
        <v>41123</v>
      </c>
      <c r="C2195" s="27" t="s">
        <v>12</v>
      </c>
      <c r="D2195" s="1">
        <v>11.5</v>
      </c>
    </row>
    <row r="2196" spans="1:4" x14ac:dyDescent="0.25">
      <c r="A2196" s="1">
        <v>118</v>
      </c>
      <c r="B2196" s="2">
        <v>41137</v>
      </c>
      <c r="C2196" s="27" t="s">
        <v>12</v>
      </c>
      <c r="D2196" s="1">
        <v>12.2</v>
      </c>
    </row>
    <row r="2197" spans="1:4" x14ac:dyDescent="0.25">
      <c r="A2197" s="1">
        <v>118</v>
      </c>
      <c r="B2197" s="2">
        <v>41144</v>
      </c>
      <c r="C2197" s="27" t="s">
        <v>12</v>
      </c>
      <c r="D2197" s="1">
        <v>11.8</v>
      </c>
    </row>
    <row r="2198" spans="1:4" x14ac:dyDescent="0.25">
      <c r="A2198" s="1">
        <v>118</v>
      </c>
      <c r="B2198" s="2">
        <v>41156</v>
      </c>
      <c r="C2198" s="27" t="s">
        <v>12</v>
      </c>
      <c r="D2198" s="1">
        <v>11.2</v>
      </c>
    </row>
    <row r="2199" spans="1:4" x14ac:dyDescent="0.25">
      <c r="A2199" s="1">
        <v>118</v>
      </c>
      <c r="B2199" s="2">
        <v>41095</v>
      </c>
      <c r="C2199" s="27" t="s">
        <v>13</v>
      </c>
      <c r="D2199" s="1">
        <v>32</v>
      </c>
    </row>
    <row r="2200" spans="1:4" x14ac:dyDescent="0.25">
      <c r="A2200" s="1">
        <v>118</v>
      </c>
      <c r="B2200" s="2">
        <v>41123</v>
      </c>
      <c r="C2200" s="27" t="s">
        <v>13</v>
      </c>
      <c r="D2200" s="1">
        <v>34</v>
      </c>
    </row>
    <row r="2201" spans="1:4" x14ac:dyDescent="0.25">
      <c r="A2201" s="1">
        <v>118</v>
      </c>
      <c r="B2201" s="2">
        <v>41156</v>
      </c>
      <c r="C2201" s="27" t="s">
        <v>13</v>
      </c>
      <c r="D2201" s="1">
        <v>62</v>
      </c>
    </row>
    <row r="2202" spans="1:4" x14ac:dyDescent="0.25">
      <c r="A2202" s="1">
        <v>119</v>
      </c>
      <c r="B2202" s="2">
        <v>41095</v>
      </c>
      <c r="C2202" s="27" t="s">
        <v>11</v>
      </c>
      <c r="D2202" s="1">
        <v>807</v>
      </c>
    </row>
    <row r="2203" spans="1:4" x14ac:dyDescent="0.25">
      <c r="A2203" s="1">
        <v>119</v>
      </c>
      <c r="B2203" s="2">
        <v>41123</v>
      </c>
      <c r="C2203" s="27" t="s">
        <v>11</v>
      </c>
      <c r="D2203" s="1">
        <v>810</v>
      </c>
    </row>
    <row r="2204" spans="1:4" x14ac:dyDescent="0.25">
      <c r="A2204" s="1">
        <v>119</v>
      </c>
      <c r="B2204" s="2">
        <v>41156</v>
      </c>
      <c r="C2204" s="27" t="s">
        <v>11</v>
      </c>
      <c r="D2204" s="1">
        <v>770</v>
      </c>
    </row>
    <row r="2205" spans="1:4" x14ac:dyDescent="0.25">
      <c r="A2205" s="1">
        <v>119</v>
      </c>
      <c r="B2205" s="2">
        <v>41186</v>
      </c>
      <c r="C2205" s="27" t="s">
        <v>11</v>
      </c>
      <c r="D2205" s="1">
        <v>1030</v>
      </c>
    </row>
    <row r="2206" spans="1:4" x14ac:dyDescent="0.25">
      <c r="A2206" s="1">
        <v>119</v>
      </c>
      <c r="B2206" s="2">
        <v>41221</v>
      </c>
      <c r="C2206" s="27" t="s">
        <v>11</v>
      </c>
      <c r="D2206" s="1">
        <v>1560</v>
      </c>
    </row>
    <row r="2207" spans="1:4" x14ac:dyDescent="0.25">
      <c r="A2207" s="1">
        <v>119</v>
      </c>
      <c r="B2207" s="2">
        <v>41095</v>
      </c>
      <c r="C2207" s="27" t="s">
        <v>12</v>
      </c>
      <c r="D2207" s="1">
        <v>9</v>
      </c>
    </row>
    <row r="2208" spans="1:4" x14ac:dyDescent="0.25">
      <c r="A2208" s="1">
        <v>119</v>
      </c>
      <c r="B2208" s="2">
        <v>41109</v>
      </c>
      <c r="C2208" s="27" t="s">
        <v>12</v>
      </c>
      <c r="D2208" s="1">
        <v>9.5</v>
      </c>
    </row>
    <row r="2209" spans="1:4" x14ac:dyDescent="0.25">
      <c r="A2209" s="1">
        <v>119</v>
      </c>
      <c r="B2209" s="2">
        <v>41123</v>
      </c>
      <c r="C2209" s="27" t="s">
        <v>12</v>
      </c>
      <c r="D2209" s="1">
        <v>9.5</v>
      </c>
    </row>
    <row r="2210" spans="1:4" x14ac:dyDescent="0.25">
      <c r="A2210" s="1">
        <v>119</v>
      </c>
      <c r="B2210" s="2">
        <v>41137</v>
      </c>
      <c r="C2210" s="27" t="s">
        <v>12</v>
      </c>
      <c r="D2210" s="1">
        <v>9.5</v>
      </c>
    </row>
    <row r="2211" spans="1:4" x14ac:dyDescent="0.25">
      <c r="A2211" s="1">
        <v>119</v>
      </c>
      <c r="B2211" s="2">
        <v>41156</v>
      </c>
      <c r="C2211" s="27" t="s">
        <v>12</v>
      </c>
      <c r="D2211" s="1">
        <v>9.8000000000000007</v>
      </c>
    </row>
    <row r="2212" spans="1:4" x14ac:dyDescent="0.25">
      <c r="A2212" s="1">
        <v>119</v>
      </c>
      <c r="B2212" s="2">
        <v>41172</v>
      </c>
      <c r="C2212" s="27" t="s">
        <v>12</v>
      </c>
      <c r="D2212" s="1">
        <v>10.6</v>
      </c>
    </row>
    <row r="2213" spans="1:4" x14ac:dyDescent="0.25">
      <c r="A2213" s="1">
        <v>119</v>
      </c>
      <c r="B2213" s="2">
        <v>41186</v>
      </c>
      <c r="C2213" s="27" t="s">
        <v>12</v>
      </c>
      <c r="D2213" s="1">
        <v>10.8</v>
      </c>
    </row>
    <row r="2214" spans="1:4" x14ac:dyDescent="0.25">
      <c r="A2214" s="1">
        <v>119</v>
      </c>
      <c r="B2214" s="2">
        <v>41200</v>
      </c>
      <c r="C2214" s="27" t="s">
        <v>12</v>
      </c>
      <c r="D2214" s="1">
        <v>11.4</v>
      </c>
    </row>
    <row r="2215" spans="1:4" x14ac:dyDescent="0.25">
      <c r="A2215" s="1">
        <v>119</v>
      </c>
      <c r="B2215" s="2">
        <v>41221</v>
      </c>
      <c r="C2215" s="27" t="s">
        <v>12</v>
      </c>
      <c r="D2215" s="1">
        <v>11.7</v>
      </c>
    </row>
    <row r="2216" spans="1:4" x14ac:dyDescent="0.25">
      <c r="A2216" s="1">
        <v>119</v>
      </c>
      <c r="B2216" s="2">
        <v>41232</v>
      </c>
      <c r="C2216" s="27" t="s">
        <v>12</v>
      </c>
      <c r="D2216" s="1">
        <v>9</v>
      </c>
    </row>
    <row r="2217" spans="1:4" x14ac:dyDescent="0.25">
      <c r="A2217" s="1">
        <v>119</v>
      </c>
      <c r="B2217" s="2">
        <v>41240</v>
      </c>
      <c r="C2217" s="27" t="s">
        <v>12</v>
      </c>
      <c r="D2217" s="1">
        <v>8.1999999999999993</v>
      </c>
    </row>
    <row r="2218" spans="1:4" x14ac:dyDescent="0.25">
      <c r="A2218" s="1">
        <v>119</v>
      </c>
      <c r="B2218" s="2">
        <v>41095</v>
      </c>
      <c r="C2218" s="27" t="s">
        <v>13</v>
      </c>
      <c r="D2218" s="1">
        <v>37</v>
      </c>
    </row>
    <row r="2219" spans="1:4" x14ac:dyDescent="0.25">
      <c r="A2219" s="1">
        <v>119</v>
      </c>
      <c r="B2219" s="2">
        <v>41123</v>
      </c>
      <c r="C2219" s="27" t="s">
        <v>13</v>
      </c>
      <c r="D2219" s="1">
        <v>22</v>
      </c>
    </row>
    <row r="2220" spans="1:4" x14ac:dyDescent="0.25">
      <c r="A2220" s="1">
        <v>119</v>
      </c>
      <c r="B2220" s="2">
        <v>41156</v>
      </c>
      <c r="C2220" s="27" t="s">
        <v>13</v>
      </c>
      <c r="D2220" s="1">
        <v>14</v>
      </c>
    </row>
    <row r="2221" spans="1:4" x14ac:dyDescent="0.25">
      <c r="A2221" s="1">
        <v>119</v>
      </c>
      <c r="B2221" s="2">
        <v>41186</v>
      </c>
      <c r="C2221" s="27" t="s">
        <v>13</v>
      </c>
      <c r="D2221" s="1">
        <v>21</v>
      </c>
    </row>
    <row r="2222" spans="1:4" x14ac:dyDescent="0.25">
      <c r="A2222" s="1">
        <v>119</v>
      </c>
      <c r="B2222" s="2">
        <v>41221</v>
      </c>
      <c r="C2222" s="27" t="s">
        <v>13</v>
      </c>
      <c r="D2222" s="1">
        <v>80</v>
      </c>
    </row>
    <row r="2223" spans="1:4" x14ac:dyDescent="0.25">
      <c r="A2223" s="1">
        <v>120</v>
      </c>
      <c r="B2223" s="2">
        <v>41157</v>
      </c>
      <c r="C2223" s="27" t="s">
        <v>11</v>
      </c>
      <c r="D2223" s="1">
        <v>521</v>
      </c>
    </row>
    <row r="2224" spans="1:4" x14ac:dyDescent="0.25">
      <c r="A2224" s="1">
        <v>120</v>
      </c>
      <c r="B2224" s="2">
        <v>41185</v>
      </c>
      <c r="C2224" s="27" t="s">
        <v>11</v>
      </c>
      <c r="D2224" s="1">
        <v>492</v>
      </c>
    </row>
    <row r="2225" spans="1:4" x14ac:dyDescent="0.25">
      <c r="A2225" s="1">
        <v>120</v>
      </c>
      <c r="B2225" s="2">
        <v>41220</v>
      </c>
      <c r="C2225" s="27" t="s">
        <v>11</v>
      </c>
      <c r="D2225" s="1">
        <v>693</v>
      </c>
    </row>
    <row r="2226" spans="1:4" x14ac:dyDescent="0.25">
      <c r="A2226" s="1">
        <v>120</v>
      </c>
      <c r="B2226" s="2">
        <v>41248</v>
      </c>
      <c r="C2226" s="27" t="s">
        <v>11</v>
      </c>
      <c r="D2226" s="1">
        <v>227</v>
      </c>
    </row>
    <row r="2227" spans="1:4" x14ac:dyDescent="0.25">
      <c r="A2227" s="1">
        <v>120</v>
      </c>
      <c r="B2227" s="2">
        <v>41157</v>
      </c>
      <c r="C2227" s="27" t="s">
        <v>12</v>
      </c>
      <c r="D2227" s="1">
        <v>10.7</v>
      </c>
    </row>
    <row r="2228" spans="1:4" x14ac:dyDescent="0.25">
      <c r="A2228" s="1">
        <v>120</v>
      </c>
      <c r="B2228" s="2">
        <v>41171</v>
      </c>
      <c r="C2228" s="27" t="s">
        <v>12</v>
      </c>
      <c r="D2228" s="1">
        <v>9.5</v>
      </c>
    </row>
    <row r="2229" spans="1:4" x14ac:dyDescent="0.25">
      <c r="A2229" s="1">
        <v>120</v>
      </c>
      <c r="B2229" s="2">
        <v>41185</v>
      </c>
      <c r="C2229" s="27" t="s">
        <v>12</v>
      </c>
      <c r="D2229" s="1">
        <v>9.9</v>
      </c>
    </row>
    <row r="2230" spans="1:4" x14ac:dyDescent="0.25">
      <c r="A2230" s="1">
        <v>120</v>
      </c>
      <c r="B2230" s="2">
        <v>41199</v>
      </c>
      <c r="C2230" s="27" t="s">
        <v>12</v>
      </c>
      <c r="D2230" s="1">
        <v>9.4</v>
      </c>
    </row>
    <row r="2231" spans="1:4" x14ac:dyDescent="0.25">
      <c r="A2231" s="1">
        <v>120</v>
      </c>
      <c r="B2231" s="2">
        <v>41220</v>
      </c>
      <c r="C2231" s="27" t="s">
        <v>12</v>
      </c>
      <c r="D2231" s="1">
        <v>10.1</v>
      </c>
    </row>
    <row r="2232" spans="1:4" x14ac:dyDescent="0.25">
      <c r="A2232" s="1">
        <v>120</v>
      </c>
      <c r="B2232" s="2">
        <v>41229</v>
      </c>
      <c r="C2232" s="27" t="s">
        <v>12</v>
      </c>
      <c r="D2232" s="1">
        <v>9</v>
      </c>
    </row>
    <row r="2233" spans="1:4" x14ac:dyDescent="0.25">
      <c r="A2233" s="1">
        <v>120</v>
      </c>
      <c r="B2233" s="2">
        <v>41233</v>
      </c>
      <c r="C2233" s="27" t="s">
        <v>12</v>
      </c>
      <c r="D2233" s="1">
        <v>9.1999999999999993</v>
      </c>
    </row>
    <row r="2234" spans="1:4" x14ac:dyDescent="0.25">
      <c r="A2234" s="1">
        <v>120</v>
      </c>
      <c r="B2234" s="2">
        <v>41248</v>
      </c>
      <c r="C2234" s="27" t="s">
        <v>12</v>
      </c>
      <c r="D2234" s="1">
        <v>9.8000000000000007</v>
      </c>
    </row>
    <row r="2235" spans="1:4" x14ac:dyDescent="0.25">
      <c r="A2235" s="1">
        <v>120</v>
      </c>
      <c r="B2235" s="2">
        <v>41157</v>
      </c>
      <c r="C2235" s="27" t="s">
        <v>13</v>
      </c>
      <c r="D2235" s="1">
        <v>21</v>
      </c>
    </row>
    <row r="2236" spans="1:4" x14ac:dyDescent="0.25">
      <c r="A2236" s="1">
        <v>120</v>
      </c>
      <c r="B2236" s="2">
        <v>41185</v>
      </c>
      <c r="C2236" s="27" t="s">
        <v>13</v>
      </c>
      <c r="D2236" s="1">
        <v>20</v>
      </c>
    </row>
    <row r="2237" spans="1:4" x14ac:dyDescent="0.25">
      <c r="A2237" s="1">
        <v>120</v>
      </c>
      <c r="B2237" s="2">
        <v>41220</v>
      </c>
      <c r="C2237" s="27" t="s">
        <v>13</v>
      </c>
      <c r="D2237" s="1">
        <v>17</v>
      </c>
    </row>
    <row r="2238" spans="1:4" x14ac:dyDescent="0.25">
      <c r="A2238" s="1">
        <v>120</v>
      </c>
      <c r="B2238" s="2">
        <v>41248</v>
      </c>
      <c r="C2238" s="27" t="s">
        <v>13</v>
      </c>
      <c r="D2238" s="1">
        <v>22</v>
      </c>
    </row>
    <row r="2239" spans="1:4" x14ac:dyDescent="0.25">
      <c r="A2239" s="1">
        <v>121</v>
      </c>
      <c r="B2239" s="2">
        <v>41094</v>
      </c>
      <c r="C2239" s="27" t="s">
        <v>11</v>
      </c>
      <c r="D2239" s="1">
        <v>710</v>
      </c>
    </row>
    <row r="2240" spans="1:4" x14ac:dyDescent="0.25">
      <c r="A2240" s="1">
        <v>121</v>
      </c>
      <c r="B2240" s="2">
        <v>41122</v>
      </c>
      <c r="C2240" s="27" t="s">
        <v>11</v>
      </c>
      <c r="D2240" s="1">
        <v>590</v>
      </c>
    </row>
    <row r="2241" spans="1:4" x14ac:dyDescent="0.25">
      <c r="A2241" s="1">
        <v>121</v>
      </c>
      <c r="B2241" s="2">
        <v>41157</v>
      </c>
      <c r="C2241" s="27" t="s">
        <v>11</v>
      </c>
      <c r="D2241" s="1">
        <v>565</v>
      </c>
    </row>
    <row r="2242" spans="1:4" x14ac:dyDescent="0.25">
      <c r="A2242" s="1">
        <v>121</v>
      </c>
      <c r="B2242" s="2">
        <v>41185</v>
      </c>
      <c r="C2242" s="27" t="s">
        <v>11</v>
      </c>
      <c r="D2242" s="1">
        <v>558</v>
      </c>
    </row>
    <row r="2243" spans="1:4" x14ac:dyDescent="0.25">
      <c r="A2243" s="1">
        <v>121</v>
      </c>
      <c r="B2243" s="2">
        <v>41220</v>
      </c>
      <c r="C2243" s="27" t="s">
        <v>11</v>
      </c>
      <c r="D2243" s="1">
        <v>504</v>
      </c>
    </row>
    <row r="2244" spans="1:4" x14ac:dyDescent="0.25">
      <c r="A2244" s="1">
        <v>121</v>
      </c>
      <c r="B2244" s="2">
        <v>41248</v>
      </c>
      <c r="C2244" s="27" t="s">
        <v>11</v>
      </c>
      <c r="D2244" s="1">
        <v>456</v>
      </c>
    </row>
    <row r="2245" spans="1:4" x14ac:dyDescent="0.25">
      <c r="A2245" s="1">
        <v>121</v>
      </c>
      <c r="B2245" s="2">
        <v>41094</v>
      </c>
      <c r="C2245" s="27" t="s">
        <v>12</v>
      </c>
      <c r="D2245" s="1">
        <v>11.1</v>
      </c>
    </row>
    <row r="2246" spans="1:4" x14ac:dyDescent="0.25">
      <c r="A2246" s="1">
        <v>121</v>
      </c>
      <c r="B2246" s="2">
        <v>41108</v>
      </c>
      <c r="C2246" s="27" t="s">
        <v>12</v>
      </c>
      <c r="D2246" s="1">
        <v>11.4</v>
      </c>
    </row>
    <row r="2247" spans="1:4" x14ac:dyDescent="0.25">
      <c r="A2247" s="1">
        <v>121</v>
      </c>
      <c r="B2247" s="2">
        <v>41122</v>
      </c>
      <c r="C2247" s="27" t="s">
        <v>12</v>
      </c>
      <c r="D2247" s="1">
        <v>12.7</v>
      </c>
    </row>
    <row r="2248" spans="1:4" x14ac:dyDescent="0.25">
      <c r="A2248" s="1">
        <v>121</v>
      </c>
      <c r="B2248" s="2">
        <v>41129</v>
      </c>
      <c r="C2248" s="27" t="s">
        <v>12</v>
      </c>
      <c r="D2248" s="1">
        <v>12.5</v>
      </c>
    </row>
    <row r="2249" spans="1:4" x14ac:dyDescent="0.25">
      <c r="A2249" s="1">
        <v>121</v>
      </c>
      <c r="B2249" s="2">
        <v>41136</v>
      </c>
      <c r="C2249" s="27" t="s">
        <v>12</v>
      </c>
      <c r="D2249" s="1">
        <v>12.5</v>
      </c>
    </row>
    <row r="2250" spans="1:4" x14ac:dyDescent="0.25">
      <c r="A2250" s="1">
        <v>121</v>
      </c>
      <c r="B2250" s="2">
        <v>41142</v>
      </c>
      <c r="C2250" s="27" t="s">
        <v>12</v>
      </c>
      <c r="D2250" s="1">
        <v>11.9</v>
      </c>
    </row>
    <row r="2251" spans="1:4" x14ac:dyDescent="0.25">
      <c r="A2251" s="1">
        <v>121</v>
      </c>
      <c r="B2251" s="2">
        <v>41157</v>
      </c>
      <c r="C2251" s="27" t="s">
        <v>12</v>
      </c>
      <c r="D2251" s="1">
        <v>12.2</v>
      </c>
    </row>
    <row r="2252" spans="1:4" x14ac:dyDescent="0.25">
      <c r="A2252" s="1">
        <v>121</v>
      </c>
      <c r="B2252" s="2">
        <v>41171</v>
      </c>
      <c r="C2252" s="27" t="s">
        <v>12</v>
      </c>
      <c r="D2252" s="1">
        <v>12.5</v>
      </c>
    </row>
    <row r="2253" spans="1:4" x14ac:dyDescent="0.25">
      <c r="A2253" s="1">
        <v>121</v>
      </c>
      <c r="B2253" s="2">
        <v>41185</v>
      </c>
      <c r="C2253" s="27" t="s">
        <v>12</v>
      </c>
      <c r="D2253" s="1">
        <v>11.4</v>
      </c>
    </row>
    <row r="2254" spans="1:4" x14ac:dyDescent="0.25">
      <c r="A2254" s="1">
        <v>121</v>
      </c>
      <c r="B2254" s="2">
        <v>41201</v>
      </c>
      <c r="C2254" s="27" t="s">
        <v>12</v>
      </c>
      <c r="D2254" s="1">
        <v>11.4</v>
      </c>
    </row>
    <row r="2255" spans="1:4" x14ac:dyDescent="0.25">
      <c r="A2255" s="1">
        <v>121</v>
      </c>
      <c r="B2255" s="2">
        <v>41220</v>
      </c>
      <c r="C2255" s="27" t="s">
        <v>12</v>
      </c>
      <c r="D2255" s="1">
        <v>12</v>
      </c>
    </row>
    <row r="2256" spans="1:4" x14ac:dyDescent="0.25">
      <c r="A2256" s="1">
        <v>121</v>
      </c>
      <c r="B2256" s="2">
        <v>41233</v>
      </c>
      <c r="C2256" s="27" t="s">
        <v>12</v>
      </c>
      <c r="D2256" s="1">
        <v>12.4</v>
      </c>
    </row>
    <row r="2257" spans="1:4" x14ac:dyDescent="0.25">
      <c r="A2257" s="1">
        <v>121</v>
      </c>
      <c r="B2257" s="2">
        <v>41248</v>
      </c>
      <c r="C2257" s="27" t="s">
        <v>12</v>
      </c>
      <c r="D2257" s="1">
        <v>11.3</v>
      </c>
    </row>
    <row r="2258" spans="1:4" x14ac:dyDescent="0.25">
      <c r="A2258" s="1">
        <v>121</v>
      </c>
      <c r="B2258" s="2">
        <v>41094</v>
      </c>
      <c r="C2258" s="27" t="s">
        <v>13</v>
      </c>
      <c r="D2258" s="1">
        <v>26</v>
      </c>
    </row>
    <row r="2259" spans="1:4" x14ac:dyDescent="0.25">
      <c r="A2259" s="1">
        <v>121</v>
      </c>
      <c r="B2259" s="2">
        <v>41122</v>
      </c>
      <c r="C2259" s="27" t="s">
        <v>13</v>
      </c>
      <c r="D2259" s="1">
        <v>27</v>
      </c>
    </row>
    <row r="2260" spans="1:4" x14ac:dyDescent="0.25">
      <c r="A2260" s="1">
        <v>121</v>
      </c>
      <c r="B2260" s="2">
        <v>41157</v>
      </c>
      <c r="C2260" s="27" t="s">
        <v>13</v>
      </c>
      <c r="D2260" s="1">
        <v>29</v>
      </c>
    </row>
    <row r="2261" spans="1:4" x14ac:dyDescent="0.25">
      <c r="A2261" s="1">
        <v>121</v>
      </c>
      <c r="B2261" s="2">
        <v>41185</v>
      </c>
      <c r="C2261" s="27" t="s">
        <v>13</v>
      </c>
      <c r="D2261" s="1">
        <v>21</v>
      </c>
    </row>
    <row r="2262" spans="1:4" x14ac:dyDescent="0.25">
      <c r="A2262" s="1">
        <v>121</v>
      </c>
      <c r="B2262" s="2">
        <v>41220</v>
      </c>
      <c r="C2262" s="27" t="s">
        <v>13</v>
      </c>
      <c r="D2262" s="1">
        <v>28</v>
      </c>
    </row>
    <row r="2263" spans="1:4" x14ac:dyDescent="0.25">
      <c r="A2263" s="1">
        <v>121</v>
      </c>
      <c r="B2263" s="2">
        <v>41248</v>
      </c>
      <c r="C2263" s="27" t="s">
        <v>13</v>
      </c>
      <c r="D2263" s="1">
        <v>24</v>
      </c>
    </row>
    <row r="2264" spans="1:4" x14ac:dyDescent="0.25">
      <c r="A2264" s="1">
        <v>122</v>
      </c>
      <c r="B2264" s="2">
        <v>41099</v>
      </c>
      <c r="C2264" s="27" t="s">
        <v>11</v>
      </c>
      <c r="D2264" s="1">
        <v>841</v>
      </c>
    </row>
    <row r="2265" spans="1:4" x14ac:dyDescent="0.25">
      <c r="A2265" s="1">
        <v>122</v>
      </c>
      <c r="B2265" s="2">
        <v>41122</v>
      </c>
      <c r="C2265" s="27" t="s">
        <v>11</v>
      </c>
      <c r="D2265" s="1">
        <v>302</v>
      </c>
    </row>
    <row r="2266" spans="1:4" x14ac:dyDescent="0.25">
      <c r="A2266" s="1">
        <v>122</v>
      </c>
      <c r="B2266" s="2">
        <v>41185</v>
      </c>
      <c r="C2266" s="27" t="s">
        <v>11</v>
      </c>
      <c r="D2266" s="1">
        <v>908</v>
      </c>
    </row>
    <row r="2267" spans="1:4" x14ac:dyDescent="0.25">
      <c r="A2267" s="1">
        <v>122</v>
      </c>
      <c r="B2267" s="2">
        <v>41220</v>
      </c>
      <c r="C2267" s="27" t="s">
        <v>11</v>
      </c>
      <c r="D2267" s="1">
        <v>744</v>
      </c>
    </row>
    <row r="2268" spans="1:4" x14ac:dyDescent="0.25">
      <c r="A2268" s="1">
        <v>122</v>
      </c>
      <c r="B2268" s="2">
        <v>41099</v>
      </c>
      <c r="C2268" s="27" t="s">
        <v>12</v>
      </c>
      <c r="D2268" s="1">
        <v>10.8</v>
      </c>
    </row>
    <row r="2269" spans="1:4" x14ac:dyDescent="0.25">
      <c r="A2269" s="1">
        <v>122</v>
      </c>
      <c r="B2269" s="2">
        <v>41108</v>
      </c>
      <c r="C2269" s="27" t="s">
        <v>12</v>
      </c>
      <c r="D2269" s="1">
        <v>11.1</v>
      </c>
    </row>
    <row r="2270" spans="1:4" x14ac:dyDescent="0.25">
      <c r="A2270" s="1">
        <v>122</v>
      </c>
      <c r="B2270" s="2">
        <v>41122</v>
      </c>
      <c r="C2270" s="27" t="s">
        <v>12</v>
      </c>
      <c r="D2270" s="1">
        <v>12.3</v>
      </c>
    </row>
    <row r="2271" spans="1:4" x14ac:dyDescent="0.25">
      <c r="A2271" s="1">
        <v>122</v>
      </c>
      <c r="B2271" s="2">
        <v>41138</v>
      </c>
      <c r="C2271" s="27" t="s">
        <v>12</v>
      </c>
      <c r="D2271" s="1">
        <v>13</v>
      </c>
    </row>
    <row r="2272" spans="1:4" x14ac:dyDescent="0.25">
      <c r="A2272" s="1">
        <v>122</v>
      </c>
      <c r="B2272" s="2">
        <v>41152</v>
      </c>
      <c r="C2272" s="27" t="s">
        <v>12</v>
      </c>
      <c r="D2272" s="1">
        <v>11</v>
      </c>
    </row>
    <row r="2273" spans="1:4" x14ac:dyDescent="0.25">
      <c r="A2273" s="1">
        <v>122</v>
      </c>
      <c r="B2273" s="2">
        <v>41155</v>
      </c>
      <c r="C2273" s="27" t="s">
        <v>12</v>
      </c>
      <c r="D2273" s="1">
        <v>10.3</v>
      </c>
    </row>
    <row r="2274" spans="1:4" x14ac:dyDescent="0.25">
      <c r="A2274" s="1">
        <v>122</v>
      </c>
      <c r="B2274" s="2">
        <v>41169</v>
      </c>
      <c r="C2274" s="27" t="s">
        <v>12</v>
      </c>
      <c r="D2274" s="1">
        <v>11.2</v>
      </c>
    </row>
    <row r="2275" spans="1:4" x14ac:dyDescent="0.25">
      <c r="A2275" s="1">
        <v>122</v>
      </c>
      <c r="B2275" s="2">
        <v>41171</v>
      </c>
      <c r="C2275" s="27" t="s">
        <v>12</v>
      </c>
      <c r="D2275" s="1">
        <v>12.1</v>
      </c>
    </row>
    <row r="2276" spans="1:4" x14ac:dyDescent="0.25">
      <c r="A2276" s="1">
        <v>122</v>
      </c>
      <c r="B2276" s="2">
        <v>41183</v>
      </c>
      <c r="C2276" s="27" t="s">
        <v>12</v>
      </c>
      <c r="D2276" s="1">
        <v>12.4</v>
      </c>
    </row>
    <row r="2277" spans="1:4" x14ac:dyDescent="0.25">
      <c r="A2277" s="1">
        <v>122</v>
      </c>
      <c r="B2277" s="2">
        <v>41185</v>
      </c>
      <c r="C2277" s="27" t="s">
        <v>12</v>
      </c>
      <c r="D2277" s="1">
        <v>11.6</v>
      </c>
    </row>
    <row r="2278" spans="1:4" x14ac:dyDescent="0.25">
      <c r="A2278" s="1">
        <v>122</v>
      </c>
      <c r="B2278" s="2">
        <v>41199</v>
      </c>
      <c r="C2278" s="27" t="s">
        <v>12</v>
      </c>
      <c r="D2278" s="1">
        <v>12.6</v>
      </c>
    </row>
    <row r="2279" spans="1:4" x14ac:dyDescent="0.25">
      <c r="A2279" s="1">
        <v>122</v>
      </c>
      <c r="B2279" s="2">
        <v>41220</v>
      </c>
      <c r="C2279" s="27" t="s">
        <v>12</v>
      </c>
      <c r="D2279" s="1">
        <v>11.4</v>
      </c>
    </row>
    <row r="2280" spans="1:4" x14ac:dyDescent="0.25">
      <c r="A2280" s="1">
        <v>122</v>
      </c>
      <c r="B2280" s="2">
        <v>41233</v>
      </c>
      <c r="C2280" s="27" t="s">
        <v>12</v>
      </c>
      <c r="D2280" s="1">
        <v>11.9</v>
      </c>
    </row>
    <row r="2281" spans="1:4" x14ac:dyDescent="0.25">
      <c r="A2281" s="1">
        <v>122</v>
      </c>
      <c r="B2281" s="2">
        <v>41099</v>
      </c>
      <c r="C2281" s="27" t="s">
        <v>13</v>
      </c>
      <c r="D2281" s="1">
        <v>74</v>
      </c>
    </row>
    <row r="2282" spans="1:4" x14ac:dyDescent="0.25">
      <c r="A2282" s="1">
        <v>122</v>
      </c>
      <c r="B2282" s="2">
        <v>41122</v>
      </c>
      <c r="C2282" s="27" t="s">
        <v>13</v>
      </c>
      <c r="D2282" s="1">
        <v>29</v>
      </c>
    </row>
    <row r="2283" spans="1:4" x14ac:dyDescent="0.25">
      <c r="A2283" s="1">
        <v>122</v>
      </c>
      <c r="B2283" s="2">
        <v>41155</v>
      </c>
      <c r="C2283" s="27" t="s">
        <v>13</v>
      </c>
      <c r="D2283" s="1">
        <v>40</v>
      </c>
    </row>
    <row r="2284" spans="1:4" x14ac:dyDescent="0.25">
      <c r="A2284" s="1">
        <v>122</v>
      </c>
      <c r="B2284" s="2">
        <v>41185</v>
      </c>
      <c r="C2284" s="27" t="s">
        <v>13</v>
      </c>
      <c r="D2284" s="1">
        <v>21</v>
      </c>
    </row>
    <row r="2285" spans="1:4" x14ac:dyDescent="0.25">
      <c r="A2285" s="1">
        <v>122</v>
      </c>
      <c r="B2285" s="2">
        <v>41220</v>
      </c>
      <c r="C2285" s="27" t="s">
        <v>13</v>
      </c>
      <c r="D2285" s="1">
        <v>53</v>
      </c>
    </row>
    <row r="2286" spans="1:4" x14ac:dyDescent="0.25">
      <c r="A2286" s="1">
        <v>123</v>
      </c>
      <c r="B2286" s="2">
        <v>41167</v>
      </c>
      <c r="C2286" s="27" t="s">
        <v>11</v>
      </c>
      <c r="D2286" s="1">
        <v>343</v>
      </c>
    </row>
    <row r="2287" spans="1:4" x14ac:dyDescent="0.25">
      <c r="A2287" s="1">
        <v>123</v>
      </c>
      <c r="B2287" s="2">
        <v>41186</v>
      </c>
      <c r="C2287" s="27" t="s">
        <v>11</v>
      </c>
      <c r="D2287" s="1">
        <v>234</v>
      </c>
    </row>
    <row r="2288" spans="1:4" x14ac:dyDescent="0.25">
      <c r="A2288" s="1">
        <v>123</v>
      </c>
      <c r="B2288" s="2">
        <v>41221</v>
      </c>
      <c r="C2288" s="27" t="s">
        <v>11</v>
      </c>
      <c r="D2288" s="1">
        <v>537</v>
      </c>
    </row>
    <row r="2289" spans="1:4" x14ac:dyDescent="0.25">
      <c r="A2289" s="1">
        <v>123</v>
      </c>
      <c r="B2289" s="2">
        <v>41167</v>
      </c>
      <c r="C2289" s="27" t="s">
        <v>12</v>
      </c>
      <c r="D2289" s="1">
        <v>9.8000000000000007</v>
      </c>
    </row>
    <row r="2290" spans="1:4" x14ac:dyDescent="0.25">
      <c r="A2290" s="1">
        <v>123</v>
      </c>
      <c r="B2290" s="2">
        <v>41172</v>
      </c>
      <c r="C2290" s="27" t="s">
        <v>12</v>
      </c>
      <c r="D2290" s="1">
        <v>10.3</v>
      </c>
    </row>
    <row r="2291" spans="1:4" x14ac:dyDescent="0.25">
      <c r="A2291" s="1">
        <v>123</v>
      </c>
      <c r="B2291" s="2">
        <v>41186</v>
      </c>
      <c r="C2291" s="27" t="s">
        <v>12</v>
      </c>
      <c r="D2291" s="1">
        <v>11.4</v>
      </c>
    </row>
    <row r="2292" spans="1:4" x14ac:dyDescent="0.25">
      <c r="A2292" s="1">
        <v>123</v>
      </c>
      <c r="B2292" s="2">
        <v>41200</v>
      </c>
      <c r="C2292" s="27" t="s">
        <v>12</v>
      </c>
      <c r="D2292" s="1">
        <v>11.4</v>
      </c>
    </row>
    <row r="2293" spans="1:4" x14ac:dyDescent="0.25">
      <c r="A2293" s="1">
        <v>123</v>
      </c>
      <c r="B2293" s="2">
        <v>41221</v>
      </c>
      <c r="C2293" s="27" t="s">
        <v>12</v>
      </c>
      <c r="D2293" s="1">
        <v>11.1</v>
      </c>
    </row>
    <row r="2294" spans="1:4" x14ac:dyDescent="0.25">
      <c r="A2294" s="1">
        <v>123</v>
      </c>
      <c r="B2294" s="2">
        <v>41232</v>
      </c>
      <c r="C2294" s="27" t="s">
        <v>12</v>
      </c>
      <c r="D2294" s="1">
        <v>10.7</v>
      </c>
    </row>
    <row r="2295" spans="1:4" x14ac:dyDescent="0.25">
      <c r="A2295" s="1">
        <v>123</v>
      </c>
      <c r="B2295" s="2">
        <v>41167</v>
      </c>
      <c r="C2295" s="27" t="s">
        <v>13</v>
      </c>
      <c r="D2295" s="1">
        <v>4</v>
      </c>
    </row>
    <row r="2296" spans="1:4" x14ac:dyDescent="0.25">
      <c r="A2296" s="1">
        <v>123</v>
      </c>
      <c r="B2296" s="2">
        <v>41186</v>
      </c>
      <c r="C2296" s="27" t="s">
        <v>13</v>
      </c>
      <c r="D2296" s="1">
        <v>11</v>
      </c>
    </row>
    <row r="2297" spans="1:4" x14ac:dyDescent="0.25">
      <c r="A2297" s="1">
        <v>123</v>
      </c>
      <c r="B2297" s="2">
        <v>41221</v>
      </c>
      <c r="C2297" s="27" t="s">
        <v>13</v>
      </c>
      <c r="D2297" s="1">
        <v>18</v>
      </c>
    </row>
    <row r="2298" spans="1:4" x14ac:dyDescent="0.25">
      <c r="A2298" s="1" t="e">
        <v>#N/A</v>
      </c>
      <c r="B2298" s="2">
        <v>41228</v>
      </c>
      <c r="C2298" s="27" t="s">
        <v>11</v>
      </c>
      <c r="D2298" s="1">
        <v>211</v>
      </c>
    </row>
    <row r="2299" spans="1:4" x14ac:dyDescent="0.25">
      <c r="A2299" s="1" t="e">
        <v>#N/A</v>
      </c>
      <c r="B2299" s="2">
        <v>41228</v>
      </c>
      <c r="C2299" s="27" t="s">
        <v>12</v>
      </c>
      <c r="D2299" s="1">
        <v>8.6</v>
      </c>
    </row>
    <row r="2300" spans="1:4" x14ac:dyDescent="0.25">
      <c r="A2300" s="1" t="e">
        <v>#N/A</v>
      </c>
      <c r="B2300" s="2">
        <v>41232</v>
      </c>
      <c r="C2300" s="27" t="s">
        <v>12</v>
      </c>
      <c r="D2300" s="1">
        <v>8.1999999999999993</v>
      </c>
    </row>
    <row r="2301" spans="1:4" x14ac:dyDescent="0.25">
      <c r="A2301" s="1" t="e">
        <v>#N/A</v>
      </c>
      <c r="B2301" s="2">
        <v>41228</v>
      </c>
      <c r="C2301" s="27" t="s">
        <v>13</v>
      </c>
      <c r="D2301" s="1">
        <v>12</v>
      </c>
    </row>
    <row r="2302" spans="1:4" x14ac:dyDescent="0.25">
      <c r="A2302" s="1">
        <v>125</v>
      </c>
      <c r="B2302" s="2">
        <v>41095</v>
      </c>
      <c r="C2302" s="27" t="s">
        <v>11</v>
      </c>
      <c r="D2302" s="1">
        <v>223</v>
      </c>
    </row>
    <row r="2303" spans="1:4" x14ac:dyDescent="0.25">
      <c r="A2303" s="1">
        <v>125</v>
      </c>
      <c r="B2303" s="2">
        <v>41123</v>
      </c>
      <c r="C2303" s="27" t="s">
        <v>11</v>
      </c>
      <c r="D2303" s="1">
        <v>78</v>
      </c>
    </row>
    <row r="2304" spans="1:4" x14ac:dyDescent="0.25">
      <c r="A2304" s="1">
        <v>125</v>
      </c>
      <c r="B2304" s="2">
        <v>41156</v>
      </c>
      <c r="C2304" s="27" t="s">
        <v>11</v>
      </c>
      <c r="D2304" s="1">
        <v>67</v>
      </c>
    </row>
    <row r="2305" spans="1:4" x14ac:dyDescent="0.25">
      <c r="A2305" s="1">
        <v>125</v>
      </c>
      <c r="B2305" s="2">
        <v>41186</v>
      </c>
      <c r="C2305" s="27" t="s">
        <v>11</v>
      </c>
      <c r="D2305" s="1">
        <v>164</v>
      </c>
    </row>
    <row r="2306" spans="1:4" x14ac:dyDescent="0.25">
      <c r="A2306" s="1">
        <v>125</v>
      </c>
      <c r="B2306" s="2">
        <v>41221</v>
      </c>
      <c r="C2306" s="27" t="s">
        <v>11</v>
      </c>
      <c r="D2306" s="1">
        <v>31</v>
      </c>
    </row>
    <row r="2307" spans="1:4" x14ac:dyDescent="0.25">
      <c r="A2307" s="1">
        <v>125</v>
      </c>
      <c r="B2307" s="2">
        <v>41095</v>
      </c>
      <c r="C2307" s="27" t="s">
        <v>12</v>
      </c>
      <c r="D2307" s="1">
        <v>10.6</v>
      </c>
    </row>
    <row r="2308" spans="1:4" x14ac:dyDescent="0.25">
      <c r="A2308" s="1">
        <v>125</v>
      </c>
      <c r="B2308" s="2">
        <v>41109</v>
      </c>
      <c r="C2308" s="27" t="s">
        <v>12</v>
      </c>
      <c r="D2308" s="1">
        <v>8.6</v>
      </c>
    </row>
    <row r="2309" spans="1:4" x14ac:dyDescent="0.25">
      <c r="A2309" s="1">
        <v>125</v>
      </c>
      <c r="B2309" s="2">
        <v>41111</v>
      </c>
      <c r="C2309" s="27" t="s">
        <v>12</v>
      </c>
      <c r="D2309" s="1">
        <v>8.8000000000000007</v>
      </c>
    </row>
    <row r="2310" spans="1:4" x14ac:dyDescent="0.25">
      <c r="A2310" s="1">
        <v>125</v>
      </c>
      <c r="B2310" s="2">
        <v>41123</v>
      </c>
      <c r="C2310" s="27" t="s">
        <v>12</v>
      </c>
      <c r="D2310" s="1">
        <v>7.7</v>
      </c>
    </row>
    <row r="2311" spans="1:4" x14ac:dyDescent="0.25">
      <c r="A2311" s="1">
        <v>125</v>
      </c>
      <c r="B2311" s="2">
        <v>41137</v>
      </c>
      <c r="C2311" s="27" t="s">
        <v>12</v>
      </c>
      <c r="D2311" s="1">
        <v>9.3000000000000007</v>
      </c>
    </row>
    <row r="2312" spans="1:4" x14ac:dyDescent="0.25">
      <c r="A2312" s="1">
        <v>125</v>
      </c>
      <c r="B2312" s="2">
        <v>41156</v>
      </c>
      <c r="C2312" s="27" t="s">
        <v>12</v>
      </c>
      <c r="D2312" s="1">
        <v>8.6</v>
      </c>
    </row>
    <row r="2313" spans="1:4" x14ac:dyDescent="0.25">
      <c r="A2313" s="1">
        <v>125</v>
      </c>
      <c r="B2313" s="2">
        <v>41172</v>
      </c>
      <c r="C2313" s="27" t="s">
        <v>12</v>
      </c>
      <c r="D2313" s="1">
        <v>9.4</v>
      </c>
    </row>
    <row r="2314" spans="1:4" x14ac:dyDescent="0.25">
      <c r="A2314" s="1">
        <v>125</v>
      </c>
      <c r="B2314" s="2">
        <v>41186</v>
      </c>
      <c r="C2314" s="27" t="s">
        <v>12</v>
      </c>
      <c r="D2314" s="1">
        <v>8.5</v>
      </c>
    </row>
    <row r="2315" spans="1:4" x14ac:dyDescent="0.25">
      <c r="A2315" s="1">
        <v>125</v>
      </c>
      <c r="B2315" s="2">
        <v>41200</v>
      </c>
      <c r="C2315" s="27" t="s">
        <v>12</v>
      </c>
      <c r="D2315" s="1">
        <v>7.7</v>
      </c>
    </row>
    <row r="2316" spans="1:4" x14ac:dyDescent="0.25">
      <c r="A2316" s="1">
        <v>125</v>
      </c>
      <c r="B2316" s="2">
        <v>41205</v>
      </c>
      <c r="C2316" s="27" t="s">
        <v>12</v>
      </c>
      <c r="D2316" s="1">
        <v>8.6</v>
      </c>
    </row>
    <row r="2317" spans="1:4" x14ac:dyDescent="0.25">
      <c r="A2317" s="1">
        <v>125</v>
      </c>
      <c r="B2317" s="2">
        <v>41221</v>
      </c>
      <c r="C2317" s="27" t="s">
        <v>12</v>
      </c>
      <c r="D2317" s="1">
        <v>6.1</v>
      </c>
    </row>
    <row r="2318" spans="1:4" x14ac:dyDescent="0.25">
      <c r="A2318" s="1">
        <v>125</v>
      </c>
      <c r="B2318" s="2">
        <v>41226</v>
      </c>
      <c r="C2318" s="27" t="s">
        <v>12</v>
      </c>
      <c r="D2318" s="1">
        <v>7.1</v>
      </c>
    </row>
    <row r="2319" spans="1:4" x14ac:dyDescent="0.25">
      <c r="A2319" s="1">
        <v>125</v>
      </c>
      <c r="B2319" s="2">
        <v>41230</v>
      </c>
      <c r="C2319" s="27" t="s">
        <v>12</v>
      </c>
      <c r="D2319" s="1">
        <v>8.1</v>
      </c>
    </row>
    <row r="2320" spans="1:4" x14ac:dyDescent="0.25">
      <c r="A2320" s="1">
        <v>125</v>
      </c>
      <c r="B2320" s="2">
        <v>41232</v>
      </c>
      <c r="C2320" s="27" t="s">
        <v>12</v>
      </c>
      <c r="D2320" s="1">
        <v>9.1</v>
      </c>
    </row>
    <row r="2321" spans="1:4" x14ac:dyDescent="0.25">
      <c r="A2321" s="1">
        <v>125</v>
      </c>
      <c r="B2321" s="2">
        <v>41095</v>
      </c>
      <c r="C2321" s="27" t="s">
        <v>13</v>
      </c>
      <c r="D2321" s="1">
        <v>34</v>
      </c>
    </row>
    <row r="2322" spans="1:4" x14ac:dyDescent="0.25">
      <c r="A2322" s="1">
        <v>125</v>
      </c>
      <c r="B2322" s="2">
        <v>41123</v>
      </c>
      <c r="C2322" s="27" t="s">
        <v>13</v>
      </c>
      <c r="D2322" s="1">
        <v>7</v>
      </c>
    </row>
    <row r="2323" spans="1:4" x14ac:dyDescent="0.25">
      <c r="A2323" s="1">
        <v>125</v>
      </c>
      <c r="B2323" s="2">
        <v>41156</v>
      </c>
      <c r="C2323" s="27" t="s">
        <v>13</v>
      </c>
      <c r="D2323" s="1">
        <v>7</v>
      </c>
    </row>
    <row r="2324" spans="1:4" x14ac:dyDescent="0.25">
      <c r="A2324" s="1">
        <v>125</v>
      </c>
      <c r="B2324" s="2">
        <v>41186</v>
      </c>
      <c r="C2324" s="27" t="s">
        <v>13</v>
      </c>
      <c r="D2324" s="1">
        <v>25</v>
      </c>
    </row>
    <row r="2325" spans="1:4" x14ac:dyDescent="0.25">
      <c r="A2325" s="1">
        <v>125</v>
      </c>
      <c r="B2325" s="2">
        <v>41221</v>
      </c>
      <c r="C2325" s="27" t="s">
        <v>13</v>
      </c>
      <c r="D2325" s="1">
        <v>10</v>
      </c>
    </row>
    <row r="2326" spans="1:4" x14ac:dyDescent="0.25">
      <c r="A2326" s="1" t="e">
        <v>#N/A</v>
      </c>
      <c r="B2326" s="2">
        <v>41094</v>
      </c>
      <c r="C2326" s="27" t="s">
        <v>11</v>
      </c>
      <c r="D2326" s="1">
        <v>1333</v>
      </c>
    </row>
    <row r="2327" spans="1:4" x14ac:dyDescent="0.25">
      <c r="A2327" s="1" t="e">
        <v>#N/A</v>
      </c>
      <c r="B2327" s="2">
        <v>41094</v>
      </c>
      <c r="C2327" s="27" t="s">
        <v>12</v>
      </c>
      <c r="D2327" s="1">
        <v>8.4</v>
      </c>
    </row>
    <row r="2328" spans="1:4" x14ac:dyDescent="0.25">
      <c r="A2328" s="1" t="e">
        <v>#N/A</v>
      </c>
      <c r="B2328" s="2">
        <v>41096</v>
      </c>
      <c r="C2328" s="27" t="s">
        <v>12</v>
      </c>
      <c r="D2328" s="1">
        <v>8.5</v>
      </c>
    </row>
    <row r="2329" spans="1:4" x14ac:dyDescent="0.25">
      <c r="A2329" s="1" t="e">
        <v>#N/A</v>
      </c>
      <c r="B2329" s="2">
        <v>41094</v>
      </c>
      <c r="C2329" s="27" t="s">
        <v>13</v>
      </c>
      <c r="D2329" s="1">
        <v>37</v>
      </c>
    </row>
    <row r="2330" spans="1:4" x14ac:dyDescent="0.25">
      <c r="A2330" s="1">
        <v>126</v>
      </c>
      <c r="B2330" s="2">
        <v>41094</v>
      </c>
      <c r="C2330" s="27" t="s">
        <v>11</v>
      </c>
      <c r="D2330" s="1">
        <v>669</v>
      </c>
    </row>
    <row r="2331" spans="1:4" x14ac:dyDescent="0.25">
      <c r="A2331" s="1">
        <v>126</v>
      </c>
      <c r="B2331" s="2">
        <v>41122</v>
      </c>
      <c r="C2331" s="27" t="s">
        <v>11</v>
      </c>
      <c r="D2331" s="1">
        <v>423</v>
      </c>
    </row>
    <row r="2332" spans="1:4" x14ac:dyDescent="0.25">
      <c r="A2332" s="1">
        <v>126</v>
      </c>
      <c r="B2332" s="2">
        <v>41157</v>
      </c>
      <c r="C2332" s="27" t="s">
        <v>11</v>
      </c>
      <c r="D2332" s="1">
        <v>653</v>
      </c>
    </row>
    <row r="2333" spans="1:4" x14ac:dyDescent="0.25">
      <c r="A2333" s="1">
        <v>126</v>
      </c>
      <c r="B2333" s="2">
        <v>41185</v>
      </c>
      <c r="C2333" s="27" t="s">
        <v>11</v>
      </c>
      <c r="D2333" s="1">
        <v>426</v>
      </c>
    </row>
    <row r="2334" spans="1:4" x14ac:dyDescent="0.25">
      <c r="A2334" s="1">
        <v>126</v>
      </c>
      <c r="B2334" s="2">
        <v>41220</v>
      </c>
      <c r="C2334" s="27" t="s">
        <v>11</v>
      </c>
      <c r="D2334" s="1">
        <v>743</v>
      </c>
    </row>
    <row r="2335" spans="1:4" x14ac:dyDescent="0.25">
      <c r="A2335" s="1">
        <v>126</v>
      </c>
      <c r="B2335" s="2">
        <v>41248</v>
      </c>
      <c r="C2335" s="27" t="s">
        <v>11</v>
      </c>
      <c r="D2335" s="1">
        <v>797</v>
      </c>
    </row>
    <row r="2336" spans="1:4" x14ac:dyDescent="0.25">
      <c r="A2336" s="1">
        <v>126</v>
      </c>
      <c r="B2336" s="2">
        <v>41094</v>
      </c>
      <c r="C2336" s="27" t="s">
        <v>12</v>
      </c>
      <c r="D2336" s="1">
        <v>11</v>
      </c>
    </row>
    <row r="2337" spans="1:4" x14ac:dyDescent="0.25">
      <c r="A2337" s="1">
        <v>126</v>
      </c>
      <c r="B2337" s="2">
        <v>41108</v>
      </c>
      <c r="C2337" s="27" t="s">
        <v>12</v>
      </c>
      <c r="D2337" s="1">
        <v>11.1</v>
      </c>
    </row>
    <row r="2338" spans="1:4" x14ac:dyDescent="0.25">
      <c r="A2338" s="1">
        <v>126</v>
      </c>
      <c r="B2338" s="2">
        <v>41122</v>
      </c>
      <c r="C2338" s="27" t="s">
        <v>12</v>
      </c>
      <c r="D2338" s="1">
        <v>11.3</v>
      </c>
    </row>
    <row r="2339" spans="1:4" x14ac:dyDescent="0.25">
      <c r="A2339" s="1">
        <v>126</v>
      </c>
      <c r="B2339" s="2">
        <v>41136</v>
      </c>
      <c r="C2339" s="27" t="s">
        <v>12</v>
      </c>
      <c r="D2339" s="1">
        <v>12.3</v>
      </c>
    </row>
    <row r="2340" spans="1:4" x14ac:dyDescent="0.25">
      <c r="A2340" s="1">
        <v>126</v>
      </c>
      <c r="B2340" s="2">
        <v>41141</v>
      </c>
      <c r="C2340" s="27" t="s">
        <v>12</v>
      </c>
      <c r="D2340" s="1">
        <v>11</v>
      </c>
    </row>
    <row r="2341" spans="1:4" x14ac:dyDescent="0.25">
      <c r="A2341" s="1">
        <v>126</v>
      </c>
      <c r="B2341" s="2">
        <v>41157</v>
      </c>
      <c r="C2341" s="27" t="s">
        <v>12</v>
      </c>
      <c r="D2341" s="1">
        <v>10.9</v>
      </c>
    </row>
    <row r="2342" spans="1:4" x14ac:dyDescent="0.25">
      <c r="A2342" s="1">
        <v>126</v>
      </c>
      <c r="B2342" s="2">
        <v>41171</v>
      </c>
      <c r="C2342" s="27" t="s">
        <v>12</v>
      </c>
      <c r="D2342" s="1">
        <v>11.6</v>
      </c>
    </row>
    <row r="2343" spans="1:4" x14ac:dyDescent="0.25">
      <c r="A2343" s="1">
        <v>126</v>
      </c>
      <c r="B2343" s="2">
        <v>41185</v>
      </c>
      <c r="C2343" s="27" t="s">
        <v>12</v>
      </c>
      <c r="D2343" s="1">
        <v>12.4</v>
      </c>
    </row>
    <row r="2344" spans="1:4" x14ac:dyDescent="0.25">
      <c r="A2344" s="1">
        <v>126</v>
      </c>
      <c r="B2344" s="2">
        <v>41199</v>
      </c>
      <c r="C2344" s="27" t="s">
        <v>12</v>
      </c>
      <c r="D2344" s="1">
        <v>12.7</v>
      </c>
    </row>
    <row r="2345" spans="1:4" x14ac:dyDescent="0.25">
      <c r="A2345" s="1">
        <v>126</v>
      </c>
      <c r="B2345" s="2">
        <v>41220</v>
      </c>
      <c r="C2345" s="27" t="s">
        <v>12</v>
      </c>
      <c r="D2345" s="1">
        <v>11</v>
      </c>
    </row>
    <row r="2346" spans="1:4" x14ac:dyDescent="0.25">
      <c r="A2346" s="1">
        <v>126</v>
      </c>
      <c r="B2346" s="2">
        <v>41233</v>
      </c>
      <c r="C2346" s="27" t="s">
        <v>12</v>
      </c>
      <c r="D2346" s="1">
        <v>11.1</v>
      </c>
    </row>
    <row r="2347" spans="1:4" x14ac:dyDescent="0.25">
      <c r="A2347" s="1">
        <v>126</v>
      </c>
      <c r="B2347" s="2">
        <v>41248</v>
      </c>
      <c r="C2347" s="27" t="s">
        <v>12</v>
      </c>
      <c r="D2347" s="1">
        <v>10.8</v>
      </c>
    </row>
    <row r="2348" spans="1:4" x14ac:dyDescent="0.25">
      <c r="A2348" s="1">
        <v>126</v>
      </c>
      <c r="B2348" s="2">
        <v>41094</v>
      </c>
      <c r="C2348" s="27" t="s">
        <v>13</v>
      </c>
      <c r="D2348" s="1">
        <v>64</v>
      </c>
    </row>
    <row r="2349" spans="1:4" x14ac:dyDescent="0.25">
      <c r="A2349" s="1">
        <v>126</v>
      </c>
      <c r="B2349" s="2">
        <v>41122</v>
      </c>
      <c r="C2349" s="27" t="s">
        <v>13</v>
      </c>
      <c r="D2349" s="1">
        <v>23</v>
      </c>
    </row>
    <row r="2350" spans="1:4" x14ac:dyDescent="0.25">
      <c r="A2350" s="1">
        <v>126</v>
      </c>
      <c r="B2350" s="2">
        <v>41157</v>
      </c>
      <c r="C2350" s="27" t="s">
        <v>13</v>
      </c>
      <c r="D2350" s="1">
        <v>31</v>
      </c>
    </row>
    <row r="2351" spans="1:4" x14ac:dyDescent="0.25">
      <c r="A2351" s="1">
        <v>126</v>
      </c>
      <c r="B2351" s="2">
        <v>41185</v>
      </c>
      <c r="C2351" s="27" t="s">
        <v>13</v>
      </c>
      <c r="D2351" s="1">
        <v>37</v>
      </c>
    </row>
    <row r="2352" spans="1:4" x14ac:dyDescent="0.25">
      <c r="A2352" s="1">
        <v>126</v>
      </c>
      <c r="B2352" s="2">
        <v>41220</v>
      </c>
      <c r="C2352" s="27" t="s">
        <v>13</v>
      </c>
      <c r="D2352" s="1">
        <v>62</v>
      </c>
    </row>
    <row r="2353" spans="1:4" x14ac:dyDescent="0.25">
      <c r="A2353" s="1">
        <v>126</v>
      </c>
      <c r="B2353" s="2">
        <v>41248</v>
      </c>
      <c r="C2353" s="27" t="s">
        <v>13</v>
      </c>
      <c r="D2353" s="1">
        <v>79</v>
      </c>
    </row>
    <row r="2354" spans="1:4" x14ac:dyDescent="0.25">
      <c r="A2354" s="1">
        <v>127</v>
      </c>
      <c r="B2354" s="2">
        <v>41213</v>
      </c>
      <c r="C2354" s="27" t="s">
        <v>11</v>
      </c>
      <c r="D2354" s="1">
        <v>1325</v>
      </c>
    </row>
    <row r="2355" spans="1:4" x14ac:dyDescent="0.25">
      <c r="A2355" s="1">
        <v>127</v>
      </c>
      <c r="B2355" s="2">
        <v>41227</v>
      </c>
      <c r="C2355" s="27" t="s">
        <v>11</v>
      </c>
      <c r="D2355" s="1">
        <v>762</v>
      </c>
    </row>
    <row r="2356" spans="1:4" x14ac:dyDescent="0.25">
      <c r="A2356" s="1">
        <v>127</v>
      </c>
      <c r="B2356" s="2">
        <v>41248</v>
      </c>
      <c r="C2356" s="27" t="s">
        <v>11</v>
      </c>
      <c r="D2356" s="1">
        <v>461</v>
      </c>
    </row>
    <row r="2357" spans="1:4" x14ac:dyDescent="0.25">
      <c r="A2357" s="1">
        <v>127</v>
      </c>
      <c r="B2357" s="2">
        <v>41213</v>
      </c>
      <c r="C2357" s="27" t="s">
        <v>12</v>
      </c>
      <c r="D2357" s="1">
        <v>10.199999999999999</v>
      </c>
    </row>
    <row r="2358" spans="1:4" x14ac:dyDescent="0.25">
      <c r="A2358" s="1">
        <v>127</v>
      </c>
      <c r="B2358" s="2">
        <v>41227</v>
      </c>
      <c r="C2358" s="27" t="s">
        <v>12</v>
      </c>
      <c r="D2358" s="1">
        <v>8.5</v>
      </c>
    </row>
    <row r="2359" spans="1:4" x14ac:dyDescent="0.25">
      <c r="A2359" s="1">
        <v>127</v>
      </c>
      <c r="B2359" s="2">
        <v>41233</v>
      </c>
      <c r="C2359" s="27" t="s">
        <v>12</v>
      </c>
      <c r="D2359" s="1">
        <v>8.9</v>
      </c>
    </row>
    <row r="2360" spans="1:4" x14ac:dyDescent="0.25">
      <c r="A2360" s="1">
        <v>127</v>
      </c>
      <c r="B2360" s="2">
        <v>41248</v>
      </c>
      <c r="C2360" s="27" t="s">
        <v>12</v>
      </c>
      <c r="D2360" s="1">
        <v>9.8000000000000007</v>
      </c>
    </row>
    <row r="2361" spans="1:4" x14ac:dyDescent="0.25">
      <c r="A2361" s="1">
        <v>127</v>
      </c>
      <c r="B2361" s="2">
        <v>41213</v>
      </c>
      <c r="C2361" s="27" t="s">
        <v>13</v>
      </c>
      <c r="D2361" s="1">
        <v>15</v>
      </c>
    </row>
    <row r="2362" spans="1:4" x14ac:dyDescent="0.25">
      <c r="A2362" s="1">
        <v>127</v>
      </c>
      <c r="B2362" s="2">
        <v>41227</v>
      </c>
      <c r="C2362" s="27" t="s">
        <v>13</v>
      </c>
      <c r="D2362" s="1">
        <v>20</v>
      </c>
    </row>
    <row r="2363" spans="1:4" x14ac:dyDescent="0.25">
      <c r="A2363" s="1">
        <v>127</v>
      </c>
      <c r="B2363" s="2">
        <v>41248</v>
      </c>
      <c r="C2363" s="27" t="s">
        <v>13</v>
      </c>
      <c r="D2363" s="1">
        <v>18</v>
      </c>
    </row>
    <row r="2364" spans="1:4" x14ac:dyDescent="0.25">
      <c r="A2364" s="1">
        <v>128</v>
      </c>
      <c r="B2364" s="2">
        <v>41095</v>
      </c>
      <c r="C2364" s="27" t="s">
        <v>11</v>
      </c>
      <c r="D2364" s="1">
        <v>635</v>
      </c>
    </row>
    <row r="2365" spans="1:4" x14ac:dyDescent="0.25">
      <c r="A2365" s="1">
        <v>128</v>
      </c>
      <c r="B2365" s="2">
        <v>41123</v>
      </c>
      <c r="C2365" s="27" t="s">
        <v>11</v>
      </c>
      <c r="D2365" s="1">
        <v>587</v>
      </c>
    </row>
    <row r="2366" spans="1:4" x14ac:dyDescent="0.25">
      <c r="A2366" s="1">
        <v>128</v>
      </c>
      <c r="B2366" s="2">
        <v>41156</v>
      </c>
      <c r="C2366" s="27" t="s">
        <v>11</v>
      </c>
      <c r="D2366" s="1">
        <v>554</v>
      </c>
    </row>
    <row r="2367" spans="1:4" x14ac:dyDescent="0.25">
      <c r="A2367" s="1">
        <v>128</v>
      </c>
      <c r="B2367" s="2">
        <v>41186</v>
      </c>
      <c r="C2367" s="27" t="s">
        <v>11</v>
      </c>
      <c r="D2367" s="1">
        <v>593</v>
      </c>
    </row>
    <row r="2368" spans="1:4" x14ac:dyDescent="0.25">
      <c r="A2368" s="1">
        <v>128</v>
      </c>
      <c r="B2368" s="2">
        <v>41221</v>
      </c>
      <c r="C2368" s="27" t="s">
        <v>11</v>
      </c>
      <c r="D2368" s="1">
        <v>674</v>
      </c>
    </row>
    <row r="2369" spans="1:4" x14ac:dyDescent="0.25">
      <c r="A2369" s="1">
        <v>128</v>
      </c>
      <c r="B2369" s="2">
        <v>41095</v>
      </c>
      <c r="C2369" s="27" t="s">
        <v>12</v>
      </c>
      <c r="D2369" s="1">
        <v>11.2</v>
      </c>
    </row>
    <row r="2370" spans="1:4" x14ac:dyDescent="0.25">
      <c r="A2370" s="1">
        <v>128</v>
      </c>
      <c r="B2370" s="2">
        <v>41109</v>
      </c>
      <c r="C2370" s="27" t="s">
        <v>12</v>
      </c>
      <c r="D2370" s="1">
        <v>9.6</v>
      </c>
    </row>
    <row r="2371" spans="1:4" x14ac:dyDescent="0.25">
      <c r="A2371" s="1">
        <v>128</v>
      </c>
      <c r="B2371" s="2">
        <v>41123</v>
      </c>
      <c r="C2371" s="27" t="s">
        <v>12</v>
      </c>
      <c r="D2371" s="1">
        <v>11.6</v>
      </c>
    </row>
    <row r="2372" spans="1:4" x14ac:dyDescent="0.25">
      <c r="A2372" s="1">
        <v>128</v>
      </c>
      <c r="B2372" s="2">
        <v>41125</v>
      </c>
      <c r="C2372" s="27" t="s">
        <v>12</v>
      </c>
      <c r="D2372" s="1">
        <v>10.7</v>
      </c>
    </row>
    <row r="2373" spans="1:4" x14ac:dyDescent="0.25">
      <c r="A2373" s="1">
        <v>128</v>
      </c>
      <c r="B2373" s="2">
        <v>41137</v>
      </c>
      <c r="C2373" s="27" t="s">
        <v>12</v>
      </c>
      <c r="D2373" s="1">
        <v>11.2</v>
      </c>
    </row>
    <row r="2374" spans="1:4" x14ac:dyDescent="0.25">
      <c r="A2374" s="1">
        <v>128</v>
      </c>
      <c r="B2374" s="2">
        <v>41156</v>
      </c>
      <c r="C2374" s="27" t="s">
        <v>12</v>
      </c>
      <c r="D2374" s="1">
        <v>12</v>
      </c>
    </row>
    <row r="2375" spans="1:4" x14ac:dyDescent="0.25">
      <c r="A2375" s="1">
        <v>128</v>
      </c>
      <c r="B2375" s="2">
        <v>41165</v>
      </c>
      <c r="C2375" s="27" t="s">
        <v>12</v>
      </c>
      <c r="D2375" s="1">
        <v>11.6</v>
      </c>
    </row>
    <row r="2376" spans="1:4" x14ac:dyDescent="0.25">
      <c r="A2376" s="1">
        <v>128</v>
      </c>
      <c r="B2376" s="2">
        <v>41172</v>
      </c>
      <c r="C2376" s="27" t="s">
        <v>12</v>
      </c>
      <c r="D2376" s="1">
        <v>11.2</v>
      </c>
    </row>
    <row r="2377" spans="1:4" x14ac:dyDescent="0.25">
      <c r="A2377" s="1">
        <v>128</v>
      </c>
      <c r="B2377" s="2">
        <v>41186</v>
      </c>
      <c r="C2377" s="27" t="s">
        <v>12</v>
      </c>
      <c r="D2377" s="1">
        <v>10.9</v>
      </c>
    </row>
    <row r="2378" spans="1:4" x14ac:dyDescent="0.25">
      <c r="A2378" s="1">
        <v>128</v>
      </c>
      <c r="B2378" s="2">
        <v>41200</v>
      </c>
      <c r="C2378" s="27" t="s">
        <v>12</v>
      </c>
      <c r="D2378" s="1">
        <v>11.3</v>
      </c>
    </row>
    <row r="2379" spans="1:4" x14ac:dyDescent="0.25">
      <c r="A2379" s="1">
        <v>128</v>
      </c>
      <c r="B2379" s="2">
        <v>41221</v>
      </c>
      <c r="C2379" s="27" t="s">
        <v>12</v>
      </c>
      <c r="D2379" s="1">
        <v>10.1</v>
      </c>
    </row>
    <row r="2380" spans="1:4" x14ac:dyDescent="0.25">
      <c r="A2380" s="1">
        <v>128</v>
      </c>
      <c r="B2380" s="2">
        <v>41232</v>
      </c>
      <c r="C2380" s="27" t="s">
        <v>12</v>
      </c>
      <c r="D2380" s="1">
        <v>9.1999999999999993</v>
      </c>
    </row>
    <row r="2381" spans="1:4" x14ac:dyDescent="0.25">
      <c r="A2381" s="1">
        <v>128</v>
      </c>
      <c r="B2381" s="2">
        <v>41095</v>
      </c>
      <c r="C2381" s="27" t="s">
        <v>13</v>
      </c>
      <c r="D2381" s="1">
        <v>32</v>
      </c>
    </row>
    <row r="2382" spans="1:4" x14ac:dyDescent="0.25">
      <c r="A2382" s="1">
        <v>128</v>
      </c>
      <c r="B2382" s="2">
        <v>41123</v>
      </c>
      <c r="C2382" s="27" t="s">
        <v>13</v>
      </c>
      <c r="D2382" s="1">
        <v>26</v>
      </c>
    </row>
    <row r="2383" spans="1:4" x14ac:dyDescent="0.25">
      <c r="A2383" s="1">
        <v>128</v>
      </c>
      <c r="B2383" s="2">
        <v>41156</v>
      </c>
      <c r="C2383" s="27" t="s">
        <v>13</v>
      </c>
      <c r="D2383" s="1">
        <v>27</v>
      </c>
    </row>
    <row r="2384" spans="1:4" x14ac:dyDescent="0.25">
      <c r="A2384" s="1">
        <v>128</v>
      </c>
      <c r="B2384" s="2">
        <v>41186</v>
      </c>
      <c r="C2384" s="27" t="s">
        <v>13</v>
      </c>
      <c r="D2384" s="1">
        <v>24</v>
      </c>
    </row>
    <row r="2385" spans="1:4" x14ac:dyDescent="0.25">
      <c r="A2385" s="1">
        <v>128</v>
      </c>
      <c r="B2385" s="2">
        <v>41221</v>
      </c>
      <c r="C2385" s="27" t="s">
        <v>13</v>
      </c>
      <c r="D2385" s="1">
        <v>49</v>
      </c>
    </row>
    <row r="2386" spans="1:4" x14ac:dyDescent="0.25">
      <c r="A2386" s="1">
        <v>129</v>
      </c>
      <c r="B2386" s="2">
        <v>41095</v>
      </c>
      <c r="C2386" s="27" t="s">
        <v>11</v>
      </c>
      <c r="D2386" s="1">
        <v>709</v>
      </c>
    </row>
    <row r="2387" spans="1:4" x14ac:dyDescent="0.25">
      <c r="A2387" s="1">
        <v>129</v>
      </c>
      <c r="B2387" s="2">
        <v>41123</v>
      </c>
      <c r="C2387" s="27" t="s">
        <v>11</v>
      </c>
      <c r="D2387" s="1">
        <v>744</v>
      </c>
    </row>
    <row r="2388" spans="1:4" x14ac:dyDescent="0.25">
      <c r="A2388" s="1">
        <v>129</v>
      </c>
      <c r="B2388" s="2">
        <v>41156</v>
      </c>
      <c r="C2388" s="27" t="s">
        <v>11</v>
      </c>
      <c r="D2388" s="1">
        <v>439</v>
      </c>
    </row>
    <row r="2389" spans="1:4" x14ac:dyDescent="0.25">
      <c r="A2389" s="1">
        <v>129</v>
      </c>
      <c r="B2389" s="2">
        <v>41095</v>
      </c>
      <c r="C2389" s="27" t="s">
        <v>12</v>
      </c>
      <c r="D2389" s="1">
        <v>11.7</v>
      </c>
    </row>
    <row r="2390" spans="1:4" x14ac:dyDescent="0.25">
      <c r="A2390" s="1">
        <v>129</v>
      </c>
      <c r="B2390" s="2">
        <v>41102</v>
      </c>
      <c r="C2390" s="27" t="s">
        <v>12</v>
      </c>
      <c r="D2390" s="1">
        <v>11.8</v>
      </c>
    </row>
    <row r="2391" spans="1:4" x14ac:dyDescent="0.25">
      <c r="A2391" s="1">
        <v>129</v>
      </c>
      <c r="B2391" s="2">
        <v>41116</v>
      </c>
      <c r="C2391" s="27" t="s">
        <v>12</v>
      </c>
      <c r="D2391" s="1">
        <v>9.8000000000000007</v>
      </c>
    </row>
    <row r="2392" spans="1:4" x14ac:dyDescent="0.25">
      <c r="A2392" s="1">
        <v>129</v>
      </c>
      <c r="B2392" s="2">
        <v>41118</v>
      </c>
      <c r="C2392" s="27" t="s">
        <v>12</v>
      </c>
      <c r="D2392" s="1">
        <v>9.8000000000000007</v>
      </c>
    </row>
    <row r="2393" spans="1:4" x14ac:dyDescent="0.25">
      <c r="A2393" s="1">
        <v>129</v>
      </c>
      <c r="B2393" s="2">
        <v>41123</v>
      </c>
      <c r="C2393" s="27" t="s">
        <v>12</v>
      </c>
      <c r="D2393" s="1">
        <v>10.199999999999999</v>
      </c>
    </row>
    <row r="2394" spans="1:4" x14ac:dyDescent="0.25">
      <c r="A2394" s="1">
        <v>129</v>
      </c>
      <c r="B2394" s="2">
        <v>41137</v>
      </c>
      <c r="C2394" s="27" t="s">
        <v>12</v>
      </c>
      <c r="D2394" s="1">
        <v>10</v>
      </c>
    </row>
    <row r="2395" spans="1:4" x14ac:dyDescent="0.25">
      <c r="A2395" s="1">
        <v>129</v>
      </c>
      <c r="B2395" s="2">
        <v>41156</v>
      </c>
      <c r="C2395" s="27" t="s">
        <v>12</v>
      </c>
      <c r="D2395" s="1">
        <v>9.4</v>
      </c>
    </row>
    <row r="2396" spans="1:4" x14ac:dyDescent="0.25">
      <c r="A2396" s="1">
        <v>129</v>
      </c>
      <c r="B2396" s="2">
        <v>41095</v>
      </c>
      <c r="C2396" s="27" t="s">
        <v>13</v>
      </c>
      <c r="D2396" s="1">
        <v>36</v>
      </c>
    </row>
    <row r="2397" spans="1:4" x14ac:dyDescent="0.25">
      <c r="A2397" s="1">
        <v>129</v>
      </c>
      <c r="B2397" s="2">
        <v>41123</v>
      </c>
      <c r="C2397" s="27" t="s">
        <v>13</v>
      </c>
      <c r="D2397" s="1">
        <v>39</v>
      </c>
    </row>
    <row r="2398" spans="1:4" x14ac:dyDescent="0.25">
      <c r="A2398" s="1">
        <v>129</v>
      </c>
      <c r="B2398" s="2">
        <v>41156</v>
      </c>
      <c r="C2398" s="27" t="s">
        <v>13</v>
      </c>
      <c r="D2398" s="1">
        <v>27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53C-5055-4FF1-8EE1-37115CA83E31}">
  <dimension ref="A1:H18"/>
  <sheetViews>
    <sheetView workbookViewId="0">
      <selection activeCell="C35" sqref="C35"/>
    </sheetView>
  </sheetViews>
  <sheetFormatPr defaultColWidth="9.1796875" defaultRowHeight="12.5" x14ac:dyDescent="0.25"/>
  <cols>
    <col min="1" max="1" width="15.1796875" style="17" bestFit="1" customWidth="1"/>
    <col min="2" max="2" width="29.453125" style="17" customWidth="1"/>
    <col min="3" max="3" width="16.453125" style="17" bestFit="1" customWidth="1"/>
    <col min="4" max="4" width="15.1796875" style="17" bestFit="1" customWidth="1"/>
    <col min="5" max="5" width="30.81640625" style="17" customWidth="1"/>
    <col min="6" max="6" width="4" style="17" bestFit="1" customWidth="1"/>
    <col min="7" max="7" width="3" style="17" bestFit="1" customWidth="1"/>
    <col min="8" max="8" width="10.54296875" style="17" bestFit="1" customWidth="1"/>
    <col min="9" max="16384" width="9.1796875" style="17"/>
  </cols>
  <sheetData>
    <row r="1" spans="1:8" x14ac:dyDescent="0.25">
      <c r="A1" s="16" t="s">
        <v>29</v>
      </c>
      <c r="B1" s="17" t="s" vm="1">
        <v>30</v>
      </c>
      <c r="D1" s="16" t="s">
        <v>32</v>
      </c>
      <c r="E1" s="17" t="s" vm="2">
        <v>30</v>
      </c>
      <c r="F1"/>
      <c r="G1"/>
      <c r="H1"/>
    </row>
    <row r="2" spans="1:8" x14ac:dyDescent="0.25">
      <c r="A2" s="28" t="s">
        <v>31</v>
      </c>
      <c r="B2" s="28"/>
      <c r="D2" s="28" t="s">
        <v>35</v>
      </c>
      <c r="E2" s="29"/>
      <c r="F2"/>
      <c r="G2"/>
      <c r="H2"/>
    </row>
    <row r="3" spans="1:8" x14ac:dyDescent="0.25">
      <c r="A3" s="16" t="s">
        <v>21</v>
      </c>
      <c r="B3" s="17" t="s">
        <v>23</v>
      </c>
      <c r="D3" s="16" t="s">
        <v>21</v>
      </c>
      <c r="E3" s="17" t="s">
        <v>23</v>
      </c>
      <c r="F3"/>
      <c r="G3"/>
      <c r="H3"/>
    </row>
    <row r="4" spans="1:8" x14ac:dyDescent="0.25">
      <c r="A4" s="17" t="s">
        <v>17</v>
      </c>
      <c r="B4" s="17">
        <v>71</v>
      </c>
      <c r="D4" s="17" t="s">
        <v>17</v>
      </c>
      <c r="E4" s="17">
        <v>5</v>
      </c>
      <c r="F4"/>
      <c r="G4"/>
      <c r="H4"/>
    </row>
    <row r="5" spans="1:8" x14ac:dyDescent="0.25">
      <c r="A5" s="17" t="s">
        <v>18</v>
      </c>
      <c r="B5" s="17">
        <v>10</v>
      </c>
      <c r="D5" s="17" t="s">
        <v>18</v>
      </c>
      <c r="E5" s="17">
        <v>9</v>
      </c>
      <c r="F5"/>
      <c r="G5"/>
      <c r="H5"/>
    </row>
    <row r="6" spans="1:8" x14ac:dyDescent="0.25">
      <c r="A6" s="17" t="s">
        <v>22</v>
      </c>
      <c r="B6" s="17">
        <v>81</v>
      </c>
      <c r="D6" s="17" t="s">
        <v>19</v>
      </c>
      <c r="E6" s="17">
        <v>11</v>
      </c>
      <c r="F6"/>
      <c r="G6"/>
      <c r="H6"/>
    </row>
    <row r="7" spans="1:8" x14ac:dyDescent="0.25">
      <c r="D7" s="17" t="s">
        <v>22</v>
      </c>
      <c r="E7" s="17">
        <v>16</v>
      </c>
      <c r="F7"/>
      <c r="G7"/>
      <c r="H7"/>
    </row>
    <row r="8" spans="1:8" x14ac:dyDescent="0.25">
      <c r="F8"/>
      <c r="G8"/>
      <c r="H8"/>
    </row>
    <row r="9" spans="1:8" x14ac:dyDescent="0.25">
      <c r="F9"/>
      <c r="G9"/>
      <c r="H9"/>
    </row>
    <row r="10" spans="1:8" x14ac:dyDescent="0.25">
      <c r="F10"/>
      <c r="G10"/>
      <c r="H10"/>
    </row>
    <row r="11" spans="1:8" x14ac:dyDescent="0.25">
      <c r="F11"/>
    </row>
    <row r="12" spans="1:8" x14ac:dyDescent="0.25">
      <c r="F12"/>
    </row>
    <row r="13" spans="1:8" x14ac:dyDescent="0.25">
      <c r="A13" s="20" t="s">
        <v>14</v>
      </c>
      <c r="B13" s="20" t="s">
        <v>33</v>
      </c>
      <c r="C13" s="20" t="s">
        <v>34</v>
      </c>
      <c r="F13"/>
    </row>
    <row r="14" spans="1:8" x14ac:dyDescent="0.25">
      <c r="A14" s="18" t="s">
        <v>17</v>
      </c>
      <c r="B14" s="18">
        <v>71</v>
      </c>
      <c r="C14" s="18">
        <v>5</v>
      </c>
      <c r="F14"/>
    </row>
    <row r="15" spans="1:8" x14ac:dyDescent="0.25">
      <c r="A15" s="18" t="s">
        <v>18</v>
      </c>
      <c r="B15" s="18">
        <v>10</v>
      </c>
      <c r="C15" s="18">
        <v>9</v>
      </c>
      <c r="F15"/>
    </row>
    <row r="16" spans="1:8" ht="13" thickBot="1" x14ac:dyDescent="0.3">
      <c r="A16" s="18" t="s">
        <v>19</v>
      </c>
      <c r="B16" s="18">
        <v>0</v>
      </c>
      <c r="C16" s="18">
        <v>11</v>
      </c>
      <c r="F16"/>
    </row>
    <row r="17" spans="1:6" ht="13.5" thickTop="1" x14ac:dyDescent="0.25">
      <c r="A17" s="19" t="s">
        <v>22</v>
      </c>
      <c r="B17" s="19">
        <v>81</v>
      </c>
      <c r="C17" s="21">
        <v>16</v>
      </c>
      <c r="F17"/>
    </row>
    <row r="18" spans="1:6" x14ac:dyDescent="0.25">
      <c r="F18"/>
    </row>
  </sheetData>
  <mergeCells count="2">
    <mergeCell ref="A2:B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EF8D-DE16-4691-9DF5-C2DF43008F88}">
  <dimension ref="A1:B7"/>
  <sheetViews>
    <sheetView workbookViewId="0">
      <selection activeCell="B37" sqref="B37"/>
    </sheetView>
  </sheetViews>
  <sheetFormatPr defaultRowHeight="12.5" x14ac:dyDescent="0.25"/>
  <cols>
    <col min="1" max="1" width="12.81640625" bestFit="1" customWidth="1"/>
    <col min="2" max="2" width="38.453125" bestFit="1" customWidth="1"/>
  </cols>
  <sheetData>
    <row r="1" spans="1:2" x14ac:dyDescent="0.25">
      <c r="A1" s="3" t="s">
        <v>29</v>
      </c>
      <c r="B1" s="4">
        <v>1</v>
      </c>
    </row>
    <row r="3" spans="1:2" x14ac:dyDescent="0.25">
      <c r="A3" s="3" t="s">
        <v>21</v>
      </c>
      <c r="B3" t="s">
        <v>37</v>
      </c>
    </row>
    <row r="4" spans="1:2" x14ac:dyDescent="0.25">
      <c r="A4" s="4" t="s">
        <v>17</v>
      </c>
      <c r="B4">
        <v>0.56338028169014087</v>
      </c>
    </row>
    <row r="5" spans="1:2" x14ac:dyDescent="0.25">
      <c r="A5" s="4" t="s">
        <v>18</v>
      </c>
      <c r="B5">
        <v>2.8571428571428572</v>
      </c>
    </row>
    <row r="6" spans="1:2" x14ac:dyDescent="0.25">
      <c r="A6" s="4" t="s">
        <v>19</v>
      </c>
      <c r="B6">
        <v>0</v>
      </c>
    </row>
    <row r="7" spans="1:2" x14ac:dyDescent="0.25">
      <c r="A7" s="4" t="s">
        <v>22</v>
      </c>
      <c r="B7">
        <v>0.84656084656084651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A99F-6561-47D4-BD3D-F91912138DD6}">
  <dimension ref="A3:C7"/>
  <sheetViews>
    <sheetView workbookViewId="0">
      <selection activeCell="B31" sqref="B31"/>
    </sheetView>
  </sheetViews>
  <sheetFormatPr defaultRowHeight="12.5" x14ac:dyDescent="0.25"/>
  <cols>
    <col min="1" max="1" width="12.54296875" bestFit="1" customWidth="1"/>
    <col min="2" max="2" width="33.81640625" bestFit="1" customWidth="1"/>
    <col min="3" max="3" width="32.26953125" bestFit="1" customWidth="1"/>
  </cols>
  <sheetData>
    <row r="3" spans="1:3" x14ac:dyDescent="0.25">
      <c r="A3" s="3" t="s">
        <v>21</v>
      </c>
      <c r="B3" t="s">
        <v>40</v>
      </c>
      <c r="C3" t="s">
        <v>41</v>
      </c>
    </row>
    <row r="4" spans="1:3" x14ac:dyDescent="0.25">
      <c r="A4" s="4" t="s">
        <v>17</v>
      </c>
      <c r="B4">
        <v>31927.542372881355</v>
      </c>
      <c r="C4">
        <v>0.20338983050847459</v>
      </c>
    </row>
    <row r="5" spans="1:3" x14ac:dyDescent="0.25">
      <c r="A5" s="4" t="s">
        <v>18</v>
      </c>
      <c r="B5">
        <v>12588.235294117647</v>
      </c>
      <c r="C5">
        <v>2.6323529411764706</v>
      </c>
    </row>
    <row r="6" spans="1:3" x14ac:dyDescent="0.25">
      <c r="A6" s="4" t="s">
        <v>19</v>
      </c>
      <c r="B6">
        <v>0</v>
      </c>
      <c r="C6">
        <v>13.658536585365853</v>
      </c>
    </row>
    <row r="7" spans="1:3" x14ac:dyDescent="0.25">
      <c r="A7" s="4" t="s">
        <v>22</v>
      </c>
      <c r="B7">
        <v>21738.082901554404</v>
      </c>
      <c r="C7">
        <v>3.4896373056994818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3363-2D18-41EC-B527-C081C3948DA1}">
  <dimension ref="A3:D7"/>
  <sheetViews>
    <sheetView workbookViewId="0">
      <selection activeCell="C12" sqref="C12"/>
    </sheetView>
  </sheetViews>
  <sheetFormatPr defaultRowHeight="12.5" x14ac:dyDescent="0.25"/>
  <cols>
    <col min="1" max="1" width="12.54296875" bestFit="1" customWidth="1"/>
    <col min="2" max="3" width="22.1796875" bestFit="1" customWidth="1"/>
    <col min="4" max="4" width="23.08984375" bestFit="1" customWidth="1"/>
    <col min="5" max="5" width="10.36328125" bestFit="1" customWidth="1"/>
    <col min="6" max="6" width="23.08984375" bestFit="1" customWidth="1"/>
    <col min="7" max="7" width="9.90625" bestFit="1" customWidth="1"/>
    <col min="8" max="8" width="30.6328125" bestFit="1" customWidth="1"/>
    <col min="9" max="9" width="29.08984375" bestFit="1" customWidth="1"/>
    <col min="10" max="10" width="17.26953125" bestFit="1" customWidth="1"/>
    <col min="11" max="11" width="23.08984375" bestFit="1" customWidth="1"/>
    <col min="12" max="12" width="9.90625" bestFit="1" customWidth="1"/>
    <col min="13" max="13" width="30.6328125" bestFit="1" customWidth="1"/>
    <col min="14" max="14" width="29.08984375" bestFit="1" customWidth="1"/>
    <col min="15" max="15" width="17.26953125" bestFit="1" customWidth="1"/>
    <col min="16" max="16" width="23.08984375" bestFit="1" customWidth="1"/>
    <col min="17" max="17" width="14.54296875" bestFit="1" customWidth="1"/>
    <col min="18" max="18" width="35.26953125" bestFit="1" customWidth="1"/>
    <col min="19" max="19" width="33.81640625" bestFit="1" customWidth="1"/>
    <col min="20" max="20" width="21.90625" bestFit="1" customWidth="1"/>
    <col min="21" max="21" width="27.7265625" bestFit="1" customWidth="1"/>
    <col min="22" max="22" width="23.08984375" bestFit="1" customWidth="1"/>
    <col min="23" max="23" width="23.6328125" bestFit="1" customWidth="1"/>
    <col min="24" max="24" width="15.54296875" bestFit="1" customWidth="1"/>
    <col min="25" max="25" width="27.7265625" bestFit="1" customWidth="1"/>
    <col min="26" max="27" width="19" bestFit="1" customWidth="1"/>
    <col min="28" max="28" width="10.90625" bestFit="1" customWidth="1"/>
    <col min="29" max="29" width="23.08984375" bestFit="1" customWidth="1"/>
    <col min="30" max="31" width="23.6328125" bestFit="1" customWidth="1"/>
    <col min="32" max="32" width="15.54296875" bestFit="1" customWidth="1"/>
    <col min="33" max="33" width="27.7265625" bestFit="1" customWidth="1"/>
    <col min="34" max="34" width="17.26953125" bestFit="1" customWidth="1"/>
    <col min="35" max="35" width="10.90625" bestFit="1" customWidth="1"/>
    <col min="36" max="36" width="23.08984375" bestFit="1" customWidth="1"/>
    <col min="37" max="38" width="23.6328125" bestFit="1" customWidth="1"/>
    <col min="39" max="39" width="21.90625" bestFit="1" customWidth="1"/>
    <col min="40" max="40" width="15.54296875" bestFit="1" customWidth="1"/>
    <col min="41" max="41" width="27.7265625" bestFit="1" customWidth="1"/>
  </cols>
  <sheetData>
    <row r="3" spans="1:4" x14ac:dyDescent="0.25">
      <c r="A3" s="3" t="s">
        <v>21</v>
      </c>
      <c r="B3" t="s">
        <v>42</v>
      </c>
      <c r="C3" t="s">
        <v>48</v>
      </c>
      <c r="D3" t="s">
        <v>45</v>
      </c>
    </row>
    <row r="4" spans="1:4" x14ac:dyDescent="0.25">
      <c r="A4" s="4" t="s">
        <v>17</v>
      </c>
      <c r="B4">
        <v>3601.2711864406779</v>
      </c>
      <c r="C4">
        <v>2.2669491525423728</v>
      </c>
      <c r="D4">
        <v>850435</v>
      </c>
    </row>
    <row r="5" spans="1:4" x14ac:dyDescent="0.25">
      <c r="A5" s="4" t="s">
        <v>18</v>
      </c>
      <c r="B5">
        <v>0</v>
      </c>
      <c r="C5">
        <v>5.7794117647058822</v>
      </c>
      <c r="D5">
        <v>393</v>
      </c>
    </row>
    <row r="6" spans="1:4" x14ac:dyDescent="0.25">
      <c r="A6" s="4" t="s">
        <v>19</v>
      </c>
      <c r="B6">
        <v>918.29268292682923</v>
      </c>
      <c r="C6">
        <v>5.1219512195121952</v>
      </c>
      <c r="D6">
        <v>75720</v>
      </c>
    </row>
    <row r="7" spans="1:4" x14ac:dyDescent="0.25">
      <c r="A7" s="4" t="s">
        <v>22</v>
      </c>
      <c r="B7">
        <v>2396.8911917098444</v>
      </c>
      <c r="C7">
        <v>3.4922279792746114</v>
      </c>
      <c r="D7">
        <v>926548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7C5A-01D0-43A1-82F3-A715A21CD274}">
  <dimension ref="A1:L129"/>
  <sheetViews>
    <sheetView workbookViewId="0">
      <selection sqref="A1:B1048576"/>
    </sheetView>
  </sheetViews>
  <sheetFormatPr defaultRowHeight="12.5" x14ac:dyDescent="0.25"/>
  <cols>
    <col min="1" max="1" width="12.54296875" bestFit="1" customWidth="1"/>
    <col min="2" max="2" width="17" bestFit="1" customWidth="1"/>
    <col min="3" max="3" width="16.81640625" bestFit="1" customWidth="1"/>
    <col min="4" max="4" width="17.54296875" bestFit="1" customWidth="1"/>
    <col min="5" max="5" width="16" bestFit="1" customWidth="1"/>
    <col min="9" max="9" width="12.54296875" bestFit="1" customWidth="1"/>
    <col min="10" max="10" width="14.81640625" bestFit="1" customWidth="1"/>
    <col min="11" max="11" width="7.90625" bestFit="1" customWidth="1"/>
    <col min="12" max="13" width="10.36328125" bestFit="1" customWidth="1"/>
  </cols>
  <sheetData>
    <row r="1" spans="1:12" x14ac:dyDescent="0.25">
      <c r="A1" s="22" t="s">
        <v>0</v>
      </c>
      <c r="B1" s="22" t="s">
        <v>52</v>
      </c>
      <c r="C1" s="22" t="s">
        <v>53</v>
      </c>
      <c r="D1" s="22" t="s">
        <v>54</v>
      </c>
      <c r="E1" s="22" t="s">
        <v>55</v>
      </c>
    </row>
    <row r="2" spans="1:12" x14ac:dyDescent="0.25">
      <c r="A2" cm="1">
        <f t="array" ref="A2">IFERROR(INDEX(Admin!A:A, MATCH(0, COUNTIF($A$1:A1, Admin!A:A) + (Admin!M:M="")*(Admin!F:F&lt;&gt;1), 0)), "")</f>
        <v>1</v>
      </c>
      <c r="B2" s="22" t="str" cm="1">
        <f t="array" ref="B2">IFERROR(
    IF(COUNTIFS(Admin!A:A, A2, Admin!F:F, 1, Admin!C:C, "&gt;="&amp;DATE(2012,9,1), Admin!C:C, "&lt;"&amp;DATE(2012,11,1)) &gt; 0,
       TEXT(INDEX(Admin!C:C, MATCH(1, (Admin!A:A=A2)*(Admin!F:F=1)*(Admin!C:C&gt;=DATE(2012,9,1))*(Admin!C:C&lt;DATE(2012,11,1)), 0)), "yyyy-mm"),
       ""),
    "")</f>
        <v>2012-09</v>
      </c>
      <c r="C2" cm="1">
        <f t="array" ref="C2">IFERROR(
    INDEX(Admin!E:E, MATCH(1, (Admin!A:A=A2)*(Admin!B:B="Med B"), 0)),
    "Not Found"
)</f>
        <v>4</v>
      </c>
      <c r="D2">
        <f>SUMIFS(Admin!P:P, Admin!A:A, A2)</f>
        <v>3</v>
      </c>
      <c r="E2" t="str">
        <f>IF(AND(C2&gt;0, D2&gt;=0),
    IF(D2=C2, "Same",
       IF(D2&gt;C2, "Higher",
          IF(AND(D2&lt;C2, D2&gt;0), "Lower",
             IF(D2=0, "Zero", "Other")))),
    "N/A")</f>
        <v>Lower</v>
      </c>
    </row>
    <row r="3" spans="1:12" x14ac:dyDescent="0.25">
      <c r="A3" cm="1">
        <f t="array" ref="A3">IFERROR(INDEX(Admin!A:A, MATCH(0, COUNTIF($A$1:A2, Admin!A:A) + (Admin!M:M="")*(Admin!F:F&lt;&gt;1), 0)), "")</f>
        <v>2</v>
      </c>
      <c r="B3" s="22" t="str" cm="1">
        <f t="array" ref="B3">IFERROR(
    IF(COUNTIFS(Admin!A:A, A3, Admin!F:F, 1, Admin!C:C, "&gt;="&amp;DATE(2012,9,1), Admin!C:C, "&lt;"&amp;DATE(2012,11,1)) &gt; 0,
       TEXT(INDEX(Admin!C:C, MATCH(1, (Admin!A:A=A3)*(Admin!F:F=1)*(Admin!C:C&gt;=DATE(2012,9,1))*(Admin!C:C&lt;DATE(2012,11,1)), 0)), "yyyy-mm"),
       ""),
    "")</f>
        <v>2012-09</v>
      </c>
      <c r="C3" cm="1">
        <f t="array" ref="C3">IFERROR(
    INDEX(Admin!E:E, MATCH(1, (Admin!A:A=A3)*(Admin!B:B="Med B"), 0)),
    "Not Found"
)</f>
        <v>3</v>
      </c>
      <c r="D3">
        <f>SUMIFS(Admin!P:P, Admin!A:A, A3)</f>
        <v>0</v>
      </c>
      <c r="E3" t="str">
        <f t="shared" ref="E3:E66" si="0">IF(AND(C3&gt;0, D3&gt;=0),
    IF(D3=C3, "Same",
       IF(D3&gt;C3, "Higher",
          IF(AND(D3&lt;C3, D3&gt;0), "Lower",
             IF(D3=0, "Zero", "Other")))),
    "N/A")</f>
        <v>Zero</v>
      </c>
    </row>
    <row r="4" spans="1:12" x14ac:dyDescent="0.25">
      <c r="A4" cm="1">
        <f t="array" ref="A4">IFERROR(INDEX(Admin!A:A, MATCH(0, COUNTIF($A$1:A3, Admin!A:A) + (Admin!M:M="")*(Admin!F:F&lt;&gt;1), 0)), "")</f>
        <v>3</v>
      </c>
      <c r="B4" s="22" t="str" cm="1">
        <f t="array" ref="B4">IFERROR(
    IF(COUNTIFS(Admin!A:A, A4, Admin!F:F, 1, Admin!C:C, "&gt;="&amp;DATE(2012,9,1), Admin!C:C, "&lt;"&amp;DATE(2012,11,1)) &gt; 0,
       TEXT(INDEX(Admin!C:C, MATCH(1, (Admin!A:A=A4)*(Admin!F:F=1)*(Admin!C:C&gt;=DATE(2012,9,1))*(Admin!C:C&lt;DATE(2012,11,1)), 0)), "yyyy-mm"),
       ""),
    "")</f>
        <v/>
      </c>
      <c r="C4" t="str" cm="1">
        <f t="array" ref="C4">IFERROR(
    INDEX(Admin!E:E, MATCH(1, (Admin!A:A=A4)*(Admin!B:B="Med B"), 0)),
    "Not Found"
)</f>
        <v>Not Found</v>
      </c>
      <c r="D4">
        <f>SUMIFS(Admin!P:P, Admin!A:A, A4)</f>
        <v>0</v>
      </c>
      <c r="E4" t="str">
        <f t="shared" si="0"/>
        <v>Zero</v>
      </c>
    </row>
    <row r="5" spans="1:12" x14ac:dyDescent="0.25">
      <c r="A5" cm="1">
        <f t="array" ref="A5">IFERROR(INDEX(Admin!A:A, MATCH(0, COUNTIF($A$1:A4, Admin!A:A) + (Admin!M:M="")*(Admin!F:F&lt;&gt;1), 0)), "")</f>
        <v>4</v>
      </c>
      <c r="B5" s="22" t="str" cm="1">
        <f t="array" ref="B5">IFERROR(
    IF(COUNTIFS(Admin!A:A, A5, Admin!F:F, 1, Admin!C:C, "&gt;="&amp;DATE(2012,9,1), Admin!C:C, "&lt;"&amp;DATE(2012,11,1)) &gt; 0,
       TEXT(INDEX(Admin!C:C, MATCH(1, (Admin!A:A=A5)*(Admin!F:F=1)*(Admin!C:C&gt;=DATE(2012,9,1))*(Admin!C:C&lt;DATE(2012,11,1)), 0)), "yyyy-mm"),
       ""),
    "")</f>
        <v>2012-09</v>
      </c>
      <c r="C5" cm="1">
        <f t="array" ref="C5">IFERROR(
    INDEX(Admin!E:E, MATCH(1, (Admin!A:A=A5)*(Admin!B:B="Med B"), 0)),
    "Not Found"
)</f>
        <v>3</v>
      </c>
      <c r="D5">
        <f>SUMIFS(Admin!P:P, Admin!A:A, A5)</f>
        <v>1</v>
      </c>
      <c r="E5" t="str">
        <f t="shared" si="0"/>
        <v>Lower</v>
      </c>
    </row>
    <row r="6" spans="1:12" x14ac:dyDescent="0.25">
      <c r="A6" cm="1">
        <f t="array" ref="A6">IFERROR(INDEX(Admin!A:A, MATCH(0, COUNTIF($A$1:A5, Admin!A:A) + (Admin!M:M="")*(Admin!F:F&lt;&gt;1), 0)), "")</f>
        <v>5</v>
      </c>
      <c r="B6" s="22" t="str" cm="1">
        <f t="array" ref="B6">IFERROR(
    IF(COUNTIFS(Admin!A:A, A6, Admin!F:F, 1, Admin!C:C, "&gt;="&amp;DATE(2012,9,1), Admin!C:C, "&lt;"&amp;DATE(2012,11,1)) &gt; 0,
       TEXT(INDEX(Admin!C:C, MATCH(1, (Admin!A:A=A6)*(Admin!F:F=1)*(Admin!C:C&gt;=DATE(2012,9,1))*(Admin!C:C&lt;DATE(2012,11,1)), 0)), "yyyy-mm"),
       ""),
    "")</f>
        <v>2012-09</v>
      </c>
      <c r="C6" cm="1">
        <f t="array" ref="C6">IFERROR(
    INDEX(Admin!E:E, MATCH(1, (Admin!A:A=A6)*(Admin!B:B="Med B"), 0)),
    "Not Found"
)</f>
        <v>8</v>
      </c>
      <c r="D6">
        <f>SUMIFS(Admin!P:P, Admin!A:A, A6)</f>
        <v>8</v>
      </c>
      <c r="E6" t="str">
        <f t="shared" si="0"/>
        <v>Same</v>
      </c>
    </row>
    <row r="7" spans="1:12" x14ac:dyDescent="0.25">
      <c r="A7" cm="1">
        <f t="array" ref="A7">IFERROR(INDEX(Admin!A:A, MATCH(0, COUNTIF($A$1:A6, Admin!A:A) + (Admin!M:M="")*(Admin!F:F&lt;&gt;1), 0)), "")</f>
        <v>6</v>
      </c>
      <c r="B7" s="22" t="str" cm="1">
        <f t="array" ref="B7">IFERROR(
    IF(COUNTIFS(Admin!A:A, A7, Admin!F:F, 1, Admin!C:C, "&gt;="&amp;DATE(2012,9,1), Admin!C:C, "&lt;"&amp;DATE(2012,11,1)) &gt; 0,
       TEXT(INDEX(Admin!C:C, MATCH(1, (Admin!A:A=A7)*(Admin!F:F=1)*(Admin!C:C&gt;=DATE(2012,9,1))*(Admin!C:C&lt;DATE(2012,11,1)), 0)), "yyyy-mm"),
       ""),
    "")</f>
        <v/>
      </c>
      <c r="C7" t="str" cm="1">
        <f t="array" ref="C7">IFERROR(
    INDEX(Admin!E:E, MATCH(1, (Admin!A:A=A7)*(Admin!B:B="Med B"), 0)),
    "Not Found"
)</f>
        <v>Not Found</v>
      </c>
      <c r="D7">
        <f>SUMIFS(Admin!P:P, Admin!A:A, A7)</f>
        <v>0</v>
      </c>
      <c r="E7" t="str">
        <f t="shared" si="0"/>
        <v>Zero</v>
      </c>
    </row>
    <row r="8" spans="1:12" x14ac:dyDescent="0.25">
      <c r="A8" cm="1">
        <f t="array" ref="A8">IFERROR(INDEX(Admin!A:A, MATCH(0, COUNTIF($A$1:A7, Admin!A:A) + (Admin!M:M="")*(Admin!F:F&lt;&gt;1), 0)), "")</f>
        <v>7</v>
      </c>
      <c r="B8" s="22" t="str" cm="1">
        <f t="array" ref="B8">IFERROR(
    IF(COUNTIFS(Admin!A:A, A8, Admin!F:F, 1, Admin!C:C, "&gt;="&amp;DATE(2012,9,1), Admin!C:C, "&lt;"&amp;DATE(2012,11,1)) &gt; 0,
       TEXT(INDEX(Admin!C:C, MATCH(1, (Admin!A:A=A8)*(Admin!F:F=1)*(Admin!C:C&gt;=DATE(2012,9,1))*(Admin!C:C&lt;DATE(2012,11,1)), 0)), "yyyy-mm"),
       ""),
    "")</f>
        <v/>
      </c>
      <c r="C8" t="str" cm="1">
        <f t="array" ref="C8">IFERROR(
    INDEX(Admin!E:E, MATCH(1, (Admin!A:A=A8)*(Admin!B:B="Med B"), 0)),
    "Not Found"
)</f>
        <v>Not Found</v>
      </c>
      <c r="D8">
        <f>SUMIFS(Admin!P:P, Admin!A:A, A8)</f>
        <v>0</v>
      </c>
      <c r="E8" t="str">
        <f t="shared" si="0"/>
        <v>Zero</v>
      </c>
    </row>
    <row r="9" spans="1:12" x14ac:dyDescent="0.25">
      <c r="A9" cm="1">
        <f t="array" ref="A9">IFERROR(INDEX(Admin!A:A, MATCH(0, COUNTIF($A$1:A8, Admin!A:A) + (Admin!M:M="")*(Admin!F:F&lt;&gt;1), 0)), "")</f>
        <v>8</v>
      </c>
      <c r="B9" s="22" t="str" cm="1">
        <f t="array" ref="B9">IFERROR(
    IF(COUNTIFS(Admin!A:A, A9, Admin!F:F, 1, Admin!C:C, "&gt;="&amp;DATE(2012,9,1), Admin!C:C, "&lt;"&amp;DATE(2012,11,1)) &gt; 0,
       TEXT(INDEX(Admin!C:C, MATCH(1, (Admin!A:A=A9)*(Admin!F:F=1)*(Admin!C:C&gt;=DATE(2012,9,1))*(Admin!C:C&lt;DATE(2012,11,1)), 0)), "yyyy-mm"),
       ""),
    "")</f>
        <v>2012-09</v>
      </c>
      <c r="C9" cm="1">
        <f t="array" ref="C9">IFERROR(
    INDEX(Admin!E:E, MATCH(1, (Admin!A:A=A9)*(Admin!B:B="Med B"), 0)),
    "Not Found"
)</f>
        <v>5</v>
      </c>
      <c r="D9">
        <f>SUMIFS(Admin!P:P, Admin!A:A, A9)</f>
        <v>4</v>
      </c>
      <c r="E9" t="str">
        <f t="shared" si="0"/>
        <v>Lower</v>
      </c>
    </row>
    <row r="10" spans="1:12" x14ac:dyDescent="0.25">
      <c r="A10" cm="1">
        <f t="array" ref="A10">IFERROR(INDEX(Admin!A:A, MATCH(0, COUNTIF($A$1:A9, Admin!A:A) + (Admin!M:M="")*(Admin!F:F&lt;&gt;1), 0)), "")</f>
        <v>9</v>
      </c>
      <c r="B10" s="22" t="str" cm="1">
        <f t="array" ref="B10">IFERROR(
    IF(COUNTIFS(Admin!A:A, A10, Admin!F:F, 1, Admin!C:C, "&gt;="&amp;DATE(2012,9,1), Admin!C:C, "&lt;"&amp;DATE(2012,11,1)) &gt; 0,
       TEXT(INDEX(Admin!C:C, MATCH(1, (Admin!A:A=A10)*(Admin!F:F=1)*(Admin!C:C&gt;=DATE(2012,9,1))*(Admin!C:C&lt;DATE(2012,11,1)), 0)), "yyyy-mm"),
       ""),
    "")</f>
        <v>2012-09</v>
      </c>
      <c r="C10" cm="1">
        <f t="array" ref="C10">IFERROR(
    INDEX(Admin!E:E, MATCH(1, (Admin!A:A=A10)*(Admin!B:B="Med B"), 0)),
    "Not Found"
)</f>
        <v>8</v>
      </c>
      <c r="D10">
        <f>SUMIFS(Admin!P:P, Admin!A:A, A10)</f>
        <v>6</v>
      </c>
      <c r="E10" t="str">
        <f t="shared" si="0"/>
        <v>Lower</v>
      </c>
    </row>
    <row r="11" spans="1:12" x14ac:dyDescent="0.25">
      <c r="A11" cm="1">
        <f t="array" ref="A11">IFERROR(INDEX(Admin!A:A, MATCH(0, COUNTIF($A$1:A10, Admin!A:A) + (Admin!M:M="")*(Admin!F:F&lt;&gt;1), 0)), "")</f>
        <v>10</v>
      </c>
      <c r="B11" s="22" t="str" cm="1">
        <f t="array" ref="B11">IFERROR(
    IF(COUNTIFS(Admin!A:A, A11, Admin!F:F, 1, Admin!C:C, "&gt;="&amp;DATE(2012,9,1), Admin!C:C, "&lt;"&amp;DATE(2012,11,1)) &gt; 0,
       TEXT(INDEX(Admin!C:C, MATCH(1, (Admin!A:A=A11)*(Admin!F:F=1)*(Admin!C:C&gt;=DATE(2012,9,1))*(Admin!C:C&lt;DATE(2012,11,1)), 0)), "yyyy-mm"),
       ""),
    "")</f>
        <v>2012-09</v>
      </c>
      <c r="C11" cm="1">
        <f t="array" ref="C11">IFERROR(
    INDEX(Admin!E:E, MATCH(1, (Admin!A:A=A11)*(Admin!B:B="Med B"), 0)),
    "Not Found"
)</f>
        <v>8</v>
      </c>
      <c r="D11">
        <f>SUMIFS(Admin!P:P, Admin!A:A, A11)</f>
        <v>8</v>
      </c>
      <c r="E11" t="str">
        <f t="shared" si="0"/>
        <v>Same</v>
      </c>
    </row>
    <row r="12" spans="1:12" x14ac:dyDescent="0.25">
      <c r="A12" cm="1">
        <f t="array" ref="A12">IFERROR(INDEX(Admin!A:A, MATCH(0, COUNTIF($A$1:A11, Admin!A:A) + (Admin!M:M="")*(Admin!F:F&lt;&gt;1), 0)), "")</f>
        <v>11</v>
      </c>
      <c r="B12" s="22" t="str" cm="1">
        <f t="array" ref="B12">IFERROR(
    IF(COUNTIFS(Admin!A:A, A12, Admin!F:F, 1, Admin!C:C, "&gt;="&amp;DATE(2012,9,1), Admin!C:C, "&lt;"&amp;DATE(2012,11,1)) &gt; 0,
       TEXT(INDEX(Admin!C:C, MATCH(1, (Admin!A:A=A12)*(Admin!F:F=1)*(Admin!C:C&gt;=DATE(2012,9,1))*(Admin!C:C&lt;DATE(2012,11,1)), 0)), "yyyy-mm"),
       ""),
    "")</f>
        <v/>
      </c>
      <c r="C12" cm="1">
        <f t="array" ref="C12">IFERROR(
    INDEX(Admin!E:E, MATCH(1, (Admin!A:A=A12)*(Admin!B:B="Med B"), 0)),
    "Not Found"
)</f>
        <v>2</v>
      </c>
      <c r="D12">
        <f>SUMIFS(Admin!P:P, Admin!A:A, A12)</f>
        <v>0</v>
      </c>
      <c r="E12" t="str">
        <f t="shared" si="0"/>
        <v>Zero</v>
      </c>
    </row>
    <row r="13" spans="1:12" x14ac:dyDescent="0.25">
      <c r="A13" cm="1">
        <f t="array" ref="A13">IFERROR(INDEX(Admin!A:A, MATCH(0, COUNTIF($A$1:A12, Admin!A:A) + (Admin!M:M="")*(Admin!F:F&lt;&gt;1), 0)), "")</f>
        <v>12</v>
      </c>
      <c r="B13" s="22" t="str" cm="1">
        <f t="array" ref="B13">IFERROR(
    IF(COUNTIFS(Admin!A:A, A13, Admin!F:F, 1, Admin!C:C, "&gt;="&amp;DATE(2012,9,1), Admin!C:C, "&lt;"&amp;DATE(2012,11,1)) &gt; 0,
       TEXT(INDEX(Admin!C:C, MATCH(1, (Admin!A:A=A13)*(Admin!F:F=1)*(Admin!C:C&gt;=DATE(2012,9,1))*(Admin!C:C&lt;DATE(2012,11,1)), 0)), "yyyy-mm"),
       ""),
    "")</f>
        <v>2012-09</v>
      </c>
      <c r="C13" cm="1">
        <f t="array" ref="C13">IFERROR(
    INDEX(Admin!E:E, MATCH(1, (Admin!A:A=A13)*(Admin!B:B="Med B"), 0)),
    "Not Found"
)</f>
        <v>10</v>
      </c>
      <c r="D13">
        <f>SUMIFS(Admin!P:P, Admin!A:A, A13)</f>
        <v>10</v>
      </c>
      <c r="E13" t="str">
        <f t="shared" si="0"/>
        <v>Same</v>
      </c>
    </row>
    <row r="14" spans="1:12" x14ac:dyDescent="0.25">
      <c r="A14" cm="1">
        <f t="array" ref="A14">IFERROR(INDEX(Admin!A:A, MATCH(0, COUNTIF($A$1:A13, Admin!A:A) + (Admin!M:M="")*(Admin!F:F&lt;&gt;1), 0)), "")</f>
        <v>13</v>
      </c>
      <c r="B14" s="22" t="str" cm="1">
        <f t="array" ref="B14">IFERROR(
    IF(COUNTIFS(Admin!A:A, A14, Admin!F:F, 1, Admin!C:C, "&gt;="&amp;DATE(2012,9,1), Admin!C:C, "&lt;"&amp;DATE(2012,11,1)) &gt; 0,
       TEXT(INDEX(Admin!C:C, MATCH(1, (Admin!A:A=A14)*(Admin!F:F=1)*(Admin!C:C&gt;=DATE(2012,9,1))*(Admin!C:C&lt;DATE(2012,11,1)), 0)), "yyyy-mm"),
       ""),
    "")</f>
        <v/>
      </c>
      <c r="C14" t="str" cm="1">
        <f t="array" ref="C14">IFERROR(
    INDEX(Admin!E:E, MATCH(1, (Admin!A:A=A14)*(Admin!B:B="Med B"), 0)),
    "Not Found"
)</f>
        <v>Not Found</v>
      </c>
      <c r="D14">
        <f>SUMIFS(Admin!P:P, Admin!A:A, A14)</f>
        <v>0</v>
      </c>
      <c r="E14" t="str">
        <f t="shared" si="0"/>
        <v>Zero</v>
      </c>
    </row>
    <row r="15" spans="1:12" x14ac:dyDescent="0.25">
      <c r="A15" cm="1">
        <f t="array" ref="A15">IFERROR(INDEX(Admin!A:A, MATCH(0, COUNTIF($A$1:A14, Admin!A:A) + (Admin!M:M="")*(Admin!F:F&lt;&gt;1), 0)), "")</f>
        <v>14</v>
      </c>
      <c r="B15" s="22" t="str" cm="1">
        <f t="array" ref="B15">IFERROR(
    IF(COUNTIFS(Admin!A:A, A15, Admin!F:F, 1, Admin!C:C, "&gt;="&amp;DATE(2012,9,1), Admin!C:C, "&lt;"&amp;DATE(2012,11,1)) &gt; 0,
       TEXT(INDEX(Admin!C:C, MATCH(1, (Admin!A:A=A15)*(Admin!F:F=1)*(Admin!C:C&gt;=DATE(2012,9,1))*(Admin!C:C&lt;DATE(2012,11,1)), 0)), "yyyy-mm"),
       ""),
    "")</f>
        <v/>
      </c>
      <c r="C15" t="str" cm="1">
        <f t="array" ref="C15">IFERROR(
    INDEX(Admin!E:E, MATCH(1, (Admin!A:A=A15)*(Admin!B:B="Med B"), 0)),
    "Not Found"
)</f>
        <v>Not Found</v>
      </c>
      <c r="D15">
        <f>SUMIFS(Admin!P:P, Admin!A:A, A15)</f>
        <v>0</v>
      </c>
      <c r="E15" t="str">
        <f t="shared" si="0"/>
        <v>Zero</v>
      </c>
      <c r="I15" s="3" t="s">
        <v>60</v>
      </c>
      <c r="J15" s="3" t="s">
        <v>20</v>
      </c>
    </row>
    <row r="16" spans="1:12" x14ac:dyDescent="0.25">
      <c r="A16" cm="1">
        <f t="array" ref="A16">IFERROR(INDEX(Admin!A:A, MATCH(0, COUNTIF($A$1:A15, Admin!A:A) + (Admin!M:M="")*(Admin!F:F&lt;&gt;1), 0)), "")</f>
        <v>15</v>
      </c>
      <c r="B16" s="22" t="str" cm="1">
        <f t="array" ref="B16">IFERROR(
    IF(COUNTIFS(Admin!A:A, A16, Admin!F:F, 1, Admin!C:C, "&gt;="&amp;DATE(2012,9,1), Admin!C:C, "&lt;"&amp;DATE(2012,11,1)) &gt; 0,
       TEXT(INDEX(Admin!C:C, MATCH(1, (Admin!A:A=A16)*(Admin!F:F=1)*(Admin!C:C&gt;=DATE(2012,9,1))*(Admin!C:C&lt;DATE(2012,11,1)), 0)), "yyyy-mm"),
       ""),
    "")</f>
        <v>2012-09</v>
      </c>
      <c r="C16" cm="1">
        <f t="array" ref="C16">IFERROR(
    INDEX(Admin!E:E, MATCH(1, (Admin!A:A=A16)*(Admin!B:B="Med B"), 0)),
    "Not Found"
)</f>
        <v>3</v>
      </c>
      <c r="D16">
        <f>SUMIFS(Admin!P:P, Admin!A:A, A16)</f>
        <v>1</v>
      </c>
      <c r="E16" t="str">
        <f t="shared" si="0"/>
        <v>Lower</v>
      </c>
      <c r="I16" s="3" t="s">
        <v>21</v>
      </c>
      <c r="J16" t="s">
        <v>17</v>
      </c>
      <c r="K16" t="s">
        <v>18</v>
      </c>
      <c r="L16" t="s">
        <v>22</v>
      </c>
    </row>
    <row r="17" spans="1:12" x14ac:dyDescent="0.25">
      <c r="A17" cm="1">
        <f t="array" ref="A17">IFERROR(INDEX(Admin!A:A, MATCH(0, COUNTIF($A$1:A16, Admin!A:A) + (Admin!M:M="")*(Admin!F:F&lt;&gt;1), 0)), "")</f>
        <v>16</v>
      </c>
      <c r="B17" s="22" t="str" cm="1">
        <f t="array" ref="B17">IFERROR(
    IF(COUNTIFS(Admin!A:A, A17, Admin!F:F, 1, Admin!C:C, "&gt;="&amp;DATE(2012,9,1), Admin!C:C, "&lt;"&amp;DATE(2012,11,1)) &gt; 0,
       TEXT(INDEX(Admin!C:C, MATCH(1, (Admin!A:A=A17)*(Admin!F:F=1)*(Admin!C:C&gt;=DATE(2012,9,1))*(Admin!C:C&lt;DATE(2012,11,1)), 0)), "yyyy-mm"),
       ""),
    "")</f>
        <v>2012-09</v>
      </c>
      <c r="C17" cm="1">
        <f t="array" ref="C17">IFERROR(
    INDEX(Admin!E:E, MATCH(1, (Admin!A:A=A17)*(Admin!B:B="Med B"), 0)),
    "Not Found"
)</f>
        <v>8</v>
      </c>
      <c r="D17">
        <f>SUMIFS(Admin!P:P, Admin!A:A, A17)</f>
        <v>2</v>
      </c>
      <c r="E17" t="str">
        <f t="shared" si="0"/>
        <v>Lower</v>
      </c>
      <c r="I17" s="4" t="s">
        <v>56</v>
      </c>
      <c r="J17" s="26">
        <v>0.14285714285714285</v>
      </c>
      <c r="K17" s="26">
        <v>0.4</v>
      </c>
      <c r="L17" s="26">
        <v>0.17499999999999999</v>
      </c>
    </row>
    <row r="18" spans="1:12" x14ac:dyDescent="0.25">
      <c r="A18" cm="1">
        <f t="array" ref="A18">IFERROR(INDEX(Admin!A:A, MATCH(0, COUNTIF($A$1:A17, Admin!A:A) + (Admin!M:M="")*(Admin!F:F&lt;&gt;1), 0)), "")</f>
        <v>17</v>
      </c>
      <c r="B18" s="22" t="str" cm="1">
        <f t="array" ref="B18">IFERROR(
    IF(COUNTIFS(Admin!A:A, A18, Admin!F:F, 1, Admin!C:C, "&gt;="&amp;DATE(2012,9,1), Admin!C:C, "&lt;"&amp;DATE(2012,11,1)) &gt; 0,
       TEXT(INDEX(Admin!C:C, MATCH(1, (Admin!A:A=A18)*(Admin!F:F=1)*(Admin!C:C&gt;=DATE(2012,9,1))*(Admin!C:C&lt;DATE(2012,11,1)), 0)), "yyyy-mm"),
       ""),
    "")</f>
        <v>2012-09</v>
      </c>
      <c r="C18" cm="1">
        <f t="array" ref="C18">IFERROR(
    INDEX(Admin!E:E, MATCH(1, (Admin!A:A=A18)*(Admin!B:B="Med B"), 0)),
    "Not Found"
)</f>
        <v>6</v>
      </c>
      <c r="D18">
        <f>SUMIFS(Admin!P:P, Admin!A:A, A18)</f>
        <v>5</v>
      </c>
      <c r="E18" t="str">
        <f t="shared" si="0"/>
        <v>Lower</v>
      </c>
      <c r="I18" s="4" t="s">
        <v>57</v>
      </c>
      <c r="J18" s="26">
        <v>0.35714285714285715</v>
      </c>
      <c r="K18" s="26">
        <v>0.2</v>
      </c>
      <c r="L18" s="26">
        <v>0.33750000000000002</v>
      </c>
    </row>
    <row r="19" spans="1:12" x14ac:dyDescent="0.25">
      <c r="A19" cm="1">
        <f t="array" ref="A19">IFERROR(INDEX(Admin!A:A, MATCH(0, COUNTIF($A$1:A18, Admin!A:A) + (Admin!M:M="")*(Admin!F:F&lt;&gt;1), 0)), "")</f>
        <v>18</v>
      </c>
      <c r="B19" s="22" t="str" cm="1">
        <f t="array" ref="B19">IFERROR(
    IF(COUNTIFS(Admin!A:A, A19, Admin!F:F, 1, Admin!C:C, "&gt;="&amp;DATE(2012,9,1), Admin!C:C, "&lt;"&amp;DATE(2012,11,1)) &gt; 0,
       TEXT(INDEX(Admin!C:C, MATCH(1, (Admin!A:A=A19)*(Admin!F:F=1)*(Admin!C:C&gt;=DATE(2012,9,1))*(Admin!C:C&lt;DATE(2012,11,1)), 0)), "yyyy-mm"),
       ""),
    "")</f>
        <v>2012-09</v>
      </c>
      <c r="C19" cm="1">
        <f t="array" ref="C19">IFERROR(
    INDEX(Admin!E:E, MATCH(1, (Admin!A:A=A19)*(Admin!B:B="Med B"), 0)),
    "Not Found"
)</f>
        <v>8</v>
      </c>
      <c r="D19">
        <f>SUMIFS(Admin!P:P, Admin!A:A, A19)</f>
        <v>8</v>
      </c>
      <c r="E19" t="str">
        <f t="shared" si="0"/>
        <v>Same</v>
      </c>
      <c r="I19" s="4" t="s">
        <v>58</v>
      </c>
      <c r="J19" s="26">
        <v>0.41428571428571431</v>
      </c>
      <c r="K19" s="26">
        <v>0.3</v>
      </c>
      <c r="L19" s="26">
        <v>0.4</v>
      </c>
    </row>
    <row r="20" spans="1:12" x14ac:dyDescent="0.25">
      <c r="A20" cm="1">
        <f t="array" ref="A20">IFERROR(INDEX(Admin!A:A, MATCH(0, COUNTIF($A$1:A19, Admin!A:A) + (Admin!M:M="")*(Admin!F:F&lt;&gt;1), 0)), "")</f>
        <v>19</v>
      </c>
      <c r="B20" s="22" t="str" cm="1">
        <f t="array" ref="B20">IFERROR(
    IF(COUNTIFS(Admin!A:A, A20, Admin!F:F, 1, Admin!C:C, "&gt;="&amp;DATE(2012,9,1), Admin!C:C, "&lt;"&amp;DATE(2012,11,1)) &gt; 0,
       TEXT(INDEX(Admin!C:C, MATCH(1, (Admin!A:A=A20)*(Admin!F:F=1)*(Admin!C:C&gt;=DATE(2012,9,1))*(Admin!C:C&lt;DATE(2012,11,1)), 0)), "yyyy-mm"),
       ""),
    "")</f>
        <v>2012-09</v>
      </c>
      <c r="C20" cm="1">
        <f t="array" ref="C20">IFERROR(
    INDEX(Admin!E:E, MATCH(1, (Admin!A:A=A20)*(Admin!B:B="Med B"), 0)),
    "Not Found"
)</f>
        <v>4</v>
      </c>
      <c r="D20">
        <f>SUMIFS(Admin!P:P, Admin!A:A, A20)</f>
        <v>3</v>
      </c>
      <c r="E20" t="str">
        <f t="shared" si="0"/>
        <v>Lower</v>
      </c>
      <c r="I20" s="4" t="s">
        <v>59</v>
      </c>
      <c r="J20" s="26">
        <v>8.5714285714285715E-2</v>
      </c>
      <c r="K20" s="26">
        <v>0.1</v>
      </c>
      <c r="L20" s="26">
        <v>8.7499999999999994E-2</v>
      </c>
    </row>
    <row r="21" spans="1:12" x14ac:dyDescent="0.25">
      <c r="A21" cm="1">
        <f t="array" ref="A21">IFERROR(INDEX(Admin!A:A, MATCH(0, COUNTIF($A$1:A20, Admin!A:A) + (Admin!M:M="")*(Admin!F:F&lt;&gt;1), 0)), "")</f>
        <v>20</v>
      </c>
      <c r="B21" s="22" t="str" cm="1">
        <f t="array" ref="B21">IFERROR(
    IF(COUNTIFS(Admin!A:A, A21, Admin!F:F, 1, Admin!C:C, "&gt;="&amp;DATE(2012,9,1), Admin!C:C, "&lt;"&amp;DATE(2012,11,1)) &gt; 0,
       TEXT(INDEX(Admin!C:C, MATCH(1, (Admin!A:A=A21)*(Admin!F:F=1)*(Admin!C:C&gt;=DATE(2012,9,1))*(Admin!C:C&lt;DATE(2012,11,1)), 0)), "yyyy-mm"),
       ""),
    "")</f>
        <v>2012-09</v>
      </c>
      <c r="C21" cm="1">
        <f t="array" ref="C21">IFERROR(
    INDEX(Admin!E:E, MATCH(1, (Admin!A:A=A21)*(Admin!B:B="Med B"), 0)),
    "Not Found"
)</f>
        <v>8</v>
      </c>
      <c r="D21">
        <f>SUMIFS(Admin!P:P, Admin!A:A, A21)</f>
        <v>2</v>
      </c>
      <c r="E21" t="str">
        <f t="shared" si="0"/>
        <v>Lower</v>
      </c>
      <c r="I21" s="4" t="s">
        <v>22</v>
      </c>
      <c r="J21" s="26">
        <v>1</v>
      </c>
      <c r="K21" s="26">
        <v>1</v>
      </c>
      <c r="L21" s="26">
        <v>1</v>
      </c>
    </row>
    <row r="22" spans="1:12" x14ac:dyDescent="0.25">
      <c r="A22" cm="1">
        <f t="array" ref="A22">IFERROR(INDEX(Admin!A:A, MATCH(0, COUNTIF($A$1:A21, Admin!A:A) + (Admin!M:M="")*(Admin!F:F&lt;&gt;1), 0)), "")</f>
        <v>21</v>
      </c>
      <c r="B22" s="22" t="str" cm="1">
        <f t="array" ref="B22">IFERROR(
    IF(COUNTIFS(Admin!A:A, A22, Admin!F:F, 1, Admin!C:C, "&gt;="&amp;DATE(2012,9,1), Admin!C:C, "&lt;"&amp;DATE(2012,11,1)) &gt; 0,
       TEXT(INDEX(Admin!C:C, MATCH(1, (Admin!A:A=A22)*(Admin!F:F=1)*(Admin!C:C&gt;=DATE(2012,9,1))*(Admin!C:C&lt;DATE(2012,11,1)), 0)), "yyyy-mm"),
       ""),
    "")</f>
        <v>2012-09</v>
      </c>
      <c r="C22" cm="1">
        <f t="array" ref="C22">IFERROR(
    INDEX(Admin!E:E, MATCH(1, (Admin!A:A=A22)*(Admin!B:B="Med B"), 0)),
    "Not Found"
)</f>
        <v>6</v>
      </c>
      <c r="D22">
        <f>SUMIFS(Admin!P:P, Admin!A:A, A22)</f>
        <v>6</v>
      </c>
      <c r="E22" t="str">
        <f t="shared" si="0"/>
        <v>Same</v>
      </c>
    </row>
    <row r="23" spans="1:12" x14ac:dyDescent="0.25">
      <c r="A23" cm="1">
        <f t="array" ref="A23">IFERROR(INDEX(Admin!A:A, MATCH(0, COUNTIF($A$1:A22, Admin!A:A) + (Admin!M:M="")*(Admin!F:F&lt;&gt;1), 0)), "")</f>
        <v>22</v>
      </c>
      <c r="B23" s="22" t="str" cm="1">
        <f t="array" ref="B23">IFERROR(
    IF(COUNTIFS(Admin!A:A, A23, Admin!F:F, 1, Admin!C:C, "&gt;="&amp;DATE(2012,9,1), Admin!C:C, "&lt;"&amp;DATE(2012,11,1)) &gt; 0,
       TEXT(INDEX(Admin!C:C, MATCH(1, (Admin!A:A=A23)*(Admin!F:F=1)*(Admin!C:C&gt;=DATE(2012,9,1))*(Admin!C:C&lt;DATE(2012,11,1)), 0)), "yyyy-mm"),
       ""),
    "")</f>
        <v>2012-10</v>
      </c>
      <c r="C23" cm="1">
        <f t="array" ref="C23">IFERROR(
    INDEX(Admin!E:E, MATCH(1, (Admin!A:A=A23)*(Admin!B:B="Med B"), 0)),
    "Not Found"
)</f>
        <v>2</v>
      </c>
      <c r="D23">
        <f>SUMIFS(Admin!P:P, Admin!A:A, A23)</f>
        <v>4</v>
      </c>
      <c r="E23" t="str">
        <f t="shared" si="0"/>
        <v>Higher</v>
      </c>
    </row>
    <row r="24" spans="1:12" x14ac:dyDescent="0.25">
      <c r="A24" cm="1">
        <f t="array" ref="A24">IFERROR(INDEX(Admin!A:A, MATCH(0, COUNTIF($A$1:A23, Admin!A:A) + (Admin!M:M="")*(Admin!F:F&lt;&gt;1), 0)), "")</f>
        <v>23</v>
      </c>
      <c r="B24" s="22" t="str" cm="1">
        <f t="array" ref="B24">IFERROR(
    IF(COUNTIFS(Admin!A:A, A24, Admin!F:F, 1, Admin!C:C, "&gt;="&amp;DATE(2012,9,1), Admin!C:C, "&lt;"&amp;DATE(2012,11,1)) &gt; 0,
       TEXT(INDEX(Admin!C:C, MATCH(1, (Admin!A:A=A24)*(Admin!F:F=1)*(Admin!C:C&gt;=DATE(2012,9,1))*(Admin!C:C&lt;DATE(2012,11,1)), 0)), "yyyy-mm"),
       ""),
    "")</f>
        <v/>
      </c>
      <c r="C24" t="str" cm="1">
        <f t="array" ref="C24">IFERROR(
    INDEX(Admin!E:E, MATCH(1, (Admin!A:A=A24)*(Admin!B:B="Med B"), 0)),
    "Not Found"
)</f>
        <v>Not Found</v>
      </c>
      <c r="D24">
        <f>SUMIFS(Admin!P:P, Admin!A:A, A24)</f>
        <v>0</v>
      </c>
      <c r="E24" t="str">
        <f t="shared" si="0"/>
        <v>Zero</v>
      </c>
    </row>
    <row r="25" spans="1:12" x14ac:dyDescent="0.25">
      <c r="A25" cm="1">
        <f t="array" ref="A25">IFERROR(INDEX(Admin!A:A, MATCH(0, COUNTIF($A$1:A24, Admin!A:A) + (Admin!M:M="")*(Admin!F:F&lt;&gt;1), 0)), "")</f>
        <v>24</v>
      </c>
      <c r="B25" s="22" t="str" cm="1">
        <f t="array" ref="B25">IFERROR(
    IF(COUNTIFS(Admin!A:A, A25, Admin!F:F, 1, Admin!C:C, "&gt;="&amp;DATE(2012,9,1), Admin!C:C, "&lt;"&amp;DATE(2012,11,1)) &gt; 0,
       TEXT(INDEX(Admin!C:C, MATCH(1, (Admin!A:A=A25)*(Admin!F:F=1)*(Admin!C:C&gt;=DATE(2012,9,1))*(Admin!C:C&lt;DATE(2012,11,1)), 0)), "yyyy-mm"),
       ""),
    "")</f>
        <v/>
      </c>
      <c r="C25" cm="1">
        <f t="array" ref="C25">IFERROR(
    INDEX(Admin!E:E, MATCH(1, (Admin!A:A=A25)*(Admin!B:B="Med B"), 0)),
    "Not Found"
)</f>
        <v>3</v>
      </c>
      <c r="D25">
        <f>SUMIFS(Admin!P:P, Admin!A:A, A25)</f>
        <v>5</v>
      </c>
      <c r="E25" t="str">
        <f t="shared" si="0"/>
        <v>Higher</v>
      </c>
    </row>
    <row r="26" spans="1:12" x14ac:dyDescent="0.25">
      <c r="A26" cm="1">
        <f t="array" ref="A26">IFERROR(INDEX(Admin!A:A, MATCH(0, COUNTIF($A$1:A25, Admin!A:A) + (Admin!M:M="")*(Admin!F:F&lt;&gt;1), 0)), "")</f>
        <v>25</v>
      </c>
      <c r="B26" s="22" t="str" cm="1">
        <f t="array" ref="B26">IFERROR(
    IF(COUNTIFS(Admin!A:A, A26, Admin!F:F, 1, Admin!C:C, "&gt;="&amp;DATE(2012,9,1), Admin!C:C, "&lt;"&amp;DATE(2012,11,1)) &gt; 0,
       TEXT(INDEX(Admin!C:C, MATCH(1, (Admin!A:A=A26)*(Admin!F:F=1)*(Admin!C:C&gt;=DATE(2012,9,1))*(Admin!C:C&lt;DATE(2012,11,1)), 0)), "yyyy-mm"),
       ""),
    "")</f>
        <v>2012-09</v>
      </c>
      <c r="C26" cm="1">
        <f t="array" ref="C26">IFERROR(
    INDEX(Admin!E:E, MATCH(1, (Admin!A:A=A26)*(Admin!B:B="Med B"), 0)),
    "Not Found"
)</f>
        <v>6</v>
      </c>
      <c r="D26">
        <f>SUMIFS(Admin!P:P, Admin!A:A, A26)</f>
        <v>6</v>
      </c>
      <c r="E26" t="str">
        <f t="shared" si="0"/>
        <v>Same</v>
      </c>
    </row>
    <row r="27" spans="1:12" x14ac:dyDescent="0.25">
      <c r="A27" cm="1">
        <f t="array" ref="A27">IFERROR(INDEX(Admin!A:A, MATCH(0, COUNTIF($A$1:A26, Admin!A:A) + (Admin!M:M="")*(Admin!F:F&lt;&gt;1), 0)), "")</f>
        <v>26</v>
      </c>
      <c r="B27" s="22" t="str" cm="1">
        <f t="array" ref="B27">IFERROR(
    IF(COUNTIFS(Admin!A:A, A27, Admin!F:F, 1, Admin!C:C, "&gt;="&amp;DATE(2012,9,1), Admin!C:C, "&lt;"&amp;DATE(2012,11,1)) &gt; 0,
       TEXT(INDEX(Admin!C:C, MATCH(1, (Admin!A:A=A27)*(Admin!F:F=1)*(Admin!C:C&gt;=DATE(2012,9,1))*(Admin!C:C&lt;DATE(2012,11,1)), 0)), "yyyy-mm"),
       ""),
    "")</f>
        <v/>
      </c>
      <c r="C27" t="str" cm="1">
        <f t="array" ref="C27">IFERROR(
    INDEX(Admin!E:E, MATCH(1, (Admin!A:A=A27)*(Admin!B:B="Med B"), 0)),
    "Not Found"
)</f>
        <v>Not Found</v>
      </c>
      <c r="D27">
        <f>SUMIFS(Admin!P:P, Admin!A:A, A27)</f>
        <v>0</v>
      </c>
      <c r="E27" t="str">
        <f t="shared" si="0"/>
        <v>Zero</v>
      </c>
    </row>
    <row r="28" spans="1:12" x14ac:dyDescent="0.25">
      <c r="A28" cm="1">
        <f t="array" ref="A28">IFERROR(INDEX(Admin!A:A, MATCH(0, COUNTIF($A$1:A27, Admin!A:A) + (Admin!M:M="")*(Admin!F:F&lt;&gt;1), 0)), "")</f>
        <v>27</v>
      </c>
      <c r="B28" s="22" t="str" cm="1">
        <f t="array" ref="B28">IFERROR(
    IF(COUNTIFS(Admin!A:A, A28, Admin!F:F, 1, Admin!C:C, "&gt;="&amp;DATE(2012,9,1), Admin!C:C, "&lt;"&amp;DATE(2012,11,1)) &gt; 0,
       TEXT(INDEX(Admin!C:C, MATCH(1, (Admin!A:A=A28)*(Admin!F:F=1)*(Admin!C:C&gt;=DATE(2012,9,1))*(Admin!C:C&lt;DATE(2012,11,1)), 0)), "yyyy-mm"),
       ""),
    "")</f>
        <v/>
      </c>
      <c r="C28" t="str" cm="1">
        <f t="array" ref="C28">IFERROR(
    INDEX(Admin!E:E, MATCH(1, (Admin!A:A=A28)*(Admin!B:B="Med B"), 0)),
    "Not Found"
)</f>
        <v>Not Found</v>
      </c>
      <c r="D28">
        <f>SUMIFS(Admin!P:P, Admin!A:A, A28)</f>
        <v>0</v>
      </c>
      <c r="E28" t="str">
        <f t="shared" si="0"/>
        <v>Zero</v>
      </c>
    </row>
    <row r="29" spans="1:12" x14ac:dyDescent="0.25">
      <c r="A29" cm="1">
        <f t="array" ref="A29">IFERROR(INDEX(Admin!A:A, MATCH(0, COUNTIF($A$1:A28, Admin!A:A) + (Admin!M:M="")*(Admin!F:F&lt;&gt;1), 0)), "")</f>
        <v>28</v>
      </c>
      <c r="B29" s="22" t="str" cm="1">
        <f t="array" ref="B29">IFERROR(
    IF(COUNTIFS(Admin!A:A, A29, Admin!F:F, 1, Admin!C:C, "&gt;="&amp;DATE(2012,9,1), Admin!C:C, "&lt;"&amp;DATE(2012,11,1)) &gt; 0,
       TEXT(INDEX(Admin!C:C, MATCH(1, (Admin!A:A=A29)*(Admin!F:F=1)*(Admin!C:C&gt;=DATE(2012,9,1))*(Admin!C:C&lt;DATE(2012,11,1)), 0)), "yyyy-mm"),
       ""),
    "")</f>
        <v>2012-09</v>
      </c>
      <c r="C29" cm="1">
        <f t="array" ref="C29">IFERROR(
    INDEX(Admin!E:E, MATCH(1, (Admin!A:A=A29)*(Admin!B:B="Med B"), 0)),
    "Not Found"
)</f>
        <v>6</v>
      </c>
      <c r="D29">
        <f>SUMIFS(Admin!P:P, Admin!A:A, A29)</f>
        <v>2</v>
      </c>
      <c r="E29" t="str">
        <f t="shared" si="0"/>
        <v>Lower</v>
      </c>
    </row>
    <row r="30" spans="1:12" x14ac:dyDescent="0.25">
      <c r="A30" cm="1">
        <f t="array" ref="A30">IFERROR(INDEX(Admin!A:A, MATCH(0, COUNTIF($A$1:A29, Admin!A:A) + (Admin!M:M="")*(Admin!F:F&lt;&gt;1), 0)), "")</f>
        <v>29</v>
      </c>
      <c r="B30" s="22" t="str" cm="1">
        <f t="array" ref="B30">IFERROR(
    IF(COUNTIFS(Admin!A:A, A30, Admin!F:F, 1, Admin!C:C, "&gt;="&amp;DATE(2012,9,1), Admin!C:C, "&lt;"&amp;DATE(2012,11,1)) &gt; 0,
       TEXT(INDEX(Admin!C:C, MATCH(1, (Admin!A:A=A30)*(Admin!F:F=1)*(Admin!C:C&gt;=DATE(2012,9,1))*(Admin!C:C&lt;DATE(2012,11,1)), 0)), "yyyy-mm"),
       ""),
    "")</f>
        <v>2012-09</v>
      </c>
      <c r="C30" cm="1">
        <f t="array" ref="C30">IFERROR(
    INDEX(Admin!E:E, MATCH(1, (Admin!A:A=A30)*(Admin!B:B="Med B"), 0)),
    "Not Found"
)</f>
        <v>8</v>
      </c>
      <c r="D30">
        <f>SUMIFS(Admin!P:P, Admin!A:A, A30)</f>
        <v>10</v>
      </c>
      <c r="E30" t="str">
        <f t="shared" si="0"/>
        <v>Higher</v>
      </c>
    </row>
    <row r="31" spans="1:12" x14ac:dyDescent="0.25">
      <c r="A31" cm="1">
        <f t="array" ref="A31">IFERROR(INDEX(Admin!A:A, MATCH(0, COUNTIF($A$1:A30, Admin!A:A) + (Admin!M:M="")*(Admin!F:F&lt;&gt;1), 0)), "")</f>
        <v>30</v>
      </c>
      <c r="B31" s="22" t="str" cm="1">
        <f t="array" ref="B31">IFERROR(
    IF(COUNTIFS(Admin!A:A, A31, Admin!F:F, 1, Admin!C:C, "&gt;="&amp;DATE(2012,9,1), Admin!C:C, "&lt;"&amp;DATE(2012,11,1)) &gt; 0,
       TEXT(INDEX(Admin!C:C, MATCH(1, (Admin!A:A=A31)*(Admin!F:F=1)*(Admin!C:C&gt;=DATE(2012,9,1))*(Admin!C:C&lt;DATE(2012,11,1)), 0)), "yyyy-mm"),
       ""),
    "")</f>
        <v>2012-09</v>
      </c>
      <c r="C31" cm="1">
        <f t="array" ref="C31">IFERROR(
    INDEX(Admin!E:E, MATCH(1, (Admin!A:A=A31)*(Admin!B:B="Med B"), 0)),
    "Not Found"
)</f>
        <v>2</v>
      </c>
      <c r="D31">
        <f>SUMIFS(Admin!P:P, Admin!A:A, A31)</f>
        <v>3</v>
      </c>
      <c r="E31" t="str">
        <f t="shared" si="0"/>
        <v>Higher</v>
      </c>
    </row>
    <row r="32" spans="1:12" x14ac:dyDescent="0.25">
      <c r="A32" cm="1">
        <f t="array" ref="A32">IFERROR(INDEX(Admin!A:A, MATCH(0, COUNTIF($A$1:A31, Admin!A:A) + (Admin!M:M="")*(Admin!F:F&lt;&gt;1), 0)), "")</f>
        <v>31</v>
      </c>
      <c r="B32" s="22" t="str" cm="1">
        <f t="array" ref="B32">IFERROR(
    IF(COUNTIFS(Admin!A:A, A32, Admin!F:F, 1, Admin!C:C, "&gt;="&amp;DATE(2012,9,1), Admin!C:C, "&lt;"&amp;DATE(2012,11,1)) &gt; 0,
       TEXT(INDEX(Admin!C:C, MATCH(1, (Admin!A:A=A32)*(Admin!F:F=1)*(Admin!C:C&gt;=DATE(2012,9,1))*(Admin!C:C&lt;DATE(2012,11,1)), 0)), "yyyy-mm"),
       ""),
    "")</f>
        <v>2012-09</v>
      </c>
      <c r="C32" cm="1">
        <f t="array" ref="C32">IFERROR(
    INDEX(Admin!E:E, MATCH(1, (Admin!A:A=A32)*(Admin!B:B="Med B"), 0)),
    "Not Found"
)</f>
        <v>13</v>
      </c>
      <c r="D32">
        <f>SUMIFS(Admin!P:P, Admin!A:A, A32)</f>
        <v>13</v>
      </c>
      <c r="E32" t="str">
        <f t="shared" si="0"/>
        <v>Same</v>
      </c>
    </row>
    <row r="33" spans="1:5" x14ac:dyDescent="0.25">
      <c r="A33" cm="1">
        <f t="array" ref="A33">IFERROR(INDEX(Admin!A:A, MATCH(0, COUNTIF($A$1:A32, Admin!A:A) + (Admin!M:M="")*(Admin!F:F&lt;&gt;1), 0)), "")</f>
        <v>32</v>
      </c>
      <c r="B33" s="22" t="str" cm="1">
        <f t="array" ref="B33">IFERROR(
    IF(COUNTIFS(Admin!A:A, A33, Admin!F:F, 1, Admin!C:C, "&gt;="&amp;DATE(2012,9,1), Admin!C:C, "&lt;"&amp;DATE(2012,11,1)) &gt; 0,
       TEXT(INDEX(Admin!C:C, MATCH(1, (Admin!A:A=A33)*(Admin!F:F=1)*(Admin!C:C&gt;=DATE(2012,9,1))*(Admin!C:C&lt;DATE(2012,11,1)), 0)), "yyyy-mm"),
       ""),
    "")</f>
        <v/>
      </c>
      <c r="C33" t="str" cm="1">
        <f t="array" ref="C33">IFERROR(
    INDEX(Admin!E:E, MATCH(1, (Admin!A:A=A33)*(Admin!B:B="Med B"), 0)),
    "Not Found"
)</f>
        <v>Not Found</v>
      </c>
      <c r="D33">
        <f>SUMIFS(Admin!P:P, Admin!A:A, A33)</f>
        <v>0</v>
      </c>
      <c r="E33" t="str">
        <f t="shared" si="0"/>
        <v>Zero</v>
      </c>
    </row>
    <row r="34" spans="1:5" x14ac:dyDescent="0.25">
      <c r="A34" cm="1">
        <f t="array" ref="A34">IFERROR(INDEX(Admin!A:A, MATCH(0, COUNTIF($A$1:A33, Admin!A:A) + (Admin!M:M="")*(Admin!F:F&lt;&gt;1), 0)), "")</f>
        <v>33</v>
      </c>
      <c r="B34" s="22" t="str" cm="1">
        <f t="array" ref="B34">IFERROR(
    IF(COUNTIFS(Admin!A:A, A34, Admin!F:F, 1, Admin!C:C, "&gt;="&amp;DATE(2012,9,1), Admin!C:C, "&lt;"&amp;DATE(2012,11,1)) &gt; 0,
       TEXT(INDEX(Admin!C:C, MATCH(1, (Admin!A:A=A34)*(Admin!F:F=1)*(Admin!C:C&gt;=DATE(2012,9,1))*(Admin!C:C&lt;DATE(2012,11,1)), 0)), "yyyy-mm"),
       ""),
    "")</f>
        <v>2012-10</v>
      </c>
      <c r="C34" cm="1">
        <f t="array" ref="C34">IFERROR(
    INDEX(Admin!E:E, MATCH(1, (Admin!A:A=A34)*(Admin!B:B="Med B"), 0)),
    "Not Found"
)</f>
        <v>5</v>
      </c>
      <c r="D34">
        <f>SUMIFS(Admin!P:P, Admin!A:A, A34)</f>
        <v>5</v>
      </c>
      <c r="E34" t="str">
        <f t="shared" si="0"/>
        <v>Same</v>
      </c>
    </row>
    <row r="35" spans="1:5" x14ac:dyDescent="0.25">
      <c r="A35" cm="1">
        <f t="array" ref="A35">IFERROR(INDEX(Admin!A:A, MATCH(0, COUNTIF($A$1:A34, Admin!A:A) + (Admin!M:M="")*(Admin!F:F&lt;&gt;1), 0)), "")</f>
        <v>34</v>
      </c>
      <c r="B35" s="22" t="str" cm="1">
        <f t="array" ref="B35">IFERROR(
    IF(COUNTIFS(Admin!A:A, A35, Admin!F:F, 1, Admin!C:C, "&gt;="&amp;DATE(2012,9,1), Admin!C:C, "&lt;"&amp;DATE(2012,11,1)) &gt; 0,
       TEXT(INDEX(Admin!C:C, MATCH(1, (Admin!A:A=A35)*(Admin!F:F=1)*(Admin!C:C&gt;=DATE(2012,9,1))*(Admin!C:C&lt;DATE(2012,11,1)), 0)), "yyyy-mm"),
       ""),
    "")</f>
        <v/>
      </c>
      <c r="C35" cm="1">
        <f t="array" ref="C35">IFERROR(
    INDEX(Admin!E:E, MATCH(1, (Admin!A:A=A35)*(Admin!B:B="Med B"), 0)),
    "Not Found"
)</f>
        <v>3</v>
      </c>
      <c r="D35">
        <f>SUMIFS(Admin!P:P, Admin!A:A, A35)</f>
        <v>3</v>
      </c>
      <c r="E35" t="str">
        <f t="shared" si="0"/>
        <v>Same</v>
      </c>
    </row>
    <row r="36" spans="1:5" x14ac:dyDescent="0.25">
      <c r="A36" cm="1">
        <f t="array" ref="A36">IFERROR(INDEX(Admin!A:A, MATCH(0, COUNTIF($A$1:A35, Admin!A:A) + (Admin!M:M="")*(Admin!F:F&lt;&gt;1), 0)), "")</f>
        <v>35</v>
      </c>
      <c r="B36" s="22" t="str" cm="1">
        <f t="array" ref="B36">IFERROR(
    IF(COUNTIFS(Admin!A:A, A36, Admin!F:F, 1, Admin!C:C, "&gt;="&amp;DATE(2012,9,1), Admin!C:C, "&lt;"&amp;DATE(2012,11,1)) &gt; 0,
       TEXT(INDEX(Admin!C:C, MATCH(1, (Admin!A:A=A36)*(Admin!F:F=1)*(Admin!C:C&gt;=DATE(2012,9,1))*(Admin!C:C&lt;DATE(2012,11,1)), 0)), "yyyy-mm"),
       ""),
    "")</f>
        <v>2012-10</v>
      </c>
      <c r="C36" cm="1">
        <f t="array" ref="C36">IFERROR(
    INDEX(Admin!E:E, MATCH(1, (Admin!A:A=A36)*(Admin!B:B="Med B"), 0)),
    "Not Found"
)</f>
        <v>3</v>
      </c>
      <c r="D36">
        <f>SUMIFS(Admin!P:P, Admin!A:A, A36)</f>
        <v>5</v>
      </c>
      <c r="E36" t="str">
        <f t="shared" si="0"/>
        <v>Higher</v>
      </c>
    </row>
    <row r="37" spans="1:5" x14ac:dyDescent="0.25">
      <c r="A37" cm="1">
        <f t="array" ref="A37">IFERROR(INDEX(Admin!A:A, MATCH(0, COUNTIF($A$1:A36, Admin!A:A) + (Admin!M:M="")*(Admin!F:F&lt;&gt;1), 0)), "")</f>
        <v>36</v>
      </c>
      <c r="B37" s="22" t="str" cm="1">
        <f t="array" ref="B37">IFERROR(
    IF(COUNTIFS(Admin!A:A, A37, Admin!F:F, 1, Admin!C:C, "&gt;="&amp;DATE(2012,9,1), Admin!C:C, "&lt;"&amp;DATE(2012,11,1)) &gt; 0,
       TEXT(INDEX(Admin!C:C, MATCH(1, (Admin!A:A=A37)*(Admin!F:F=1)*(Admin!C:C&gt;=DATE(2012,9,1))*(Admin!C:C&lt;DATE(2012,11,1)), 0)), "yyyy-mm"),
       ""),
    "")</f>
        <v>2012-09</v>
      </c>
      <c r="C37" cm="1">
        <f t="array" ref="C37">IFERROR(
    INDEX(Admin!E:E, MATCH(1, (Admin!A:A=A37)*(Admin!B:B="Med B"), 0)),
    "Not Found"
)</f>
        <v>6</v>
      </c>
      <c r="D37">
        <f>SUMIFS(Admin!P:P, Admin!A:A, A37)</f>
        <v>5</v>
      </c>
      <c r="E37" t="str">
        <f t="shared" si="0"/>
        <v>Lower</v>
      </c>
    </row>
    <row r="38" spans="1:5" x14ac:dyDescent="0.25">
      <c r="A38" cm="1">
        <f t="array" ref="A38">IFERROR(INDEX(Admin!A:A, MATCH(0, COUNTIF($A$1:A37, Admin!A:A) + (Admin!M:M="")*(Admin!F:F&lt;&gt;1), 0)), "")</f>
        <v>37</v>
      </c>
      <c r="B38" s="22" t="str" cm="1">
        <f t="array" ref="B38">IFERROR(
    IF(COUNTIFS(Admin!A:A, A38, Admin!F:F, 1, Admin!C:C, "&gt;="&amp;DATE(2012,9,1), Admin!C:C, "&lt;"&amp;DATE(2012,11,1)) &gt; 0,
       TEXT(INDEX(Admin!C:C, MATCH(1, (Admin!A:A=A38)*(Admin!F:F=1)*(Admin!C:C&gt;=DATE(2012,9,1))*(Admin!C:C&lt;DATE(2012,11,1)), 0)), "yyyy-mm"),
       ""),
    "")</f>
        <v/>
      </c>
      <c r="C38" cm="1">
        <f t="array" ref="C38">IFERROR(
    INDEX(Admin!E:E, MATCH(1, (Admin!A:A=A38)*(Admin!B:B="Med B"), 0)),
    "Not Found"
)</f>
        <v>1</v>
      </c>
      <c r="D38">
        <f>SUMIFS(Admin!P:P, Admin!A:A, A38)</f>
        <v>1</v>
      </c>
      <c r="E38" t="str">
        <f t="shared" si="0"/>
        <v>Same</v>
      </c>
    </row>
    <row r="39" spans="1:5" x14ac:dyDescent="0.25">
      <c r="A39" cm="1">
        <f t="array" ref="A39">IFERROR(INDEX(Admin!A:A, MATCH(0, COUNTIF($A$1:A38, Admin!A:A) + (Admin!M:M="")*(Admin!F:F&lt;&gt;1), 0)), "")</f>
        <v>38</v>
      </c>
      <c r="B39" s="22" t="str" cm="1">
        <f t="array" ref="B39">IFERROR(
    IF(COUNTIFS(Admin!A:A, A39, Admin!F:F, 1, Admin!C:C, "&gt;="&amp;DATE(2012,9,1), Admin!C:C, "&lt;"&amp;DATE(2012,11,1)) &gt; 0,
       TEXT(INDEX(Admin!C:C, MATCH(1, (Admin!A:A=A39)*(Admin!F:F=1)*(Admin!C:C&gt;=DATE(2012,9,1))*(Admin!C:C&lt;DATE(2012,11,1)), 0)), "yyyy-mm"),
       ""),
    "")</f>
        <v>2012-09</v>
      </c>
      <c r="C39" cm="1">
        <f t="array" ref="C39">IFERROR(
    INDEX(Admin!E:E, MATCH(1, (Admin!A:A=A39)*(Admin!B:B="Med B"), 0)),
    "Not Found"
)</f>
        <v>5</v>
      </c>
      <c r="D39">
        <f>SUMIFS(Admin!P:P, Admin!A:A, A39)</f>
        <v>0</v>
      </c>
      <c r="E39" t="str">
        <f t="shared" si="0"/>
        <v>Zero</v>
      </c>
    </row>
    <row r="40" spans="1:5" x14ac:dyDescent="0.25">
      <c r="A40" cm="1">
        <f t="array" ref="A40">IFERROR(INDEX(Admin!A:A, MATCH(0, COUNTIF($A$1:A39, Admin!A:A) + (Admin!M:M="")*(Admin!F:F&lt;&gt;1), 0)), "")</f>
        <v>39</v>
      </c>
      <c r="B40" s="22" t="str" cm="1">
        <f t="array" ref="B40">IFERROR(
    IF(COUNTIFS(Admin!A:A, A40, Admin!F:F, 1, Admin!C:C, "&gt;="&amp;DATE(2012,9,1), Admin!C:C, "&lt;"&amp;DATE(2012,11,1)) &gt; 0,
       TEXT(INDEX(Admin!C:C, MATCH(1, (Admin!A:A=A40)*(Admin!F:F=1)*(Admin!C:C&gt;=DATE(2012,9,1))*(Admin!C:C&lt;DATE(2012,11,1)), 0)), "yyyy-mm"),
       ""),
    "")</f>
        <v>2012-09</v>
      </c>
      <c r="C40" cm="1">
        <f t="array" ref="C40">IFERROR(
    INDEX(Admin!E:E, MATCH(1, (Admin!A:A=A40)*(Admin!B:B="Med B"), 0)),
    "Not Found"
)</f>
        <v>8</v>
      </c>
      <c r="D40">
        <f>SUMIFS(Admin!P:P, Admin!A:A, A40)</f>
        <v>0</v>
      </c>
      <c r="E40" t="str">
        <f t="shared" si="0"/>
        <v>Zero</v>
      </c>
    </row>
    <row r="41" spans="1:5" x14ac:dyDescent="0.25">
      <c r="A41" cm="1">
        <f t="array" ref="A41">IFERROR(INDEX(Admin!A:A, MATCH(0, COUNTIF($A$1:A40, Admin!A:A) + (Admin!M:M="")*(Admin!F:F&lt;&gt;1), 0)), "")</f>
        <v>40</v>
      </c>
      <c r="B41" s="22" t="str" cm="1">
        <f t="array" ref="B41">IFERROR(
    IF(COUNTIFS(Admin!A:A, A41, Admin!F:F, 1, Admin!C:C, "&gt;="&amp;DATE(2012,9,1), Admin!C:C, "&lt;"&amp;DATE(2012,11,1)) &gt; 0,
       TEXT(INDEX(Admin!C:C, MATCH(1, (Admin!A:A=A41)*(Admin!F:F=1)*(Admin!C:C&gt;=DATE(2012,9,1))*(Admin!C:C&lt;DATE(2012,11,1)), 0)), "yyyy-mm"),
       ""),
    "")</f>
        <v/>
      </c>
      <c r="C41" t="str" cm="1">
        <f t="array" ref="C41">IFERROR(
    INDEX(Admin!E:E, MATCH(1, (Admin!A:A=A41)*(Admin!B:B="Med B"), 0)),
    "Not Found"
)</f>
        <v>Not Found</v>
      </c>
      <c r="D41">
        <f>SUMIFS(Admin!P:P, Admin!A:A, A41)</f>
        <v>0</v>
      </c>
      <c r="E41" t="str">
        <f t="shared" si="0"/>
        <v>Zero</v>
      </c>
    </row>
    <row r="42" spans="1:5" x14ac:dyDescent="0.25">
      <c r="A42" cm="1">
        <f t="array" ref="A42">IFERROR(INDEX(Admin!A:A, MATCH(0, COUNTIF($A$1:A41, Admin!A:A) + (Admin!M:M="")*(Admin!F:F&lt;&gt;1), 0)), "")</f>
        <v>41</v>
      </c>
      <c r="B42" s="22" t="str" cm="1">
        <f t="array" ref="B42">IFERROR(
    IF(COUNTIFS(Admin!A:A, A42, Admin!F:F, 1, Admin!C:C, "&gt;="&amp;DATE(2012,9,1), Admin!C:C, "&lt;"&amp;DATE(2012,11,1)) &gt; 0,
       TEXT(INDEX(Admin!C:C, MATCH(1, (Admin!A:A=A42)*(Admin!F:F=1)*(Admin!C:C&gt;=DATE(2012,9,1))*(Admin!C:C&lt;DATE(2012,11,1)), 0)), "yyyy-mm"),
       ""),
    "")</f>
        <v/>
      </c>
      <c r="C42" cm="1">
        <f t="array" ref="C42">IFERROR(
    INDEX(Admin!E:E, MATCH(1, (Admin!A:A=A42)*(Admin!B:B="Med B"), 0)),
    "Not Found"
)</f>
        <v>6</v>
      </c>
      <c r="D42">
        <f>SUMIFS(Admin!P:P, Admin!A:A, A42)</f>
        <v>6</v>
      </c>
      <c r="E42" t="str">
        <f t="shared" si="0"/>
        <v>Same</v>
      </c>
    </row>
    <row r="43" spans="1:5" x14ac:dyDescent="0.25">
      <c r="A43" cm="1">
        <f t="array" ref="A43">IFERROR(INDEX(Admin!A:A, MATCH(0, COUNTIF($A$1:A42, Admin!A:A) + (Admin!M:M="")*(Admin!F:F&lt;&gt;1), 0)), "")</f>
        <v>42</v>
      </c>
      <c r="B43" s="22" t="str" cm="1">
        <f t="array" ref="B43">IFERROR(
    IF(COUNTIFS(Admin!A:A, A43, Admin!F:F, 1, Admin!C:C, "&gt;="&amp;DATE(2012,9,1), Admin!C:C, "&lt;"&amp;DATE(2012,11,1)) &gt; 0,
       TEXT(INDEX(Admin!C:C, MATCH(1, (Admin!A:A=A43)*(Admin!F:F=1)*(Admin!C:C&gt;=DATE(2012,9,1))*(Admin!C:C&lt;DATE(2012,11,1)), 0)), "yyyy-mm"),
       ""),
    "")</f>
        <v>2012-10</v>
      </c>
      <c r="C43" cm="1">
        <f t="array" ref="C43">IFERROR(
    INDEX(Admin!E:E, MATCH(1, (Admin!A:A=A43)*(Admin!B:B="Med B"), 0)),
    "Not Found"
)</f>
        <v>2</v>
      </c>
      <c r="D43">
        <f>SUMIFS(Admin!P:P, Admin!A:A, A43)</f>
        <v>3</v>
      </c>
      <c r="E43" t="str">
        <f t="shared" si="0"/>
        <v>Higher</v>
      </c>
    </row>
    <row r="44" spans="1:5" x14ac:dyDescent="0.25">
      <c r="A44" cm="1">
        <f t="array" ref="A44">IFERROR(INDEX(Admin!A:A, MATCH(0, COUNTIF($A$1:A43, Admin!A:A) + (Admin!M:M="")*(Admin!F:F&lt;&gt;1), 0)), "")</f>
        <v>43</v>
      </c>
      <c r="B44" s="22" t="str" cm="1">
        <f t="array" ref="B44">IFERROR(
    IF(COUNTIFS(Admin!A:A, A44, Admin!F:F, 1, Admin!C:C, "&gt;="&amp;DATE(2012,9,1), Admin!C:C, "&lt;"&amp;DATE(2012,11,1)) &gt; 0,
       TEXT(INDEX(Admin!C:C, MATCH(1, (Admin!A:A=A44)*(Admin!F:F=1)*(Admin!C:C&gt;=DATE(2012,9,1))*(Admin!C:C&lt;DATE(2012,11,1)), 0)), "yyyy-mm"),
       ""),
    "")</f>
        <v/>
      </c>
      <c r="C44" t="str" cm="1">
        <f t="array" ref="C44">IFERROR(
    INDEX(Admin!E:E, MATCH(1, (Admin!A:A=A44)*(Admin!B:B="Med B"), 0)),
    "Not Found"
)</f>
        <v>Not Found</v>
      </c>
      <c r="D44">
        <f>SUMIFS(Admin!P:P, Admin!A:A, A44)</f>
        <v>0</v>
      </c>
      <c r="E44" t="str">
        <f t="shared" si="0"/>
        <v>Zero</v>
      </c>
    </row>
    <row r="45" spans="1:5" x14ac:dyDescent="0.25">
      <c r="A45" cm="1">
        <f t="array" ref="A45">IFERROR(INDEX(Admin!A:A, MATCH(0, COUNTIF($A$1:A44, Admin!A:A) + (Admin!M:M="")*(Admin!F:F&lt;&gt;1), 0)), "")</f>
        <v>44</v>
      </c>
      <c r="B45" s="22" t="str" cm="1">
        <f t="array" ref="B45">IFERROR(
    IF(COUNTIFS(Admin!A:A, A45, Admin!F:F, 1, Admin!C:C, "&gt;="&amp;DATE(2012,9,1), Admin!C:C, "&lt;"&amp;DATE(2012,11,1)) &gt; 0,
       TEXT(INDEX(Admin!C:C, MATCH(1, (Admin!A:A=A45)*(Admin!F:F=1)*(Admin!C:C&gt;=DATE(2012,9,1))*(Admin!C:C&lt;DATE(2012,11,1)), 0)), "yyyy-mm"),
       ""),
    "")</f>
        <v/>
      </c>
      <c r="C45" cm="1">
        <f t="array" ref="C45">IFERROR(
    INDEX(Admin!E:E, MATCH(1, (Admin!A:A=A45)*(Admin!B:B="Med B"), 0)),
    "Not Found"
)</f>
        <v>2</v>
      </c>
      <c r="D45">
        <f>SUMIFS(Admin!P:P, Admin!A:A, A45)</f>
        <v>0</v>
      </c>
      <c r="E45" t="str">
        <f t="shared" si="0"/>
        <v>Zero</v>
      </c>
    </row>
    <row r="46" spans="1:5" x14ac:dyDescent="0.25">
      <c r="A46" cm="1">
        <f t="array" ref="A46">IFERROR(INDEX(Admin!A:A, MATCH(0, COUNTIF($A$1:A45, Admin!A:A) + (Admin!M:M="")*(Admin!F:F&lt;&gt;1), 0)), "")</f>
        <v>45</v>
      </c>
      <c r="B46" s="22" t="str" cm="1">
        <f t="array" ref="B46">IFERROR(
    IF(COUNTIFS(Admin!A:A, A46, Admin!F:F, 1, Admin!C:C, "&gt;="&amp;DATE(2012,9,1), Admin!C:C, "&lt;"&amp;DATE(2012,11,1)) &gt; 0,
       TEXT(INDEX(Admin!C:C, MATCH(1, (Admin!A:A=A46)*(Admin!F:F=1)*(Admin!C:C&gt;=DATE(2012,9,1))*(Admin!C:C&lt;DATE(2012,11,1)), 0)), "yyyy-mm"),
       ""),
    "")</f>
        <v/>
      </c>
      <c r="C46" cm="1">
        <f t="array" ref="C46">IFERROR(
    INDEX(Admin!E:E, MATCH(1, (Admin!A:A=A46)*(Admin!B:B="Med B"), 0)),
    "Not Found"
)</f>
        <v>2</v>
      </c>
      <c r="D46">
        <f>SUMIFS(Admin!P:P, Admin!A:A, A46)</f>
        <v>0</v>
      </c>
      <c r="E46" t="str">
        <f t="shared" si="0"/>
        <v>Zero</v>
      </c>
    </row>
    <row r="47" spans="1:5" x14ac:dyDescent="0.25">
      <c r="A47" cm="1">
        <f t="array" ref="A47">IFERROR(INDEX(Admin!A:A, MATCH(0, COUNTIF($A$1:A46, Admin!A:A) + (Admin!M:M="")*(Admin!F:F&lt;&gt;1), 0)), "")</f>
        <v>46</v>
      </c>
      <c r="B47" s="22" t="str" cm="1">
        <f t="array" ref="B47">IFERROR(
    IF(COUNTIFS(Admin!A:A, A47, Admin!F:F, 1, Admin!C:C, "&gt;="&amp;DATE(2012,9,1), Admin!C:C, "&lt;"&amp;DATE(2012,11,1)) &gt; 0,
       TEXT(INDEX(Admin!C:C, MATCH(1, (Admin!A:A=A47)*(Admin!F:F=1)*(Admin!C:C&gt;=DATE(2012,9,1))*(Admin!C:C&lt;DATE(2012,11,1)), 0)), "yyyy-mm"),
       ""),
    "")</f>
        <v>2012-09</v>
      </c>
      <c r="C47" cm="1">
        <f t="array" ref="C47">IFERROR(
    INDEX(Admin!E:E, MATCH(1, (Admin!A:A=A47)*(Admin!B:B="Med B"), 0)),
    "Not Found"
)</f>
        <v>13</v>
      </c>
      <c r="D47">
        <f>SUMIFS(Admin!P:P, Admin!A:A, A47)</f>
        <v>8</v>
      </c>
      <c r="E47" t="str">
        <f t="shared" si="0"/>
        <v>Lower</v>
      </c>
    </row>
    <row r="48" spans="1:5" x14ac:dyDescent="0.25">
      <c r="A48" cm="1">
        <f t="array" ref="A48">IFERROR(INDEX(Admin!A:A, MATCH(0, COUNTIF($A$1:A47, Admin!A:A) + (Admin!M:M="")*(Admin!F:F&lt;&gt;1), 0)), "")</f>
        <v>47</v>
      </c>
      <c r="B48" s="22" t="str" cm="1">
        <f t="array" ref="B48">IFERROR(
    IF(COUNTIFS(Admin!A:A, A48, Admin!F:F, 1, Admin!C:C, "&gt;="&amp;DATE(2012,9,1), Admin!C:C, "&lt;"&amp;DATE(2012,11,1)) &gt; 0,
       TEXT(INDEX(Admin!C:C, MATCH(1, (Admin!A:A=A48)*(Admin!F:F=1)*(Admin!C:C&gt;=DATE(2012,9,1))*(Admin!C:C&lt;DATE(2012,11,1)), 0)), "yyyy-mm"),
       ""),
    "")</f>
        <v>2012-09</v>
      </c>
      <c r="C48" cm="1">
        <f t="array" ref="C48">IFERROR(
    INDEX(Admin!E:E, MATCH(1, (Admin!A:A=A48)*(Admin!B:B="Med B"), 0)),
    "Not Found"
)</f>
        <v>16</v>
      </c>
      <c r="D48">
        <f>SUMIFS(Admin!P:P, Admin!A:A, A48)</f>
        <v>20</v>
      </c>
      <c r="E48" t="str">
        <f t="shared" si="0"/>
        <v>Higher</v>
      </c>
    </row>
    <row r="49" spans="1:5" x14ac:dyDescent="0.25">
      <c r="A49" cm="1">
        <f t="array" ref="A49">IFERROR(INDEX(Admin!A:A, MATCH(0, COUNTIF($A$1:A48, Admin!A:A) + (Admin!M:M="")*(Admin!F:F&lt;&gt;1), 0)), "")</f>
        <v>48</v>
      </c>
      <c r="B49" s="22" t="str" cm="1">
        <f t="array" ref="B49">IFERROR(
    IF(COUNTIFS(Admin!A:A, A49, Admin!F:F, 1, Admin!C:C, "&gt;="&amp;DATE(2012,9,1), Admin!C:C, "&lt;"&amp;DATE(2012,11,1)) &gt; 0,
       TEXT(INDEX(Admin!C:C, MATCH(1, (Admin!A:A=A49)*(Admin!F:F=1)*(Admin!C:C&gt;=DATE(2012,9,1))*(Admin!C:C&lt;DATE(2012,11,1)), 0)), "yyyy-mm"),
       ""),
    "")</f>
        <v>2012-09</v>
      </c>
      <c r="C49" cm="1">
        <f t="array" ref="C49">IFERROR(
    INDEX(Admin!E:E, MATCH(1, (Admin!A:A=A49)*(Admin!B:B="Med B"), 0)),
    "Not Found"
)</f>
        <v>4</v>
      </c>
      <c r="D49">
        <f>SUMIFS(Admin!P:P, Admin!A:A, A49)</f>
        <v>3</v>
      </c>
      <c r="E49" t="str">
        <f t="shared" si="0"/>
        <v>Lower</v>
      </c>
    </row>
    <row r="50" spans="1:5" x14ac:dyDescent="0.25">
      <c r="A50" cm="1">
        <f t="array" ref="A50">IFERROR(INDEX(Admin!A:A, MATCH(0, COUNTIF($A$1:A49, Admin!A:A) + (Admin!M:M="")*(Admin!F:F&lt;&gt;1), 0)), "")</f>
        <v>49</v>
      </c>
      <c r="B50" s="22" t="str" cm="1">
        <f t="array" ref="B50">IFERROR(
    IF(COUNTIFS(Admin!A:A, A50, Admin!F:F, 1, Admin!C:C, "&gt;="&amp;DATE(2012,9,1), Admin!C:C, "&lt;"&amp;DATE(2012,11,1)) &gt; 0,
       TEXT(INDEX(Admin!C:C, MATCH(1, (Admin!A:A=A50)*(Admin!F:F=1)*(Admin!C:C&gt;=DATE(2012,9,1))*(Admin!C:C&lt;DATE(2012,11,1)), 0)), "yyyy-mm"),
       ""),
    "")</f>
        <v>2012-09</v>
      </c>
      <c r="C50" cm="1">
        <f t="array" ref="C50">IFERROR(
    INDEX(Admin!E:E, MATCH(1, (Admin!A:A=A50)*(Admin!B:B="Med B"), 0)),
    "Not Found"
)</f>
        <v>4</v>
      </c>
      <c r="D50">
        <f>SUMIFS(Admin!P:P, Admin!A:A, A50)</f>
        <v>0</v>
      </c>
      <c r="E50" t="str">
        <f t="shared" si="0"/>
        <v>Zero</v>
      </c>
    </row>
    <row r="51" spans="1:5" x14ac:dyDescent="0.25">
      <c r="A51" cm="1">
        <f t="array" ref="A51">IFERROR(INDEX(Admin!A:A, MATCH(0, COUNTIF($A$1:A50, Admin!A:A) + (Admin!M:M="")*(Admin!F:F&lt;&gt;1), 0)), "")</f>
        <v>50</v>
      </c>
      <c r="B51" s="22" t="str" cm="1">
        <f t="array" ref="B51">IFERROR(
    IF(COUNTIFS(Admin!A:A, A51, Admin!F:F, 1, Admin!C:C, "&gt;="&amp;DATE(2012,9,1), Admin!C:C, "&lt;"&amp;DATE(2012,11,1)) &gt; 0,
       TEXT(INDEX(Admin!C:C, MATCH(1, (Admin!A:A=A51)*(Admin!F:F=1)*(Admin!C:C&gt;=DATE(2012,9,1))*(Admin!C:C&lt;DATE(2012,11,1)), 0)), "yyyy-mm"),
       ""),
    "")</f>
        <v/>
      </c>
      <c r="C51" t="str" cm="1">
        <f t="array" ref="C51">IFERROR(
    INDEX(Admin!E:E, MATCH(1, (Admin!A:A=A51)*(Admin!B:B="Med B"), 0)),
    "Not Found"
)</f>
        <v>Not Found</v>
      </c>
      <c r="D51">
        <f>SUMIFS(Admin!P:P, Admin!A:A, A51)</f>
        <v>0</v>
      </c>
      <c r="E51" t="str">
        <f t="shared" si="0"/>
        <v>Zero</v>
      </c>
    </row>
    <row r="52" spans="1:5" x14ac:dyDescent="0.25">
      <c r="A52" cm="1">
        <f t="array" ref="A52">IFERROR(INDEX(Admin!A:A, MATCH(0, COUNTIF($A$1:A51, Admin!A:A) + (Admin!M:M="")*(Admin!F:F&lt;&gt;1), 0)), "")</f>
        <v>51</v>
      </c>
      <c r="B52" s="22" t="str" cm="1">
        <f t="array" ref="B52">IFERROR(
    IF(COUNTIFS(Admin!A:A, A52, Admin!F:F, 1, Admin!C:C, "&gt;="&amp;DATE(2012,9,1), Admin!C:C, "&lt;"&amp;DATE(2012,11,1)) &gt; 0,
       TEXT(INDEX(Admin!C:C, MATCH(1, (Admin!A:A=A52)*(Admin!F:F=1)*(Admin!C:C&gt;=DATE(2012,9,1))*(Admin!C:C&lt;DATE(2012,11,1)), 0)), "yyyy-mm"),
       ""),
    "")</f>
        <v/>
      </c>
      <c r="C52" t="str" cm="1">
        <f t="array" ref="C52">IFERROR(
    INDEX(Admin!E:E, MATCH(1, (Admin!A:A=A52)*(Admin!B:B="Med B"), 0)),
    "Not Found"
)</f>
        <v>Not Found</v>
      </c>
      <c r="D52">
        <f>SUMIFS(Admin!P:P, Admin!A:A, A52)</f>
        <v>0</v>
      </c>
      <c r="E52" t="str">
        <f t="shared" si="0"/>
        <v>Zero</v>
      </c>
    </row>
    <row r="53" spans="1:5" x14ac:dyDescent="0.25">
      <c r="A53" cm="1">
        <f t="array" ref="A53">IFERROR(INDEX(Admin!A:A, MATCH(0, COUNTIF($A$1:A52, Admin!A:A) + (Admin!M:M="")*(Admin!F:F&lt;&gt;1), 0)), "")</f>
        <v>52</v>
      </c>
      <c r="B53" s="22" t="str" cm="1">
        <f t="array" ref="B53">IFERROR(
    IF(COUNTIFS(Admin!A:A, A53, Admin!F:F, 1, Admin!C:C, "&gt;="&amp;DATE(2012,9,1), Admin!C:C, "&lt;"&amp;DATE(2012,11,1)) &gt; 0,
       TEXT(INDEX(Admin!C:C, MATCH(1, (Admin!A:A=A53)*(Admin!F:F=1)*(Admin!C:C&gt;=DATE(2012,9,1))*(Admin!C:C&lt;DATE(2012,11,1)), 0)), "yyyy-mm"),
       ""),
    "")</f>
        <v>2012-09</v>
      </c>
      <c r="C53" cm="1">
        <f t="array" ref="C53">IFERROR(
    INDEX(Admin!E:E, MATCH(1, (Admin!A:A=A53)*(Admin!B:B="Med B"), 0)),
    "Not Found"
)</f>
        <v>8</v>
      </c>
      <c r="D53">
        <f>SUMIFS(Admin!P:P, Admin!A:A, A53)</f>
        <v>8</v>
      </c>
      <c r="E53" t="str">
        <f t="shared" si="0"/>
        <v>Same</v>
      </c>
    </row>
    <row r="54" spans="1:5" x14ac:dyDescent="0.25">
      <c r="A54" cm="1">
        <f t="array" ref="A54">IFERROR(INDEX(Admin!A:A, MATCH(0, COUNTIF($A$1:A53, Admin!A:A) + (Admin!M:M="")*(Admin!F:F&lt;&gt;1), 0)), "")</f>
        <v>53</v>
      </c>
      <c r="B54" s="22" t="str" cm="1">
        <f t="array" ref="B54">IFERROR(
    IF(COUNTIFS(Admin!A:A, A54, Admin!F:F, 1, Admin!C:C, "&gt;="&amp;DATE(2012,9,1), Admin!C:C, "&lt;"&amp;DATE(2012,11,1)) &gt; 0,
       TEXT(INDEX(Admin!C:C, MATCH(1, (Admin!A:A=A54)*(Admin!F:F=1)*(Admin!C:C&gt;=DATE(2012,9,1))*(Admin!C:C&lt;DATE(2012,11,1)), 0)), "yyyy-mm"),
       ""),
    "")</f>
        <v>2012-09</v>
      </c>
      <c r="C54" cm="1">
        <f t="array" ref="C54">IFERROR(
    INDEX(Admin!E:E, MATCH(1, (Admin!A:A=A54)*(Admin!B:B="Med B"), 0)),
    "Not Found"
)</f>
        <v>4</v>
      </c>
      <c r="D54">
        <f>SUMIFS(Admin!P:P, Admin!A:A, A54)</f>
        <v>4</v>
      </c>
      <c r="E54" t="str">
        <f t="shared" si="0"/>
        <v>Same</v>
      </c>
    </row>
    <row r="55" spans="1:5" x14ac:dyDescent="0.25">
      <c r="A55" cm="1">
        <f t="array" ref="A55">IFERROR(INDEX(Admin!A:A, MATCH(0, COUNTIF($A$1:A54, Admin!A:A) + (Admin!M:M="")*(Admin!F:F&lt;&gt;1), 0)), "")</f>
        <v>54</v>
      </c>
      <c r="B55" s="22" t="str" cm="1">
        <f t="array" ref="B55">IFERROR(
    IF(COUNTIFS(Admin!A:A, A55, Admin!F:F, 1, Admin!C:C, "&gt;="&amp;DATE(2012,9,1), Admin!C:C, "&lt;"&amp;DATE(2012,11,1)) &gt; 0,
       TEXT(INDEX(Admin!C:C, MATCH(1, (Admin!A:A=A55)*(Admin!F:F=1)*(Admin!C:C&gt;=DATE(2012,9,1))*(Admin!C:C&lt;DATE(2012,11,1)), 0)), "yyyy-mm"),
       ""),
    "")</f>
        <v>2012-09</v>
      </c>
      <c r="C55" cm="1">
        <f t="array" ref="C55">IFERROR(
    INDEX(Admin!E:E, MATCH(1, (Admin!A:A=A55)*(Admin!B:B="Med B"), 0)),
    "Not Found"
)</f>
        <v>10</v>
      </c>
      <c r="D55">
        <f>SUMIFS(Admin!P:P, Admin!A:A, A55)</f>
        <v>10</v>
      </c>
      <c r="E55" t="str">
        <f t="shared" si="0"/>
        <v>Same</v>
      </c>
    </row>
    <row r="56" spans="1:5" x14ac:dyDescent="0.25">
      <c r="A56" cm="1">
        <f t="array" ref="A56">IFERROR(INDEX(Admin!A:A, MATCH(0, COUNTIF($A$1:A55, Admin!A:A) + (Admin!M:M="")*(Admin!F:F&lt;&gt;1), 0)), "")</f>
        <v>55</v>
      </c>
      <c r="B56" s="22" t="str" cm="1">
        <f t="array" ref="B56">IFERROR(
    IF(COUNTIFS(Admin!A:A, A56, Admin!F:F, 1, Admin!C:C, "&gt;="&amp;DATE(2012,9,1), Admin!C:C, "&lt;"&amp;DATE(2012,11,1)) &gt; 0,
       TEXT(INDEX(Admin!C:C, MATCH(1, (Admin!A:A=A56)*(Admin!F:F=1)*(Admin!C:C&gt;=DATE(2012,9,1))*(Admin!C:C&lt;DATE(2012,11,1)), 0)), "yyyy-mm"),
       ""),
    "")</f>
        <v/>
      </c>
      <c r="C56" t="str" cm="1">
        <f t="array" ref="C56">IFERROR(
    INDEX(Admin!E:E, MATCH(1, (Admin!A:A=A56)*(Admin!B:B="Med B"), 0)),
    "Not Found"
)</f>
        <v>Not Found</v>
      </c>
      <c r="D56">
        <f>SUMIFS(Admin!P:P, Admin!A:A, A56)</f>
        <v>0</v>
      </c>
      <c r="E56" t="str">
        <f t="shared" si="0"/>
        <v>Zero</v>
      </c>
    </row>
    <row r="57" spans="1:5" x14ac:dyDescent="0.25">
      <c r="A57" cm="1">
        <f t="array" ref="A57">IFERROR(INDEX(Admin!A:A, MATCH(0, COUNTIF($A$1:A56, Admin!A:A) + (Admin!M:M="")*(Admin!F:F&lt;&gt;1), 0)), "")</f>
        <v>56</v>
      </c>
      <c r="B57" s="22" t="str" cm="1">
        <f t="array" ref="B57">IFERROR(
    IF(COUNTIFS(Admin!A:A, A57, Admin!F:F, 1, Admin!C:C, "&gt;="&amp;DATE(2012,9,1), Admin!C:C, "&lt;"&amp;DATE(2012,11,1)) &gt; 0,
       TEXT(INDEX(Admin!C:C, MATCH(1, (Admin!A:A=A57)*(Admin!F:F=1)*(Admin!C:C&gt;=DATE(2012,9,1))*(Admin!C:C&lt;DATE(2012,11,1)), 0)), "yyyy-mm"),
       ""),
    "")</f>
        <v/>
      </c>
      <c r="C57" cm="1">
        <f t="array" ref="C57">IFERROR(
    INDEX(Admin!E:E, MATCH(1, (Admin!A:A=A57)*(Admin!B:B="Med B"), 0)),
    "Not Found"
)</f>
        <v>2</v>
      </c>
      <c r="D57">
        <f>SUMIFS(Admin!P:P, Admin!A:A, A57)</f>
        <v>3</v>
      </c>
      <c r="E57" t="str">
        <f t="shared" si="0"/>
        <v>Higher</v>
      </c>
    </row>
    <row r="58" spans="1:5" x14ac:dyDescent="0.25">
      <c r="A58" cm="1">
        <f t="array" ref="A58">IFERROR(INDEX(Admin!A:A, MATCH(0, COUNTIF($A$1:A57, Admin!A:A) + (Admin!M:M="")*(Admin!F:F&lt;&gt;1), 0)), "")</f>
        <v>57</v>
      </c>
      <c r="B58" s="22" t="str" cm="1">
        <f t="array" ref="B58">IFERROR(
    IF(COUNTIFS(Admin!A:A, A58, Admin!F:F, 1, Admin!C:C, "&gt;="&amp;DATE(2012,9,1), Admin!C:C, "&lt;"&amp;DATE(2012,11,1)) &gt; 0,
       TEXT(INDEX(Admin!C:C, MATCH(1, (Admin!A:A=A58)*(Admin!F:F=1)*(Admin!C:C&gt;=DATE(2012,9,1))*(Admin!C:C&lt;DATE(2012,11,1)), 0)), "yyyy-mm"),
       ""),
    "")</f>
        <v>2012-09</v>
      </c>
      <c r="C58" cm="1">
        <f t="array" ref="C58">IFERROR(
    INDEX(Admin!E:E, MATCH(1, (Admin!A:A=A58)*(Admin!B:B="Med B"), 0)),
    "Not Found"
)</f>
        <v>16</v>
      </c>
      <c r="D58">
        <f>SUMIFS(Admin!P:P, Admin!A:A, A58)</f>
        <v>13</v>
      </c>
      <c r="E58" t="str">
        <f t="shared" si="0"/>
        <v>Lower</v>
      </c>
    </row>
    <row r="59" spans="1:5" x14ac:dyDescent="0.25">
      <c r="A59" cm="1">
        <f t="array" ref="A59">IFERROR(INDEX(Admin!A:A, MATCH(0, COUNTIF($A$1:A58, Admin!A:A) + (Admin!M:M="")*(Admin!F:F&lt;&gt;1), 0)), "")</f>
        <v>58</v>
      </c>
      <c r="B59" s="22" t="str" cm="1">
        <f t="array" ref="B59">IFERROR(
    IF(COUNTIFS(Admin!A:A, A59, Admin!F:F, 1, Admin!C:C, "&gt;="&amp;DATE(2012,9,1), Admin!C:C, "&lt;"&amp;DATE(2012,11,1)) &gt; 0,
       TEXT(INDEX(Admin!C:C, MATCH(1, (Admin!A:A=A59)*(Admin!F:F=1)*(Admin!C:C&gt;=DATE(2012,9,1))*(Admin!C:C&lt;DATE(2012,11,1)), 0)), "yyyy-mm"),
       ""),
    "")</f>
        <v/>
      </c>
      <c r="C59" t="str" cm="1">
        <f t="array" ref="C59">IFERROR(
    INDEX(Admin!E:E, MATCH(1, (Admin!A:A=A59)*(Admin!B:B="Med B"), 0)),
    "Not Found"
)</f>
        <v>Not Found</v>
      </c>
      <c r="D59">
        <f>SUMIFS(Admin!P:P, Admin!A:A, A59)</f>
        <v>0</v>
      </c>
      <c r="E59" t="str">
        <f t="shared" si="0"/>
        <v>Zero</v>
      </c>
    </row>
    <row r="60" spans="1:5" x14ac:dyDescent="0.25">
      <c r="A60" cm="1">
        <f t="array" ref="A60">IFERROR(INDEX(Admin!A:A, MATCH(0, COUNTIF($A$1:A59, Admin!A:A) + (Admin!M:M="")*(Admin!F:F&lt;&gt;1), 0)), "")</f>
        <v>59</v>
      </c>
      <c r="B60" s="22" t="str" cm="1">
        <f t="array" ref="B60">IFERROR(
    IF(COUNTIFS(Admin!A:A, A60, Admin!F:F, 1, Admin!C:C, "&gt;="&amp;DATE(2012,9,1), Admin!C:C, "&lt;"&amp;DATE(2012,11,1)) &gt; 0,
       TEXT(INDEX(Admin!C:C, MATCH(1, (Admin!A:A=A60)*(Admin!F:F=1)*(Admin!C:C&gt;=DATE(2012,9,1))*(Admin!C:C&lt;DATE(2012,11,1)), 0)), "yyyy-mm"),
       ""),
    "")</f>
        <v/>
      </c>
      <c r="C60" t="str" cm="1">
        <f t="array" ref="C60">IFERROR(
    INDEX(Admin!E:E, MATCH(1, (Admin!A:A=A60)*(Admin!B:B="Med B"), 0)),
    "Not Found"
)</f>
        <v>Not Found</v>
      </c>
      <c r="D60">
        <f>SUMIFS(Admin!P:P, Admin!A:A, A60)</f>
        <v>0</v>
      </c>
      <c r="E60" t="str">
        <f t="shared" si="0"/>
        <v>Zero</v>
      </c>
    </row>
    <row r="61" spans="1:5" x14ac:dyDescent="0.25">
      <c r="A61" cm="1">
        <f t="array" ref="A61">IFERROR(INDEX(Admin!A:A, MATCH(0, COUNTIF($A$1:A60, Admin!A:A) + (Admin!M:M="")*(Admin!F:F&lt;&gt;1), 0)), "")</f>
        <v>60</v>
      </c>
      <c r="B61" s="22" t="str" cm="1">
        <f t="array" ref="B61">IFERROR(
    IF(COUNTIFS(Admin!A:A, A61, Admin!F:F, 1, Admin!C:C, "&gt;="&amp;DATE(2012,9,1), Admin!C:C, "&lt;"&amp;DATE(2012,11,1)) &gt; 0,
       TEXT(INDEX(Admin!C:C, MATCH(1, (Admin!A:A=A61)*(Admin!F:F=1)*(Admin!C:C&gt;=DATE(2012,9,1))*(Admin!C:C&lt;DATE(2012,11,1)), 0)), "yyyy-mm"),
       ""),
    "")</f>
        <v>2012-09</v>
      </c>
      <c r="C61" cm="1">
        <f t="array" ref="C61">IFERROR(
    INDEX(Admin!E:E, MATCH(1, (Admin!A:A=A61)*(Admin!B:B="Med B"), 0)),
    "Not Found"
)</f>
        <v>5</v>
      </c>
      <c r="D61">
        <f>SUMIFS(Admin!P:P, Admin!A:A, A61)</f>
        <v>5</v>
      </c>
      <c r="E61" t="str">
        <f t="shared" si="0"/>
        <v>Same</v>
      </c>
    </row>
    <row r="62" spans="1:5" x14ac:dyDescent="0.25">
      <c r="A62" cm="1">
        <f t="array" ref="A62">IFERROR(INDEX(Admin!A:A, MATCH(0, COUNTIF($A$1:A61, Admin!A:A) + (Admin!M:M="")*(Admin!F:F&lt;&gt;1), 0)), "")</f>
        <v>61</v>
      </c>
      <c r="B62" s="22" t="str" cm="1">
        <f t="array" ref="B62">IFERROR(
    IF(COUNTIFS(Admin!A:A, A62, Admin!F:F, 1, Admin!C:C, "&gt;="&amp;DATE(2012,9,1), Admin!C:C, "&lt;"&amp;DATE(2012,11,1)) &gt; 0,
       TEXT(INDEX(Admin!C:C, MATCH(1, (Admin!A:A=A62)*(Admin!F:F=1)*(Admin!C:C&gt;=DATE(2012,9,1))*(Admin!C:C&lt;DATE(2012,11,1)), 0)), "yyyy-mm"),
       ""),
    "")</f>
        <v/>
      </c>
      <c r="C62" t="str" cm="1">
        <f t="array" ref="C62">IFERROR(
    INDEX(Admin!E:E, MATCH(1, (Admin!A:A=A62)*(Admin!B:B="Med B"), 0)),
    "Not Found"
)</f>
        <v>Not Found</v>
      </c>
      <c r="D62">
        <f>SUMIFS(Admin!P:P, Admin!A:A, A62)</f>
        <v>0</v>
      </c>
      <c r="E62" t="str">
        <f t="shared" si="0"/>
        <v>Zero</v>
      </c>
    </row>
    <row r="63" spans="1:5" x14ac:dyDescent="0.25">
      <c r="A63" cm="1">
        <f t="array" ref="A63">IFERROR(INDEX(Admin!A:A, MATCH(0, COUNTIF($A$1:A62, Admin!A:A) + (Admin!M:M="")*(Admin!F:F&lt;&gt;1), 0)), "")</f>
        <v>62</v>
      </c>
      <c r="B63" s="22" t="str" cm="1">
        <f t="array" ref="B63">IFERROR(
    IF(COUNTIFS(Admin!A:A, A63, Admin!F:F, 1, Admin!C:C, "&gt;="&amp;DATE(2012,9,1), Admin!C:C, "&lt;"&amp;DATE(2012,11,1)) &gt; 0,
       TEXT(INDEX(Admin!C:C, MATCH(1, (Admin!A:A=A63)*(Admin!F:F=1)*(Admin!C:C&gt;=DATE(2012,9,1))*(Admin!C:C&lt;DATE(2012,11,1)), 0)), "yyyy-mm"),
       ""),
    "")</f>
        <v/>
      </c>
      <c r="C63" t="str" cm="1">
        <f t="array" ref="C63">IFERROR(
    INDEX(Admin!E:E, MATCH(1, (Admin!A:A=A63)*(Admin!B:B="Med B"), 0)),
    "Not Found"
)</f>
        <v>Not Found</v>
      </c>
      <c r="D63">
        <f>SUMIFS(Admin!P:P, Admin!A:A, A63)</f>
        <v>0</v>
      </c>
      <c r="E63" t="str">
        <f t="shared" si="0"/>
        <v>Zero</v>
      </c>
    </row>
    <row r="64" spans="1:5" x14ac:dyDescent="0.25">
      <c r="A64" cm="1">
        <f t="array" ref="A64">IFERROR(INDEX(Admin!A:A, MATCH(0, COUNTIF($A$1:A63, Admin!A:A) + (Admin!M:M="")*(Admin!F:F&lt;&gt;1), 0)), "")</f>
        <v>63</v>
      </c>
      <c r="B64" s="22" t="str" cm="1">
        <f t="array" ref="B64">IFERROR(
    IF(COUNTIFS(Admin!A:A, A64, Admin!F:F, 1, Admin!C:C, "&gt;="&amp;DATE(2012,9,1), Admin!C:C, "&lt;"&amp;DATE(2012,11,1)) &gt; 0,
       TEXT(INDEX(Admin!C:C, MATCH(1, (Admin!A:A=A64)*(Admin!F:F=1)*(Admin!C:C&gt;=DATE(2012,9,1))*(Admin!C:C&lt;DATE(2012,11,1)), 0)), "yyyy-mm"),
       ""),
    "")</f>
        <v>2012-09</v>
      </c>
      <c r="C64" cm="1">
        <f t="array" ref="C64">IFERROR(
    INDEX(Admin!E:E, MATCH(1, (Admin!A:A=A64)*(Admin!B:B="Med B"), 0)),
    "Not Found"
)</f>
        <v>6</v>
      </c>
      <c r="D64">
        <f>SUMIFS(Admin!P:P, Admin!A:A, A64)</f>
        <v>5</v>
      </c>
      <c r="E64" t="str">
        <f t="shared" si="0"/>
        <v>Lower</v>
      </c>
    </row>
    <row r="65" spans="1:5" x14ac:dyDescent="0.25">
      <c r="A65" cm="1">
        <f t="array" ref="A65">IFERROR(INDEX(Admin!A:A, MATCH(0, COUNTIF($A$1:A64, Admin!A:A) + (Admin!M:M="")*(Admin!F:F&lt;&gt;1), 0)), "")</f>
        <v>64</v>
      </c>
      <c r="B65" s="22" t="str" cm="1">
        <f t="array" ref="B65">IFERROR(
    IF(COUNTIFS(Admin!A:A, A65, Admin!F:F, 1, Admin!C:C, "&gt;="&amp;DATE(2012,9,1), Admin!C:C, "&lt;"&amp;DATE(2012,11,1)) &gt; 0,
       TEXT(INDEX(Admin!C:C, MATCH(1, (Admin!A:A=A65)*(Admin!F:F=1)*(Admin!C:C&gt;=DATE(2012,9,1))*(Admin!C:C&lt;DATE(2012,11,1)), 0)), "yyyy-mm"),
       ""),
    "")</f>
        <v/>
      </c>
      <c r="C65" t="str" cm="1">
        <f t="array" ref="C65">IFERROR(
    INDEX(Admin!E:E, MATCH(1, (Admin!A:A=A65)*(Admin!B:B="Med B"), 0)),
    "Not Found"
)</f>
        <v>Not Found</v>
      </c>
      <c r="D65">
        <f>SUMIFS(Admin!P:P, Admin!A:A, A65)</f>
        <v>0</v>
      </c>
      <c r="E65" t="str">
        <f t="shared" si="0"/>
        <v>Zero</v>
      </c>
    </row>
    <row r="66" spans="1:5" x14ac:dyDescent="0.25">
      <c r="A66" cm="1">
        <f t="array" ref="A66">IFERROR(INDEX(Admin!A:A, MATCH(0, COUNTIF($A$1:A65, Admin!A:A) + (Admin!M:M="")*(Admin!F:F&lt;&gt;1), 0)), "")</f>
        <v>65</v>
      </c>
      <c r="B66" s="22" t="str" cm="1">
        <f t="array" ref="B66">IFERROR(
    IF(COUNTIFS(Admin!A:A, A66, Admin!F:F, 1, Admin!C:C, "&gt;="&amp;DATE(2012,9,1), Admin!C:C, "&lt;"&amp;DATE(2012,11,1)) &gt; 0,
       TEXT(INDEX(Admin!C:C, MATCH(1, (Admin!A:A=A66)*(Admin!F:F=1)*(Admin!C:C&gt;=DATE(2012,9,1))*(Admin!C:C&lt;DATE(2012,11,1)), 0)), "yyyy-mm"),
       ""),
    "")</f>
        <v>2012-09</v>
      </c>
      <c r="C66" cm="1">
        <f t="array" ref="C66">IFERROR(
    INDEX(Admin!E:E, MATCH(1, (Admin!A:A=A66)*(Admin!B:B="Med B"), 0)),
    "Not Found"
)</f>
        <v>16</v>
      </c>
      <c r="D66">
        <f>SUMIFS(Admin!P:P, Admin!A:A, A66)</f>
        <v>16</v>
      </c>
      <c r="E66" t="str">
        <f t="shared" si="0"/>
        <v>Same</v>
      </c>
    </row>
    <row r="67" spans="1:5" x14ac:dyDescent="0.25">
      <c r="A67" cm="1">
        <f t="array" ref="A67">IFERROR(INDEX(Admin!A:A, MATCH(0, COUNTIF($A$1:A66, Admin!A:A) + (Admin!M:M="")*(Admin!F:F&lt;&gt;1), 0)), "")</f>
        <v>66</v>
      </c>
      <c r="B67" s="22" t="str" cm="1">
        <f t="array" ref="B67">IFERROR(
    IF(COUNTIFS(Admin!A:A, A67, Admin!F:F, 1, Admin!C:C, "&gt;="&amp;DATE(2012,9,1), Admin!C:C, "&lt;"&amp;DATE(2012,11,1)) &gt; 0,
       TEXT(INDEX(Admin!C:C, MATCH(1, (Admin!A:A=A67)*(Admin!F:F=1)*(Admin!C:C&gt;=DATE(2012,9,1))*(Admin!C:C&lt;DATE(2012,11,1)), 0)), "yyyy-mm"),
       ""),
    "")</f>
        <v>2012-10</v>
      </c>
      <c r="C67" cm="1">
        <f t="array" ref="C67">IFERROR(
    INDEX(Admin!E:E, MATCH(1, (Admin!A:A=A67)*(Admin!B:B="Med B"), 0)),
    "Not Found"
)</f>
        <v>6</v>
      </c>
      <c r="D67">
        <f>SUMIFS(Admin!P:P, Admin!A:A, A67)</f>
        <v>2</v>
      </c>
      <c r="E67" t="str">
        <f t="shared" ref="E67:E129" si="1">IF(AND(C67&gt;0, D67&gt;=0),
    IF(D67=C67, "Same",
       IF(D67&gt;C67, "Higher",
          IF(AND(D67&lt;C67, D67&gt;0), "Lower",
             IF(D67=0, "Zero", "Other")))),
    "N/A")</f>
        <v>Lower</v>
      </c>
    </row>
    <row r="68" spans="1:5" x14ac:dyDescent="0.25">
      <c r="A68" cm="1">
        <f t="array" ref="A68">IFERROR(INDEX(Admin!A:A, MATCH(0, COUNTIF($A$1:A67, Admin!A:A) + (Admin!M:M="")*(Admin!F:F&lt;&gt;1), 0)), "")</f>
        <v>67</v>
      </c>
      <c r="B68" s="22" t="str" cm="1">
        <f t="array" ref="B68">IFERROR(
    IF(COUNTIFS(Admin!A:A, A68, Admin!F:F, 1, Admin!C:C, "&gt;="&amp;DATE(2012,9,1), Admin!C:C, "&lt;"&amp;DATE(2012,11,1)) &gt; 0,
       TEXT(INDEX(Admin!C:C, MATCH(1, (Admin!A:A=A68)*(Admin!F:F=1)*(Admin!C:C&gt;=DATE(2012,9,1))*(Admin!C:C&lt;DATE(2012,11,1)), 0)), "yyyy-mm"),
       ""),
    "")</f>
        <v>2012-10</v>
      </c>
      <c r="C68" cm="1">
        <f t="array" ref="C68">IFERROR(
    INDEX(Admin!E:E, MATCH(1, (Admin!A:A=A68)*(Admin!B:B="Med B"), 0)),
    "Not Found"
)</f>
        <v>1</v>
      </c>
      <c r="D68">
        <f>SUMIFS(Admin!P:P, Admin!A:A, A68)</f>
        <v>2</v>
      </c>
      <c r="E68" t="str">
        <f t="shared" si="1"/>
        <v>Higher</v>
      </c>
    </row>
    <row r="69" spans="1:5" x14ac:dyDescent="0.25">
      <c r="A69" cm="1">
        <f t="array" ref="A69">IFERROR(INDEX(Admin!A:A, MATCH(0, COUNTIF($A$1:A68, Admin!A:A) + (Admin!M:M="")*(Admin!F:F&lt;&gt;1), 0)), "")</f>
        <v>68</v>
      </c>
      <c r="B69" s="22" t="str" cm="1">
        <f t="array" ref="B69">IFERROR(
    IF(COUNTIFS(Admin!A:A, A69, Admin!F:F, 1, Admin!C:C, "&gt;="&amp;DATE(2012,9,1), Admin!C:C, "&lt;"&amp;DATE(2012,11,1)) &gt; 0,
       TEXT(INDEX(Admin!C:C, MATCH(1, (Admin!A:A=A69)*(Admin!F:F=1)*(Admin!C:C&gt;=DATE(2012,9,1))*(Admin!C:C&lt;DATE(2012,11,1)), 0)), "yyyy-mm"),
       ""),
    "")</f>
        <v/>
      </c>
      <c r="C69" cm="1">
        <f t="array" ref="C69">IFERROR(
    INDEX(Admin!E:E, MATCH(1, (Admin!A:A=A69)*(Admin!B:B="Med B"), 0)),
    "Not Found"
)</f>
        <v>4</v>
      </c>
      <c r="D69">
        <f>SUMIFS(Admin!P:P, Admin!A:A, A69)</f>
        <v>0</v>
      </c>
      <c r="E69" t="str">
        <f t="shared" si="1"/>
        <v>Zero</v>
      </c>
    </row>
    <row r="70" spans="1:5" x14ac:dyDescent="0.25">
      <c r="A70" cm="1">
        <f t="array" ref="A70">IFERROR(INDEX(Admin!A:A, MATCH(0, COUNTIF($A$1:A69, Admin!A:A) + (Admin!M:M="")*(Admin!F:F&lt;&gt;1), 0)), "")</f>
        <v>69</v>
      </c>
      <c r="B70" s="22" t="str" cm="1">
        <f t="array" ref="B70">IFERROR(
    IF(COUNTIFS(Admin!A:A, A70, Admin!F:F, 1, Admin!C:C, "&gt;="&amp;DATE(2012,9,1), Admin!C:C, "&lt;"&amp;DATE(2012,11,1)) &gt; 0,
       TEXT(INDEX(Admin!C:C, MATCH(1, (Admin!A:A=A70)*(Admin!F:F=1)*(Admin!C:C&gt;=DATE(2012,9,1))*(Admin!C:C&lt;DATE(2012,11,1)), 0)), "yyyy-mm"),
       ""),
    "")</f>
        <v>2012-09</v>
      </c>
      <c r="C70" cm="1">
        <f t="array" ref="C70">IFERROR(
    INDEX(Admin!E:E, MATCH(1, (Admin!A:A=A70)*(Admin!B:B="Med B"), 0)),
    "Not Found"
)</f>
        <v>5</v>
      </c>
      <c r="D70">
        <f>SUMIFS(Admin!P:P, Admin!A:A, A70)</f>
        <v>5</v>
      </c>
      <c r="E70" t="str">
        <f t="shared" si="1"/>
        <v>Same</v>
      </c>
    </row>
    <row r="71" spans="1:5" x14ac:dyDescent="0.25">
      <c r="A71" cm="1">
        <f t="array" ref="A71">IFERROR(INDEX(Admin!A:A, MATCH(0, COUNTIF($A$1:A70, Admin!A:A) + (Admin!M:M="")*(Admin!F:F&lt;&gt;1), 0)), "")</f>
        <v>70</v>
      </c>
      <c r="B71" s="22" t="str" cm="1">
        <f t="array" ref="B71">IFERROR(
    IF(COUNTIFS(Admin!A:A, A71, Admin!F:F, 1, Admin!C:C, "&gt;="&amp;DATE(2012,9,1), Admin!C:C, "&lt;"&amp;DATE(2012,11,1)) &gt; 0,
       TEXT(INDEX(Admin!C:C, MATCH(1, (Admin!A:A=A71)*(Admin!F:F=1)*(Admin!C:C&gt;=DATE(2012,9,1))*(Admin!C:C&lt;DATE(2012,11,1)), 0)), "yyyy-mm"),
       ""),
    "")</f>
        <v/>
      </c>
      <c r="C71" t="str" cm="1">
        <f t="array" ref="C71">IFERROR(
    INDEX(Admin!E:E, MATCH(1, (Admin!A:A=A71)*(Admin!B:B="Med B"), 0)),
    "Not Found"
)</f>
        <v>Not Found</v>
      </c>
      <c r="D71">
        <f>SUMIFS(Admin!P:P, Admin!A:A, A71)</f>
        <v>0</v>
      </c>
      <c r="E71" t="str">
        <f t="shared" si="1"/>
        <v>Zero</v>
      </c>
    </row>
    <row r="72" spans="1:5" x14ac:dyDescent="0.25">
      <c r="A72" cm="1">
        <f t="array" ref="A72">IFERROR(INDEX(Admin!A:A, MATCH(0, COUNTIF($A$1:A71, Admin!A:A) + (Admin!M:M="")*(Admin!F:F&lt;&gt;1), 0)), "")</f>
        <v>71</v>
      </c>
      <c r="B72" s="22" t="str" cm="1">
        <f t="array" ref="B72">IFERROR(
    IF(COUNTIFS(Admin!A:A, A72, Admin!F:F, 1, Admin!C:C, "&gt;="&amp;DATE(2012,9,1), Admin!C:C, "&lt;"&amp;DATE(2012,11,1)) &gt; 0,
       TEXT(INDEX(Admin!C:C, MATCH(1, (Admin!A:A=A72)*(Admin!F:F=1)*(Admin!C:C&gt;=DATE(2012,9,1))*(Admin!C:C&lt;DATE(2012,11,1)), 0)), "yyyy-mm"),
       ""),
    "")</f>
        <v/>
      </c>
      <c r="C72" t="str" cm="1">
        <f t="array" ref="C72">IFERROR(
    INDEX(Admin!E:E, MATCH(1, (Admin!A:A=A72)*(Admin!B:B="Med B"), 0)),
    "Not Found"
)</f>
        <v>Not Found</v>
      </c>
      <c r="D72">
        <f>SUMIFS(Admin!P:P, Admin!A:A, A72)</f>
        <v>0</v>
      </c>
      <c r="E72" t="str">
        <f t="shared" si="1"/>
        <v>Zero</v>
      </c>
    </row>
    <row r="73" spans="1:5" x14ac:dyDescent="0.25">
      <c r="A73" cm="1">
        <f t="array" ref="A73">IFERROR(INDEX(Admin!A:A, MATCH(0, COUNTIF($A$1:A72, Admin!A:A) + (Admin!M:M="")*(Admin!F:F&lt;&gt;1), 0)), "")</f>
        <v>72</v>
      </c>
      <c r="B73" s="22" t="str" cm="1">
        <f t="array" ref="B73">IFERROR(
    IF(COUNTIFS(Admin!A:A, A73, Admin!F:F, 1, Admin!C:C, "&gt;="&amp;DATE(2012,9,1), Admin!C:C, "&lt;"&amp;DATE(2012,11,1)) &gt; 0,
       TEXT(INDEX(Admin!C:C, MATCH(1, (Admin!A:A=A73)*(Admin!F:F=1)*(Admin!C:C&gt;=DATE(2012,9,1))*(Admin!C:C&lt;DATE(2012,11,1)), 0)), "yyyy-mm"),
       ""),
    "")</f>
        <v/>
      </c>
      <c r="C73" cm="1">
        <f t="array" ref="C73">IFERROR(
    INDEX(Admin!E:E, MATCH(1, (Admin!A:A=A73)*(Admin!B:B="Med B"), 0)),
    "Not Found"
)</f>
        <v>2</v>
      </c>
      <c r="D73">
        <f>SUMIFS(Admin!P:P, Admin!A:A, A73)</f>
        <v>0</v>
      </c>
      <c r="E73" t="str">
        <f t="shared" si="1"/>
        <v>Zero</v>
      </c>
    </row>
    <row r="74" spans="1:5" x14ac:dyDescent="0.25">
      <c r="A74" cm="1">
        <f t="array" ref="A74">IFERROR(INDEX(Admin!A:A, MATCH(0, COUNTIF($A$1:A73, Admin!A:A) + (Admin!M:M="")*(Admin!F:F&lt;&gt;1), 0)), "")</f>
        <v>73</v>
      </c>
      <c r="B74" s="22" t="str" cm="1">
        <f t="array" ref="B74">IFERROR(
    IF(COUNTIFS(Admin!A:A, A74, Admin!F:F, 1, Admin!C:C, "&gt;="&amp;DATE(2012,9,1), Admin!C:C, "&lt;"&amp;DATE(2012,11,1)) &gt; 0,
       TEXT(INDEX(Admin!C:C, MATCH(1, (Admin!A:A=A74)*(Admin!F:F=1)*(Admin!C:C&gt;=DATE(2012,9,1))*(Admin!C:C&lt;DATE(2012,11,1)), 0)), "yyyy-mm"),
       ""),
    "")</f>
        <v>2012-09</v>
      </c>
      <c r="C74" cm="1">
        <f t="array" ref="C74">IFERROR(
    INDEX(Admin!E:E, MATCH(1, (Admin!A:A=A74)*(Admin!B:B="Med B"), 0)),
    "Not Found"
)</f>
        <v>13</v>
      </c>
      <c r="D74">
        <f>SUMIFS(Admin!P:P, Admin!A:A, A74)</f>
        <v>13</v>
      </c>
      <c r="E74" t="str">
        <f t="shared" si="1"/>
        <v>Same</v>
      </c>
    </row>
    <row r="75" spans="1:5" x14ac:dyDescent="0.25">
      <c r="A75" cm="1">
        <f t="array" ref="A75">IFERROR(INDEX(Admin!A:A, MATCH(0, COUNTIF($A$1:A74, Admin!A:A) + (Admin!M:M="")*(Admin!F:F&lt;&gt;1), 0)), "")</f>
        <v>74</v>
      </c>
      <c r="B75" s="22" t="str" cm="1">
        <f t="array" ref="B75">IFERROR(
    IF(COUNTIFS(Admin!A:A, A75, Admin!F:F, 1, Admin!C:C, "&gt;="&amp;DATE(2012,9,1), Admin!C:C, "&lt;"&amp;DATE(2012,11,1)) &gt; 0,
       TEXT(INDEX(Admin!C:C, MATCH(1, (Admin!A:A=A75)*(Admin!F:F=1)*(Admin!C:C&gt;=DATE(2012,9,1))*(Admin!C:C&lt;DATE(2012,11,1)), 0)), "yyyy-mm"),
       ""),
    "")</f>
        <v>2012-10</v>
      </c>
      <c r="C75" cm="1">
        <f t="array" ref="C75">IFERROR(
    INDEX(Admin!E:E, MATCH(1, (Admin!A:A=A75)*(Admin!B:B="Med B"), 0)),
    "Not Found"
)</f>
        <v>4</v>
      </c>
      <c r="D75">
        <f>SUMIFS(Admin!P:P, Admin!A:A, A75)</f>
        <v>4</v>
      </c>
      <c r="E75" t="str">
        <f t="shared" si="1"/>
        <v>Same</v>
      </c>
    </row>
    <row r="76" spans="1:5" x14ac:dyDescent="0.25">
      <c r="A76" cm="1">
        <f t="array" ref="A76">IFERROR(INDEX(Admin!A:A, MATCH(0, COUNTIF($A$1:A75, Admin!A:A) + (Admin!M:M="")*(Admin!F:F&lt;&gt;1), 0)), "")</f>
        <v>75</v>
      </c>
      <c r="B76" s="22" t="str" cm="1">
        <f t="array" ref="B76">IFERROR(
    IF(COUNTIFS(Admin!A:A, A76, Admin!F:F, 1, Admin!C:C, "&gt;="&amp;DATE(2012,9,1), Admin!C:C, "&lt;"&amp;DATE(2012,11,1)) &gt; 0,
       TEXT(INDEX(Admin!C:C, MATCH(1, (Admin!A:A=A76)*(Admin!F:F=1)*(Admin!C:C&gt;=DATE(2012,9,1))*(Admin!C:C&lt;DATE(2012,11,1)), 0)), "yyyy-mm"),
       ""),
    "")</f>
        <v>2012-09</v>
      </c>
      <c r="C76" cm="1">
        <f t="array" ref="C76">IFERROR(
    INDEX(Admin!E:E, MATCH(1, (Admin!A:A=A76)*(Admin!B:B="Med B"), 0)),
    "Not Found"
)</f>
        <v>16</v>
      </c>
      <c r="D76">
        <f>SUMIFS(Admin!P:P, Admin!A:A, A76)</f>
        <v>16</v>
      </c>
      <c r="E76" t="str">
        <f t="shared" si="1"/>
        <v>Same</v>
      </c>
    </row>
    <row r="77" spans="1:5" x14ac:dyDescent="0.25">
      <c r="A77" cm="1">
        <f t="array" ref="A77">IFERROR(INDEX(Admin!A:A, MATCH(0, COUNTIF($A$1:A76, Admin!A:A) + (Admin!M:M="")*(Admin!F:F&lt;&gt;1), 0)), "")</f>
        <v>76</v>
      </c>
      <c r="B77" s="22" t="str" cm="1">
        <f t="array" ref="B77">IFERROR(
    IF(COUNTIFS(Admin!A:A, A77, Admin!F:F, 1, Admin!C:C, "&gt;="&amp;DATE(2012,9,1), Admin!C:C, "&lt;"&amp;DATE(2012,11,1)) &gt; 0,
       TEXT(INDEX(Admin!C:C, MATCH(1, (Admin!A:A=A77)*(Admin!F:F=1)*(Admin!C:C&gt;=DATE(2012,9,1))*(Admin!C:C&lt;DATE(2012,11,1)), 0)), "yyyy-mm"),
       ""),
    "")</f>
        <v/>
      </c>
      <c r="C77" cm="1">
        <f t="array" ref="C77">IFERROR(
    INDEX(Admin!E:E, MATCH(1, (Admin!A:A=A77)*(Admin!B:B="Med B"), 0)),
    "Not Found"
)</f>
        <v>10</v>
      </c>
      <c r="D77">
        <f>SUMIFS(Admin!P:P, Admin!A:A, A77)</f>
        <v>0</v>
      </c>
      <c r="E77" t="str">
        <f t="shared" si="1"/>
        <v>Zero</v>
      </c>
    </row>
    <row r="78" spans="1:5" x14ac:dyDescent="0.25">
      <c r="A78" cm="1">
        <f t="array" ref="A78">IFERROR(INDEX(Admin!A:A, MATCH(0, COUNTIF($A$1:A77, Admin!A:A) + (Admin!M:M="")*(Admin!F:F&lt;&gt;1), 0)), "")</f>
        <v>77</v>
      </c>
      <c r="B78" s="22" t="str" cm="1">
        <f t="array" ref="B78">IFERROR(
    IF(COUNTIFS(Admin!A:A, A78, Admin!F:F, 1, Admin!C:C, "&gt;="&amp;DATE(2012,9,1), Admin!C:C, "&lt;"&amp;DATE(2012,11,1)) &gt; 0,
       TEXT(INDEX(Admin!C:C, MATCH(1, (Admin!A:A=A78)*(Admin!F:F=1)*(Admin!C:C&gt;=DATE(2012,9,1))*(Admin!C:C&lt;DATE(2012,11,1)), 0)), "yyyy-mm"),
       ""),
    "")</f>
        <v>2012-09</v>
      </c>
      <c r="C78" cm="1">
        <f t="array" ref="C78">IFERROR(
    INDEX(Admin!E:E, MATCH(1, (Admin!A:A=A78)*(Admin!B:B="Med B"), 0)),
    "Not Found"
)</f>
        <v>8</v>
      </c>
      <c r="D78">
        <f>SUMIFS(Admin!P:P, Admin!A:A, A78)</f>
        <v>10</v>
      </c>
      <c r="E78" t="str">
        <f t="shared" si="1"/>
        <v>Higher</v>
      </c>
    </row>
    <row r="79" spans="1:5" x14ac:dyDescent="0.25">
      <c r="A79" cm="1">
        <f t="array" ref="A79">IFERROR(INDEX(Admin!A:A, MATCH(0, COUNTIF($A$1:A78, Admin!A:A) + (Admin!M:M="")*(Admin!F:F&lt;&gt;1), 0)), "")</f>
        <v>78</v>
      </c>
      <c r="B79" s="22" t="str" cm="1">
        <f t="array" ref="B79">IFERROR(
    IF(COUNTIFS(Admin!A:A, A79, Admin!F:F, 1, Admin!C:C, "&gt;="&amp;DATE(2012,9,1), Admin!C:C, "&lt;"&amp;DATE(2012,11,1)) &gt; 0,
       TEXT(INDEX(Admin!C:C, MATCH(1, (Admin!A:A=A79)*(Admin!F:F=1)*(Admin!C:C&gt;=DATE(2012,9,1))*(Admin!C:C&lt;DATE(2012,11,1)), 0)), "yyyy-mm"),
       ""),
    "")</f>
        <v/>
      </c>
      <c r="C79" t="str" cm="1">
        <f t="array" ref="C79">IFERROR(
    INDEX(Admin!E:E, MATCH(1, (Admin!A:A=A79)*(Admin!B:B="Med B"), 0)),
    "Not Found"
)</f>
        <v>Not Found</v>
      </c>
      <c r="D79">
        <f>SUMIFS(Admin!P:P, Admin!A:A, A79)</f>
        <v>0</v>
      </c>
      <c r="E79" t="str">
        <f t="shared" si="1"/>
        <v>Zero</v>
      </c>
    </row>
    <row r="80" spans="1:5" x14ac:dyDescent="0.25">
      <c r="A80" cm="1">
        <f t="array" ref="A80">IFERROR(INDEX(Admin!A:A, MATCH(0, COUNTIF($A$1:A79, Admin!A:A) + (Admin!M:M="")*(Admin!F:F&lt;&gt;1), 0)), "")</f>
        <v>79</v>
      </c>
      <c r="B80" s="22" t="str" cm="1">
        <f t="array" ref="B80">IFERROR(
    IF(COUNTIFS(Admin!A:A, A80, Admin!F:F, 1, Admin!C:C, "&gt;="&amp;DATE(2012,9,1), Admin!C:C, "&lt;"&amp;DATE(2012,11,1)) &gt; 0,
       TEXT(INDEX(Admin!C:C, MATCH(1, (Admin!A:A=A80)*(Admin!F:F=1)*(Admin!C:C&gt;=DATE(2012,9,1))*(Admin!C:C&lt;DATE(2012,11,1)), 0)), "yyyy-mm"),
       ""),
    "")</f>
        <v/>
      </c>
      <c r="C80" t="str" cm="1">
        <f t="array" ref="C80">IFERROR(
    INDEX(Admin!E:E, MATCH(1, (Admin!A:A=A80)*(Admin!B:B="Med B"), 0)),
    "Not Found"
)</f>
        <v>Not Found</v>
      </c>
      <c r="D80">
        <f>SUMIFS(Admin!P:P, Admin!A:A, A80)</f>
        <v>0</v>
      </c>
      <c r="E80" t="str">
        <f t="shared" si="1"/>
        <v>Zero</v>
      </c>
    </row>
    <row r="81" spans="1:5" x14ac:dyDescent="0.25">
      <c r="A81" cm="1">
        <f t="array" ref="A81">IFERROR(INDEX(Admin!A:A, MATCH(0, COUNTIF($A$1:A80, Admin!A:A) + (Admin!M:M="")*(Admin!F:F&lt;&gt;1), 0)), "")</f>
        <v>80</v>
      </c>
      <c r="B81" s="22" t="str" cm="1">
        <f t="array" ref="B81">IFERROR(
    IF(COUNTIFS(Admin!A:A, A81, Admin!F:F, 1, Admin!C:C, "&gt;="&amp;DATE(2012,9,1), Admin!C:C, "&lt;"&amp;DATE(2012,11,1)) &gt; 0,
       TEXT(INDEX(Admin!C:C, MATCH(1, (Admin!A:A=A81)*(Admin!F:F=1)*(Admin!C:C&gt;=DATE(2012,9,1))*(Admin!C:C&lt;DATE(2012,11,1)), 0)), "yyyy-mm"),
       ""),
    "")</f>
        <v/>
      </c>
      <c r="C81" t="str" cm="1">
        <f t="array" ref="C81">IFERROR(
    INDEX(Admin!E:E, MATCH(1, (Admin!A:A=A81)*(Admin!B:B="Med B"), 0)),
    "Not Found"
)</f>
        <v>Not Found</v>
      </c>
      <c r="D81">
        <f>SUMIFS(Admin!P:P, Admin!A:A, A81)</f>
        <v>0</v>
      </c>
      <c r="E81" t="str">
        <f t="shared" si="1"/>
        <v>Zero</v>
      </c>
    </row>
    <row r="82" spans="1:5" x14ac:dyDescent="0.25">
      <c r="A82" cm="1">
        <f t="array" ref="A82">IFERROR(INDEX(Admin!A:A, MATCH(0, COUNTIF($A$1:A81, Admin!A:A) + (Admin!M:M="")*(Admin!F:F&lt;&gt;1), 0)), "")</f>
        <v>81</v>
      </c>
      <c r="B82" s="22" t="str" cm="1">
        <f t="array" ref="B82">IFERROR(
    IF(COUNTIFS(Admin!A:A, A82, Admin!F:F, 1, Admin!C:C, "&gt;="&amp;DATE(2012,9,1), Admin!C:C, "&lt;"&amp;DATE(2012,11,1)) &gt; 0,
       TEXT(INDEX(Admin!C:C, MATCH(1, (Admin!A:A=A82)*(Admin!F:F=1)*(Admin!C:C&gt;=DATE(2012,9,1))*(Admin!C:C&lt;DATE(2012,11,1)), 0)), "yyyy-mm"),
       ""),
    "")</f>
        <v>2012-09</v>
      </c>
      <c r="C82" cm="1">
        <f t="array" ref="C82">IFERROR(
    INDEX(Admin!E:E, MATCH(1, (Admin!A:A=A82)*(Admin!B:B="Med B"), 0)),
    "Not Found"
)</f>
        <v>10</v>
      </c>
      <c r="D82">
        <f>SUMIFS(Admin!P:P, Admin!A:A, A82)</f>
        <v>10</v>
      </c>
      <c r="E82" t="str">
        <f t="shared" si="1"/>
        <v>Same</v>
      </c>
    </row>
    <row r="83" spans="1:5" x14ac:dyDescent="0.25">
      <c r="A83" cm="1">
        <f t="array" ref="A83">IFERROR(INDEX(Admin!A:A, MATCH(0, COUNTIF($A$1:A82, Admin!A:A) + (Admin!M:M="")*(Admin!F:F&lt;&gt;1), 0)), "")</f>
        <v>82</v>
      </c>
      <c r="B83" s="22" t="str" cm="1">
        <f t="array" ref="B83">IFERROR(
    IF(COUNTIFS(Admin!A:A, A83, Admin!F:F, 1, Admin!C:C, "&gt;="&amp;DATE(2012,9,1), Admin!C:C, "&lt;"&amp;DATE(2012,11,1)) &gt; 0,
       TEXT(INDEX(Admin!C:C, MATCH(1, (Admin!A:A=A83)*(Admin!F:F=1)*(Admin!C:C&gt;=DATE(2012,9,1))*(Admin!C:C&lt;DATE(2012,11,1)), 0)), "yyyy-mm"),
       ""),
    "")</f>
        <v>2012-09</v>
      </c>
      <c r="C83" cm="1">
        <f t="array" ref="C83">IFERROR(
    INDEX(Admin!E:E, MATCH(1, (Admin!A:A=A83)*(Admin!B:B="Med B"), 0)),
    "Not Found"
)</f>
        <v>2</v>
      </c>
      <c r="D83">
        <f>SUMIFS(Admin!P:P, Admin!A:A, A83)</f>
        <v>1</v>
      </c>
      <c r="E83" t="str">
        <f t="shared" si="1"/>
        <v>Lower</v>
      </c>
    </row>
    <row r="84" spans="1:5" x14ac:dyDescent="0.25">
      <c r="A84" cm="1">
        <f t="array" ref="A84">IFERROR(INDEX(Admin!A:A, MATCH(0, COUNTIF($A$1:A83, Admin!A:A) + (Admin!M:M="")*(Admin!F:F&lt;&gt;1), 0)), "")</f>
        <v>83</v>
      </c>
      <c r="B84" s="22" t="str" cm="1">
        <f t="array" ref="B84">IFERROR(
    IF(COUNTIFS(Admin!A:A, A84, Admin!F:F, 1, Admin!C:C, "&gt;="&amp;DATE(2012,9,1), Admin!C:C, "&lt;"&amp;DATE(2012,11,1)) &gt; 0,
       TEXT(INDEX(Admin!C:C, MATCH(1, (Admin!A:A=A84)*(Admin!F:F=1)*(Admin!C:C&gt;=DATE(2012,9,1))*(Admin!C:C&lt;DATE(2012,11,1)), 0)), "yyyy-mm"),
       ""),
    "")</f>
        <v>2012-09</v>
      </c>
      <c r="C84" cm="1">
        <f t="array" ref="C84">IFERROR(
    INDEX(Admin!E:E, MATCH(1, (Admin!A:A=A84)*(Admin!B:B="Med B"), 0)),
    "Not Found"
)</f>
        <v>8</v>
      </c>
      <c r="D84">
        <f>SUMIFS(Admin!P:P, Admin!A:A, A84)</f>
        <v>2</v>
      </c>
      <c r="E84" t="str">
        <f t="shared" si="1"/>
        <v>Lower</v>
      </c>
    </row>
    <row r="85" spans="1:5" x14ac:dyDescent="0.25">
      <c r="A85" cm="1">
        <f t="array" ref="A85">IFERROR(INDEX(Admin!A:A, MATCH(0, COUNTIF($A$1:A84, Admin!A:A) + (Admin!M:M="")*(Admin!F:F&lt;&gt;1), 0)), "")</f>
        <v>84</v>
      </c>
      <c r="B85" s="22" t="str" cm="1">
        <f t="array" ref="B85">IFERROR(
    IF(COUNTIFS(Admin!A:A, A85, Admin!F:F, 1, Admin!C:C, "&gt;="&amp;DATE(2012,9,1), Admin!C:C, "&lt;"&amp;DATE(2012,11,1)) &gt; 0,
       TEXT(INDEX(Admin!C:C, MATCH(1, (Admin!A:A=A85)*(Admin!F:F=1)*(Admin!C:C&gt;=DATE(2012,9,1))*(Admin!C:C&lt;DATE(2012,11,1)), 0)), "yyyy-mm"),
       ""),
    "")</f>
        <v/>
      </c>
      <c r="C85" cm="1">
        <f t="array" ref="C85">IFERROR(
    INDEX(Admin!E:E, MATCH(1, (Admin!A:A=A85)*(Admin!B:B="Med B"), 0)),
    "Not Found"
)</f>
        <v>3</v>
      </c>
      <c r="D85">
        <f>SUMIFS(Admin!P:P, Admin!A:A, A85)</f>
        <v>0</v>
      </c>
      <c r="E85" t="str">
        <f t="shared" si="1"/>
        <v>Zero</v>
      </c>
    </row>
    <row r="86" spans="1:5" x14ac:dyDescent="0.25">
      <c r="A86" cm="1">
        <f t="array" ref="A86">IFERROR(INDEX(Admin!A:A, MATCH(0, COUNTIF($A$1:A85, Admin!A:A) + (Admin!M:M="")*(Admin!F:F&lt;&gt;1), 0)), "")</f>
        <v>85</v>
      </c>
      <c r="B86" s="22" t="str" cm="1">
        <f t="array" ref="B86">IFERROR(
    IF(COUNTIFS(Admin!A:A, A86, Admin!F:F, 1, Admin!C:C, "&gt;="&amp;DATE(2012,9,1), Admin!C:C, "&lt;"&amp;DATE(2012,11,1)) &gt; 0,
       TEXT(INDEX(Admin!C:C, MATCH(1, (Admin!A:A=A86)*(Admin!F:F=1)*(Admin!C:C&gt;=DATE(2012,9,1))*(Admin!C:C&lt;DATE(2012,11,1)), 0)), "yyyy-mm"),
       ""),
    "")</f>
        <v>2012-09</v>
      </c>
      <c r="C86" cm="1">
        <f t="array" ref="C86">IFERROR(
    INDEX(Admin!E:E, MATCH(1, (Admin!A:A=A86)*(Admin!B:B="Med B"), 0)),
    "Not Found"
)</f>
        <v>16</v>
      </c>
      <c r="D86">
        <f>SUMIFS(Admin!P:P, Admin!A:A, A86)</f>
        <v>0</v>
      </c>
      <c r="E86" t="str">
        <f t="shared" si="1"/>
        <v>Zero</v>
      </c>
    </row>
    <row r="87" spans="1:5" x14ac:dyDescent="0.25">
      <c r="A87" cm="1">
        <f t="array" ref="A87">IFERROR(INDEX(Admin!A:A, MATCH(0, COUNTIF($A$1:A86, Admin!A:A) + (Admin!M:M="")*(Admin!F:F&lt;&gt;1), 0)), "")</f>
        <v>86</v>
      </c>
      <c r="B87" s="22" t="str" cm="1">
        <f t="array" ref="B87">IFERROR(
    IF(COUNTIFS(Admin!A:A, A87, Admin!F:F, 1, Admin!C:C, "&gt;="&amp;DATE(2012,9,1), Admin!C:C, "&lt;"&amp;DATE(2012,11,1)) &gt; 0,
       TEXT(INDEX(Admin!C:C, MATCH(1, (Admin!A:A=A87)*(Admin!F:F=1)*(Admin!C:C&gt;=DATE(2012,9,1))*(Admin!C:C&lt;DATE(2012,11,1)), 0)), "yyyy-mm"),
       ""),
    "")</f>
        <v>2012-09</v>
      </c>
      <c r="C87" cm="1">
        <f t="array" ref="C87">IFERROR(
    INDEX(Admin!E:E, MATCH(1, (Admin!A:A=A87)*(Admin!B:B="Med B"), 0)),
    "Not Found"
)</f>
        <v>1</v>
      </c>
      <c r="D87">
        <f>SUMIFS(Admin!P:P, Admin!A:A, A87)</f>
        <v>1</v>
      </c>
      <c r="E87" t="str">
        <f t="shared" si="1"/>
        <v>Same</v>
      </c>
    </row>
    <row r="88" spans="1:5" x14ac:dyDescent="0.25">
      <c r="A88" cm="1">
        <f t="array" ref="A88">IFERROR(INDEX(Admin!A:A, MATCH(0, COUNTIF($A$1:A87, Admin!A:A) + (Admin!M:M="")*(Admin!F:F&lt;&gt;1), 0)), "")</f>
        <v>87</v>
      </c>
      <c r="B88" s="22" t="str" cm="1">
        <f t="array" ref="B88">IFERROR(
    IF(COUNTIFS(Admin!A:A, A88, Admin!F:F, 1, Admin!C:C, "&gt;="&amp;DATE(2012,9,1), Admin!C:C, "&lt;"&amp;DATE(2012,11,1)) &gt; 0,
       TEXT(INDEX(Admin!C:C, MATCH(1, (Admin!A:A=A88)*(Admin!F:F=1)*(Admin!C:C&gt;=DATE(2012,9,1))*(Admin!C:C&lt;DATE(2012,11,1)), 0)), "yyyy-mm"),
       ""),
    "")</f>
        <v>2012-09</v>
      </c>
      <c r="C88" cm="1">
        <f t="array" ref="C88">IFERROR(
    INDEX(Admin!E:E, MATCH(1, (Admin!A:A=A88)*(Admin!B:B="Med B"), 0)),
    "Not Found"
)</f>
        <v>6</v>
      </c>
      <c r="D88">
        <f>SUMIFS(Admin!P:P, Admin!A:A, A88)</f>
        <v>6</v>
      </c>
      <c r="E88" t="str">
        <f t="shared" si="1"/>
        <v>Same</v>
      </c>
    </row>
    <row r="89" spans="1:5" x14ac:dyDescent="0.25">
      <c r="A89" cm="1">
        <f t="array" ref="A89">IFERROR(INDEX(Admin!A:A, MATCH(0, COUNTIF($A$1:A88, Admin!A:A) + (Admin!M:M="")*(Admin!F:F&lt;&gt;1), 0)), "")</f>
        <v>88</v>
      </c>
      <c r="B89" s="22" t="str" cm="1">
        <f t="array" ref="B89">IFERROR(
    IF(COUNTIFS(Admin!A:A, A89, Admin!F:F, 1, Admin!C:C, "&gt;="&amp;DATE(2012,9,1), Admin!C:C, "&lt;"&amp;DATE(2012,11,1)) &gt; 0,
       TEXT(INDEX(Admin!C:C, MATCH(1, (Admin!A:A=A89)*(Admin!F:F=1)*(Admin!C:C&gt;=DATE(2012,9,1))*(Admin!C:C&lt;DATE(2012,11,1)), 0)), "yyyy-mm"),
       ""),
    "")</f>
        <v/>
      </c>
      <c r="C89" cm="1">
        <f t="array" ref="C89">IFERROR(
    INDEX(Admin!E:E, MATCH(1, (Admin!A:A=A89)*(Admin!B:B="Med B"), 0)),
    "Not Found"
)</f>
        <v>5</v>
      </c>
      <c r="D89">
        <f>SUMIFS(Admin!P:P, Admin!A:A, A89)</f>
        <v>5</v>
      </c>
      <c r="E89" t="str">
        <f t="shared" si="1"/>
        <v>Same</v>
      </c>
    </row>
    <row r="90" spans="1:5" x14ac:dyDescent="0.25">
      <c r="A90" cm="1">
        <f t="array" ref="A90">IFERROR(INDEX(Admin!A:A, MATCH(0, COUNTIF($A$1:A89, Admin!A:A) + (Admin!M:M="")*(Admin!F:F&lt;&gt;1), 0)), "")</f>
        <v>89</v>
      </c>
      <c r="B90" s="22" t="str" cm="1">
        <f t="array" ref="B90">IFERROR(
    IF(COUNTIFS(Admin!A:A, A90, Admin!F:F, 1, Admin!C:C, "&gt;="&amp;DATE(2012,9,1), Admin!C:C, "&lt;"&amp;DATE(2012,11,1)) &gt; 0,
       TEXT(INDEX(Admin!C:C, MATCH(1, (Admin!A:A=A90)*(Admin!F:F=1)*(Admin!C:C&gt;=DATE(2012,9,1))*(Admin!C:C&lt;DATE(2012,11,1)), 0)), "yyyy-mm"),
       ""),
    "")</f>
        <v/>
      </c>
      <c r="C90" t="str" cm="1">
        <f t="array" ref="C90">IFERROR(
    INDEX(Admin!E:E, MATCH(1, (Admin!A:A=A90)*(Admin!B:B="Med B"), 0)),
    "Not Found"
)</f>
        <v>Not Found</v>
      </c>
      <c r="D90">
        <f>SUMIFS(Admin!P:P, Admin!A:A, A90)</f>
        <v>0</v>
      </c>
      <c r="E90" t="str">
        <f t="shared" si="1"/>
        <v>Zero</v>
      </c>
    </row>
    <row r="91" spans="1:5" x14ac:dyDescent="0.25">
      <c r="A91" cm="1">
        <f t="array" ref="A91">IFERROR(INDEX(Admin!A:A, MATCH(0, COUNTIF($A$1:A90, Admin!A:A) + (Admin!M:M="")*(Admin!F:F&lt;&gt;1), 0)), "")</f>
        <v>90</v>
      </c>
      <c r="B91" s="22" t="str" cm="1">
        <f t="array" ref="B91">IFERROR(
    IF(COUNTIFS(Admin!A:A, A91, Admin!F:F, 1, Admin!C:C, "&gt;="&amp;DATE(2012,9,1), Admin!C:C, "&lt;"&amp;DATE(2012,11,1)) &gt; 0,
       TEXT(INDEX(Admin!C:C, MATCH(1, (Admin!A:A=A91)*(Admin!F:F=1)*(Admin!C:C&gt;=DATE(2012,9,1))*(Admin!C:C&lt;DATE(2012,11,1)), 0)), "yyyy-mm"),
       ""),
    "")</f>
        <v>2012-09</v>
      </c>
      <c r="C91" cm="1">
        <f t="array" ref="C91">IFERROR(
    INDEX(Admin!E:E, MATCH(1, (Admin!A:A=A91)*(Admin!B:B="Med B"), 0)),
    "Not Found"
)</f>
        <v>3</v>
      </c>
      <c r="D91">
        <f>SUMIFS(Admin!P:P, Admin!A:A, A91)</f>
        <v>4</v>
      </c>
      <c r="E91" t="str">
        <f t="shared" si="1"/>
        <v>Higher</v>
      </c>
    </row>
    <row r="92" spans="1:5" x14ac:dyDescent="0.25">
      <c r="A92" cm="1">
        <f t="array" ref="A92">IFERROR(INDEX(Admin!A:A, MATCH(0, COUNTIF($A$1:A91, Admin!A:A) + (Admin!M:M="")*(Admin!F:F&lt;&gt;1), 0)), "")</f>
        <v>91</v>
      </c>
      <c r="B92" s="22" t="str" cm="1">
        <f t="array" ref="B92">IFERROR(
    IF(COUNTIFS(Admin!A:A, A92, Admin!F:F, 1, Admin!C:C, "&gt;="&amp;DATE(2012,9,1), Admin!C:C, "&lt;"&amp;DATE(2012,11,1)) &gt; 0,
       TEXT(INDEX(Admin!C:C, MATCH(1, (Admin!A:A=A92)*(Admin!F:F=1)*(Admin!C:C&gt;=DATE(2012,9,1))*(Admin!C:C&lt;DATE(2012,11,1)), 0)), "yyyy-mm"),
       ""),
    "")</f>
        <v>2012-09</v>
      </c>
      <c r="C92" cm="1">
        <f t="array" ref="C92">IFERROR(
    INDEX(Admin!E:E, MATCH(1, (Admin!A:A=A92)*(Admin!B:B="Med B"), 0)),
    "Not Found"
)</f>
        <v>1</v>
      </c>
      <c r="D92">
        <f>SUMIFS(Admin!P:P, Admin!A:A, A92)</f>
        <v>1</v>
      </c>
      <c r="E92" t="str">
        <f t="shared" si="1"/>
        <v>Same</v>
      </c>
    </row>
    <row r="93" spans="1:5" x14ac:dyDescent="0.25">
      <c r="A93" cm="1">
        <f t="array" ref="A93">IFERROR(INDEX(Admin!A:A, MATCH(0, COUNTIF($A$1:A92, Admin!A:A) + (Admin!M:M="")*(Admin!F:F&lt;&gt;1), 0)), "")</f>
        <v>92</v>
      </c>
      <c r="B93" s="22" t="str" cm="1">
        <f t="array" ref="B93">IFERROR(
    IF(COUNTIFS(Admin!A:A, A93, Admin!F:F, 1, Admin!C:C, "&gt;="&amp;DATE(2012,9,1), Admin!C:C, "&lt;"&amp;DATE(2012,11,1)) &gt; 0,
       TEXT(INDEX(Admin!C:C, MATCH(1, (Admin!A:A=A93)*(Admin!F:F=1)*(Admin!C:C&gt;=DATE(2012,9,1))*(Admin!C:C&lt;DATE(2012,11,1)), 0)), "yyyy-mm"),
       ""),
    "")</f>
        <v>2012-09</v>
      </c>
      <c r="C93" cm="1">
        <f t="array" ref="C93">IFERROR(
    INDEX(Admin!E:E, MATCH(1, (Admin!A:A=A93)*(Admin!B:B="Med B"), 0)),
    "Not Found"
)</f>
        <v>2</v>
      </c>
      <c r="D93">
        <f>SUMIFS(Admin!P:P, Admin!A:A, A93)</f>
        <v>3</v>
      </c>
      <c r="E93" t="str">
        <f t="shared" si="1"/>
        <v>Higher</v>
      </c>
    </row>
    <row r="94" spans="1:5" x14ac:dyDescent="0.25">
      <c r="A94" cm="1">
        <f t="array" ref="A94">IFERROR(INDEX(Admin!A:A, MATCH(0, COUNTIF($A$1:A93, Admin!A:A) + (Admin!M:M="")*(Admin!F:F&lt;&gt;1), 0)), "")</f>
        <v>93</v>
      </c>
      <c r="B94" s="22" t="str" cm="1">
        <f t="array" ref="B94">IFERROR(
    IF(COUNTIFS(Admin!A:A, A94, Admin!F:F, 1, Admin!C:C, "&gt;="&amp;DATE(2012,9,1), Admin!C:C, "&lt;"&amp;DATE(2012,11,1)) &gt; 0,
       TEXT(INDEX(Admin!C:C, MATCH(1, (Admin!A:A=A94)*(Admin!F:F=1)*(Admin!C:C&gt;=DATE(2012,9,1))*(Admin!C:C&lt;DATE(2012,11,1)), 0)), "yyyy-mm"),
       ""),
    "")</f>
        <v/>
      </c>
      <c r="C94" t="str" cm="1">
        <f t="array" ref="C94">IFERROR(
    INDEX(Admin!E:E, MATCH(1, (Admin!A:A=A94)*(Admin!B:B="Med B"), 0)),
    "Not Found"
)</f>
        <v>Not Found</v>
      </c>
      <c r="D94">
        <f>SUMIFS(Admin!P:P, Admin!A:A, A94)</f>
        <v>0</v>
      </c>
      <c r="E94" t="str">
        <f t="shared" si="1"/>
        <v>Zero</v>
      </c>
    </row>
    <row r="95" spans="1:5" x14ac:dyDescent="0.25">
      <c r="A95" cm="1">
        <f t="array" ref="A95">IFERROR(INDEX(Admin!A:A, MATCH(0, COUNTIF($A$1:A94, Admin!A:A) + (Admin!M:M="")*(Admin!F:F&lt;&gt;1), 0)), "")</f>
        <v>94</v>
      </c>
      <c r="B95" s="22" t="str" cm="1">
        <f t="array" ref="B95">IFERROR(
    IF(COUNTIFS(Admin!A:A, A95, Admin!F:F, 1, Admin!C:C, "&gt;="&amp;DATE(2012,9,1), Admin!C:C, "&lt;"&amp;DATE(2012,11,1)) &gt; 0,
       TEXT(INDEX(Admin!C:C, MATCH(1, (Admin!A:A=A95)*(Admin!F:F=1)*(Admin!C:C&gt;=DATE(2012,9,1))*(Admin!C:C&lt;DATE(2012,11,1)), 0)), "yyyy-mm"),
       ""),
    "")</f>
        <v>2012-09</v>
      </c>
      <c r="C95" cm="1">
        <f t="array" ref="C95">IFERROR(
    INDEX(Admin!E:E, MATCH(1, (Admin!A:A=A95)*(Admin!B:B="Med B"), 0)),
    "Not Found"
)</f>
        <v>10</v>
      </c>
      <c r="D95">
        <f>SUMIFS(Admin!P:P, Admin!A:A, A95)</f>
        <v>1</v>
      </c>
      <c r="E95" t="str">
        <f t="shared" si="1"/>
        <v>Lower</v>
      </c>
    </row>
    <row r="96" spans="1:5" x14ac:dyDescent="0.25">
      <c r="A96" cm="1">
        <f t="array" ref="A96">IFERROR(INDEX(Admin!A:A, MATCH(0, COUNTIF($A$1:A95, Admin!A:A) + (Admin!M:M="")*(Admin!F:F&lt;&gt;1), 0)), "")</f>
        <v>95</v>
      </c>
      <c r="B96" s="22" t="str" cm="1">
        <f t="array" ref="B96">IFERROR(
    IF(COUNTIFS(Admin!A:A, A96, Admin!F:F, 1, Admin!C:C, "&gt;="&amp;DATE(2012,9,1), Admin!C:C, "&lt;"&amp;DATE(2012,11,1)) &gt; 0,
       TEXT(INDEX(Admin!C:C, MATCH(1, (Admin!A:A=A96)*(Admin!F:F=1)*(Admin!C:C&gt;=DATE(2012,9,1))*(Admin!C:C&lt;DATE(2012,11,1)), 0)), "yyyy-mm"),
       ""),
    "")</f>
        <v/>
      </c>
      <c r="C96" t="str" cm="1">
        <f t="array" ref="C96">IFERROR(
    INDEX(Admin!E:E, MATCH(1, (Admin!A:A=A96)*(Admin!B:B="Med B"), 0)),
    "Not Found"
)</f>
        <v>Not Found</v>
      </c>
      <c r="D96">
        <f>SUMIFS(Admin!P:P, Admin!A:A, A96)</f>
        <v>0</v>
      </c>
      <c r="E96" t="str">
        <f t="shared" si="1"/>
        <v>Zero</v>
      </c>
    </row>
    <row r="97" spans="1:5" x14ac:dyDescent="0.25">
      <c r="A97" cm="1">
        <f t="array" ref="A97">IFERROR(INDEX(Admin!A:A, MATCH(0, COUNTIF($A$1:A96, Admin!A:A) + (Admin!M:M="")*(Admin!F:F&lt;&gt;1), 0)), "")</f>
        <v>96</v>
      </c>
      <c r="B97" s="22" t="str" cm="1">
        <f t="array" ref="B97">IFERROR(
    IF(COUNTIFS(Admin!A:A, A97, Admin!F:F, 1, Admin!C:C, "&gt;="&amp;DATE(2012,9,1), Admin!C:C, "&lt;"&amp;DATE(2012,11,1)) &gt; 0,
       TEXT(INDEX(Admin!C:C, MATCH(1, (Admin!A:A=A97)*(Admin!F:F=1)*(Admin!C:C&gt;=DATE(2012,9,1))*(Admin!C:C&lt;DATE(2012,11,1)), 0)), "yyyy-mm"),
       ""),
    "")</f>
        <v>2012-09</v>
      </c>
      <c r="C97" cm="1">
        <f t="array" ref="C97">IFERROR(
    INDEX(Admin!E:E, MATCH(1, (Admin!A:A=A97)*(Admin!B:B="Med B"), 0)),
    "Not Found"
)</f>
        <v>4</v>
      </c>
      <c r="D97">
        <f>SUMIFS(Admin!P:P, Admin!A:A, A97)</f>
        <v>1</v>
      </c>
      <c r="E97" t="str">
        <f t="shared" si="1"/>
        <v>Lower</v>
      </c>
    </row>
    <row r="98" spans="1:5" x14ac:dyDescent="0.25">
      <c r="A98" cm="1">
        <f t="array" ref="A98">IFERROR(INDEX(Admin!A:A, MATCH(0, COUNTIF($A$1:A97, Admin!A:A) + (Admin!M:M="")*(Admin!F:F&lt;&gt;1), 0)), "")</f>
        <v>97</v>
      </c>
      <c r="B98" s="22" t="str" cm="1">
        <f t="array" ref="B98">IFERROR(
    IF(COUNTIFS(Admin!A:A, A98, Admin!F:F, 1, Admin!C:C, "&gt;="&amp;DATE(2012,9,1), Admin!C:C, "&lt;"&amp;DATE(2012,11,1)) &gt; 0,
       TEXT(INDEX(Admin!C:C, MATCH(1, (Admin!A:A=A98)*(Admin!F:F=1)*(Admin!C:C&gt;=DATE(2012,9,1))*(Admin!C:C&lt;DATE(2012,11,1)), 0)), "yyyy-mm"),
       ""),
    "")</f>
        <v>2012-09</v>
      </c>
      <c r="C98" cm="1">
        <f t="array" ref="C98">IFERROR(
    INDEX(Admin!E:E, MATCH(1, (Admin!A:A=A98)*(Admin!B:B="Med B"), 0)),
    "Not Found"
)</f>
        <v>3</v>
      </c>
      <c r="D98">
        <f>SUMIFS(Admin!P:P, Admin!A:A, A98)</f>
        <v>3</v>
      </c>
      <c r="E98" t="str">
        <f t="shared" si="1"/>
        <v>Same</v>
      </c>
    </row>
    <row r="99" spans="1:5" x14ac:dyDescent="0.25">
      <c r="A99" cm="1">
        <f t="array" ref="A99">IFERROR(INDEX(Admin!A:A, MATCH(0, COUNTIF($A$1:A98, Admin!A:A) + (Admin!M:M="")*(Admin!F:F&lt;&gt;1), 0)), "")</f>
        <v>98</v>
      </c>
      <c r="B99" s="22" t="str" cm="1">
        <f t="array" ref="B99">IFERROR(
    IF(COUNTIFS(Admin!A:A, A99, Admin!F:F, 1, Admin!C:C, "&gt;="&amp;DATE(2012,9,1), Admin!C:C, "&lt;"&amp;DATE(2012,11,1)) &gt; 0,
       TEXT(INDEX(Admin!C:C, MATCH(1, (Admin!A:A=A99)*(Admin!F:F=1)*(Admin!C:C&gt;=DATE(2012,9,1))*(Admin!C:C&lt;DATE(2012,11,1)), 0)), "yyyy-mm"),
       ""),
    "")</f>
        <v>2012-09</v>
      </c>
      <c r="C99" cm="1">
        <f t="array" ref="C99">IFERROR(
    INDEX(Admin!E:E, MATCH(1, (Admin!A:A=A99)*(Admin!B:B="Med B"), 0)),
    "Not Found"
)</f>
        <v>3</v>
      </c>
      <c r="D99">
        <f>SUMIFS(Admin!P:P, Admin!A:A, A99)</f>
        <v>3</v>
      </c>
      <c r="E99" t="str">
        <f t="shared" si="1"/>
        <v>Same</v>
      </c>
    </row>
    <row r="100" spans="1:5" x14ac:dyDescent="0.25">
      <c r="A100" cm="1">
        <f t="array" ref="A100">IFERROR(INDEX(Admin!A:A, MATCH(0, COUNTIF($A$1:A99, Admin!A:A) + (Admin!M:M="")*(Admin!F:F&lt;&gt;1), 0)), "")</f>
        <v>99</v>
      </c>
      <c r="B100" s="22" t="str" cm="1">
        <f t="array" ref="B100">IFERROR(
    IF(COUNTIFS(Admin!A:A, A100, Admin!F:F, 1, Admin!C:C, "&gt;="&amp;DATE(2012,9,1), Admin!C:C, "&lt;"&amp;DATE(2012,11,1)) &gt; 0,
       TEXT(INDEX(Admin!C:C, MATCH(1, (Admin!A:A=A100)*(Admin!F:F=1)*(Admin!C:C&gt;=DATE(2012,9,1))*(Admin!C:C&lt;DATE(2012,11,1)), 0)), "yyyy-mm"),
       ""),
    "")</f>
        <v>2012-09</v>
      </c>
      <c r="C100" cm="1">
        <f t="array" ref="C100">IFERROR(
    INDEX(Admin!E:E, MATCH(1, (Admin!A:A=A100)*(Admin!B:B="Med B"), 0)),
    "Not Found"
)</f>
        <v>6</v>
      </c>
      <c r="D100">
        <f>SUMIFS(Admin!P:P, Admin!A:A, A100)</f>
        <v>6</v>
      </c>
      <c r="E100" t="str">
        <f t="shared" si="1"/>
        <v>Same</v>
      </c>
    </row>
    <row r="101" spans="1:5" x14ac:dyDescent="0.25">
      <c r="A101" cm="1">
        <f t="array" ref="A101">IFERROR(INDEX(Admin!A:A, MATCH(0, COUNTIF($A$1:A100, Admin!A:A) + (Admin!M:M="")*(Admin!F:F&lt;&gt;1), 0)), "")</f>
        <v>100</v>
      </c>
      <c r="B101" s="22" t="str" cm="1">
        <f t="array" ref="B101">IFERROR(
    IF(COUNTIFS(Admin!A:A, A101, Admin!F:F, 1, Admin!C:C, "&gt;="&amp;DATE(2012,9,1), Admin!C:C, "&lt;"&amp;DATE(2012,11,1)) &gt; 0,
       TEXT(INDEX(Admin!C:C, MATCH(1, (Admin!A:A=A101)*(Admin!F:F=1)*(Admin!C:C&gt;=DATE(2012,9,1))*(Admin!C:C&lt;DATE(2012,11,1)), 0)), "yyyy-mm"),
       ""),
    "")</f>
        <v>2012-09</v>
      </c>
      <c r="C101" cm="1">
        <f t="array" ref="C101">IFERROR(
    INDEX(Admin!E:E, MATCH(1, (Admin!A:A=A101)*(Admin!B:B="Med B"), 0)),
    "Not Found"
)</f>
        <v>6</v>
      </c>
      <c r="D101">
        <f>SUMIFS(Admin!P:P, Admin!A:A, A101)</f>
        <v>6</v>
      </c>
      <c r="E101" t="str">
        <f t="shared" si="1"/>
        <v>Same</v>
      </c>
    </row>
    <row r="102" spans="1:5" x14ac:dyDescent="0.25">
      <c r="A102" cm="1">
        <f t="array" ref="A102">IFERROR(INDEX(Admin!A:A, MATCH(0, COUNTIF($A$1:A101, Admin!A:A) + (Admin!M:M="")*(Admin!F:F&lt;&gt;1), 0)), "")</f>
        <v>101</v>
      </c>
      <c r="B102" s="22" t="str" cm="1">
        <f t="array" ref="B102">IFERROR(
    IF(COUNTIFS(Admin!A:A, A102, Admin!F:F, 1, Admin!C:C, "&gt;="&amp;DATE(2012,9,1), Admin!C:C, "&lt;"&amp;DATE(2012,11,1)) &gt; 0,
       TEXT(INDEX(Admin!C:C, MATCH(1, (Admin!A:A=A102)*(Admin!F:F=1)*(Admin!C:C&gt;=DATE(2012,9,1))*(Admin!C:C&lt;DATE(2012,11,1)), 0)), "yyyy-mm"),
       ""),
    "")</f>
        <v>2012-09</v>
      </c>
      <c r="C102" cm="1">
        <f t="array" ref="C102">IFERROR(
    INDEX(Admin!E:E, MATCH(1, (Admin!A:A=A102)*(Admin!B:B="Med B"), 0)),
    "Not Found"
)</f>
        <v>4</v>
      </c>
      <c r="D102">
        <f>SUMIFS(Admin!P:P, Admin!A:A, A102)</f>
        <v>3</v>
      </c>
      <c r="E102" t="str">
        <f t="shared" si="1"/>
        <v>Lower</v>
      </c>
    </row>
    <row r="103" spans="1:5" x14ac:dyDescent="0.25">
      <c r="A103" cm="1">
        <f t="array" ref="A103">IFERROR(INDEX(Admin!A:A, MATCH(0, COUNTIF($A$1:A102, Admin!A:A) + (Admin!M:M="")*(Admin!F:F&lt;&gt;1), 0)), "")</f>
        <v>102</v>
      </c>
      <c r="B103" s="22" t="str" cm="1">
        <f t="array" ref="B103">IFERROR(
    IF(COUNTIFS(Admin!A:A, A103, Admin!F:F, 1, Admin!C:C, "&gt;="&amp;DATE(2012,9,1), Admin!C:C, "&lt;"&amp;DATE(2012,11,1)) &gt; 0,
       TEXT(INDEX(Admin!C:C, MATCH(1, (Admin!A:A=A103)*(Admin!F:F=1)*(Admin!C:C&gt;=DATE(2012,9,1))*(Admin!C:C&lt;DATE(2012,11,1)), 0)), "yyyy-mm"),
       ""),
    "")</f>
        <v/>
      </c>
      <c r="C103" t="str" cm="1">
        <f t="array" ref="C103">IFERROR(
    INDEX(Admin!E:E, MATCH(1, (Admin!A:A=A103)*(Admin!B:B="Med B"), 0)),
    "Not Found"
)</f>
        <v>Not Found</v>
      </c>
      <c r="D103">
        <f>SUMIFS(Admin!P:P, Admin!A:A, A103)</f>
        <v>0</v>
      </c>
      <c r="E103" t="str">
        <f t="shared" si="1"/>
        <v>Zero</v>
      </c>
    </row>
    <row r="104" spans="1:5" x14ac:dyDescent="0.25">
      <c r="A104" cm="1">
        <f t="array" ref="A104">IFERROR(INDEX(Admin!A:A, MATCH(0, COUNTIF($A$1:A103, Admin!A:A) + (Admin!M:M="")*(Admin!F:F&lt;&gt;1), 0)), "")</f>
        <v>103</v>
      </c>
      <c r="B104" s="22" t="str" cm="1">
        <f t="array" ref="B104">IFERROR(
    IF(COUNTIFS(Admin!A:A, A104, Admin!F:F, 1, Admin!C:C, "&gt;="&amp;DATE(2012,9,1), Admin!C:C, "&lt;"&amp;DATE(2012,11,1)) &gt; 0,
       TEXT(INDEX(Admin!C:C, MATCH(1, (Admin!A:A=A104)*(Admin!F:F=1)*(Admin!C:C&gt;=DATE(2012,9,1))*(Admin!C:C&lt;DATE(2012,11,1)), 0)), "yyyy-mm"),
       ""),
    "")</f>
        <v/>
      </c>
      <c r="C104" t="str" cm="1">
        <f t="array" ref="C104">IFERROR(
    INDEX(Admin!E:E, MATCH(1, (Admin!A:A=A104)*(Admin!B:B="Med B"), 0)),
    "Not Found"
)</f>
        <v>Not Found</v>
      </c>
      <c r="D104">
        <f>SUMIFS(Admin!P:P, Admin!A:A, A104)</f>
        <v>0</v>
      </c>
      <c r="E104" t="str">
        <f t="shared" si="1"/>
        <v>Zero</v>
      </c>
    </row>
    <row r="105" spans="1:5" x14ac:dyDescent="0.25">
      <c r="A105" cm="1">
        <f t="array" ref="A105">IFERROR(INDEX(Admin!A:A, MATCH(0, COUNTIF($A$1:A104, Admin!A:A) + (Admin!M:M="")*(Admin!F:F&lt;&gt;1), 0)), "")</f>
        <v>104</v>
      </c>
      <c r="B105" s="22" t="str" cm="1">
        <f t="array" ref="B105">IFERROR(
    IF(COUNTIFS(Admin!A:A, A105, Admin!F:F, 1, Admin!C:C, "&gt;="&amp;DATE(2012,9,1), Admin!C:C, "&lt;"&amp;DATE(2012,11,1)) &gt; 0,
       TEXT(INDEX(Admin!C:C, MATCH(1, (Admin!A:A=A105)*(Admin!F:F=1)*(Admin!C:C&gt;=DATE(2012,9,1))*(Admin!C:C&lt;DATE(2012,11,1)), 0)), "yyyy-mm"),
       ""),
    "")</f>
        <v>2012-09</v>
      </c>
      <c r="C105" cm="1">
        <f t="array" ref="C105">IFERROR(
    INDEX(Admin!E:E, MATCH(1, (Admin!A:A=A105)*(Admin!B:B="Med B"), 0)),
    "Not Found"
)</f>
        <v>3</v>
      </c>
      <c r="D105">
        <f>SUMIFS(Admin!P:P, Admin!A:A, A105)</f>
        <v>2</v>
      </c>
      <c r="E105" t="str">
        <f t="shared" si="1"/>
        <v>Lower</v>
      </c>
    </row>
    <row r="106" spans="1:5" x14ac:dyDescent="0.25">
      <c r="A106" cm="1">
        <f t="array" ref="A106">IFERROR(INDEX(Admin!A:A, MATCH(0, COUNTIF($A$1:A105, Admin!A:A) + (Admin!M:M="")*(Admin!F:F&lt;&gt;1), 0)), "")</f>
        <v>105</v>
      </c>
      <c r="B106" s="22" t="str" cm="1">
        <f t="array" ref="B106">IFERROR(
    IF(COUNTIFS(Admin!A:A, A106, Admin!F:F, 1, Admin!C:C, "&gt;="&amp;DATE(2012,9,1), Admin!C:C, "&lt;"&amp;DATE(2012,11,1)) &gt; 0,
       TEXT(INDEX(Admin!C:C, MATCH(1, (Admin!A:A=A106)*(Admin!F:F=1)*(Admin!C:C&gt;=DATE(2012,9,1))*(Admin!C:C&lt;DATE(2012,11,1)), 0)), "yyyy-mm"),
       ""),
    "")</f>
        <v>2012-09</v>
      </c>
      <c r="C106" cm="1">
        <f t="array" ref="C106">IFERROR(
    INDEX(Admin!E:E, MATCH(1, (Admin!A:A=A106)*(Admin!B:B="Med B"), 0)),
    "Not Found"
)</f>
        <v>10</v>
      </c>
      <c r="D106">
        <f>SUMIFS(Admin!P:P, Admin!A:A, A106)</f>
        <v>13</v>
      </c>
      <c r="E106" t="str">
        <f t="shared" si="1"/>
        <v>Higher</v>
      </c>
    </row>
    <row r="107" spans="1:5" x14ac:dyDescent="0.25">
      <c r="A107" cm="1">
        <f t="array" ref="A107">IFERROR(INDEX(Admin!A:A, MATCH(0, COUNTIF($A$1:A106, Admin!A:A) + (Admin!M:M="")*(Admin!F:F&lt;&gt;1), 0)), "")</f>
        <v>106</v>
      </c>
      <c r="B107" s="22" t="str" cm="1">
        <f t="array" ref="B107">IFERROR(
    IF(COUNTIFS(Admin!A:A, A107, Admin!F:F, 1, Admin!C:C, "&gt;="&amp;DATE(2012,9,1), Admin!C:C, "&lt;"&amp;DATE(2012,11,1)) &gt; 0,
       TEXT(INDEX(Admin!C:C, MATCH(1, (Admin!A:A=A107)*(Admin!F:F=1)*(Admin!C:C&gt;=DATE(2012,9,1))*(Admin!C:C&lt;DATE(2012,11,1)), 0)), "yyyy-mm"),
       ""),
    "")</f>
        <v>2012-09</v>
      </c>
      <c r="C107" cm="1">
        <f t="array" ref="C107">IFERROR(
    INDEX(Admin!E:E, MATCH(1, (Admin!A:A=A107)*(Admin!B:B="Med B"), 0)),
    "Not Found"
)</f>
        <v>13</v>
      </c>
      <c r="D107">
        <f>SUMIFS(Admin!P:P, Admin!A:A, A107)</f>
        <v>13</v>
      </c>
      <c r="E107" t="str">
        <f t="shared" si="1"/>
        <v>Same</v>
      </c>
    </row>
    <row r="108" spans="1:5" x14ac:dyDescent="0.25">
      <c r="A108" cm="1">
        <f t="array" ref="A108">IFERROR(INDEX(Admin!A:A, MATCH(0, COUNTIF($A$1:A107, Admin!A:A) + (Admin!M:M="")*(Admin!F:F&lt;&gt;1), 0)), "")</f>
        <v>107</v>
      </c>
      <c r="B108" s="22" t="str" cm="1">
        <f t="array" ref="B108">IFERROR(
    IF(COUNTIFS(Admin!A:A, A108, Admin!F:F, 1, Admin!C:C, "&gt;="&amp;DATE(2012,9,1), Admin!C:C, "&lt;"&amp;DATE(2012,11,1)) &gt; 0,
       TEXT(INDEX(Admin!C:C, MATCH(1, (Admin!A:A=A108)*(Admin!F:F=1)*(Admin!C:C&gt;=DATE(2012,9,1))*(Admin!C:C&lt;DATE(2012,11,1)), 0)), "yyyy-mm"),
       ""),
    "")</f>
        <v/>
      </c>
      <c r="C108" t="str" cm="1">
        <f t="array" ref="C108">IFERROR(
    INDEX(Admin!E:E, MATCH(1, (Admin!A:A=A108)*(Admin!B:B="Med B"), 0)),
    "Not Found"
)</f>
        <v>Not Found</v>
      </c>
      <c r="D108">
        <f>SUMIFS(Admin!P:P, Admin!A:A, A108)</f>
        <v>0</v>
      </c>
      <c r="E108" t="str">
        <f t="shared" si="1"/>
        <v>Zero</v>
      </c>
    </row>
    <row r="109" spans="1:5" x14ac:dyDescent="0.25">
      <c r="A109" cm="1">
        <f t="array" ref="A109">IFERROR(INDEX(Admin!A:A, MATCH(0, COUNTIF($A$1:A108, Admin!A:A) + (Admin!M:M="")*(Admin!F:F&lt;&gt;1), 0)), "")</f>
        <v>108</v>
      </c>
      <c r="B109" s="22" t="str" cm="1">
        <f t="array" ref="B109">IFERROR(
    IF(COUNTIFS(Admin!A:A, A109, Admin!F:F, 1, Admin!C:C, "&gt;="&amp;DATE(2012,9,1), Admin!C:C, "&lt;"&amp;DATE(2012,11,1)) &gt; 0,
       TEXT(INDEX(Admin!C:C, MATCH(1, (Admin!A:A=A109)*(Admin!F:F=1)*(Admin!C:C&gt;=DATE(2012,9,1))*(Admin!C:C&lt;DATE(2012,11,1)), 0)), "yyyy-mm"),
       ""),
    "")</f>
        <v>2012-10</v>
      </c>
      <c r="C109" cm="1">
        <f t="array" ref="C109">IFERROR(
    INDEX(Admin!E:E, MATCH(1, (Admin!A:A=A109)*(Admin!B:B="Med B"), 0)),
    "Not Found"
)</f>
        <v>1</v>
      </c>
      <c r="D109">
        <f>SUMIFS(Admin!P:P, Admin!A:A, A109)</f>
        <v>1</v>
      </c>
      <c r="E109" t="str">
        <f t="shared" si="1"/>
        <v>Same</v>
      </c>
    </row>
    <row r="110" spans="1:5" x14ac:dyDescent="0.25">
      <c r="A110" cm="1">
        <f t="array" ref="A110">IFERROR(INDEX(Admin!A:A, MATCH(0, COUNTIF($A$1:A109, Admin!A:A) + (Admin!M:M="")*(Admin!F:F&lt;&gt;1), 0)), "")</f>
        <v>109</v>
      </c>
      <c r="B110" s="22" t="str" cm="1">
        <f t="array" ref="B110">IFERROR(
    IF(COUNTIFS(Admin!A:A, A110, Admin!F:F, 1, Admin!C:C, "&gt;="&amp;DATE(2012,9,1), Admin!C:C, "&lt;"&amp;DATE(2012,11,1)) &gt; 0,
       TEXT(INDEX(Admin!C:C, MATCH(1, (Admin!A:A=A110)*(Admin!F:F=1)*(Admin!C:C&gt;=DATE(2012,9,1))*(Admin!C:C&lt;DATE(2012,11,1)), 0)), "yyyy-mm"),
       ""),
    "")</f>
        <v>2012-09</v>
      </c>
      <c r="C110" cm="1">
        <f t="array" ref="C110">IFERROR(
    INDEX(Admin!E:E, MATCH(1, (Admin!A:A=A110)*(Admin!B:B="Med B"), 0)),
    "Not Found"
)</f>
        <v>1</v>
      </c>
      <c r="D110">
        <f>SUMIFS(Admin!P:P, Admin!A:A, A110)</f>
        <v>2</v>
      </c>
      <c r="E110" t="str">
        <f t="shared" si="1"/>
        <v>Higher</v>
      </c>
    </row>
    <row r="111" spans="1:5" x14ac:dyDescent="0.25">
      <c r="A111" cm="1">
        <f t="array" ref="A111">IFERROR(INDEX(Admin!A:A, MATCH(0, COUNTIF($A$1:A110, Admin!A:A) + (Admin!M:M="")*(Admin!F:F&lt;&gt;1), 0)), "")</f>
        <v>110</v>
      </c>
      <c r="B111" s="22" t="str" cm="1">
        <f t="array" ref="B111">IFERROR(
    IF(COUNTIFS(Admin!A:A, A111, Admin!F:F, 1, Admin!C:C, "&gt;="&amp;DATE(2012,9,1), Admin!C:C, "&lt;"&amp;DATE(2012,11,1)) &gt; 0,
       TEXT(INDEX(Admin!C:C, MATCH(1, (Admin!A:A=A111)*(Admin!F:F=1)*(Admin!C:C&gt;=DATE(2012,9,1))*(Admin!C:C&lt;DATE(2012,11,1)), 0)), "yyyy-mm"),
       ""),
    "")</f>
        <v>2012-09</v>
      </c>
      <c r="C111" cm="1">
        <f t="array" ref="C111">IFERROR(
    INDEX(Admin!E:E, MATCH(1, (Admin!A:A=A111)*(Admin!B:B="Med B"), 0)),
    "Not Found"
)</f>
        <v>8</v>
      </c>
      <c r="D111">
        <f>SUMIFS(Admin!P:P, Admin!A:A, A111)</f>
        <v>8</v>
      </c>
      <c r="E111" t="str">
        <f t="shared" si="1"/>
        <v>Same</v>
      </c>
    </row>
    <row r="112" spans="1:5" x14ac:dyDescent="0.25">
      <c r="A112" cm="1">
        <f t="array" ref="A112">IFERROR(INDEX(Admin!A:A, MATCH(0, COUNTIF($A$1:A111, Admin!A:A) + (Admin!M:M="")*(Admin!F:F&lt;&gt;1), 0)), "")</f>
        <v>111</v>
      </c>
      <c r="B112" s="22" t="str" cm="1">
        <f t="array" ref="B112">IFERROR(
    IF(COUNTIFS(Admin!A:A, A112, Admin!F:F, 1, Admin!C:C, "&gt;="&amp;DATE(2012,9,1), Admin!C:C, "&lt;"&amp;DATE(2012,11,1)) &gt; 0,
       TEXT(INDEX(Admin!C:C, MATCH(1, (Admin!A:A=A112)*(Admin!F:F=1)*(Admin!C:C&gt;=DATE(2012,9,1))*(Admin!C:C&lt;DATE(2012,11,1)), 0)), "yyyy-mm"),
       ""),
    "")</f>
        <v>2012-10</v>
      </c>
      <c r="C112" cm="1">
        <f t="array" ref="C112">IFERROR(
    INDEX(Admin!E:E, MATCH(1, (Admin!A:A=A112)*(Admin!B:B="Med B"), 0)),
    "Not Found"
)</f>
        <v>4</v>
      </c>
      <c r="D112">
        <f>SUMIFS(Admin!P:P, Admin!A:A, A112)</f>
        <v>3</v>
      </c>
      <c r="E112" t="str">
        <f t="shared" si="1"/>
        <v>Lower</v>
      </c>
    </row>
    <row r="113" spans="1:5" x14ac:dyDescent="0.25">
      <c r="A113" cm="1">
        <f t="array" ref="A113">IFERROR(INDEX(Admin!A:A, MATCH(0, COUNTIF($A$1:A112, Admin!A:A) + (Admin!M:M="")*(Admin!F:F&lt;&gt;1), 0)), "")</f>
        <v>112</v>
      </c>
      <c r="B113" s="22" t="str" cm="1">
        <f t="array" ref="B113">IFERROR(
    IF(COUNTIFS(Admin!A:A, A113, Admin!F:F, 1, Admin!C:C, "&gt;="&amp;DATE(2012,9,1), Admin!C:C, "&lt;"&amp;DATE(2012,11,1)) &gt; 0,
       TEXT(INDEX(Admin!C:C, MATCH(1, (Admin!A:A=A113)*(Admin!F:F=1)*(Admin!C:C&gt;=DATE(2012,9,1))*(Admin!C:C&lt;DATE(2012,11,1)), 0)), "yyyy-mm"),
       ""),
    "")</f>
        <v>2012-09</v>
      </c>
      <c r="C113" cm="1">
        <f t="array" ref="C113">IFERROR(
    INDEX(Admin!E:E, MATCH(1, (Admin!A:A=A113)*(Admin!B:B="Med B"), 0)),
    "Not Found"
)</f>
        <v>5</v>
      </c>
      <c r="D113">
        <f>SUMIFS(Admin!P:P, Admin!A:A, A113)</f>
        <v>2</v>
      </c>
      <c r="E113" t="str">
        <f t="shared" si="1"/>
        <v>Lower</v>
      </c>
    </row>
    <row r="114" spans="1:5" x14ac:dyDescent="0.25">
      <c r="A114" cm="1">
        <f t="array" ref="A114">IFERROR(INDEX(Admin!A:A, MATCH(0, COUNTIF($A$1:A113, Admin!A:A) + (Admin!M:M="")*(Admin!F:F&lt;&gt;1), 0)), "")</f>
        <v>113</v>
      </c>
      <c r="B114" s="22" t="str" cm="1">
        <f t="array" ref="B114">IFERROR(
    IF(COUNTIFS(Admin!A:A, A114, Admin!F:F, 1, Admin!C:C, "&gt;="&amp;DATE(2012,9,1), Admin!C:C, "&lt;"&amp;DATE(2012,11,1)) &gt; 0,
       TEXT(INDEX(Admin!C:C, MATCH(1, (Admin!A:A=A114)*(Admin!F:F=1)*(Admin!C:C&gt;=DATE(2012,9,1))*(Admin!C:C&lt;DATE(2012,11,1)), 0)), "yyyy-mm"),
       ""),
    "")</f>
        <v>2012-09</v>
      </c>
      <c r="C114" cm="1">
        <f t="array" ref="C114">IFERROR(
    INDEX(Admin!E:E, MATCH(1, (Admin!A:A=A114)*(Admin!B:B="Med B"), 0)),
    "Not Found"
)</f>
        <v>10</v>
      </c>
      <c r="D114">
        <f>SUMIFS(Admin!P:P, Admin!A:A, A114)</f>
        <v>10</v>
      </c>
      <c r="E114" t="str">
        <f t="shared" si="1"/>
        <v>Same</v>
      </c>
    </row>
    <row r="115" spans="1:5" x14ac:dyDescent="0.25">
      <c r="A115" cm="1">
        <f t="array" ref="A115">IFERROR(INDEX(Admin!A:A, MATCH(0, COUNTIF($A$1:A114, Admin!A:A) + (Admin!M:M="")*(Admin!F:F&lt;&gt;1), 0)), "")</f>
        <v>114</v>
      </c>
      <c r="B115" s="22" t="str" cm="1">
        <f t="array" ref="B115">IFERROR(
    IF(COUNTIFS(Admin!A:A, A115, Admin!F:F, 1, Admin!C:C, "&gt;="&amp;DATE(2012,9,1), Admin!C:C, "&lt;"&amp;DATE(2012,11,1)) &gt; 0,
       TEXT(INDEX(Admin!C:C, MATCH(1, (Admin!A:A=A115)*(Admin!F:F=1)*(Admin!C:C&gt;=DATE(2012,9,1))*(Admin!C:C&lt;DATE(2012,11,1)), 0)), "yyyy-mm"),
       ""),
    "")</f>
        <v>2012-09</v>
      </c>
      <c r="C115" cm="1">
        <f t="array" ref="C115">IFERROR(
    INDEX(Admin!E:E, MATCH(1, (Admin!A:A=A115)*(Admin!B:B="Med B"), 0)),
    "Not Found"
)</f>
        <v>8</v>
      </c>
      <c r="D115">
        <f>SUMIFS(Admin!P:P, Admin!A:A, A115)</f>
        <v>8</v>
      </c>
      <c r="E115" t="str">
        <f t="shared" si="1"/>
        <v>Same</v>
      </c>
    </row>
    <row r="116" spans="1:5" x14ac:dyDescent="0.25">
      <c r="A116" cm="1">
        <f t="array" ref="A116">IFERROR(INDEX(Admin!A:A, MATCH(0, COUNTIF($A$1:A115, Admin!A:A) + (Admin!M:M="")*(Admin!F:F&lt;&gt;1), 0)), "")</f>
        <v>115</v>
      </c>
      <c r="B116" s="22" t="str" cm="1">
        <f t="array" ref="B116">IFERROR(
    IF(COUNTIFS(Admin!A:A, A116, Admin!F:F, 1, Admin!C:C, "&gt;="&amp;DATE(2012,9,1), Admin!C:C, "&lt;"&amp;DATE(2012,11,1)) &gt; 0,
       TEXT(INDEX(Admin!C:C, MATCH(1, (Admin!A:A=A116)*(Admin!F:F=1)*(Admin!C:C&gt;=DATE(2012,9,1))*(Admin!C:C&lt;DATE(2012,11,1)), 0)), "yyyy-mm"),
       ""),
    "")</f>
        <v/>
      </c>
      <c r="C116" t="str" cm="1">
        <f t="array" ref="C116">IFERROR(
    INDEX(Admin!E:E, MATCH(1, (Admin!A:A=A116)*(Admin!B:B="Med B"), 0)),
    "Not Found"
)</f>
        <v>Not Found</v>
      </c>
      <c r="D116">
        <f>SUMIFS(Admin!P:P, Admin!A:A, A116)</f>
        <v>0</v>
      </c>
      <c r="E116" t="str">
        <f t="shared" si="1"/>
        <v>Zero</v>
      </c>
    </row>
    <row r="117" spans="1:5" x14ac:dyDescent="0.25">
      <c r="A117" cm="1">
        <f t="array" ref="A117">IFERROR(INDEX(Admin!A:A, MATCH(0, COUNTIF($A$1:A116, Admin!A:A) + (Admin!M:M="")*(Admin!F:F&lt;&gt;1), 0)), "")</f>
        <v>116</v>
      </c>
      <c r="B117" s="22" t="str" cm="1">
        <f t="array" ref="B117">IFERROR(
    IF(COUNTIFS(Admin!A:A, A117, Admin!F:F, 1, Admin!C:C, "&gt;="&amp;DATE(2012,9,1), Admin!C:C, "&lt;"&amp;DATE(2012,11,1)) &gt; 0,
       TEXT(INDEX(Admin!C:C, MATCH(1, (Admin!A:A=A117)*(Admin!F:F=1)*(Admin!C:C&gt;=DATE(2012,9,1))*(Admin!C:C&lt;DATE(2012,11,1)), 0)), "yyyy-mm"),
       ""),
    "")</f>
        <v>2012-09</v>
      </c>
      <c r="C117" cm="1">
        <f t="array" ref="C117">IFERROR(
    INDEX(Admin!E:E, MATCH(1, (Admin!A:A=A117)*(Admin!B:B="Med B"), 0)),
    "Not Found"
)</f>
        <v>5</v>
      </c>
      <c r="D117">
        <f>SUMIFS(Admin!P:P, Admin!A:A, A117)</f>
        <v>8</v>
      </c>
      <c r="E117" t="str">
        <f t="shared" si="1"/>
        <v>Higher</v>
      </c>
    </row>
    <row r="118" spans="1:5" x14ac:dyDescent="0.25">
      <c r="A118" cm="1">
        <f t="array" ref="A118">IFERROR(INDEX(Admin!A:A, MATCH(0, COUNTIF($A$1:A117, Admin!A:A) + (Admin!M:M="")*(Admin!F:F&lt;&gt;1), 0)), "")</f>
        <v>117</v>
      </c>
      <c r="B118" s="22" t="str" cm="1">
        <f t="array" ref="B118">IFERROR(
    IF(COUNTIFS(Admin!A:A, A118, Admin!F:F, 1, Admin!C:C, "&gt;="&amp;DATE(2012,9,1), Admin!C:C, "&lt;"&amp;DATE(2012,11,1)) &gt; 0,
       TEXT(INDEX(Admin!C:C, MATCH(1, (Admin!A:A=A118)*(Admin!F:F=1)*(Admin!C:C&gt;=DATE(2012,9,1))*(Admin!C:C&lt;DATE(2012,11,1)), 0)), "yyyy-mm"),
       ""),
    "")</f>
        <v>2012-09</v>
      </c>
      <c r="C118" cm="1">
        <f t="array" ref="C118">IFERROR(
    INDEX(Admin!E:E, MATCH(1, (Admin!A:A=A118)*(Admin!B:B="Med B"), 0)),
    "Not Found"
)</f>
        <v>20</v>
      </c>
      <c r="D118">
        <f>SUMIFS(Admin!P:P, Admin!A:A, A118)</f>
        <v>3</v>
      </c>
      <c r="E118" t="str">
        <f t="shared" si="1"/>
        <v>Lower</v>
      </c>
    </row>
    <row r="119" spans="1:5" x14ac:dyDescent="0.25">
      <c r="A119" cm="1">
        <f t="array" ref="A119">IFERROR(INDEX(Admin!A:A, MATCH(0, COUNTIF($A$1:A118, Admin!A:A) + (Admin!M:M="")*(Admin!F:F&lt;&gt;1), 0)), "")</f>
        <v>118</v>
      </c>
      <c r="B119" s="22" t="str" cm="1">
        <f t="array" ref="B119">IFERROR(
    IF(COUNTIFS(Admin!A:A, A119, Admin!F:F, 1, Admin!C:C, "&gt;="&amp;DATE(2012,9,1), Admin!C:C, "&lt;"&amp;DATE(2012,11,1)) &gt; 0,
       TEXT(INDEX(Admin!C:C, MATCH(1, (Admin!A:A=A119)*(Admin!F:F=1)*(Admin!C:C&gt;=DATE(2012,9,1))*(Admin!C:C&lt;DATE(2012,11,1)), 0)), "yyyy-mm"),
       ""),
    "")</f>
        <v>2012-09</v>
      </c>
      <c r="C119" cm="1">
        <f t="array" ref="C119">IFERROR(
    INDEX(Admin!E:E, MATCH(1, (Admin!A:A=A119)*(Admin!B:B="Med B"), 0)),
    "Not Found"
)</f>
        <v>2</v>
      </c>
      <c r="D119">
        <f>SUMIFS(Admin!P:P, Admin!A:A, A119)</f>
        <v>0</v>
      </c>
      <c r="E119" t="str">
        <f t="shared" si="1"/>
        <v>Zero</v>
      </c>
    </row>
    <row r="120" spans="1:5" x14ac:dyDescent="0.25">
      <c r="A120" cm="1">
        <f t="array" ref="A120">IFERROR(INDEX(Admin!A:A, MATCH(0, COUNTIF($A$1:A119, Admin!A:A) + (Admin!M:M="")*(Admin!F:F&lt;&gt;1), 0)), "")</f>
        <v>119</v>
      </c>
      <c r="B120" s="22" t="str" cm="1">
        <f t="array" ref="B120">IFERROR(
    IF(COUNTIFS(Admin!A:A, A120, Admin!F:F, 1, Admin!C:C, "&gt;="&amp;DATE(2012,9,1), Admin!C:C, "&lt;"&amp;DATE(2012,11,1)) &gt; 0,
       TEXT(INDEX(Admin!C:C, MATCH(1, (Admin!A:A=A120)*(Admin!F:F=1)*(Admin!C:C&gt;=DATE(2012,9,1))*(Admin!C:C&lt;DATE(2012,11,1)), 0)), "yyyy-mm"),
       ""),
    "")</f>
        <v>2012-09</v>
      </c>
      <c r="C120" cm="1">
        <f t="array" ref="C120">IFERROR(
    INDEX(Admin!E:E, MATCH(1, (Admin!A:A=A120)*(Admin!B:B="Med B"), 0)),
    "Not Found"
)</f>
        <v>8</v>
      </c>
      <c r="D120">
        <f>SUMIFS(Admin!P:P, Admin!A:A, A120)</f>
        <v>8</v>
      </c>
      <c r="E120" t="str">
        <f t="shared" si="1"/>
        <v>Same</v>
      </c>
    </row>
    <row r="121" spans="1:5" x14ac:dyDescent="0.25">
      <c r="A121" cm="1">
        <f t="array" ref="A121">IFERROR(INDEX(Admin!A:A, MATCH(0, COUNTIF($A$1:A120, Admin!A:A) + (Admin!M:M="")*(Admin!F:F&lt;&gt;1), 0)), "")</f>
        <v>120</v>
      </c>
      <c r="B121" s="22" t="str" cm="1">
        <f t="array" ref="B121">IFERROR(
    IF(COUNTIFS(Admin!A:A, A121, Admin!F:F, 1, Admin!C:C, "&gt;="&amp;DATE(2012,9,1), Admin!C:C, "&lt;"&amp;DATE(2012,11,1)) &gt; 0,
       TEXT(INDEX(Admin!C:C, MATCH(1, (Admin!A:A=A121)*(Admin!F:F=1)*(Admin!C:C&gt;=DATE(2012,9,1))*(Admin!C:C&lt;DATE(2012,11,1)), 0)), "yyyy-mm"),
       ""),
    "")</f>
        <v/>
      </c>
      <c r="C121" cm="1">
        <f t="array" ref="C121">IFERROR(
    INDEX(Admin!E:E, MATCH(1, (Admin!A:A=A121)*(Admin!B:B="Med B"), 0)),
    "Not Found"
)</f>
        <v>6</v>
      </c>
      <c r="D121">
        <f>SUMIFS(Admin!P:P, Admin!A:A, A121)</f>
        <v>8</v>
      </c>
      <c r="E121" t="str">
        <f t="shared" si="1"/>
        <v>Higher</v>
      </c>
    </row>
    <row r="122" spans="1:5" x14ac:dyDescent="0.25">
      <c r="A122" cm="1">
        <f t="array" ref="A122">IFERROR(INDEX(Admin!A:A, MATCH(0, COUNTIF($A$1:A121, Admin!A:A) + (Admin!M:M="")*(Admin!F:F&lt;&gt;1), 0)), "")</f>
        <v>121</v>
      </c>
      <c r="B122" s="22" t="str" cm="1">
        <f t="array" ref="B122">IFERROR(
    IF(COUNTIFS(Admin!A:A, A122, Admin!F:F, 1, Admin!C:C, "&gt;="&amp;DATE(2012,9,1), Admin!C:C, "&lt;"&amp;DATE(2012,11,1)) &gt; 0,
       TEXT(INDEX(Admin!C:C, MATCH(1, (Admin!A:A=A122)*(Admin!F:F=1)*(Admin!C:C&gt;=DATE(2012,9,1))*(Admin!C:C&lt;DATE(2012,11,1)), 0)), "yyyy-mm"),
       ""),
    "")</f>
        <v>2012-10</v>
      </c>
      <c r="C122" cm="1">
        <f t="array" ref="C122">IFERROR(
    INDEX(Admin!E:E, MATCH(1, (Admin!A:A=A122)*(Admin!B:B="Med B"), 0)),
    "Not Found"
)</f>
        <v>5</v>
      </c>
      <c r="D122">
        <f>SUMIFS(Admin!P:P, Admin!A:A, A122)</f>
        <v>0</v>
      </c>
      <c r="E122" t="str">
        <f t="shared" si="1"/>
        <v>Zero</v>
      </c>
    </row>
    <row r="123" spans="1:5" x14ac:dyDescent="0.25">
      <c r="A123" cm="1">
        <f t="array" ref="A123">IFERROR(INDEX(Admin!A:A, MATCH(0, COUNTIF($A$1:A122, Admin!A:A) + (Admin!M:M="")*(Admin!F:F&lt;&gt;1), 0)), "")</f>
        <v>122</v>
      </c>
      <c r="B123" s="22" t="str" cm="1">
        <f t="array" ref="B123">IFERROR(
    IF(COUNTIFS(Admin!A:A, A123, Admin!F:F, 1, Admin!C:C, "&gt;="&amp;DATE(2012,9,1), Admin!C:C, "&lt;"&amp;DATE(2012,11,1)) &gt; 0,
       TEXT(INDEX(Admin!C:C, MATCH(1, (Admin!A:A=A123)*(Admin!F:F=1)*(Admin!C:C&gt;=DATE(2012,9,1))*(Admin!C:C&lt;DATE(2012,11,1)), 0)), "yyyy-mm"),
       ""),
    "")</f>
        <v>2012-09</v>
      </c>
      <c r="C123" cm="1">
        <f t="array" ref="C123">IFERROR(
    INDEX(Admin!E:E, MATCH(1, (Admin!A:A=A123)*(Admin!B:B="Med B"), 0)),
    "Not Found"
)</f>
        <v>16</v>
      </c>
      <c r="D123">
        <f>SUMIFS(Admin!P:P, Admin!A:A, A123)</f>
        <v>1</v>
      </c>
      <c r="E123" t="str">
        <f t="shared" si="1"/>
        <v>Lower</v>
      </c>
    </row>
    <row r="124" spans="1:5" x14ac:dyDescent="0.25">
      <c r="A124" cm="1">
        <f t="array" ref="A124">IFERROR(INDEX(Admin!A:A, MATCH(0, COUNTIF($A$1:A123, Admin!A:A) + (Admin!M:M="")*(Admin!F:F&lt;&gt;1), 0)), "")</f>
        <v>123</v>
      </c>
      <c r="B124" s="22" t="str" cm="1">
        <f t="array" ref="B124">IFERROR(
    IF(COUNTIFS(Admin!A:A, A124, Admin!F:F, 1, Admin!C:C, "&gt;="&amp;DATE(2012,9,1), Admin!C:C, "&lt;"&amp;DATE(2012,11,1)) &gt; 0,
       TEXT(INDEX(Admin!C:C, MATCH(1, (Admin!A:A=A124)*(Admin!F:F=1)*(Admin!C:C&gt;=DATE(2012,9,1))*(Admin!C:C&lt;DATE(2012,11,1)), 0)), "yyyy-mm"),
       ""),
    "")</f>
        <v/>
      </c>
      <c r="C124" cm="1">
        <f t="array" ref="C124">IFERROR(
    INDEX(Admin!E:E, MATCH(1, (Admin!A:A=A124)*(Admin!B:B="Med B"), 0)),
    "Not Found"
)</f>
        <v>4</v>
      </c>
      <c r="D124">
        <f>SUMIFS(Admin!P:P, Admin!A:A, A124)</f>
        <v>1</v>
      </c>
      <c r="E124" t="str">
        <f t="shared" si="1"/>
        <v>Lower</v>
      </c>
    </row>
    <row r="125" spans="1:5" x14ac:dyDescent="0.25">
      <c r="A125" cm="1">
        <f t="array" ref="A125">IFERROR(INDEX(Admin!A:A, MATCH(0, COUNTIF($A$1:A124, Admin!A:A) + (Admin!M:M="")*(Admin!F:F&lt;&gt;1), 0)), "")</f>
        <v>124</v>
      </c>
      <c r="B125" s="22" t="str" cm="1">
        <f t="array" ref="B125">IFERROR(
    IF(COUNTIFS(Admin!A:A, A125, Admin!F:F, 1, Admin!C:C, "&gt;="&amp;DATE(2012,9,1), Admin!C:C, "&lt;"&amp;DATE(2012,11,1)) &gt; 0,
       TEXT(INDEX(Admin!C:C, MATCH(1, (Admin!A:A=A125)*(Admin!F:F=1)*(Admin!C:C&gt;=DATE(2012,9,1))*(Admin!C:C&lt;DATE(2012,11,1)), 0)), "yyyy-mm"),
       ""),
    "")</f>
        <v/>
      </c>
      <c r="C125" t="str" cm="1">
        <f t="array" ref="C125">IFERROR(
    INDEX(Admin!E:E, MATCH(1, (Admin!A:A=A125)*(Admin!B:B="Med B"), 0)),
    "Not Found"
)</f>
        <v>Not Found</v>
      </c>
      <c r="D125">
        <f>SUMIFS(Admin!P:P, Admin!A:A, A125)</f>
        <v>0</v>
      </c>
      <c r="E125" t="str">
        <f t="shared" si="1"/>
        <v>Zero</v>
      </c>
    </row>
    <row r="126" spans="1:5" x14ac:dyDescent="0.25">
      <c r="A126" cm="1">
        <f t="array" ref="A126">IFERROR(INDEX(Admin!A:A, MATCH(0, COUNTIF($A$1:A125, Admin!A:A) + (Admin!M:M="")*(Admin!F:F&lt;&gt;1), 0)), "")</f>
        <v>125</v>
      </c>
      <c r="B126" s="22" t="str" cm="1">
        <f t="array" ref="B126">IFERROR(
    IF(COUNTIFS(Admin!A:A, A126, Admin!F:F, 1, Admin!C:C, "&gt;="&amp;DATE(2012,9,1), Admin!C:C, "&lt;"&amp;DATE(2012,11,1)) &gt; 0,
       TEXT(INDEX(Admin!C:C, MATCH(1, (Admin!A:A=A126)*(Admin!F:F=1)*(Admin!C:C&gt;=DATE(2012,9,1))*(Admin!C:C&lt;DATE(2012,11,1)), 0)), "yyyy-mm"),
       ""),
    "")</f>
        <v>2012-09</v>
      </c>
      <c r="C126" cm="1">
        <f t="array" ref="C126">IFERROR(
    INDEX(Admin!E:E, MATCH(1, (Admin!A:A=A126)*(Admin!B:B="Med B"), 0)),
    "Not Found"
)</f>
        <v>10</v>
      </c>
      <c r="D126">
        <f>SUMIFS(Admin!P:P, Admin!A:A, A126)</f>
        <v>13</v>
      </c>
      <c r="E126" t="str">
        <f t="shared" si="1"/>
        <v>Higher</v>
      </c>
    </row>
    <row r="127" spans="1:5" x14ac:dyDescent="0.25">
      <c r="A127" cm="1">
        <f t="array" ref="A127">IFERROR(INDEX(Admin!A:A, MATCH(0, COUNTIF($A$1:A126, Admin!A:A) + (Admin!M:M="")*(Admin!F:F&lt;&gt;1), 0)), "")</f>
        <v>126</v>
      </c>
      <c r="B127" s="22" t="str" cm="1">
        <f t="array" ref="B127">IFERROR(
    IF(COUNTIFS(Admin!A:A, A127, Admin!F:F, 1, Admin!C:C, "&gt;="&amp;DATE(2012,9,1), Admin!C:C, "&lt;"&amp;DATE(2012,11,1)) &gt; 0,
       TEXT(INDEX(Admin!C:C, MATCH(1, (Admin!A:A=A127)*(Admin!F:F=1)*(Admin!C:C&gt;=DATE(2012,9,1))*(Admin!C:C&lt;DATE(2012,11,1)), 0)), "yyyy-mm"),
       ""),
    "")</f>
        <v>2012-09</v>
      </c>
      <c r="C127" cm="1">
        <f t="array" ref="C127">IFERROR(
    INDEX(Admin!E:E, MATCH(1, (Admin!A:A=A127)*(Admin!B:B="Med B"), 0)),
    "Not Found"
)</f>
        <v>10</v>
      </c>
      <c r="D127">
        <f>SUMIFS(Admin!P:P, Admin!A:A, A127)</f>
        <v>2</v>
      </c>
      <c r="E127" t="str">
        <f t="shared" si="1"/>
        <v>Lower</v>
      </c>
    </row>
    <row r="128" spans="1:5" x14ac:dyDescent="0.25">
      <c r="A128" cm="1">
        <f t="array" ref="A128">IFERROR(INDEX(Admin!A:A, MATCH(0, COUNTIF($A$1:A127, Admin!A:A) + (Admin!M:M="")*(Admin!F:F&lt;&gt;1), 0)), "")</f>
        <v>127</v>
      </c>
      <c r="B128" s="22" t="str" cm="1">
        <f t="array" ref="B128">IFERROR(
    IF(COUNTIFS(Admin!A:A, A128, Admin!F:F, 1, Admin!C:C, "&gt;="&amp;DATE(2012,9,1), Admin!C:C, "&lt;"&amp;DATE(2012,11,1)) &gt; 0,
       TEXT(INDEX(Admin!C:C, MATCH(1, (Admin!A:A=A128)*(Admin!F:F=1)*(Admin!C:C&gt;=DATE(2012,9,1))*(Admin!C:C&lt;DATE(2012,11,1)), 0)), "yyyy-mm"),
       ""),
    "")</f>
        <v/>
      </c>
      <c r="C128" cm="1">
        <f t="array" ref="C128">IFERROR(
    INDEX(Admin!E:E, MATCH(1, (Admin!A:A=A128)*(Admin!B:B="Med B"), 0)),
    "Not Found"
)</f>
        <v>5</v>
      </c>
      <c r="D128">
        <f>SUMIFS(Admin!P:P, Admin!A:A, A128)</f>
        <v>0</v>
      </c>
      <c r="E128" t="str">
        <f t="shared" si="1"/>
        <v>Zero</v>
      </c>
    </row>
    <row r="129" spans="1:5" x14ac:dyDescent="0.25">
      <c r="A129" cm="1">
        <f t="array" ref="A129">IFERROR(INDEX(Admin!A:A, MATCH(0, COUNTIF($A$1:A128, Admin!A:A) + (Admin!M:M="")*(Admin!F:F&lt;&gt;1), 0)), "")</f>
        <v>128</v>
      </c>
      <c r="B129" s="22" t="str" cm="1">
        <f t="array" ref="B129">IFERROR(
    IF(COUNTIFS(Admin!A:A, A129, Admin!F:F, 1, Admin!C:C, "&gt;="&amp;DATE(2012,9,1), Admin!C:C, "&lt;"&amp;DATE(2012,11,1)) &gt; 0,
       TEXT(INDEX(Admin!C:C, MATCH(1, (Admin!A:A=A129)*(Admin!F:F=1)*(Admin!C:C&gt;=DATE(2012,9,1))*(Admin!C:C&lt;DATE(2012,11,1)), 0)), "yyyy-mm"),
       ""),
    "")</f>
        <v>2012-09</v>
      </c>
      <c r="C129" cm="1">
        <f t="array" ref="C129">IFERROR(
    INDEX(Admin!E:E, MATCH(1, (Admin!A:A=A129)*(Admin!B:B="Med B"), 0)),
    "Not Found"
)</f>
        <v>1</v>
      </c>
      <c r="D129">
        <f>SUMIFS(Admin!P:P, Admin!A:A, A129)</f>
        <v>1</v>
      </c>
      <c r="E129" t="str">
        <f t="shared" si="1"/>
        <v>Same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DAE9-DF35-4282-9B32-286E75FA791C}">
  <dimension ref="A1:M129"/>
  <sheetViews>
    <sheetView workbookViewId="0">
      <selection activeCell="K23" sqref="K23"/>
    </sheetView>
  </sheetViews>
  <sheetFormatPr defaultRowHeight="12.5" x14ac:dyDescent="0.25"/>
  <cols>
    <col min="1" max="1" width="3.81640625" style="17" bestFit="1" customWidth="1"/>
    <col min="2" max="2" width="11.54296875" style="17" bestFit="1" customWidth="1"/>
    <col min="3" max="3" width="24.81640625" style="31" customWidth="1"/>
    <col min="4" max="4" width="38.7265625" style="31" bestFit="1" customWidth="1"/>
    <col min="5" max="5" width="22.81640625" style="17" customWidth="1"/>
    <col min="6" max="6" width="26.6328125" style="17" customWidth="1"/>
    <col min="7" max="9" width="8.7265625" style="17"/>
    <col min="10" max="10" width="12.54296875" style="17" bestFit="1" customWidth="1"/>
    <col min="11" max="12" width="27.36328125" style="17" bestFit="1" customWidth="1"/>
    <col min="13" max="13" width="25.36328125" style="17" bestFit="1" customWidth="1"/>
    <col min="14" max="16384" width="8.7265625" style="17"/>
  </cols>
  <sheetData>
    <row r="1" spans="1:12" x14ac:dyDescent="0.25">
      <c r="A1" s="17" t="s">
        <v>0</v>
      </c>
      <c r="B1" s="17" t="s">
        <v>52</v>
      </c>
      <c r="C1" s="31" t="s">
        <v>63</v>
      </c>
      <c r="D1" s="31" t="s">
        <v>62</v>
      </c>
      <c r="E1" s="25" t="s">
        <v>63</v>
      </c>
      <c r="F1" s="25" t="s">
        <v>62</v>
      </c>
    </row>
    <row r="2" spans="1:12" x14ac:dyDescent="0.25">
      <c r="A2" s="17">
        <v>1</v>
      </c>
      <c r="B2" s="17" t="s">
        <v>17</v>
      </c>
      <c r="C2" s="31">
        <f>_xlfn.LET(
    _xlpm.patientID, A2,
    _xlpm.switchDate, DATE(LEFT(B2, 4), RIGHT(B2,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10.375</v>
      </c>
      <c r="D2" s="31">
        <f>_xlfn.LET(
    _xlpm.patientID, A2,
    _xlpm.switchDate, DATE(LEFT(B2, 4), RIGHT(B2,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11.028571428571427</v>
      </c>
      <c r="E2" s="17">
        <v>10.38</v>
      </c>
      <c r="F2" s="17">
        <v>11.03</v>
      </c>
    </row>
    <row r="3" spans="1:12" x14ac:dyDescent="0.25">
      <c r="A3" s="17">
        <v>2</v>
      </c>
      <c r="B3" s="17" t="s">
        <v>17</v>
      </c>
      <c r="C3" s="31">
        <f>_xlfn.LET(
    _xlpm.patientID, A3,
    _xlpm.switchDate, DATE(LEFT(B3, 4), RIGHT(B3,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11.399999999999999</v>
      </c>
      <c r="D3" s="31">
        <f>_xlfn.LET(
    _xlpm.patientID, A3,
    _xlpm.switchDate, DATE(LEFT(B3, 4), RIGHT(B3,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11.357142857142858</v>
      </c>
      <c r="E3" s="17">
        <v>11.4</v>
      </c>
      <c r="F3" s="17">
        <v>11.36</v>
      </c>
    </row>
    <row r="4" spans="1:12" x14ac:dyDescent="0.25">
      <c r="A4" s="17">
        <v>3</v>
      </c>
      <c r="B4" s="17" t="s">
        <v>61</v>
      </c>
      <c r="C4" s="31">
        <f>_xlfn.LET(
    _xlpm.patientID, A4,
    _xlpm.switchDate, DATE(LEFT(B4, 4), RIGHT(B4,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4" s="31">
        <f>_xlfn.LET(
    _xlpm.patientID, A4,
    _xlpm.switchDate, DATE(LEFT(B4, 4), RIGHT(B4,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4" s="17">
        <v>0</v>
      </c>
      <c r="F4" s="17">
        <v>0</v>
      </c>
    </row>
    <row r="5" spans="1:12" x14ac:dyDescent="0.25">
      <c r="A5" s="17">
        <v>4</v>
      </c>
      <c r="B5" s="17" t="s">
        <v>17</v>
      </c>
      <c r="C5" s="31">
        <f>_xlfn.LET(
    _xlpm.patientID, A5,
    _xlpm.switchDate, DATE(LEFT(B5, 4), RIGHT(B5,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10.649999999999999</v>
      </c>
      <c r="D5" s="31">
        <f>_xlfn.LET(
    _xlpm.patientID, A5,
    _xlpm.switchDate, DATE(LEFT(B5, 4), RIGHT(B5,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11.9</v>
      </c>
      <c r="E5" s="17">
        <v>10.65</v>
      </c>
      <c r="F5" s="17">
        <v>11.9</v>
      </c>
    </row>
    <row r="6" spans="1:12" x14ac:dyDescent="0.25">
      <c r="A6" s="17">
        <v>5</v>
      </c>
      <c r="B6" s="17" t="s">
        <v>17</v>
      </c>
      <c r="C6" s="31">
        <f>_xlfn.LET(
    _xlpm.patientID, A6,
    _xlpm.switchDate, DATE(LEFT(B6, 4), RIGHT(B6,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11.66</v>
      </c>
      <c r="D6" s="31">
        <f>_xlfn.LET(
    _xlpm.patientID, A6,
    _xlpm.switchDate, DATE(LEFT(B6, 4), RIGHT(B6,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10.375</v>
      </c>
      <c r="E6" s="17">
        <v>11.66</v>
      </c>
      <c r="F6" s="17">
        <v>10.38</v>
      </c>
    </row>
    <row r="7" spans="1:12" x14ac:dyDescent="0.25">
      <c r="A7" s="17">
        <v>6</v>
      </c>
      <c r="B7" s="17" t="s">
        <v>61</v>
      </c>
      <c r="C7" s="31">
        <f>_xlfn.LET(
    _xlpm.patientID, A7,
    _xlpm.switchDate, DATE(LEFT(B7, 4), RIGHT(B7,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7" s="31">
        <f>_xlfn.LET(
    _xlpm.patientID, A7,
    _xlpm.switchDate, DATE(LEFT(B7, 4), RIGHT(B7,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7" s="17">
        <v>0</v>
      </c>
      <c r="F7" s="17">
        <v>0</v>
      </c>
    </row>
    <row r="8" spans="1:12" x14ac:dyDescent="0.25">
      <c r="A8" s="17">
        <v>7</v>
      </c>
      <c r="B8" s="17" t="s">
        <v>61</v>
      </c>
      <c r="C8" s="31">
        <f>_xlfn.LET(
    _xlpm.patientID, A8,
    _xlpm.switchDate, DATE(LEFT(B8, 4), RIGHT(B8,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8" s="31">
        <f>_xlfn.LET(
    _xlpm.patientID, A8,
    _xlpm.switchDate, DATE(LEFT(B8, 4), RIGHT(B8,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8" s="17">
        <v>0</v>
      </c>
      <c r="F8" s="17">
        <v>0</v>
      </c>
    </row>
    <row r="9" spans="1:12" x14ac:dyDescent="0.25">
      <c r="A9" s="17">
        <v>8</v>
      </c>
      <c r="B9" s="17" t="s">
        <v>17</v>
      </c>
      <c r="C9" s="31">
        <f>_xlfn.LET(
    _xlpm.patientID, A9,
    _xlpm.switchDate, DATE(LEFT(B9, 4), RIGHT(B9,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</v>
      </c>
      <c r="D9" s="31">
        <f>_xlfn.LET(
    _xlpm.patientID, A9,
    _xlpm.switchDate, DATE(LEFT(B9, 4), RIGHT(B9,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10.280000000000001</v>
      </c>
      <c r="E9" s="17">
        <v>10.8</v>
      </c>
      <c r="F9" s="17">
        <v>10.28</v>
      </c>
    </row>
    <row r="10" spans="1:12" x14ac:dyDescent="0.25">
      <c r="A10" s="17">
        <v>9</v>
      </c>
      <c r="B10" s="17" t="s">
        <v>17</v>
      </c>
      <c r="C10" s="31">
        <f>_xlfn.LET(
    _xlpm.patientID, A10,
    _xlpm.switchDate, DATE(LEFT(B10, 4), RIGHT(B10,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11.02</v>
      </c>
      <c r="D10" s="31">
        <f>_xlfn.LET(
    _xlpm.patientID, A10,
    _xlpm.switchDate, DATE(LEFT(B10, 4), RIGHT(B10,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10.157142857142857</v>
      </c>
      <c r="E10" s="17">
        <v>11.02</v>
      </c>
      <c r="F10" s="17">
        <v>10.16</v>
      </c>
    </row>
    <row r="11" spans="1:12" x14ac:dyDescent="0.25">
      <c r="A11" s="17">
        <v>10</v>
      </c>
      <c r="B11" s="17" t="s">
        <v>17</v>
      </c>
      <c r="C11" s="31">
        <f>_xlfn.LET(
    _xlpm.patientID, A11,
    _xlpm.switchDate, DATE(LEFT(B11, 4), RIGHT(B11,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9.4</v>
      </c>
      <c r="D11" s="31">
        <f>_xlfn.LET(
    _xlpm.patientID, A11,
    _xlpm.switchDate, DATE(LEFT(B11, 4), RIGHT(B11,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10.116666666666667</v>
      </c>
      <c r="E11" s="17">
        <v>9.4</v>
      </c>
      <c r="F11" s="17">
        <v>10.119999999999999</v>
      </c>
      <c r="J11"/>
      <c r="K11"/>
      <c r="L11"/>
    </row>
    <row r="12" spans="1:12" x14ac:dyDescent="0.25">
      <c r="A12" s="17">
        <v>11</v>
      </c>
      <c r="B12" s="17" t="s">
        <v>61</v>
      </c>
      <c r="C12" s="31">
        <f>_xlfn.LET(
    _xlpm.patientID, A12,
    _xlpm.switchDate, DATE(LEFT(B12, 4), RIGHT(B12,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2" s="31">
        <f>_xlfn.LET(
    _xlpm.patientID, A12,
    _xlpm.switchDate, DATE(LEFT(B12, 4), RIGHT(B12,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2" s="17">
        <v>0</v>
      </c>
      <c r="F12" s="17">
        <v>0</v>
      </c>
      <c r="J12"/>
      <c r="K12"/>
      <c r="L12"/>
    </row>
    <row r="13" spans="1:12" x14ac:dyDescent="0.25">
      <c r="A13" s="17">
        <v>12</v>
      </c>
      <c r="B13" s="17" t="s">
        <v>17</v>
      </c>
      <c r="C13" s="31">
        <f>_xlfn.LET(
    _xlpm.patientID, A13,
    _xlpm.switchDate, DATE(LEFT(B13, 4), RIGHT(B13,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9.2799999999999976</v>
      </c>
      <c r="D13" s="31">
        <f>_xlfn.LET(
    _xlpm.patientID, A13,
    _xlpm.switchDate, DATE(LEFT(B13, 4), RIGHT(B13,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9.8250000000000011</v>
      </c>
      <c r="E13" s="17">
        <v>9.2799999999999994</v>
      </c>
      <c r="F13" s="17">
        <v>9.83</v>
      </c>
      <c r="J13"/>
      <c r="K13"/>
      <c r="L13"/>
    </row>
    <row r="14" spans="1:12" x14ac:dyDescent="0.25">
      <c r="A14" s="17">
        <v>13</v>
      </c>
      <c r="B14" s="17" t="s">
        <v>61</v>
      </c>
      <c r="C14" s="31">
        <f>_xlfn.LET(
    _xlpm.patientID, A14,
    _xlpm.switchDate, DATE(LEFT(B14, 4), RIGHT(B14,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4" s="31">
        <f>_xlfn.LET(
    _xlpm.patientID, A14,
    _xlpm.switchDate, DATE(LEFT(B14, 4), RIGHT(B14,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4" s="17">
        <v>0</v>
      </c>
      <c r="F14" s="17">
        <v>0</v>
      </c>
      <c r="J14"/>
      <c r="K14"/>
      <c r="L14"/>
    </row>
    <row r="15" spans="1:12" x14ac:dyDescent="0.25">
      <c r="A15" s="17">
        <v>14</v>
      </c>
      <c r="B15" s="17" t="s">
        <v>61</v>
      </c>
      <c r="C15" s="31">
        <f>_xlfn.LET(
    _xlpm.patientID, A15,
    _xlpm.switchDate, DATE(LEFT(B15, 4), RIGHT(B15,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5" s="31">
        <f>_xlfn.LET(
    _xlpm.patientID, A15,
    _xlpm.switchDate, DATE(LEFT(B15, 4), RIGHT(B15,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5" s="17">
        <v>0</v>
      </c>
      <c r="F15" s="17">
        <v>0</v>
      </c>
    </row>
    <row r="16" spans="1:12" x14ac:dyDescent="0.25">
      <c r="A16" s="17">
        <v>15</v>
      </c>
      <c r="B16" s="17" t="s">
        <v>17</v>
      </c>
      <c r="C16" s="31">
        <f>_xlfn.LET(
    _xlpm.patientID, A16,
    _xlpm.switchDate, DATE(LEFT(B16, 4), RIGHT(B16,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11.600000000000001</v>
      </c>
      <c r="D16" s="31">
        <f>_xlfn.LET(
    _xlpm.patientID, A16,
    _xlpm.switchDate, DATE(LEFT(B16, 4), RIGHT(B16,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11.485714285714286</v>
      </c>
      <c r="E16" s="17">
        <v>11.6</v>
      </c>
      <c r="F16" s="17">
        <v>11.49</v>
      </c>
    </row>
    <row r="17" spans="1:13" x14ac:dyDescent="0.25">
      <c r="A17" s="17">
        <v>16</v>
      </c>
      <c r="B17" s="17" t="s">
        <v>17</v>
      </c>
      <c r="C17" s="31">
        <f>_xlfn.LET(
    _xlpm.patientID, A17,
    _xlpm.switchDate, DATE(LEFT(B17, 4), RIGHT(B17,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10.45</v>
      </c>
      <c r="D17" s="31">
        <f>_xlfn.LET(
    _xlpm.patientID, A17,
    _xlpm.switchDate, DATE(LEFT(B17, 4), RIGHT(B17,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10.683333333333332</v>
      </c>
      <c r="E17" s="17">
        <v>10.45</v>
      </c>
      <c r="F17" s="17">
        <v>10.68</v>
      </c>
      <c r="J17" s="3" t="s">
        <v>21</v>
      </c>
      <c r="K17" t="s">
        <v>64</v>
      </c>
      <c r="L17" t="s">
        <v>65</v>
      </c>
    </row>
    <row r="18" spans="1:13" x14ac:dyDescent="0.25">
      <c r="A18" s="17">
        <v>17</v>
      </c>
      <c r="B18" s="17" t="s">
        <v>17</v>
      </c>
      <c r="C18" s="31">
        <f>_xlfn.LET(
    _xlpm.patientID, A18,
    _xlpm.switchDate, DATE(LEFT(B18, 4), RIGHT(B18,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11.285714285714286</v>
      </c>
      <c r="D18" s="31">
        <f>_xlfn.LET(
    _xlpm.patientID, A18,
    _xlpm.switchDate, DATE(LEFT(B18, 4), RIGHT(B18,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10.036363636363637</v>
      </c>
      <c r="E18" s="17">
        <v>11.29</v>
      </c>
      <c r="F18" s="17">
        <v>10.039999999999999</v>
      </c>
      <c r="J18" s="4" t="s">
        <v>17</v>
      </c>
      <c r="K18" s="30">
        <v>10.383190476190478</v>
      </c>
      <c r="L18" s="30">
        <v>10.541657235621514</v>
      </c>
      <c r="M18"/>
    </row>
    <row r="19" spans="1:13" x14ac:dyDescent="0.25">
      <c r="A19" s="17">
        <v>18</v>
      </c>
      <c r="B19" s="17" t="s">
        <v>17</v>
      </c>
      <c r="C19" s="31">
        <f>_xlfn.LET(
    _xlpm.patientID, A19,
    _xlpm.switchDate, DATE(LEFT(B19, 4), RIGHT(B19,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9.9500000000000011</v>
      </c>
      <c r="D19" s="31">
        <f>_xlfn.LET(
    _xlpm.patientID, A19,
    _xlpm.switchDate, DATE(LEFT(B19, 4), RIGHT(B19,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10.4</v>
      </c>
      <c r="E19" s="17">
        <v>9.9499999999999993</v>
      </c>
      <c r="F19" s="17">
        <v>10.4</v>
      </c>
      <c r="J19" s="4" t="s">
        <v>18</v>
      </c>
      <c r="K19" s="30">
        <v>10.965619047619048</v>
      </c>
      <c r="L19" s="30">
        <v>10.161666666666669</v>
      </c>
      <c r="M19"/>
    </row>
    <row r="20" spans="1:13" x14ac:dyDescent="0.25">
      <c r="A20" s="17">
        <v>19</v>
      </c>
      <c r="B20" s="17" t="s">
        <v>17</v>
      </c>
      <c r="C20" s="31">
        <f>_xlfn.LET(
    _xlpm.patientID, A20,
    _xlpm.switchDate, DATE(LEFT(B20, 4), RIGHT(B20,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</v>
      </c>
      <c r="D20" s="31">
        <f>_xlfn.LET(
    _xlpm.patientID, A20,
    _xlpm.switchDate, DATE(LEFT(B20, 4), RIGHT(B20,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10.485714285714284</v>
      </c>
      <c r="E20" s="17">
        <v>10.8</v>
      </c>
      <c r="F20" s="17">
        <v>10.49</v>
      </c>
      <c r="J20" s="4" t="s">
        <v>22</v>
      </c>
      <c r="K20" s="30">
        <v>10.45599404761905</v>
      </c>
      <c r="L20" s="30">
        <v>10.494158414502158</v>
      </c>
      <c r="M20"/>
    </row>
    <row r="21" spans="1:13" x14ac:dyDescent="0.25">
      <c r="A21" s="17">
        <v>20</v>
      </c>
      <c r="B21" s="17" t="s">
        <v>17</v>
      </c>
      <c r="C21" s="31">
        <f>_xlfn.LET(
    _xlpm.patientID, A21,
    _xlpm.switchDate, DATE(LEFT(B21, 4), RIGHT(B21,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9.125</v>
      </c>
      <c r="D21" s="31">
        <f>_xlfn.LET(
    _xlpm.patientID, A21,
    _xlpm.switchDate, DATE(LEFT(B21, 4), RIGHT(B21,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10.928571428571429</v>
      </c>
      <c r="E21" s="17">
        <v>9.1300000000000008</v>
      </c>
      <c r="F21" s="17">
        <v>10.93</v>
      </c>
      <c r="J21"/>
      <c r="K21"/>
      <c r="L21"/>
      <c r="M21"/>
    </row>
    <row r="22" spans="1:13" x14ac:dyDescent="0.25">
      <c r="A22" s="17">
        <v>21</v>
      </c>
      <c r="B22" s="17" t="s">
        <v>17</v>
      </c>
      <c r="C22" s="31">
        <f>_xlfn.LET(
    _xlpm.patientID, A22,
    _xlpm.switchDate, DATE(LEFT(B22, 4), RIGHT(B22,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9.875</v>
      </c>
      <c r="D22" s="31">
        <f>_xlfn.LET(
    _xlpm.patientID, A22,
    _xlpm.switchDate, DATE(LEFT(B22, 4), RIGHT(B22,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</v>
      </c>
      <c r="E22" s="17">
        <v>9.8800000000000008</v>
      </c>
      <c r="F22" s="17">
        <v>10.7</v>
      </c>
      <c r="J22"/>
      <c r="K22"/>
      <c r="L22"/>
      <c r="M22"/>
    </row>
    <row r="23" spans="1:13" x14ac:dyDescent="0.25">
      <c r="A23" s="17">
        <v>22</v>
      </c>
      <c r="B23" s="17" t="s">
        <v>18</v>
      </c>
      <c r="C23" s="31">
        <f>_xlfn.LET(
    _xlpm.patientID, A23,
    _xlpm.switchDate, DATE(LEFT(B23, 4), RIGHT(B23,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11.271428571428572</v>
      </c>
      <c r="D23" s="31">
        <f>_xlfn.LET(
    _xlpm.patientID, A23,
    _xlpm.switchDate, DATE(LEFT(B23, 4), RIGHT(B23,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9.36</v>
      </c>
      <c r="E23" s="17">
        <v>11.27</v>
      </c>
      <c r="F23" s="17">
        <v>9.36</v>
      </c>
      <c r="J23"/>
      <c r="K23"/>
      <c r="L23"/>
      <c r="M23"/>
    </row>
    <row r="24" spans="1:13" x14ac:dyDescent="0.25">
      <c r="A24" s="17">
        <v>23</v>
      </c>
      <c r="B24" s="17" t="s">
        <v>61</v>
      </c>
      <c r="C24" s="31">
        <f>_xlfn.LET(
    _xlpm.patientID, A24,
    _xlpm.switchDate, DATE(LEFT(B24, 4), RIGHT(B24,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24" s="31">
        <f>_xlfn.LET(
    _xlpm.patientID, A24,
    _xlpm.switchDate, DATE(LEFT(B24, 4), RIGHT(B24,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24" s="17">
        <v>0</v>
      </c>
      <c r="F24" s="17">
        <v>0</v>
      </c>
      <c r="J24"/>
      <c r="K24"/>
      <c r="L24"/>
      <c r="M24"/>
    </row>
    <row r="25" spans="1:13" x14ac:dyDescent="0.25">
      <c r="A25" s="17">
        <v>24</v>
      </c>
      <c r="B25" s="17" t="s">
        <v>61</v>
      </c>
      <c r="C25" s="31">
        <f>_xlfn.LET(
    _xlpm.patientID, A25,
    _xlpm.switchDate, DATE(LEFT(B25, 4), RIGHT(B25,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25" s="31">
        <f>_xlfn.LET(
    _xlpm.patientID, A25,
    _xlpm.switchDate, DATE(LEFT(B25, 4), RIGHT(B25,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25" s="17">
        <v>0</v>
      </c>
      <c r="F25" s="17">
        <v>0</v>
      </c>
      <c r="J25"/>
      <c r="K25"/>
      <c r="L25"/>
      <c r="M25"/>
    </row>
    <row r="26" spans="1:13" x14ac:dyDescent="0.25">
      <c r="A26" s="17">
        <v>25</v>
      </c>
      <c r="B26" s="17" t="s">
        <v>17</v>
      </c>
      <c r="C26" s="31">
        <f>_xlfn.LET(
    _xlpm.patientID, A26,
    _xlpm.switchDate, DATE(LEFT(B26, 4), RIGHT(B26,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8.8000000000000007</v>
      </c>
      <c r="D26" s="31">
        <f>_xlfn.LET(
    _xlpm.patientID, A26,
    _xlpm.switchDate, DATE(LEFT(B26, 4), RIGHT(B26,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10.200000000000001</v>
      </c>
      <c r="E26" s="17">
        <v>8.8000000000000007</v>
      </c>
      <c r="F26" s="17">
        <v>10.199999999999999</v>
      </c>
      <c r="J26"/>
      <c r="K26"/>
      <c r="L26"/>
      <c r="M26"/>
    </row>
    <row r="27" spans="1:13" x14ac:dyDescent="0.25">
      <c r="A27" s="17">
        <v>26</v>
      </c>
      <c r="B27" s="17" t="s">
        <v>61</v>
      </c>
      <c r="C27" s="31">
        <f>_xlfn.LET(
    _xlpm.patientID, A27,
    _xlpm.switchDate, DATE(LEFT(B27, 4), RIGHT(B27,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27" s="31">
        <f>_xlfn.LET(
    _xlpm.patientID, A27,
    _xlpm.switchDate, DATE(LEFT(B27, 4), RIGHT(B27,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27" s="17">
        <v>0</v>
      </c>
      <c r="F27" s="17">
        <v>0</v>
      </c>
      <c r="J27"/>
      <c r="K27"/>
      <c r="L27"/>
      <c r="M27"/>
    </row>
    <row r="28" spans="1:13" x14ac:dyDescent="0.25">
      <c r="A28" s="17">
        <v>27</v>
      </c>
      <c r="B28" s="17" t="s">
        <v>61</v>
      </c>
      <c r="C28" s="31">
        <f>_xlfn.LET(
    _xlpm.patientID, A28,
    _xlpm.switchDate, DATE(LEFT(B28, 4), RIGHT(B28,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28" s="31">
        <f>_xlfn.LET(
    _xlpm.patientID, A28,
    _xlpm.switchDate, DATE(LEFT(B28, 4), RIGHT(B28,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28" s="17">
        <v>0</v>
      </c>
      <c r="F28" s="17">
        <v>0</v>
      </c>
      <c r="J28"/>
      <c r="K28"/>
      <c r="L28"/>
      <c r="M28"/>
    </row>
    <row r="29" spans="1:13" x14ac:dyDescent="0.25">
      <c r="A29" s="17">
        <v>28</v>
      </c>
      <c r="B29" s="17" t="s">
        <v>17</v>
      </c>
      <c r="C29" s="31">
        <f>_xlfn.LET(
    _xlpm.patientID, A29,
    _xlpm.switchDate, DATE(LEFT(B29, 4), RIGHT(B29,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11.239999999999998</v>
      </c>
      <c r="D29" s="31">
        <f>_xlfn.LET(
    _xlpm.patientID, A29,
    _xlpm.switchDate, DATE(LEFT(B29, 4), RIGHT(B29,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10.771428571428572</v>
      </c>
      <c r="E29" s="17">
        <v>11.24</v>
      </c>
      <c r="F29" s="17">
        <v>10.77</v>
      </c>
      <c r="J29"/>
      <c r="K29"/>
      <c r="L29"/>
      <c r="M29"/>
    </row>
    <row r="30" spans="1:13" x14ac:dyDescent="0.25">
      <c r="A30" s="17">
        <v>29</v>
      </c>
      <c r="B30" s="17" t="s">
        <v>17</v>
      </c>
      <c r="C30" s="31">
        <f>_xlfn.LET(
    _xlpm.patientID, A30,
    _xlpm.switchDate, DATE(LEFT(B30, 4), RIGHT(B30,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11.440000000000001</v>
      </c>
      <c r="D30" s="31">
        <f>_xlfn.LET(
    _xlpm.patientID, A30,
    _xlpm.switchDate, DATE(LEFT(B30, 4), RIGHT(B30,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10.275</v>
      </c>
      <c r="E30" s="17">
        <v>11.44</v>
      </c>
      <c r="F30" s="17">
        <v>10.28</v>
      </c>
      <c r="J30"/>
      <c r="K30"/>
      <c r="L30"/>
      <c r="M30"/>
    </row>
    <row r="31" spans="1:13" x14ac:dyDescent="0.25">
      <c r="A31" s="17">
        <v>30</v>
      </c>
      <c r="B31" s="17" t="s">
        <v>17</v>
      </c>
      <c r="C31" s="31">
        <f>_xlfn.LET(
    _xlpm.patientID, A31,
    _xlpm.switchDate, DATE(LEFT(B31, 4), RIGHT(B31,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10.940000000000001</v>
      </c>
      <c r="D31" s="31">
        <f>_xlfn.LET(
    _xlpm.patientID, A31,
    _xlpm.switchDate, DATE(LEFT(B31, 4), RIGHT(B31,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11.216666666666667</v>
      </c>
      <c r="E31" s="17">
        <v>10.94</v>
      </c>
      <c r="F31" s="17">
        <v>11.22</v>
      </c>
      <c r="J31"/>
      <c r="K31"/>
      <c r="L31"/>
      <c r="M31"/>
    </row>
    <row r="32" spans="1:13" x14ac:dyDescent="0.25">
      <c r="A32" s="17">
        <v>31</v>
      </c>
      <c r="B32" s="17" t="s">
        <v>17</v>
      </c>
      <c r="C32" s="31">
        <f>_xlfn.LET(
    _xlpm.patientID, A32,
    _xlpm.switchDate, DATE(LEFT(B32, 4), RIGHT(B32,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10.975000000000001</v>
      </c>
      <c r="D32" s="31">
        <f>_xlfn.LET(
    _xlpm.patientID, A32,
    _xlpm.switchDate, DATE(LEFT(B32, 4), RIGHT(B32,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10.366666666666667</v>
      </c>
      <c r="E32" s="17">
        <v>10.98</v>
      </c>
      <c r="F32" s="17">
        <v>10.37</v>
      </c>
      <c r="J32"/>
      <c r="K32"/>
      <c r="L32"/>
      <c r="M32"/>
    </row>
    <row r="33" spans="1:13" x14ac:dyDescent="0.25">
      <c r="A33" s="17">
        <v>32</v>
      </c>
      <c r="B33" s="17" t="s">
        <v>61</v>
      </c>
      <c r="C33" s="31">
        <f>_xlfn.LET(
    _xlpm.patientID, A33,
    _xlpm.switchDate, DATE(LEFT(B33, 4), RIGHT(B33,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33" s="31">
        <f>_xlfn.LET(
    _xlpm.patientID, A33,
    _xlpm.switchDate, DATE(LEFT(B33, 4), RIGHT(B33,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33" s="17">
        <v>0</v>
      </c>
      <c r="F33" s="17">
        <v>0</v>
      </c>
      <c r="J33"/>
      <c r="K33"/>
      <c r="L33"/>
      <c r="M33"/>
    </row>
    <row r="34" spans="1:13" x14ac:dyDescent="0.25">
      <c r="A34" s="17">
        <v>33</v>
      </c>
      <c r="B34" s="17" t="s">
        <v>18</v>
      </c>
      <c r="C34" s="31">
        <f>_xlfn.LET(
    _xlpm.patientID, A34,
    _xlpm.switchDate, DATE(LEFT(B34, 4), RIGHT(B34,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11.485714285714284</v>
      </c>
      <c r="D34" s="31">
        <f>_xlfn.LET(
    _xlpm.patientID, A34,
    _xlpm.switchDate, DATE(LEFT(B34, 4), RIGHT(B34,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8.5</v>
      </c>
      <c r="E34" s="17">
        <v>11.49</v>
      </c>
      <c r="F34" s="17">
        <v>8.5</v>
      </c>
      <c r="J34"/>
      <c r="K34"/>
      <c r="L34"/>
      <c r="M34"/>
    </row>
    <row r="35" spans="1:13" x14ac:dyDescent="0.25">
      <c r="A35" s="17">
        <v>34</v>
      </c>
      <c r="B35" s="17" t="s">
        <v>61</v>
      </c>
      <c r="C35" s="31">
        <f>_xlfn.LET(
    _xlpm.patientID, A35,
    _xlpm.switchDate, DATE(LEFT(B35, 4), RIGHT(B35,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35" s="31">
        <f>_xlfn.LET(
    _xlpm.patientID, A35,
    _xlpm.switchDate, DATE(LEFT(B35, 4), RIGHT(B35,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35" s="17">
        <v>0</v>
      </c>
      <c r="F35" s="17">
        <v>0</v>
      </c>
      <c r="K35"/>
      <c r="L35"/>
      <c r="M35"/>
    </row>
    <row r="36" spans="1:13" x14ac:dyDescent="0.25">
      <c r="A36" s="17">
        <v>35</v>
      </c>
      <c r="B36" s="17" t="s">
        <v>18</v>
      </c>
      <c r="C36" s="31">
        <f>_xlfn.LET(
    _xlpm.patientID, A36,
    _xlpm.switchDate, DATE(LEFT(B36, 4), RIGHT(B36,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8.9499999999999993</v>
      </c>
      <c r="D36" s="31">
        <f>_xlfn.LET(
    _xlpm.patientID, A36,
    _xlpm.switchDate, DATE(LEFT(B36, 4), RIGHT(B36,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7.9833333333333343</v>
      </c>
      <c r="E36" s="17">
        <v>8.9499999999999993</v>
      </c>
      <c r="F36" s="17">
        <v>7.98</v>
      </c>
      <c r="K36"/>
      <c r="L36"/>
      <c r="M36"/>
    </row>
    <row r="37" spans="1:13" x14ac:dyDescent="0.25">
      <c r="A37" s="17">
        <v>36</v>
      </c>
      <c r="B37" s="17" t="s">
        <v>17</v>
      </c>
      <c r="C37" s="31">
        <f>_xlfn.LET(
    _xlpm.patientID, A37,
    _xlpm.switchDate, DATE(LEFT(B37, 4), RIGHT(B37,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11.56</v>
      </c>
      <c r="D37" s="31">
        <f>_xlfn.LET(
    _xlpm.patientID, A37,
    _xlpm.switchDate, DATE(LEFT(B37, 4), RIGHT(B37,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11.285714285714286</v>
      </c>
      <c r="E37" s="17">
        <v>11.56</v>
      </c>
      <c r="F37" s="17">
        <v>11.29</v>
      </c>
    </row>
    <row r="38" spans="1:13" x14ac:dyDescent="0.25">
      <c r="A38" s="17">
        <v>37</v>
      </c>
      <c r="B38" s="17" t="s">
        <v>61</v>
      </c>
      <c r="C38" s="31">
        <f>_xlfn.LET(
    _xlpm.patientID, A38,
    _xlpm.switchDate, DATE(LEFT(B38, 4), RIGHT(B38,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38" s="31">
        <f>_xlfn.LET(
    _xlpm.patientID, A38,
    _xlpm.switchDate, DATE(LEFT(B38, 4), RIGHT(B38,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38" s="17">
        <v>0</v>
      </c>
      <c r="F38" s="17">
        <v>0</v>
      </c>
    </row>
    <row r="39" spans="1:13" x14ac:dyDescent="0.25">
      <c r="A39" s="17">
        <v>38</v>
      </c>
      <c r="B39" s="17" t="s">
        <v>17</v>
      </c>
      <c r="C39" s="31">
        <f>_xlfn.LET(
    _xlpm.patientID, A39,
    _xlpm.switchDate, DATE(LEFT(B39, 4), RIGHT(B39,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39" s="31">
        <f>_xlfn.LET(
    _xlpm.patientID, A39,
    _xlpm.switchDate, DATE(LEFT(B39, 4), RIGHT(B39,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8.7666666666666675</v>
      </c>
      <c r="E39" s="17">
        <v>0</v>
      </c>
      <c r="F39" s="17">
        <v>8.77</v>
      </c>
    </row>
    <row r="40" spans="1:13" x14ac:dyDescent="0.25">
      <c r="A40" s="17">
        <v>39</v>
      </c>
      <c r="B40" s="17" t="s">
        <v>17</v>
      </c>
      <c r="C40" s="31">
        <f>_xlfn.LET(
    _xlpm.patientID, A40,
    _xlpm.switchDate, DATE(LEFT(B40, 4), RIGHT(B40,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11.05</v>
      </c>
      <c r="D40" s="31">
        <f>_xlfn.LET(
    _xlpm.patientID, A40,
    _xlpm.switchDate, DATE(LEFT(B40, 4), RIGHT(B40,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10.633333333333333</v>
      </c>
      <c r="E40" s="17">
        <v>11.05</v>
      </c>
      <c r="F40" s="17">
        <v>10.63</v>
      </c>
    </row>
    <row r="41" spans="1:13" x14ac:dyDescent="0.25">
      <c r="A41" s="17">
        <v>40</v>
      </c>
      <c r="B41" s="17" t="s">
        <v>61</v>
      </c>
      <c r="C41" s="31">
        <f>_xlfn.LET(
    _xlpm.patientID, A41,
    _xlpm.switchDate, DATE(LEFT(B41, 4), RIGHT(B41,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41" s="31">
        <f>_xlfn.LET(
    _xlpm.patientID, A41,
    _xlpm.switchDate, DATE(LEFT(B41, 4), RIGHT(B41,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41" s="17">
        <v>0</v>
      </c>
      <c r="F41" s="17">
        <v>0</v>
      </c>
    </row>
    <row r="42" spans="1:13" x14ac:dyDescent="0.25">
      <c r="A42" s="17">
        <v>41</v>
      </c>
      <c r="B42" s="17" t="s">
        <v>61</v>
      </c>
      <c r="C42" s="31">
        <f>_xlfn.LET(
    _xlpm.patientID, A42,
    _xlpm.switchDate, DATE(LEFT(B42, 4), RIGHT(B42,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42" s="31">
        <f>_xlfn.LET(
    _xlpm.patientID, A42,
    _xlpm.switchDate, DATE(LEFT(B42, 4), RIGHT(B42,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42" s="17">
        <v>0</v>
      </c>
      <c r="F42" s="17">
        <v>0</v>
      </c>
    </row>
    <row r="43" spans="1:13" x14ac:dyDescent="0.25">
      <c r="A43" s="17">
        <v>42</v>
      </c>
      <c r="B43" s="17" t="s">
        <v>18</v>
      </c>
      <c r="C43" s="31">
        <f>_xlfn.LET(
    _xlpm.patientID, A43,
    _xlpm.switchDate, DATE(LEFT(B43, 4), RIGHT(B43,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12.299999999999999</v>
      </c>
      <c r="D43" s="31">
        <f>_xlfn.LET(
    _xlpm.patientID, A43,
    _xlpm.switchDate, DATE(LEFT(B43, 4), RIGHT(B43,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11.500000000000002</v>
      </c>
      <c r="E43" s="17">
        <v>12.3</v>
      </c>
      <c r="F43" s="17">
        <v>11.5</v>
      </c>
    </row>
    <row r="44" spans="1:13" x14ac:dyDescent="0.25">
      <c r="A44" s="17">
        <v>43</v>
      </c>
      <c r="B44" s="17" t="s">
        <v>61</v>
      </c>
      <c r="C44" s="31">
        <f>_xlfn.LET(
    _xlpm.patientID, A44,
    _xlpm.switchDate, DATE(LEFT(B44, 4), RIGHT(B44,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44" s="31">
        <f>_xlfn.LET(
    _xlpm.patientID, A44,
    _xlpm.switchDate, DATE(LEFT(B44, 4), RIGHT(B44,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44" s="17">
        <v>0</v>
      </c>
      <c r="F44" s="17">
        <v>0</v>
      </c>
    </row>
    <row r="45" spans="1:13" x14ac:dyDescent="0.25">
      <c r="A45" s="17">
        <v>44</v>
      </c>
      <c r="B45" s="17" t="s">
        <v>61</v>
      </c>
      <c r="C45" s="31">
        <f>_xlfn.LET(
    _xlpm.patientID, A45,
    _xlpm.switchDate, DATE(LEFT(B45, 4), RIGHT(B45,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45" s="31">
        <f>_xlfn.LET(
    _xlpm.patientID, A45,
    _xlpm.switchDate, DATE(LEFT(B45, 4), RIGHT(B45,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45" s="17">
        <v>0</v>
      </c>
      <c r="F45" s="17">
        <v>0</v>
      </c>
    </row>
    <row r="46" spans="1:13" x14ac:dyDescent="0.25">
      <c r="A46" s="17">
        <v>45</v>
      </c>
      <c r="B46" s="17" t="s">
        <v>61</v>
      </c>
      <c r="C46" s="31">
        <f>_xlfn.LET(
    _xlpm.patientID, A46,
    _xlpm.switchDate, DATE(LEFT(B46, 4), RIGHT(B46,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46" s="31">
        <f>_xlfn.LET(
    _xlpm.patientID, A46,
    _xlpm.switchDate, DATE(LEFT(B46, 4), RIGHT(B46,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46" s="17">
        <v>0</v>
      </c>
      <c r="F46" s="17">
        <v>0</v>
      </c>
    </row>
    <row r="47" spans="1:13" x14ac:dyDescent="0.25">
      <c r="A47" s="17">
        <v>46</v>
      </c>
      <c r="B47" s="17" t="s">
        <v>17</v>
      </c>
      <c r="C47" s="31">
        <f>_xlfn.LET(
    _xlpm.patientID, A47,
    _xlpm.switchDate, DATE(LEFT(B47, 4), RIGHT(B47,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10.350000000000001</v>
      </c>
      <c r="D47" s="31">
        <f>_xlfn.LET(
    _xlpm.patientID, A47,
    _xlpm.switchDate, DATE(LEFT(B47, 4), RIGHT(B47,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9.8571428571428577</v>
      </c>
      <c r="E47" s="17">
        <v>10.35</v>
      </c>
      <c r="F47" s="17">
        <v>9.86</v>
      </c>
    </row>
    <row r="48" spans="1:13" x14ac:dyDescent="0.25">
      <c r="A48" s="17">
        <v>47</v>
      </c>
      <c r="B48" s="17" t="s">
        <v>17</v>
      </c>
      <c r="C48" s="31">
        <f>_xlfn.LET(
    _xlpm.patientID, A48,
    _xlpm.switchDate, DATE(LEFT(B48, 4), RIGHT(B48,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10.5</v>
      </c>
      <c r="D48" s="31">
        <f>_xlfn.LET(
    _xlpm.patientID, A48,
    _xlpm.switchDate, DATE(LEFT(B48, 4), RIGHT(B48,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8.7125000000000004</v>
      </c>
      <c r="E48" s="17">
        <v>10.5</v>
      </c>
      <c r="F48" s="17">
        <v>8.7100000000000009</v>
      </c>
    </row>
    <row r="49" spans="1:6" x14ac:dyDescent="0.25">
      <c r="A49" s="17">
        <v>48</v>
      </c>
      <c r="B49" s="17" t="s">
        <v>17</v>
      </c>
      <c r="C49" s="31">
        <f>_xlfn.LET(
    _xlpm.patientID, A49,
    _xlpm.switchDate, DATE(LEFT(B49, 4), RIGHT(B49,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11.100000000000001</v>
      </c>
      <c r="D49" s="31">
        <f>_xlfn.LET(
    _xlpm.patientID, A49,
    _xlpm.switchDate, DATE(LEFT(B49, 4), RIGHT(B49,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9.8444444444444432</v>
      </c>
      <c r="E49" s="17">
        <v>11.1</v>
      </c>
      <c r="F49" s="17">
        <v>9.84</v>
      </c>
    </row>
    <row r="50" spans="1:6" x14ac:dyDescent="0.25">
      <c r="A50" s="17">
        <v>49</v>
      </c>
      <c r="B50" s="17" t="s">
        <v>17</v>
      </c>
      <c r="C50" s="31">
        <f>_xlfn.LET(
    _xlpm.patientID, A50,
    _xlpm.switchDate, DATE(LEFT(B50, 4), RIGHT(B50,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10.899999999999999</v>
      </c>
      <c r="D50" s="31">
        <f>_xlfn.LET(
    _xlpm.patientID, A50,
    _xlpm.switchDate, DATE(LEFT(B50, 4), RIGHT(B50,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10.199999999999999</v>
      </c>
      <c r="E50" s="17">
        <v>10.9</v>
      </c>
      <c r="F50" s="17">
        <v>10.199999999999999</v>
      </c>
    </row>
    <row r="51" spans="1:6" x14ac:dyDescent="0.25">
      <c r="A51" s="17">
        <v>50</v>
      </c>
      <c r="B51" s="17" t="s">
        <v>61</v>
      </c>
      <c r="C51" s="31">
        <f>_xlfn.LET(
    _xlpm.patientID, A51,
    _xlpm.switchDate, DATE(LEFT(B51, 4), RIGHT(B51,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51" s="31">
        <f>_xlfn.LET(
    _xlpm.patientID, A51,
    _xlpm.switchDate, DATE(LEFT(B51, 4), RIGHT(B51,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51" s="17">
        <v>0</v>
      </c>
      <c r="F51" s="17">
        <v>0</v>
      </c>
    </row>
    <row r="52" spans="1:6" x14ac:dyDescent="0.25">
      <c r="A52" s="17">
        <v>51</v>
      </c>
      <c r="B52" s="17" t="s">
        <v>61</v>
      </c>
      <c r="C52" s="31">
        <f>_xlfn.LET(
    _xlpm.patientID, A52,
    _xlpm.switchDate, DATE(LEFT(B52, 4), RIGHT(B52,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52" s="31">
        <f>_xlfn.LET(
    _xlpm.patientID, A52,
    _xlpm.switchDate, DATE(LEFT(B52, 4), RIGHT(B52,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52" s="17">
        <v>0</v>
      </c>
      <c r="F52" s="17">
        <v>0</v>
      </c>
    </row>
    <row r="53" spans="1:6" x14ac:dyDescent="0.25">
      <c r="A53" s="17">
        <v>52</v>
      </c>
      <c r="B53" s="17" t="s">
        <v>17</v>
      </c>
      <c r="C53" s="31">
        <f>_xlfn.LET(
    _xlpm.patientID, A53,
    _xlpm.switchDate, DATE(LEFT(B53, 4), RIGHT(B53,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9.0333333333333332</v>
      </c>
      <c r="D53" s="31">
        <f>_xlfn.LET(
    _xlpm.patientID, A53,
    _xlpm.switchDate, DATE(LEFT(B53, 4), RIGHT(B53,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10.62857142857143</v>
      </c>
      <c r="E53" s="17">
        <v>9.0299999999999994</v>
      </c>
      <c r="F53" s="17">
        <v>10.63</v>
      </c>
    </row>
    <row r="54" spans="1:6" x14ac:dyDescent="0.25">
      <c r="A54" s="17">
        <v>53</v>
      </c>
      <c r="B54" s="17" t="s">
        <v>17</v>
      </c>
      <c r="C54" s="31">
        <f>_xlfn.LET(
    _xlpm.patientID, A54,
    _xlpm.switchDate, DATE(LEFT(B54, 4), RIGHT(B54,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12.25</v>
      </c>
      <c r="D54" s="31">
        <f>_xlfn.LET(
    _xlpm.patientID, A54,
    _xlpm.switchDate, DATE(LEFT(B54, 4), RIGHT(B54,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10.657142857142857</v>
      </c>
      <c r="E54" s="17">
        <v>12.25</v>
      </c>
      <c r="F54" s="17">
        <v>10.66</v>
      </c>
    </row>
    <row r="55" spans="1:6" x14ac:dyDescent="0.25">
      <c r="A55" s="17">
        <v>54</v>
      </c>
      <c r="B55" s="17" t="s">
        <v>17</v>
      </c>
      <c r="C55" s="31">
        <f>_xlfn.LET(
    _xlpm.patientID, A55,
    _xlpm.switchDate, DATE(LEFT(B55, 4), RIGHT(B55,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9.0500000000000007</v>
      </c>
      <c r="D55" s="31">
        <f>_xlfn.LET(
    _xlpm.patientID, A55,
    _xlpm.switchDate, DATE(LEFT(B55, 4), RIGHT(B55,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10.537500000000001</v>
      </c>
      <c r="E55" s="17">
        <v>9.0500000000000007</v>
      </c>
      <c r="F55" s="17">
        <v>10.54</v>
      </c>
    </row>
    <row r="56" spans="1:6" x14ac:dyDescent="0.25">
      <c r="A56" s="17">
        <v>55</v>
      </c>
      <c r="B56" s="17" t="s">
        <v>61</v>
      </c>
      <c r="C56" s="31">
        <f>_xlfn.LET(
    _xlpm.patientID, A56,
    _xlpm.switchDate, DATE(LEFT(B56, 4), RIGHT(B56,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56" s="31">
        <f>_xlfn.LET(
    _xlpm.patientID, A56,
    _xlpm.switchDate, DATE(LEFT(B56, 4), RIGHT(B56,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56" s="17">
        <v>0</v>
      </c>
      <c r="F56" s="17">
        <v>0</v>
      </c>
    </row>
    <row r="57" spans="1:6" x14ac:dyDescent="0.25">
      <c r="A57" s="17">
        <v>56</v>
      </c>
      <c r="B57" s="17" t="s">
        <v>61</v>
      </c>
      <c r="C57" s="31">
        <f>_xlfn.LET(
    _xlpm.patientID, A57,
    _xlpm.switchDate, DATE(LEFT(B57, 4), RIGHT(B57,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57" s="31">
        <f>_xlfn.LET(
    _xlpm.patientID, A57,
    _xlpm.switchDate, DATE(LEFT(B57, 4), RIGHT(B57,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57" s="17">
        <v>0</v>
      </c>
      <c r="F57" s="17">
        <v>0</v>
      </c>
    </row>
    <row r="58" spans="1:6" x14ac:dyDescent="0.25">
      <c r="A58" s="17">
        <v>57</v>
      </c>
      <c r="B58" s="17" t="s">
        <v>17</v>
      </c>
      <c r="C58" s="31">
        <f>_xlfn.LET(
    _xlpm.patientID, A58,
    _xlpm.switchDate, DATE(LEFT(B58, 4), RIGHT(B58,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12.383333333333333</v>
      </c>
      <c r="D58" s="31">
        <f>_xlfn.LET(
    _xlpm.patientID, A58,
    _xlpm.switchDate, DATE(LEFT(B58, 4), RIGHT(B58,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11.22857142857143</v>
      </c>
      <c r="E58" s="17">
        <v>12.38</v>
      </c>
      <c r="F58" s="17">
        <v>11.23</v>
      </c>
    </row>
    <row r="59" spans="1:6" x14ac:dyDescent="0.25">
      <c r="A59" s="17">
        <v>58</v>
      </c>
      <c r="B59" s="17" t="s">
        <v>61</v>
      </c>
      <c r="C59" s="31">
        <f>_xlfn.LET(
    _xlpm.patientID, A59,
    _xlpm.switchDate, DATE(LEFT(B59, 4), RIGHT(B59,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59" s="31">
        <f>_xlfn.LET(
    _xlpm.patientID, A59,
    _xlpm.switchDate, DATE(LEFT(B59, 4), RIGHT(B59,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59" s="17">
        <v>0</v>
      </c>
      <c r="F59" s="17">
        <v>0</v>
      </c>
    </row>
    <row r="60" spans="1:6" x14ac:dyDescent="0.25">
      <c r="A60" s="17">
        <v>59</v>
      </c>
      <c r="B60" s="17" t="s">
        <v>61</v>
      </c>
      <c r="C60" s="31">
        <f>_xlfn.LET(
    _xlpm.patientID, A60,
    _xlpm.switchDate, DATE(LEFT(B60, 4), RIGHT(B60,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60" s="31">
        <f>_xlfn.LET(
    _xlpm.patientID, A60,
    _xlpm.switchDate, DATE(LEFT(B60, 4), RIGHT(B60,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60" s="17">
        <v>0</v>
      </c>
      <c r="F60" s="17">
        <v>0</v>
      </c>
    </row>
    <row r="61" spans="1:6" x14ac:dyDescent="0.25">
      <c r="A61" s="17">
        <v>60</v>
      </c>
      <c r="B61" s="17" t="s">
        <v>17</v>
      </c>
      <c r="C61" s="31">
        <f>_xlfn.LET(
    _xlpm.patientID, A61,
    _xlpm.switchDate, DATE(LEFT(B61, 4), RIGHT(B61,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</v>
      </c>
      <c r="D61" s="31">
        <f>_xlfn.LET(
    _xlpm.patientID, A61,
    _xlpm.switchDate, DATE(LEFT(B61, 4), RIGHT(B61,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10.971428571428572</v>
      </c>
      <c r="E61" s="17">
        <v>10.8</v>
      </c>
      <c r="F61" s="17">
        <v>10.97</v>
      </c>
    </row>
    <row r="62" spans="1:6" x14ac:dyDescent="0.25">
      <c r="A62" s="17">
        <v>61</v>
      </c>
      <c r="B62" s="17" t="s">
        <v>61</v>
      </c>
      <c r="C62" s="31">
        <f>_xlfn.LET(
    _xlpm.patientID, A62,
    _xlpm.switchDate, DATE(LEFT(B62, 4), RIGHT(B62,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62" s="31">
        <f>_xlfn.LET(
    _xlpm.patientID, A62,
    _xlpm.switchDate, DATE(LEFT(B62, 4), RIGHT(B62,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62" s="17">
        <v>0</v>
      </c>
      <c r="F62" s="17">
        <v>0</v>
      </c>
    </row>
    <row r="63" spans="1:6" x14ac:dyDescent="0.25">
      <c r="A63" s="17">
        <v>62</v>
      </c>
      <c r="B63" s="17" t="s">
        <v>61</v>
      </c>
      <c r="C63" s="31">
        <f>_xlfn.LET(
    _xlpm.patientID, A63,
    _xlpm.switchDate, DATE(LEFT(B63, 4), RIGHT(B63,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63" s="31">
        <f>_xlfn.LET(
    _xlpm.patientID, A63,
    _xlpm.switchDate, DATE(LEFT(B63, 4), RIGHT(B63,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63" s="17">
        <v>0</v>
      </c>
      <c r="F63" s="17">
        <v>0</v>
      </c>
    </row>
    <row r="64" spans="1:6" x14ac:dyDescent="0.25">
      <c r="A64" s="17">
        <v>63</v>
      </c>
      <c r="B64" s="17" t="s">
        <v>17</v>
      </c>
      <c r="C64" s="31">
        <f>_xlfn.LET(
    _xlpm.patientID, A64,
    _xlpm.switchDate, DATE(LEFT(B64, 4), RIGHT(B64,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11.52</v>
      </c>
      <c r="D64" s="31">
        <f>_xlfn.LET(
    _xlpm.patientID, A64,
    _xlpm.switchDate, DATE(LEFT(B64, 4), RIGHT(B64,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10.685714285714285</v>
      </c>
      <c r="E64" s="17">
        <v>11.52</v>
      </c>
      <c r="F64" s="17">
        <v>10.69</v>
      </c>
    </row>
    <row r="65" spans="1:6" x14ac:dyDescent="0.25">
      <c r="A65" s="17">
        <v>64</v>
      </c>
      <c r="B65" s="17" t="s">
        <v>61</v>
      </c>
      <c r="C65" s="31">
        <f>_xlfn.LET(
    _xlpm.patientID, A65,
    _xlpm.switchDate, DATE(LEFT(B65, 4), RIGHT(B65,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65" s="31">
        <f>_xlfn.LET(
    _xlpm.patientID, A65,
    _xlpm.switchDate, DATE(LEFT(B65, 4), RIGHT(B65,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65" s="17">
        <v>0</v>
      </c>
      <c r="F65" s="17">
        <v>0</v>
      </c>
    </row>
    <row r="66" spans="1:6" x14ac:dyDescent="0.25">
      <c r="A66" s="17">
        <v>65</v>
      </c>
      <c r="B66" s="17" t="s">
        <v>17</v>
      </c>
      <c r="C66" s="31">
        <f>_xlfn.LET(
    _xlpm.patientID, A66,
    _xlpm.switchDate, DATE(LEFT(B66, 4), RIGHT(B66,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8.65</v>
      </c>
      <c r="D66" s="31">
        <f>_xlfn.LET(
    _xlpm.patientID, A66,
    _xlpm.switchDate, DATE(LEFT(B66, 4), RIGHT(B66,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8.2444444444444471</v>
      </c>
      <c r="E66" s="17">
        <v>8.65</v>
      </c>
      <c r="F66" s="17">
        <v>8.24</v>
      </c>
    </row>
    <row r="67" spans="1:6" x14ac:dyDescent="0.25">
      <c r="A67" s="17">
        <v>66</v>
      </c>
      <c r="B67" s="17" t="s">
        <v>18</v>
      </c>
      <c r="C67" s="31">
        <f>_xlfn.LET(
    _xlpm.patientID, A67,
    _xlpm.switchDate, DATE(LEFT(B67, 4), RIGHT(B67,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10.48</v>
      </c>
      <c r="D67" s="31">
        <f>_xlfn.LET(
    _xlpm.patientID, A67,
    _xlpm.switchDate, DATE(LEFT(B67, 4), RIGHT(B67,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10.475000000000001</v>
      </c>
      <c r="E67" s="17">
        <v>10.48</v>
      </c>
      <c r="F67" s="17">
        <v>10.48</v>
      </c>
    </row>
    <row r="68" spans="1:6" x14ac:dyDescent="0.25">
      <c r="A68" s="17">
        <v>67</v>
      </c>
      <c r="B68" s="17" t="s">
        <v>18</v>
      </c>
      <c r="C68" s="31">
        <f>_xlfn.LET(
    _xlpm.patientID, A68,
    _xlpm.switchDate, DATE(LEFT(B68, 4), RIGHT(B68,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11.357142857142858</v>
      </c>
      <c r="D68" s="31">
        <f>_xlfn.LET(
    _xlpm.patientID, A68,
    _xlpm.switchDate, DATE(LEFT(B68, 4), RIGHT(B68,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10.875</v>
      </c>
      <c r="E68" s="17">
        <v>11.36</v>
      </c>
      <c r="F68" s="17">
        <v>10.88</v>
      </c>
    </row>
    <row r="69" spans="1:6" x14ac:dyDescent="0.25">
      <c r="A69" s="17">
        <v>68</v>
      </c>
      <c r="B69" s="17" t="s">
        <v>61</v>
      </c>
      <c r="C69" s="31">
        <f>_xlfn.LET(
    _xlpm.patientID, A69,
    _xlpm.switchDate, DATE(LEFT(B69, 4), RIGHT(B69,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69" s="31">
        <f>_xlfn.LET(
    _xlpm.patientID, A69,
    _xlpm.switchDate, DATE(LEFT(B69, 4), RIGHT(B69,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69" s="17">
        <v>0</v>
      </c>
      <c r="F69" s="17">
        <v>0</v>
      </c>
    </row>
    <row r="70" spans="1:6" x14ac:dyDescent="0.25">
      <c r="A70" s="17">
        <v>69</v>
      </c>
      <c r="B70" s="17" t="s">
        <v>17</v>
      </c>
      <c r="C70" s="31">
        <f>_xlfn.LET(
    _xlpm.patientID, A70,
    _xlpm.switchDate, DATE(LEFT(B70, 4), RIGHT(B70,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10.074999999999999</v>
      </c>
      <c r="D70" s="31">
        <f>_xlfn.LET(
    _xlpm.patientID, A70,
    _xlpm.switchDate, DATE(LEFT(B70, 4), RIGHT(B70,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10.799999999999999</v>
      </c>
      <c r="E70" s="17">
        <v>10.08</v>
      </c>
      <c r="F70" s="17">
        <v>10.8</v>
      </c>
    </row>
    <row r="71" spans="1:6" x14ac:dyDescent="0.25">
      <c r="A71" s="17">
        <v>70</v>
      </c>
      <c r="B71" s="17" t="s">
        <v>61</v>
      </c>
      <c r="C71" s="31">
        <f>_xlfn.LET(
    _xlpm.patientID, A71,
    _xlpm.switchDate, DATE(LEFT(B71, 4), RIGHT(B71,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71" s="31">
        <f>_xlfn.LET(
    _xlpm.patientID, A71,
    _xlpm.switchDate, DATE(LEFT(B71, 4), RIGHT(B71,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71" s="17">
        <v>0</v>
      </c>
      <c r="F71" s="17">
        <v>0</v>
      </c>
    </row>
    <row r="72" spans="1:6" x14ac:dyDescent="0.25">
      <c r="A72" s="17">
        <v>71</v>
      </c>
      <c r="B72" s="17" t="s">
        <v>61</v>
      </c>
      <c r="C72" s="31">
        <f>_xlfn.LET(
    _xlpm.patientID, A72,
    _xlpm.switchDate, DATE(LEFT(B72, 4), RIGHT(B72,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72" s="31">
        <f>_xlfn.LET(
    _xlpm.patientID, A72,
    _xlpm.switchDate, DATE(LEFT(B72, 4), RIGHT(B72,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72" s="17">
        <v>0</v>
      </c>
      <c r="F72" s="17">
        <v>0</v>
      </c>
    </row>
    <row r="73" spans="1:6" x14ac:dyDescent="0.25">
      <c r="A73" s="17">
        <v>72</v>
      </c>
      <c r="B73" s="17" t="s">
        <v>61</v>
      </c>
      <c r="C73" s="31">
        <f>_xlfn.LET(
    _xlpm.patientID, A73,
    _xlpm.switchDate, DATE(LEFT(B73, 4), RIGHT(B73,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73" s="31">
        <f>_xlfn.LET(
    _xlpm.patientID, A73,
    _xlpm.switchDate, DATE(LEFT(B73, 4), RIGHT(B73,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73" s="17">
        <v>0</v>
      </c>
      <c r="F73" s="17">
        <v>0</v>
      </c>
    </row>
    <row r="74" spans="1:6" x14ac:dyDescent="0.25">
      <c r="A74" s="17">
        <v>73</v>
      </c>
      <c r="B74" s="17" t="s">
        <v>17</v>
      </c>
      <c r="C74" s="31">
        <f>_xlfn.LET(
    _xlpm.patientID, A74,
    _xlpm.switchDate, DATE(LEFT(B74, 4), RIGHT(B74,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8.8000000000000007</v>
      </c>
      <c r="D74" s="31">
        <f>_xlfn.LET(
    _xlpm.patientID, A74,
    _xlpm.switchDate, DATE(LEFT(B74, 4), RIGHT(B74,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</v>
      </c>
      <c r="E74" s="17">
        <v>8.8000000000000007</v>
      </c>
      <c r="F74" s="17">
        <v>10.7</v>
      </c>
    </row>
    <row r="75" spans="1:6" x14ac:dyDescent="0.25">
      <c r="A75" s="17">
        <v>74</v>
      </c>
      <c r="B75" s="17" t="s">
        <v>18</v>
      </c>
      <c r="C75" s="31">
        <f>_xlfn.LET(
    _xlpm.patientID, A75,
    _xlpm.switchDate, DATE(LEFT(B75, 4), RIGHT(B75,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9.3833333333333346</v>
      </c>
      <c r="D75" s="31">
        <f>_xlfn.LET(
    _xlpm.patientID, A75,
    _xlpm.switchDate, DATE(LEFT(B75, 4), RIGHT(B75,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10.040000000000001</v>
      </c>
      <c r="E75" s="17">
        <v>9.3800000000000008</v>
      </c>
      <c r="F75" s="17">
        <v>10.039999999999999</v>
      </c>
    </row>
    <row r="76" spans="1:6" x14ac:dyDescent="0.25">
      <c r="A76" s="17">
        <v>75</v>
      </c>
      <c r="B76" s="17" t="s">
        <v>17</v>
      </c>
      <c r="C76" s="31">
        <f>_xlfn.LET(
    _xlpm.patientID, A76,
    _xlpm.switchDate, DATE(LEFT(B76, 4), RIGHT(B76,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9.0250000000000004</v>
      </c>
      <c r="D76" s="31">
        <f>_xlfn.LET(
    _xlpm.patientID, A76,
    _xlpm.switchDate, DATE(LEFT(B76, 4), RIGHT(B76,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9.76</v>
      </c>
      <c r="E76" s="17">
        <v>9.0299999999999994</v>
      </c>
      <c r="F76" s="17">
        <v>9.76</v>
      </c>
    </row>
    <row r="77" spans="1:6" x14ac:dyDescent="0.25">
      <c r="A77" s="17">
        <v>76</v>
      </c>
      <c r="B77" s="17" t="s">
        <v>61</v>
      </c>
      <c r="C77" s="31">
        <f>_xlfn.LET(
    _xlpm.patientID, A77,
    _xlpm.switchDate, DATE(LEFT(B77, 4), RIGHT(B77,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77" s="31">
        <f>_xlfn.LET(
    _xlpm.patientID, A77,
    _xlpm.switchDate, DATE(LEFT(B77, 4), RIGHT(B77,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77" s="17">
        <v>0</v>
      </c>
      <c r="F77" s="17">
        <v>0</v>
      </c>
    </row>
    <row r="78" spans="1:6" x14ac:dyDescent="0.25">
      <c r="A78" s="17">
        <v>77</v>
      </c>
      <c r="B78" s="17" t="s">
        <v>17</v>
      </c>
      <c r="C78" s="31">
        <f>_xlfn.LET(
    _xlpm.patientID, A78,
    _xlpm.switchDate, DATE(LEFT(B78, 4), RIGHT(B78,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11.383333333333335</v>
      </c>
      <c r="D78" s="31">
        <f>_xlfn.LET(
    _xlpm.patientID, A78,
    _xlpm.switchDate, DATE(LEFT(B78, 4), RIGHT(B78,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10.485714285714284</v>
      </c>
      <c r="E78" s="17">
        <v>11.38</v>
      </c>
      <c r="F78" s="17">
        <v>10.49</v>
      </c>
    </row>
    <row r="79" spans="1:6" x14ac:dyDescent="0.25">
      <c r="A79" s="17">
        <v>78</v>
      </c>
      <c r="B79" s="17" t="s">
        <v>61</v>
      </c>
      <c r="C79" s="31">
        <f>_xlfn.LET(
    _xlpm.patientID, A79,
    _xlpm.switchDate, DATE(LEFT(B79, 4), RIGHT(B79,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79" s="31">
        <f>_xlfn.LET(
    _xlpm.patientID, A79,
    _xlpm.switchDate, DATE(LEFT(B79, 4), RIGHT(B79,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79" s="17">
        <v>0</v>
      </c>
      <c r="F79" s="17">
        <v>0</v>
      </c>
    </row>
    <row r="80" spans="1:6" x14ac:dyDescent="0.25">
      <c r="A80" s="17">
        <v>79</v>
      </c>
      <c r="B80" s="17" t="s">
        <v>61</v>
      </c>
      <c r="C80" s="31">
        <f>_xlfn.LET(
    _xlpm.patientID, A80,
    _xlpm.switchDate, DATE(LEFT(B80, 4), RIGHT(B80,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80" s="31">
        <f>_xlfn.LET(
    _xlpm.patientID, A80,
    _xlpm.switchDate, DATE(LEFT(B80, 4), RIGHT(B80,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80" s="17">
        <v>0</v>
      </c>
      <c r="F80" s="17">
        <v>0</v>
      </c>
    </row>
    <row r="81" spans="1:6" x14ac:dyDescent="0.25">
      <c r="A81" s="17">
        <v>80</v>
      </c>
      <c r="B81" s="17" t="s">
        <v>61</v>
      </c>
      <c r="C81" s="31">
        <f>_xlfn.LET(
    _xlpm.patientID, A81,
    _xlpm.switchDate, DATE(LEFT(B81, 4), RIGHT(B81,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81" s="31">
        <f>_xlfn.LET(
    _xlpm.patientID, A81,
    _xlpm.switchDate, DATE(LEFT(B81, 4), RIGHT(B81,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81" s="17">
        <v>0</v>
      </c>
      <c r="F81" s="17">
        <v>0</v>
      </c>
    </row>
    <row r="82" spans="1:6" x14ac:dyDescent="0.25">
      <c r="A82" s="17">
        <v>81</v>
      </c>
      <c r="B82" s="17" t="s">
        <v>17</v>
      </c>
      <c r="C82" s="31">
        <f>_xlfn.LET(
    _xlpm.patientID, A82,
    _xlpm.switchDate, DATE(LEFT(B82, 4), RIGHT(B82,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9.4750000000000014</v>
      </c>
      <c r="D82" s="31">
        <f>_xlfn.LET(
    _xlpm.patientID, A82,
    _xlpm.switchDate, DATE(LEFT(B82, 4), RIGHT(B82,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10.799999999999999</v>
      </c>
      <c r="E82" s="17">
        <v>9.48</v>
      </c>
      <c r="F82" s="17">
        <v>10.8</v>
      </c>
    </row>
    <row r="83" spans="1:6" x14ac:dyDescent="0.25">
      <c r="A83" s="17">
        <v>82</v>
      </c>
      <c r="B83" s="17" t="s">
        <v>17</v>
      </c>
      <c r="C83" s="31">
        <f>_xlfn.LET(
    _xlpm.patientID, A83,
    _xlpm.switchDate, DATE(LEFT(B83, 4), RIGHT(B83,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11.1</v>
      </c>
      <c r="D83" s="31">
        <f>_xlfn.LET(
    _xlpm.patientID, A83,
    _xlpm.switchDate, DATE(LEFT(B83, 4), RIGHT(B83,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10.557142857142859</v>
      </c>
      <c r="E83" s="17">
        <v>11.1</v>
      </c>
      <c r="F83" s="17">
        <v>10.56</v>
      </c>
    </row>
    <row r="84" spans="1:6" x14ac:dyDescent="0.25">
      <c r="A84" s="17">
        <v>83</v>
      </c>
      <c r="B84" s="17" t="s">
        <v>17</v>
      </c>
      <c r="C84" s="31">
        <f>_xlfn.LET(
    _xlpm.patientID, A84,
    _xlpm.switchDate, DATE(LEFT(B84, 4), RIGHT(B84,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9.6</v>
      </c>
      <c r="D84" s="31">
        <f>_xlfn.LET(
    _xlpm.patientID, A84,
    _xlpm.switchDate, DATE(LEFT(B84, 4), RIGHT(B84,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11.287499999999998</v>
      </c>
      <c r="E84" s="17">
        <v>9.6</v>
      </c>
      <c r="F84" s="17">
        <v>11.29</v>
      </c>
    </row>
    <row r="85" spans="1:6" x14ac:dyDescent="0.25">
      <c r="A85" s="17">
        <v>84</v>
      </c>
      <c r="B85" s="17" t="s">
        <v>61</v>
      </c>
      <c r="C85" s="31">
        <f>_xlfn.LET(
    _xlpm.patientID, A85,
    _xlpm.switchDate, DATE(LEFT(B85, 4), RIGHT(B85,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85" s="31">
        <f>_xlfn.LET(
    _xlpm.patientID, A85,
    _xlpm.switchDate, DATE(LEFT(B85, 4), RIGHT(B85,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85" s="17">
        <v>0</v>
      </c>
      <c r="F85" s="17">
        <v>0</v>
      </c>
    </row>
    <row r="86" spans="1:6" x14ac:dyDescent="0.25">
      <c r="A86" s="17">
        <v>85</v>
      </c>
      <c r="B86" s="17" t="s">
        <v>17</v>
      </c>
      <c r="C86" s="31">
        <f>_xlfn.LET(
    _xlpm.patientID, A86,
    _xlpm.switchDate, DATE(LEFT(B86, 4), RIGHT(B86,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11.275</v>
      </c>
      <c r="D86" s="31">
        <f>_xlfn.LET(
    _xlpm.patientID, A86,
    _xlpm.switchDate, DATE(LEFT(B86, 4), RIGHT(B86,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10.65</v>
      </c>
      <c r="E86" s="17">
        <v>11.28</v>
      </c>
      <c r="F86" s="17">
        <v>10.65</v>
      </c>
    </row>
    <row r="87" spans="1:6" x14ac:dyDescent="0.25">
      <c r="A87" s="17">
        <v>86</v>
      </c>
      <c r="B87" s="17" t="s">
        <v>17</v>
      </c>
      <c r="C87" s="31">
        <f>_xlfn.LET(
    _xlpm.patientID, A87,
    _xlpm.switchDate, DATE(LEFT(B87, 4), RIGHT(B87,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11.957142857142857</v>
      </c>
      <c r="D87" s="31">
        <f>_xlfn.LET(
    _xlpm.patientID, A87,
    _xlpm.switchDate, DATE(LEFT(B87, 4), RIGHT(B87,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11.542857142857143</v>
      </c>
      <c r="E87" s="17">
        <v>11.96</v>
      </c>
      <c r="F87" s="17">
        <v>11.54</v>
      </c>
    </row>
    <row r="88" spans="1:6" x14ac:dyDescent="0.25">
      <c r="A88" s="17">
        <v>87</v>
      </c>
      <c r="B88" s="17" t="s">
        <v>17</v>
      </c>
      <c r="C88" s="31">
        <f>_xlfn.LET(
    _xlpm.patientID, A88,
    _xlpm.switchDate, DATE(LEFT(B88, 4), RIGHT(B88,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10.9</v>
      </c>
      <c r="D88" s="31">
        <f>_xlfn.LET(
    _xlpm.patientID, A88,
    _xlpm.switchDate, DATE(LEFT(B88, 4), RIGHT(B88,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11.1</v>
      </c>
      <c r="E88" s="17">
        <v>10.9</v>
      </c>
      <c r="F88" s="17">
        <v>11.1</v>
      </c>
    </row>
    <row r="89" spans="1:6" x14ac:dyDescent="0.25">
      <c r="A89" s="17">
        <v>88</v>
      </c>
      <c r="B89" s="17" t="s">
        <v>61</v>
      </c>
      <c r="C89" s="31">
        <f>_xlfn.LET(
    _xlpm.patientID, A89,
    _xlpm.switchDate, DATE(LEFT(B89, 4), RIGHT(B89,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89" s="31">
        <f>_xlfn.LET(
    _xlpm.patientID, A89,
    _xlpm.switchDate, DATE(LEFT(B89, 4), RIGHT(B89,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89" s="17">
        <v>0</v>
      </c>
      <c r="F89" s="17">
        <v>0</v>
      </c>
    </row>
    <row r="90" spans="1:6" x14ac:dyDescent="0.25">
      <c r="A90" s="17">
        <v>89</v>
      </c>
      <c r="B90" s="17" t="s">
        <v>61</v>
      </c>
      <c r="C90" s="31">
        <f>_xlfn.LET(
    _xlpm.patientID, A90,
    _xlpm.switchDate, DATE(LEFT(B90, 4), RIGHT(B90,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90" s="31">
        <f>_xlfn.LET(
    _xlpm.patientID, A90,
    _xlpm.switchDate, DATE(LEFT(B90, 4), RIGHT(B90,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90" s="17">
        <v>0</v>
      </c>
      <c r="F90" s="17">
        <v>0</v>
      </c>
    </row>
    <row r="91" spans="1:6" x14ac:dyDescent="0.25">
      <c r="A91" s="17">
        <v>90</v>
      </c>
      <c r="B91" s="17" t="s">
        <v>17</v>
      </c>
      <c r="C91" s="31">
        <f>_xlfn.LET(
    _xlpm.patientID, A91,
    _xlpm.switchDate, DATE(LEFT(B91, 4), RIGHT(B91,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11.319999999999999</v>
      </c>
      <c r="D91" s="31">
        <f>_xlfn.LET(
    _xlpm.patientID, A91,
    _xlpm.switchDate, DATE(LEFT(B91, 4), RIGHT(B91,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10.799999999999999</v>
      </c>
      <c r="E91" s="17">
        <v>11.32</v>
      </c>
      <c r="F91" s="17">
        <v>10.8</v>
      </c>
    </row>
    <row r="92" spans="1:6" x14ac:dyDescent="0.25">
      <c r="A92" s="17">
        <v>91</v>
      </c>
      <c r="B92" s="17" t="s">
        <v>17</v>
      </c>
      <c r="C92" s="31">
        <f>_xlfn.LET(
    _xlpm.patientID, A92,
    _xlpm.switchDate, DATE(LEFT(B92, 4), RIGHT(B92,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11.02</v>
      </c>
      <c r="D92" s="31">
        <f>_xlfn.LET(
    _xlpm.patientID, A92,
    _xlpm.switchDate, DATE(LEFT(B92, 4), RIGHT(B92,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11.175000000000001</v>
      </c>
      <c r="E92" s="17">
        <v>11.02</v>
      </c>
      <c r="F92" s="17">
        <v>11.18</v>
      </c>
    </row>
    <row r="93" spans="1:6" x14ac:dyDescent="0.25">
      <c r="A93" s="17">
        <v>92</v>
      </c>
      <c r="B93" s="17" t="s">
        <v>17</v>
      </c>
      <c r="C93" s="31">
        <f>_xlfn.LET(
    _xlpm.patientID, A93,
    _xlpm.switchDate, DATE(LEFT(B93, 4), RIGHT(B93,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10.625</v>
      </c>
      <c r="D93" s="31">
        <f>_xlfn.LET(
    _xlpm.patientID, A93,
    _xlpm.switchDate, DATE(LEFT(B93, 4), RIGHT(B93,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10.928571428571429</v>
      </c>
      <c r="E93" s="17">
        <v>10.63</v>
      </c>
      <c r="F93" s="17">
        <v>10.93</v>
      </c>
    </row>
    <row r="94" spans="1:6" x14ac:dyDescent="0.25">
      <c r="A94" s="17">
        <v>93</v>
      </c>
      <c r="B94" s="17" t="s">
        <v>61</v>
      </c>
      <c r="C94" s="31">
        <f>_xlfn.LET(
    _xlpm.patientID, A94,
    _xlpm.switchDate, DATE(LEFT(B94, 4), RIGHT(B94,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94" s="31">
        <f>_xlfn.LET(
    _xlpm.patientID, A94,
    _xlpm.switchDate, DATE(LEFT(B94, 4), RIGHT(B94,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94" s="17">
        <v>0</v>
      </c>
      <c r="F94" s="17">
        <v>0</v>
      </c>
    </row>
    <row r="95" spans="1:6" x14ac:dyDescent="0.25">
      <c r="A95" s="17">
        <v>94</v>
      </c>
      <c r="B95" s="17" t="s">
        <v>17</v>
      </c>
      <c r="C95" s="31">
        <f>_xlfn.LET(
    _xlpm.patientID, A95,
    _xlpm.switchDate, DATE(LEFT(B95, 4), RIGHT(B95,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9.2249999999999996</v>
      </c>
      <c r="D95" s="31">
        <f>_xlfn.LET(
    _xlpm.patientID, A95,
    _xlpm.switchDate, DATE(LEFT(B95, 4), RIGHT(B95,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11.785714285714283</v>
      </c>
      <c r="E95" s="17">
        <v>9.23</v>
      </c>
      <c r="F95" s="17">
        <v>11.79</v>
      </c>
    </row>
    <row r="96" spans="1:6" x14ac:dyDescent="0.25">
      <c r="A96" s="17">
        <v>95</v>
      </c>
      <c r="B96" s="17" t="s">
        <v>61</v>
      </c>
      <c r="C96" s="31">
        <f>_xlfn.LET(
    _xlpm.patientID, A96,
    _xlpm.switchDate, DATE(LEFT(B96, 4), RIGHT(B96,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96" s="31">
        <f>_xlfn.LET(
    _xlpm.patientID, A96,
    _xlpm.switchDate, DATE(LEFT(B96, 4), RIGHT(B96,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96" s="17">
        <v>0</v>
      </c>
      <c r="F96" s="17">
        <v>0</v>
      </c>
    </row>
    <row r="97" spans="1:6" x14ac:dyDescent="0.25">
      <c r="A97" s="17">
        <v>96</v>
      </c>
      <c r="B97" s="17" t="s">
        <v>17</v>
      </c>
      <c r="C97" s="31">
        <f>_xlfn.LET(
    _xlpm.patientID, A97,
    _xlpm.switchDate, DATE(LEFT(B97, 4), RIGHT(B97,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10.875</v>
      </c>
      <c r="D97" s="31">
        <f>_xlfn.LET(
    _xlpm.patientID, A97,
    _xlpm.switchDate, DATE(LEFT(B97, 4), RIGHT(B97,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11.642857142857142</v>
      </c>
      <c r="E97" s="17">
        <v>10.88</v>
      </c>
      <c r="F97" s="17">
        <v>11.64</v>
      </c>
    </row>
    <row r="98" spans="1:6" x14ac:dyDescent="0.25">
      <c r="A98" s="17">
        <v>97</v>
      </c>
      <c r="B98" s="17" t="s">
        <v>17</v>
      </c>
      <c r="C98" s="31">
        <f>_xlfn.LET(
    _xlpm.patientID, A98,
    _xlpm.switchDate, DATE(LEFT(B98, 4), RIGHT(B98,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11.45</v>
      </c>
      <c r="D98" s="31">
        <f>_xlfn.LET(
    _xlpm.patientID, A98,
    _xlpm.switchDate, DATE(LEFT(B98, 4), RIGHT(B98,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10.666666666666666</v>
      </c>
      <c r="E98" s="17">
        <v>11.45</v>
      </c>
      <c r="F98" s="17">
        <v>10.67</v>
      </c>
    </row>
    <row r="99" spans="1:6" x14ac:dyDescent="0.25">
      <c r="A99" s="17">
        <v>98</v>
      </c>
      <c r="B99" s="17" t="s">
        <v>17</v>
      </c>
      <c r="C99" s="31">
        <f>_xlfn.LET(
    _xlpm.patientID, A99,
    _xlpm.switchDate, DATE(LEFT(B99, 4), RIGHT(B99,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10.35</v>
      </c>
      <c r="D99" s="31">
        <f>_xlfn.LET(
    _xlpm.patientID, A99,
    _xlpm.switchDate, DATE(LEFT(B99, 4), RIGHT(B99,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9.7999999999999989</v>
      </c>
      <c r="E99" s="17">
        <v>10.35</v>
      </c>
      <c r="F99" s="17">
        <v>9.8000000000000007</v>
      </c>
    </row>
    <row r="100" spans="1:6" x14ac:dyDescent="0.25">
      <c r="A100" s="17">
        <v>99</v>
      </c>
      <c r="B100" s="17" t="s">
        <v>17</v>
      </c>
      <c r="C100" s="31">
        <f>_xlfn.LET(
    _xlpm.patientID, A100,
    _xlpm.switchDate, DATE(LEFT(B100, 4), RIGHT(B100,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10.050000000000001</v>
      </c>
      <c r="D100" s="31">
        <f>_xlfn.LET(
    _xlpm.patientID, A100,
    _xlpm.switchDate, DATE(LEFT(B100, 4), RIGHT(B100,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11.3</v>
      </c>
      <c r="E100" s="17">
        <v>10.050000000000001</v>
      </c>
      <c r="F100" s="17">
        <v>11.3</v>
      </c>
    </row>
    <row r="101" spans="1:6" x14ac:dyDescent="0.25">
      <c r="A101" s="17">
        <v>100</v>
      </c>
      <c r="B101" s="17" t="s">
        <v>17</v>
      </c>
      <c r="C101" s="31">
        <f>_xlfn.LET(
    _xlpm.patientID, A101,
    _xlpm.switchDate, DATE(LEFT(B101, 4), RIGHT(B101,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9.75</v>
      </c>
      <c r="D101" s="31">
        <f>_xlfn.LET(
    _xlpm.patientID, A101,
    _xlpm.switchDate, DATE(LEFT(B101, 4), RIGHT(B101,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9.9333333333333336</v>
      </c>
      <c r="E101" s="17">
        <v>9.75</v>
      </c>
      <c r="F101" s="17">
        <v>9.93</v>
      </c>
    </row>
    <row r="102" spans="1:6" x14ac:dyDescent="0.25">
      <c r="A102" s="17">
        <v>101</v>
      </c>
      <c r="B102" s="17" t="s">
        <v>17</v>
      </c>
      <c r="C102" s="31">
        <f>_xlfn.LET(
    _xlpm.patientID, A102,
    _xlpm.switchDate, DATE(LEFT(B102, 4), RIGHT(B102,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9.9</v>
      </c>
      <c r="D102" s="31">
        <f>_xlfn.LET(
    _xlpm.patientID, A102,
    _xlpm.switchDate, DATE(LEFT(B102, 4), RIGHT(B102,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10.799999999999999</v>
      </c>
      <c r="E102" s="17">
        <v>9.9</v>
      </c>
      <c r="F102" s="17">
        <v>10.8</v>
      </c>
    </row>
    <row r="103" spans="1:6" x14ac:dyDescent="0.25">
      <c r="A103" s="17">
        <v>102</v>
      </c>
      <c r="B103" s="17" t="s">
        <v>61</v>
      </c>
      <c r="C103" s="31">
        <f>_xlfn.LET(
    _xlpm.patientID, A103,
    _xlpm.switchDate, DATE(LEFT(B103, 4), RIGHT(B103,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03" s="31">
        <f>_xlfn.LET(
    _xlpm.patientID, A103,
    _xlpm.switchDate, DATE(LEFT(B103, 4), RIGHT(B103,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03" s="17">
        <v>0</v>
      </c>
      <c r="F103" s="17">
        <v>0</v>
      </c>
    </row>
    <row r="104" spans="1:6" x14ac:dyDescent="0.25">
      <c r="A104" s="17">
        <v>103</v>
      </c>
      <c r="B104" s="17" t="s">
        <v>61</v>
      </c>
      <c r="C104" s="31">
        <f>_xlfn.LET(
    _xlpm.patientID, A104,
    _xlpm.switchDate, DATE(LEFT(B104, 4), RIGHT(B104,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04" s="31">
        <f>_xlfn.LET(
    _xlpm.patientID, A104,
    _xlpm.switchDate, DATE(LEFT(B104, 4), RIGHT(B104,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04" s="17">
        <v>0</v>
      </c>
      <c r="F104" s="17">
        <v>0</v>
      </c>
    </row>
    <row r="105" spans="1:6" x14ac:dyDescent="0.25">
      <c r="A105" s="17">
        <v>104</v>
      </c>
      <c r="B105" s="17" t="s">
        <v>17</v>
      </c>
      <c r="C105" s="31">
        <f>_xlfn.LET(
    _xlpm.patientID, A105,
    _xlpm.switchDate, DATE(LEFT(B105, 4), RIGHT(B105,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11.2</v>
      </c>
      <c r="D105" s="31">
        <f>_xlfn.LET(
    _xlpm.patientID, A105,
    _xlpm.switchDate, DATE(LEFT(B105, 4), RIGHT(B105,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10.774999999999999</v>
      </c>
      <c r="E105" s="17">
        <v>11.2</v>
      </c>
      <c r="F105" s="17">
        <v>10.78</v>
      </c>
    </row>
    <row r="106" spans="1:6" x14ac:dyDescent="0.25">
      <c r="A106" s="17">
        <v>105</v>
      </c>
      <c r="B106" s="17" t="s">
        <v>17</v>
      </c>
      <c r="C106" s="31">
        <f>_xlfn.LET(
    _xlpm.patientID, A106,
    _xlpm.switchDate, DATE(LEFT(B106, 4), RIGHT(B106,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10.533333333333333</v>
      </c>
      <c r="D106" s="31">
        <f>_xlfn.LET(
    _xlpm.patientID, A106,
    _xlpm.switchDate, DATE(LEFT(B106, 4), RIGHT(B106,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10.137500000000001</v>
      </c>
      <c r="E106" s="17">
        <v>10.53</v>
      </c>
      <c r="F106" s="17">
        <v>10.14</v>
      </c>
    </row>
    <row r="107" spans="1:6" x14ac:dyDescent="0.25">
      <c r="A107" s="17">
        <v>106</v>
      </c>
      <c r="B107" s="17" t="s">
        <v>17</v>
      </c>
      <c r="C107" s="31">
        <f>_xlfn.LET(
    _xlpm.patientID, A107,
    _xlpm.switchDate, DATE(LEFT(B107, 4), RIGHT(B107,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8.8249999999999993</v>
      </c>
      <c r="D107" s="31">
        <f>_xlfn.LET(
    _xlpm.patientID, A107,
    _xlpm.switchDate, DATE(LEFT(B107, 4), RIGHT(B107,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9.3666666666666671</v>
      </c>
      <c r="E107" s="17">
        <v>8.83</v>
      </c>
      <c r="F107" s="17">
        <v>9.3699999999999992</v>
      </c>
    </row>
    <row r="108" spans="1:6" x14ac:dyDescent="0.25">
      <c r="A108" s="17">
        <v>107</v>
      </c>
      <c r="B108" s="17" t="s">
        <v>61</v>
      </c>
      <c r="C108" s="31">
        <f>_xlfn.LET(
    _xlpm.patientID, A108,
    _xlpm.switchDate, DATE(LEFT(B108, 4), RIGHT(B108,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08" s="31">
        <f>_xlfn.LET(
    _xlpm.patientID, A108,
    _xlpm.switchDate, DATE(LEFT(B108, 4), RIGHT(B108,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08" s="17">
        <v>0</v>
      </c>
      <c r="F108" s="17">
        <v>0</v>
      </c>
    </row>
    <row r="109" spans="1:6" x14ac:dyDescent="0.25">
      <c r="A109" s="17">
        <v>108</v>
      </c>
      <c r="B109" s="17" t="s">
        <v>18</v>
      </c>
      <c r="C109" s="31">
        <f>_xlfn.LET(
    _xlpm.patientID, A109,
    _xlpm.switchDate, DATE(LEFT(B109, 4), RIGHT(B109,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10.999999999999998</v>
      </c>
      <c r="D109" s="31">
        <f>_xlfn.LET(
    _xlpm.patientID, A109,
    _xlpm.switchDate, DATE(LEFT(B109, 4), RIGHT(B109,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10.533333333333333</v>
      </c>
      <c r="E109" s="17">
        <v>11</v>
      </c>
      <c r="F109" s="17">
        <v>10.53</v>
      </c>
    </row>
    <row r="110" spans="1:6" x14ac:dyDescent="0.25">
      <c r="A110" s="17">
        <v>109</v>
      </c>
      <c r="B110" s="17" t="s">
        <v>17</v>
      </c>
      <c r="C110" s="31">
        <f>_xlfn.LET(
    _xlpm.patientID, A110,
    _xlpm.switchDate, DATE(LEFT(B110, 4), RIGHT(B110,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12.557142857142859</v>
      </c>
      <c r="D110" s="31">
        <f>_xlfn.LET(
    _xlpm.patientID, A110,
    _xlpm.switchDate, DATE(LEFT(B110, 4), RIGHT(B110,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10.785714285714286</v>
      </c>
      <c r="E110" s="17">
        <v>12.56</v>
      </c>
      <c r="F110" s="17">
        <v>10.79</v>
      </c>
    </row>
    <row r="111" spans="1:6" x14ac:dyDescent="0.25">
      <c r="A111" s="17">
        <v>110</v>
      </c>
      <c r="B111" s="17" t="s">
        <v>17</v>
      </c>
      <c r="C111" s="31">
        <f>_xlfn.LET(
    _xlpm.patientID, A111,
    _xlpm.switchDate, DATE(LEFT(B111, 4), RIGHT(B111,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10.45</v>
      </c>
      <c r="D111" s="31">
        <f>_xlfn.LET(
    _xlpm.patientID, A111,
    _xlpm.switchDate, DATE(LEFT(B111, 4), RIGHT(B111,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10.277777777777779</v>
      </c>
      <c r="E111" s="17">
        <v>10.45</v>
      </c>
      <c r="F111" s="17">
        <v>10.28</v>
      </c>
    </row>
    <row r="112" spans="1:6" x14ac:dyDescent="0.25">
      <c r="A112" s="17">
        <v>111</v>
      </c>
      <c r="B112" s="17" t="s">
        <v>18</v>
      </c>
      <c r="C112" s="31">
        <f>_xlfn.LET(
    _xlpm.patientID, A112,
    _xlpm.switchDate, DATE(LEFT(B112, 4), RIGHT(B112,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11.328571428571426</v>
      </c>
      <c r="D112" s="31">
        <f>_xlfn.LET(
    _xlpm.patientID, A112,
    _xlpm.switchDate, DATE(LEFT(B112, 4), RIGHT(B112,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10.649999999999999</v>
      </c>
      <c r="E112" s="17">
        <v>11.33</v>
      </c>
      <c r="F112" s="17">
        <v>10.65</v>
      </c>
    </row>
    <row r="113" spans="1:6" x14ac:dyDescent="0.25">
      <c r="A113" s="17">
        <v>112</v>
      </c>
      <c r="B113" s="17" t="s">
        <v>17</v>
      </c>
      <c r="C113" s="31">
        <f>_xlfn.LET(
    _xlpm.patientID, A113,
    _xlpm.switchDate, DATE(LEFT(B113, 4), RIGHT(B113,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11.260000000000002</v>
      </c>
      <c r="D113" s="31">
        <f>_xlfn.LET(
    _xlpm.patientID, A113,
    _xlpm.switchDate, DATE(LEFT(B113, 4), RIGHT(B113,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10.942857142857141</v>
      </c>
      <c r="E113" s="17">
        <v>11.26</v>
      </c>
      <c r="F113" s="17">
        <v>10.94</v>
      </c>
    </row>
    <row r="114" spans="1:6" x14ac:dyDescent="0.25">
      <c r="A114" s="17">
        <v>113</v>
      </c>
      <c r="B114" s="17" t="s">
        <v>17</v>
      </c>
      <c r="C114" s="31">
        <f>_xlfn.LET(
    _xlpm.patientID, A114,
    _xlpm.switchDate, DATE(LEFT(B114, 4), RIGHT(B114,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10.65</v>
      </c>
      <c r="D114" s="31">
        <f>_xlfn.LET(
    _xlpm.patientID, A114,
    _xlpm.switchDate, DATE(LEFT(B114, 4), RIGHT(B114,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9.6199999999999992</v>
      </c>
      <c r="E114" s="17">
        <v>10.65</v>
      </c>
      <c r="F114" s="17">
        <v>9.6199999999999992</v>
      </c>
    </row>
    <row r="115" spans="1:6" x14ac:dyDescent="0.25">
      <c r="A115" s="17">
        <v>114</v>
      </c>
      <c r="B115" s="17" t="s">
        <v>17</v>
      </c>
      <c r="C115" s="31">
        <f>_xlfn.LET(
    _xlpm.patientID, A115,
    _xlpm.switchDate, DATE(LEFT(B115, 4), RIGHT(B115,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10.525000000000002</v>
      </c>
      <c r="D115" s="31">
        <f>_xlfn.LET(
    _xlpm.patientID, A115,
    _xlpm.switchDate, DATE(LEFT(B115, 4), RIGHT(B115,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10.275</v>
      </c>
      <c r="E115" s="17">
        <v>10.53</v>
      </c>
      <c r="F115" s="17">
        <v>10.28</v>
      </c>
    </row>
    <row r="116" spans="1:6" x14ac:dyDescent="0.25">
      <c r="A116" s="17">
        <v>115</v>
      </c>
      <c r="B116" s="17" t="s">
        <v>61</v>
      </c>
      <c r="C116" s="31">
        <f>_xlfn.LET(
    _xlpm.patientID, A116,
    _xlpm.switchDate, DATE(LEFT(B116, 4), RIGHT(B116,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16" s="31">
        <f>_xlfn.LET(
    _xlpm.patientID, A116,
    _xlpm.switchDate, DATE(LEFT(B116, 4), RIGHT(B116,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16" s="17">
        <v>0</v>
      </c>
      <c r="F116" s="17">
        <v>0</v>
      </c>
    </row>
    <row r="117" spans="1:6" x14ac:dyDescent="0.25">
      <c r="A117" s="17">
        <v>116</v>
      </c>
      <c r="B117" s="17" t="s">
        <v>17</v>
      </c>
      <c r="C117" s="31">
        <f>_xlfn.LET(
    _xlpm.patientID, A117,
    _xlpm.switchDate, DATE(LEFT(B117, 4), RIGHT(B117,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</v>
      </c>
      <c r="D117" s="31">
        <f>_xlfn.LET(
    _xlpm.patientID, A117,
    _xlpm.switchDate, DATE(LEFT(B117, 4), RIGHT(B117,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10.342857142857143</v>
      </c>
      <c r="E117" s="17">
        <v>10.8</v>
      </c>
      <c r="F117" s="17">
        <v>10.34</v>
      </c>
    </row>
    <row r="118" spans="1:6" x14ac:dyDescent="0.25">
      <c r="A118" s="17">
        <v>117</v>
      </c>
      <c r="B118" s="17" t="s">
        <v>17</v>
      </c>
      <c r="C118" s="31">
        <f>_xlfn.LET(
    _xlpm.patientID, A118,
    _xlpm.switchDate, DATE(LEFT(B118, 4), RIGHT(B118,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7.8599999999999994</v>
      </c>
      <c r="D118" s="31">
        <f>_xlfn.LET(
    _xlpm.patientID, A118,
    _xlpm.switchDate, DATE(LEFT(B118, 4), RIGHT(B118,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10.4</v>
      </c>
      <c r="E118" s="17">
        <v>7.86</v>
      </c>
      <c r="F118" s="17">
        <v>10.4</v>
      </c>
    </row>
    <row r="119" spans="1:6" x14ac:dyDescent="0.25">
      <c r="A119" s="17">
        <v>118</v>
      </c>
      <c r="B119" s="17" t="s">
        <v>17</v>
      </c>
      <c r="C119" s="31">
        <f>_xlfn.LET(
    _xlpm.patientID, A119,
    _xlpm.switchDate, DATE(LEFT(B119, 4), RIGHT(B119,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11.579999999999998</v>
      </c>
      <c r="D119" s="31">
        <f>_xlfn.LET(
    _xlpm.patientID, A119,
    _xlpm.switchDate, DATE(LEFT(B119, 4), RIGHT(B119,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11.2</v>
      </c>
      <c r="E119" s="17">
        <v>11.58</v>
      </c>
      <c r="F119" s="17">
        <v>11.2</v>
      </c>
    </row>
    <row r="120" spans="1:6" x14ac:dyDescent="0.25">
      <c r="A120" s="17">
        <v>119</v>
      </c>
      <c r="B120" s="17" t="s">
        <v>17</v>
      </c>
      <c r="C120" s="31">
        <f>_xlfn.LET(
    _xlpm.patientID, A120,
    _xlpm.switchDate, DATE(LEFT(B120, 4), RIGHT(B120,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9.375</v>
      </c>
      <c r="D120" s="31">
        <f>_xlfn.LET(
    _xlpm.patientID, A120,
    _xlpm.switchDate, DATE(LEFT(B120, 4), RIGHT(B120,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10.214285714285714</v>
      </c>
      <c r="E120" s="17">
        <v>9.3800000000000008</v>
      </c>
      <c r="F120" s="17">
        <v>10.210000000000001</v>
      </c>
    </row>
    <row r="121" spans="1:6" x14ac:dyDescent="0.25">
      <c r="A121" s="17">
        <v>120</v>
      </c>
      <c r="B121" s="17" t="s">
        <v>61</v>
      </c>
      <c r="C121" s="31">
        <f>_xlfn.LET(
    _xlpm.patientID, A121,
    _xlpm.switchDate, DATE(LEFT(B121, 4), RIGHT(B121,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21" s="31">
        <f>_xlfn.LET(
    _xlpm.patientID, A121,
    _xlpm.switchDate, DATE(LEFT(B121, 4), RIGHT(B121,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21" s="17">
        <v>0</v>
      </c>
      <c r="F121" s="17">
        <v>0</v>
      </c>
    </row>
    <row r="122" spans="1:6" x14ac:dyDescent="0.25">
      <c r="A122" s="17">
        <v>121</v>
      </c>
      <c r="B122" s="17" t="s">
        <v>18</v>
      </c>
      <c r="C122" s="31">
        <f>_xlfn.LET(
    _xlpm.patientID, A122,
    _xlpm.switchDate, DATE(LEFT(B122, 4), RIGHT(B122,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12.100000000000001</v>
      </c>
      <c r="D122" s="31">
        <f>_xlfn.LET(
    _xlpm.patientID, A122,
    _xlpm.switchDate, DATE(LEFT(B122, 4), RIGHT(B122,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11.7</v>
      </c>
      <c r="E122" s="17">
        <v>12.1</v>
      </c>
      <c r="F122" s="17">
        <v>11.7</v>
      </c>
    </row>
    <row r="123" spans="1:6" x14ac:dyDescent="0.25">
      <c r="A123" s="17">
        <v>122</v>
      </c>
      <c r="B123" s="17" t="s">
        <v>17</v>
      </c>
      <c r="C123" s="31">
        <f>_xlfn.LET(
    _xlpm.patientID, A123,
    _xlpm.switchDate, DATE(LEFT(B123, 4), RIGHT(B123,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11.64</v>
      </c>
      <c r="D123" s="31">
        <f>_xlfn.LET(
    _xlpm.patientID, A123,
    _xlpm.switchDate, DATE(LEFT(B123, 4), RIGHT(B123,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11.687500000000002</v>
      </c>
      <c r="E123" s="17">
        <v>11.64</v>
      </c>
      <c r="F123" s="17">
        <v>11.69</v>
      </c>
    </row>
    <row r="124" spans="1:6" x14ac:dyDescent="0.25">
      <c r="A124" s="17">
        <v>123</v>
      </c>
      <c r="B124" s="17" t="s">
        <v>61</v>
      </c>
      <c r="C124" s="31">
        <f>_xlfn.LET(
    _xlpm.patientID, A124,
    _xlpm.switchDate, DATE(LEFT(B124, 4), RIGHT(B124,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24" s="31">
        <f>_xlfn.LET(
    _xlpm.patientID, A124,
    _xlpm.switchDate, DATE(LEFT(B124, 4), RIGHT(B124,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24" s="17">
        <v>0</v>
      </c>
      <c r="F124" s="17">
        <v>0</v>
      </c>
    </row>
    <row r="125" spans="1:6" x14ac:dyDescent="0.25">
      <c r="A125" s="17">
        <v>124</v>
      </c>
      <c r="B125" s="17" t="s">
        <v>61</v>
      </c>
      <c r="C125" s="31">
        <f>_xlfn.LET(
    _xlpm.patientID, A125,
    _xlpm.switchDate, DATE(LEFT(B125, 4), RIGHT(B125,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25" s="31">
        <f>_xlfn.LET(
    _xlpm.patientID, A125,
    _xlpm.switchDate, DATE(LEFT(B125, 4), RIGHT(B125,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25" s="17">
        <v>0</v>
      </c>
      <c r="F125" s="17">
        <v>0</v>
      </c>
    </row>
    <row r="126" spans="1:6" x14ac:dyDescent="0.25">
      <c r="A126" s="17">
        <v>125</v>
      </c>
      <c r="B126" s="17" t="s">
        <v>17</v>
      </c>
      <c r="C126" s="31">
        <f>_xlfn.LET(
    _xlpm.patientID, A126,
    _xlpm.switchDate, DATE(LEFT(B126, 4), RIGHT(B126,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9</v>
      </c>
      <c r="D126" s="31">
        <f>_xlfn.LET(
    _xlpm.patientID, A126,
    _xlpm.switchDate, DATE(LEFT(B126, 4), RIGHT(B126,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8.1333333333333329</v>
      </c>
      <c r="E126" s="17">
        <v>9</v>
      </c>
      <c r="F126" s="17">
        <v>8.1300000000000008</v>
      </c>
    </row>
    <row r="127" spans="1:6" x14ac:dyDescent="0.25">
      <c r="A127" s="17">
        <v>126</v>
      </c>
      <c r="B127" s="17" t="s">
        <v>17</v>
      </c>
      <c r="C127" s="31">
        <f>_xlfn.LET(
    _xlpm.patientID, A127,
    _xlpm.switchDate, DATE(LEFT(B127, 4), RIGHT(B127,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11.34</v>
      </c>
      <c r="D127" s="31">
        <f>_xlfn.LET(
    _xlpm.patientID, A127,
    _xlpm.switchDate, DATE(LEFT(B127, 4), RIGHT(B127,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11.499999999999998</v>
      </c>
      <c r="E127" s="17">
        <v>11.34</v>
      </c>
      <c r="F127" s="17">
        <v>11.5</v>
      </c>
    </row>
    <row r="128" spans="1:6" x14ac:dyDescent="0.25">
      <c r="A128" s="17">
        <v>127</v>
      </c>
      <c r="B128" s="17" t="s">
        <v>61</v>
      </c>
      <c r="C128" s="31">
        <f>_xlfn.LET(
    _xlpm.patientID, A128,
    _xlpm.switchDate, DATE(LEFT(B128, 4), RIGHT(B128,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0</v>
      </c>
      <c r="D128" s="31">
        <f>_xlfn.LET(
    _xlpm.patientID, A128,
    _xlpm.switchDate, DATE(LEFT(B128, 4), RIGHT(B128,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0</v>
      </c>
      <c r="E128" s="17">
        <v>0</v>
      </c>
      <c r="F128" s="17">
        <v>0</v>
      </c>
    </row>
    <row r="129" spans="1:6" x14ac:dyDescent="0.25">
      <c r="A129" s="17">
        <v>128</v>
      </c>
      <c r="B129" s="17" t="s">
        <v>17</v>
      </c>
      <c r="C129" s="31">
        <f>_xlfn.LET(
    _xlpm.patientID, A129,
    _xlpm.switchDate, DATE(LEFT(B129, 4), RIGHT(B129, 2), 1),
    _xlpm.count, COUNTIFS(Labs!A:A, _xlpm.patientID, Labs!C:C, "LAB B", Labs!B:B, "&lt;"&amp;_xlpm.switchDate),
    _xlpm.sum, SUMIFS(Labs!D:D, Labs!A:A, _xlpm.patientID, Labs!C:C, "LAB B", Labs!B:B, "&lt;"&amp;_xlpm.switchDate),
    IF(_xlpm.count &gt; 0,
       _xlpm.sum / _xlpm.count,
       0
    )
)</f>
        <v>10.86</v>
      </c>
      <c r="D129" s="31">
        <f>_xlfn.LET(
    _xlpm.patientID, A129,
    _xlpm.switchDate, DATE(LEFT(B129, 4), RIGHT(B129, 2), 1),
    _xlpm.count, COUNTIFS(Labs!A:A, _xlpm.patientID, Labs!C:C, "LAB B", Labs!B:B, "&gt;="&amp;_xlpm.switchDate),
    _xlpm.sum, SUMIFS(Labs!D:D, Labs!A:A, _xlpm.patientID, Labs!C:C, "LAB B", Labs!B:B, "&gt;="&amp;_xlpm.switchDate),
    IF(_xlpm.count &gt; 0,
       _xlpm.sum/_xlpm.count,
       0
    )
)</f>
        <v>10.9</v>
      </c>
      <c r="E129" s="17">
        <v>10.86</v>
      </c>
      <c r="F129" s="17">
        <v>10.9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FEB9-CB6F-4209-802D-B34CF80C2DAB}">
  <dimension ref="A1:I10"/>
  <sheetViews>
    <sheetView workbookViewId="0">
      <selection activeCell="D33" sqref="D33"/>
    </sheetView>
  </sheetViews>
  <sheetFormatPr defaultRowHeight="12.5" x14ac:dyDescent="0.25"/>
  <cols>
    <col min="2" max="2" width="14.26953125" bestFit="1" customWidth="1"/>
    <col min="4" max="4" width="22.453125" bestFit="1" customWidth="1"/>
    <col min="5" max="5" width="14.26953125" bestFit="1" customWidth="1"/>
    <col min="6" max="6" width="9.81640625" bestFit="1" customWidth="1"/>
    <col min="7" max="7" width="22.453125" bestFit="1" customWidth="1"/>
    <col min="8" max="8" width="15.453125" bestFit="1" customWidth="1"/>
    <col min="9" max="9" width="11.81640625" bestFit="1" customWidth="1"/>
  </cols>
  <sheetData>
    <row r="1" spans="1:9" x14ac:dyDescent="0.25">
      <c r="B1" s="1"/>
      <c r="C1" s="1"/>
      <c r="D1" s="1"/>
      <c r="E1" s="1"/>
      <c r="F1" s="1"/>
      <c r="G1" s="1"/>
      <c r="H1" s="1"/>
      <c r="I1" s="1"/>
    </row>
    <row r="2" spans="1:9" ht="13" x14ac:dyDescent="0.25">
      <c r="A2" s="9"/>
      <c r="B2" s="6" t="s">
        <v>20</v>
      </c>
      <c r="C2" s="6"/>
      <c r="D2" s="6"/>
      <c r="E2" s="6"/>
      <c r="F2" s="6"/>
      <c r="G2" s="6"/>
      <c r="H2" s="1"/>
      <c r="I2" s="1"/>
    </row>
    <row r="3" spans="1:9" ht="13" x14ac:dyDescent="0.25">
      <c r="A3" s="12"/>
      <c r="B3" s="7" t="s">
        <v>9</v>
      </c>
      <c r="C3" s="7"/>
      <c r="D3" s="7"/>
      <c r="E3" s="7" t="s">
        <v>10</v>
      </c>
      <c r="F3" s="13"/>
      <c r="G3" s="13"/>
    </row>
    <row r="4" spans="1:9" x14ac:dyDescent="0.25">
      <c r="A4" s="8" t="s">
        <v>21</v>
      </c>
      <c r="B4" s="8" t="s">
        <v>25</v>
      </c>
      <c r="C4" s="8" t="s">
        <v>27</v>
      </c>
      <c r="D4" s="8" t="s">
        <v>28</v>
      </c>
      <c r="E4" s="8" t="s">
        <v>25</v>
      </c>
      <c r="F4" s="8" t="s">
        <v>27</v>
      </c>
      <c r="G4" s="8" t="s">
        <v>28</v>
      </c>
      <c r="H4" s="1" t="s">
        <v>24</v>
      </c>
      <c r="I4" s="1" t="s">
        <v>26</v>
      </c>
    </row>
    <row r="5" spans="1:9" x14ac:dyDescent="0.25">
      <c r="A5" s="10" t="s">
        <v>15</v>
      </c>
      <c r="B5" s="14">
        <v>92</v>
      </c>
      <c r="C5" s="14">
        <v>4303700</v>
      </c>
      <c r="D5" s="14">
        <f>C5/B5</f>
        <v>46779.34782608696</v>
      </c>
      <c r="E5" s="14"/>
      <c r="F5" s="14"/>
      <c r="G5" s="14"/>
      <c r="H5" s="1">
        <v>92</v>
      </c>
      <c r="I5" s="1">
        <v>4303700</v>
      </c>
    </row>
    <row r="6" spans="1:9" x14ac:dyDescent="0.25">
      <c r="A6" s="10" t="s">
        <v>16</v>
      </c>
      <c r="B6" s="14">
        <v>92</v>
      </c>
      <c r="C6" s="14">
        <v>4477100</v>
      </c>
      <c r="D6" s="14">
        <f>C6/B6</f>
        <v>48664.130434782608</v>
      </c>
      <c r="E6" s="14"/>
      <c r="F6" s="14"/>
      <c r="G6" s="14"/>
      <c r="H6" s="1">
        <v>92</v>
      </c>
      <c r="I6" s="1">
        <v>4477100</v>
      </c>
    </row>
    <row r="7" spans="1:9" x14ac:dyDescent="0.25">
      <c r="A7" s="10" t="s">
        <v>17</v>
      </c>
      <c r="B7" s="14">
        <v>73</v>
      </c>
      <c r="C7" s="14">
        <v>849900</v>
      </c>
      <c r="D7" s="14">
        <f>C7/B7</f>
        <v>11642.465753424658</v>
      </c>
      <c r="E7" s="14">
        <v>76</v>
      </c>
      <c r="F7" s="14">
        <v>535</v>
      </c>
      <c r="G7" s="14">
        <f>F7/E7</f>
        <v>7.0394736842105265</v>
      </c>
      <c r="H7" s="1">
        <v>87</v>
      </c>
      <c r="I7" s="1">
        <v>850435</v>
      </c>
    </row>
    <row r="8" spans="1:9" x14ac:dyDescent="0.25">
      <c r="A8" s="10" t="s">
        <v>18</v>
      </c>
      <c r="B8" s="14"/>
      <c r="C8" s="14"/>
      <c r="D8" s="14"/>
      <c r="E8" s="14">
        <v>66</v>
      </c>
      <c r="F8" s="14">
        <v>393</v>
      </c>
      <c r="G8" s="14">
        <f t="shared" ref="G8:G10" si="0">F8/E8</f>
        <v>5.9545454545454541</v>
      </c>
      <c r="H8" s="1">
        <v>66</v>
      </c>
      <c r="I8" s="1">
        <v>393</v>
      </c>
    </row>
    <row r="9" spans="1:9" x14ac:dyDescent="0.25">
      <c r="A9" s="10" t="s">
        <v>19</v>
      </c>
      <c r="B9" s="14">
        <v>4</v>
      </c>
      <c r="C9" s="14">
        <v>75300</v>
      </c>
      <c r="D9" s="14">
        <f>C9/B9</f>
        <v>18825</v>
      </c>
      <c r="E9" s="14">
        <v>72</v>
      </c>
      <c r="F9" s="14">
        <v>420</v>
      </c>
      <c r="G9" s="14">
        <f t="shared" si="0"/>
        <v>5.833333333333333</v>
      </c>
      <c r="H9" s="1">
        <v>76</v>
      </c>
      <c r="I9" s="1">
        <v>75720</v>
      </c>
    </row>
    <row r="10" spans="1:9" ht="13.5" hidden="1" thickTop="1" x14ac:dyDescent="0.25">
      <c r="A10" s="11" t="s">
        <v>22</v>
      </c>
      <c r="B10" s="15">
        <v>110</v>
      </c>
      <c r="C10" s="15">
        <v>9706000</v>
      </c>
      <c r="D10" s="15">
        <f t="shared" ref="D10" si="1">C10/B10</f>
        <v>88236.363636363632</v>
      </c>
      <c r="E10" s="15">
        <v>97</v>
      </c>
      <c r="F10" s="15">
        <v>1348</v>
      </c>
      <c r="G10" s="15">
        <f t="shared" si="0"/>
        <v>13.896907216494846</v>
      </c>
      <c r="H10" s="1">
        <v>126</v>
      </c>
      <c r="I10" s="1">
        <v>9707348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Admin</vt:lpstr>
      <vt:lpstr>Labs</vt:lpstr>
      <vt:lpstr>Patient Switching Patterns</vt:lpstr>
      <vt:lpstr>Duration on Medication Before S</vt:lpstr>
      <vt:lpstr>Dose Comparison Pre- and Post-S</vt:lpstr>
      <vt:lpstr>Monthly Dose Variation Post-Swi</vt:lpstr>
      <vt:lpstr>Consistency of Dosage After Swi</vt:lpstr>
      <vt:lpstr>Laboratory Value Comparison</vt:lpstr>
      <vt:lpstr>Sheet4</vt:lpstr>
    </vt:vector>
  </TitlesOfParts>
  <Company>Xelay Acumen,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Yang</dc:creator>
  <cp:lastModifiedBy>可北 水</cp:lastModifiedBy>
  <dcterms:created xsi:type="dcterms:W3CDTF">2012-12-11T07:32:46Z</dcterms:created>
  <dcterms:modified xsi:type="dcterms:W3CDTF">2024-07-24T15:17:24Z</dcterms:modified>
</cp:coreProperties>
</file>