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esktop\CIS475_FinalProject\"/>
    </mc:Choice>
  </mc:AlternateContent>
  <xr:revisionPtr revIDLastSave="0" documentId="13_ncr:1_{A7256018-0691-4EDE-81B4-455EB54E540F}" xr6:coauthVersionLast="36" xr6:coauthVersionMax="36" xr10:uidLastSave="{00000000-0000-0000-0000-000000000000}"/>
  <bookViews>
    <workbookView xWindow="0" yWindow="0" windowWidth="28770" windowHeight="11940" xr2:uid="{697CD249-F4AD-4F90-B080-18931F026328}"/>
  </bookViews>
  <sheets>
    <sheet name="Part A.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D16" i="1" l="1"/>
  <c r="D1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D27" i="1" l="1"/>
  <c r="D28" i="1" s="1"/>
  <c r="D10" i="1"/>
  <c r="D33" i="1"/>
  <c r="H15" i="1"/>
  <c r="H16" i="1" s="1"/>
  <c r="H27" i="1" s="1"/>
  <c r="G15" i="1"/>
  <c r="G16" i="1" s="1"/>
  <c r="G27" i="1" s="1"/>
  <c r="D15" i="1"/>
  <c r="E15" i="1"/>
  <c r="E16" i="1" s="1"/>
  <c r="E27" i="1" s="1"/>
  <c r="F15" i="1"/>
  <c r="F16" i="1" s="1"/>
  <c r="F27" i="1" s="1"/>
  <c r="I15" i="1"/>
  <c r="I16" i="1" s="1"/>
  <c r="I27" i="1" s="1"/>
  <c r="E18" i="1" l="1"/>
  <c r="E10" i="1"/>
  <c r="D32" i="1"/>
  <c r="E28" i="1"/>
  <c r="F28" i="1" s="1"/>
  <c r="G28" i="1" s="1"/>
  <c r="H28" i="1" s="1"/>
  <c r="I28" i="1" s="1"/>
  <c r="E32" i="1" l="1"/>
  <c r="F10" i="1"/>
  <c r="F18" i="1"/>
  <c r="E33" i="1"/>
  <c r="G18" i="1" l="1"/>
  <c r="F33" i="1"/>
  <c r="G10" i="1"/>
  <c r="F32" i="1"/>
  <c r="H10" i="1" l="1"/>
  <c r="G32" i="1"/>
  <c r="G33" i="1"/>
  <c r="H18" i="1"/>
  <c r="I18" i="1" l="1"/>
  <c r="H33" i="1"/>
  <c r="I10" i="1"/>
  <c r="H32" i="1"/>
  <c r="I32" i="1" l="1"/>
  <c r="K10" i="1"/>
  <c r="I33" i="1"/>
  <c r="K31" i="1" s="1"/>
  <c r="K18" i="1"/>
  <c r="K21" i="1" l="1"/>
  <c r="K23" i="1" s="1"/>
</calcChain>
</file>

<file path=xl/sharedStrings.xml><?xml version="1.0" encoding="utf-8"?>
<sst xmlns="http://schemas.openxmlformats.org/spreadsheetml/2006/main" count="28" uniqueCount="28">
  <si>
    <t>Year 0</t>
  </si>
  <si>
    <t>Year 1</t>
  </si>
  <si>
    <t>Year 2</t>
  </si>
  <si>
    <t>Year 3</t>
  </si>
  <si>
    <t>Year 4</t>
  </si>
  <si>
    <t xml:space="preserve"> Year 5</t>
  </si>
  <si>
    <t>Total</t>
  </si>
  <si>
    <t xml:space="preserve">Net economic benefit </t>
  </si>
  <si>
    <t>Discount rate (12%)</t>
  </si>
  <si>
    <t xml:space="preserve">PV of Benefits </t>
  </si>
  <si>
    <t xml:space="preserve">NPV of all Benefits </t>
  </si>
  <si>
    <t>(NPV previous year + PV current year</t>
  </si>
  <si>
    <t>One-Time Costs</t>
  </si>
  <si>
    <t xml:space="preserve">Recurring Costs </t>
  </si>
  <si>
    <t>Discount rate(12%)</t>
  </si>
  <si>
    <t xml:space="preserve">PV of Costs </t>
  </si>
  <si>
    <t xml:space="preserve">NPV of all Costs </t>
  </si>
  <si>
    <t>Overall NPV</t>
  </si>
  <si>
    <t>NPV Benefits + NPV Costs</t>
  </si>
  <si>
    <t>Overall ROI</t>
  </si>
  <si>
    <t>Break Even Analysis</t>
  </si>
  <si>
    <t>Yearly NPV Cash Flow</t>
  </si>
  <si>
    <t>Overall NPV Cash Flow</t>
  </si>
  <si>
    <t xml:space="preserve">Line Chart </t>
  </si>
  <si>
    <t>Benefits</t>
  </si>
  <si>
    <t>Costs</t>
  </si>
  <si>
    <t>Break Even Happens After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</si>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</sst>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vertical="top"/>
    </xf>
    <xf numFmtId="4" fontId="0" fillId="0" borderId="0" xfId="0" applyNumberFormat="1"/>
    <xf numFmtId="2" fontId="0" fillId="0" borderId="0" xfId="0" applyNumberFormat="1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'Part A.1'!$A$32:$C$32</c:f>
              <c:strCache>
                <c:ptCount val="3"/>
                <c:pt idx="0">
                  <c:v>Benefits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A.1'!$D$31:$I$31</c:f>
              <c:numCache>
                <c:formatCode>#,##0.00_);[Red]\(#,##0.00\)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'Part A.1'!$D$32:$I$32</c:f>
              <c:numCache>
                <c:formatCode>#,##0.00_);[Red]\(#,##0.00\)</c:formatCode>
                <c:ptCount val="6"/>
                <c:pt idx="0">
                  <c:v>0</c:v>
                </c:pt>
                <c:pt idx="1">
                  <c:v>361607.14285714284</c:v>
                </c:pt>
                <c:pt idx="2">
                  <c:v>684470.66326530604</c:v>
                </c:pt>
                <c:pt idx="3">
                  <c:v>972741.66362973745</c:v>
                </c:pt>
                <c:pt idx="4">
                  <c:v>1230126.4853836941</c:v>
                </c:pt>
                <c:pt idx="5">
                  <c:v>1459934.3619497267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4F22-95B2-CB1AB9FDD159}"/>
            </c:ext>
          </c:extLst>
        </c:ser>
        <c:ser>
          <c:idx val="1"/>
          <c:order val="1"/>
          <c:tx>
            <c:strRef>
              <c:f>'Part A.1'!$A$33:$C$33</c:f>
              <c:strCache>
                <c:ptCount val="3"/>
                <c:pt idx="0">
                  <c:v>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A.1'!$D$31:$I$31</c:f>
              <c:numCache>
                <c:formatCode>#,##0.00_);[Red]\(#,##0.00\)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'Part A.1'!$D$33:$I$33</c:f>
              <c:numCache>
                <c:formatCode>#,##0.00_);[Red]\(#,##0.00\)</c:formatCode>
                <c:ptCount val="6"/>
                <c:pt idx="0">
                  <c:v>470000</c:v>
                </c:pt>
                <c:pt idx="1">
                  <c:v>621785.71428571432</c:v>
                </c:pt>
                <c:pt idx="2">
                  <c:v>757308.67346938781</c:v>
                </c:pt>
                <c:pt idx="3">
                  <c:v>878311.31559766771</c:v>
                </c:pt>
                <c:pt idx="4">
                  <c:v>986349.38892648905</c:v>
                </c:pt>
                <c:pt idx="5">
                  <c:v>1082811.9543986509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E-4F22-95B2-CB1AB9FD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654703"/>
        <c:axId val="1509704735"/>
      </c:lineChart>
      <c:catAx>
        <c:axId val="1823654703"/>
        <c:scaling>
          <c:orientation val="minMax"/>
        </c:scaling>
        <c:delete val="0"/>
        <c:axPos val="b"/>
        <c:numFmt formatCode="#,##0.00_);[Red]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04735"/>
        <c:crosses val="autoZero"/>
        <c:auto val="1"/>
        <c:lblAlgn val="ctr"/>
        <c:lblOffset val="100"/>
        <c:noMultiLvlLbl val="0"/>
      </c:catAx>
      <c:valAx>
        <c:axId val="15097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8</xdr:row>
      <xdr:rowOff>152400</xdr:rowOff>
    </xdr:from>
    <xdr:to>
      <xdr:col>19</xdr:col>
      <xdr:colOff>476250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A079E-433A-47E9-9D86-6F20A6AC8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BDF7-72BA-441C-87F1-DB6AF2DFBAEF}">
  <dimension ref="A1:S33"/>
  <sheetViews>
    <sheetView tabSelected="1" workbookViewId="0">
      <selection activeCell="Y25" sqref="Y25"/>
    </sheetView>
  </sheetViews>
  <sheetFormatPr defaultRowHeight="15" x14ac:dyDescent="0.25"/>
  <cols>
    <col min="4" max="4" width="11.5703125" bestFit="1" customWidth="1"/>
    <col min="5" max="5" width="11.7109375" customWidth="1"/>
    <col min="6" max="6" width="12.140625" customWidth="1"/>
    <col min="7" max="7" width="12.28515625" customWidth="1"/>
    <col min="8" max="8" width="12.42578125" customWidth="1"/>
    <col min="9" max="9" width="13.140625" customWidth="1"/>
    <col min="10" max="10" width="9.5703125" bestFit="1" customWidth="1"/>
    <col min="11" max="11" width="13.7109375" customWidth="1"/>
    <col min="12" max="12" width="10.28515625" customWidth="1"/>
    <col min="13" max="13" width="5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3" spans="1:11" x14ac:dyDescent="0.25">
      <c r="E3">
        <v>1</v>
      </c>
      <c r="F3">
        <v>2</v>
      </c>
      <c r="G3">
        <v>3</v>
      </c>
      <c r="H3">
        <v>4</v>
      </c>
      <c r="I3">
        <v>5</v>
      </c>
    </row>
    <row r="4" spans="1:11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K4" t="s">
        <v>6</v>
      </c>
    </row>
    <row r="6" spans="1:11" x14ac:dyDescent="0.25">
      <c r="A6" t="s">
        <v>7</v>
      </c>
      <c r="D6" s="4">
        <v>0</v>
      </c>
      <c r="E6" s="4">
        <v>405000</v>
      </c>
      <c r="F6" s="4">
        <v>405000</v>
      </c>
      <c r="G6" s="4">
        <v>405000</v>
      </c>
      <c r="H6" s="4">
        <v>405000</v>
      </c>
      <c r="I6" s="4">
        <v>405000</v>
      </c>
    </row>
    <row r="7" spans="1:11" x14ac:dyDescent="0.25">
      <c r="A7" t="s">
        <v>8</v>
      </c>
      <c r="C7" s="3">
        <v>0.12</v>
      </c>
      <c r="D7" s="4">
        <f>1/(1+B7)^D3</f>
        <v>1</v>
      </c>
      <c r="E7" s="4">
        <f>1/(1+C7)^E3</f>
        <v>0.89285714285714279</v>
      </c>
      <c r="F7" s="4">
        <f>1/(1+C7)^F3</f>
        <v>0.79719387755102034</v>
      </c>
      <c r="G7" s="4">
        <f>1/(1+C7)^G3</f>
        <v>0.71178024781341087</v>
      </c>
      <c r="H7" s="4">
        <f>1/(1+C7)^H3</f>
        <v>0.63551807840483121</v>
      </c>
      <c r="I7" s="4">
        <f>1/(1+C7)^I3</f>
        <v>0.56742685571859919</v>
      </c>
    </row>
    <row r="8" spans="1:11" x14ac:dyDescent="0.25">
      <c r="A8" t="s">
        <v>9</v>
      </c>
      <c r="D8" s="4">
        <f>D6*D7</f>
        <v>0</v>
      </c>
      <c r="E8" s="4">
        <f>E6*E7</f>
        <v>361607.14285714284</v>
      </c>
      <c r="F8" s="4">
        <f t="shared" ref="F8:I8" si="0">F6*F7</f>
        <v>322863.52040816325</v>
      </c>
      <c r="G8" s="4">
        <f t="shared" si="0"/>
        <v>288271.00036443141</v>
      </c>
      <c r="H8" s="4">
        <f t="shared" si="0"/>
        <v>257384.82175395664</v>
      </c>
      <c r="I8" s="4">
        <f t="shared" si="0"/>
        <v>229807.87656603268</v>
      </c>
    </row>
    <row r="9" spans="1:11" x14ac:dyDescent="0.25">
      <c r="D9" s="4"/>
      <c r="E9" s="4"/>
      <c r="F9" s="4"/>
      <c r="G9" s="4"/>
      <c r="H9" s="4"/>
      <c r="I9" s="4"/>
    </row>
    <row r="10" spans="1:11" x14ac:dyDescent="0.25">
      <c r="A10" t="s">
        <v>10</v>
      </c>
      <c r="D10" s="4">
        <f>D8</f>
        <v>0</v>
      </c>
      <c r="E10" s="4">
        <f>D10+E8</f>
        <v>361607.14285714284</v>
      </c>
      <c r="F10" s="4">
        <f>E10+F8</f>
        <v>684470.66326530604</v>
      </c>
      <c r="G10" s="4">
        <f t="shared" ref="G10:I10" si="1">F10+G8</f>
        <v>972741.66362973745</v>
      </c>
      <c r="H10" s="4">
        <f t="shared" si="1"/>
        <v>1230126.4853836941</v>
      </c>
      <c r="I10" s="4">
        <f t="shared" si="1"/>
        <v>1459934.3619497267</v>
      </c>
      <c r="K10" s="2">
        <f>I10</f>
        <v>1459934.3619497267</v>
      </c>
    </row>
    <row r="11" spans="1:11" x14ac:dyDescent="0.25">
      <c r="A11" t="s">
        <v>11</v>
      </c>
      <c r="D11" s="4"/>
      <c r="E11" s="4"/>
      <c r="F11" s="4"/>
      <c r="G11" s="4"/>
      <c r="H11" s="4"/>
      <c r="I11" s="4"/>
    </row>
    <row r="12" spans="1:11" x14ac:dyDescent="0.25">
      <c r="A12" t="s">
        <v>12</v>
      </c>
      <c r="D12" s="4">
        <v>-470000</v>
      </c>
      <c r="E12" s="4"/>
      <c r="F12" s="4"/>
      <c r="G12" s="4"/>
      <c r="H12" s="4"/>
      <c r="I12" s="4"/>
    </row>
    <row r="13" spans="1:11" x14ac:dyDescent="0.25">
      <c r="D13" s="4"/>
      <c r="E13" s="4"/>
      <c r="F13" s="4"/>
      <c r="G13" s="4"/>
      <c r="H13" s="4"/>
      <c r="I13" s="4"/>
    </row>
    <row r="14" spans="1:11" x14ac:dyDescent="0.25">
      <c r="A14" t="s">
        <v>13</v>
      </c>
      <c r="D14" s="4">
        <v>0</v>
      </c>
      <c r="E14" s="4">
        <v>-170000</v>
      </c>
      <c r="F14" s="4">
        <v>-170000</v>
      </c>
      <c r="G14" s="4">
        <v>-170000</v>
      </c>
      <c r="H14" s="4">
        <v>-170000</v>
      </c>
      <c r="I14" s="4">
        <v>-170000</v>
      </c>
    </row>
    <row r="15" spans="1:11" x14ac:dyDescent="0.25">
      <c r="A15" t="s">
        <v>14</v>
      </c>
      <c r="D15" s="4">
        <f>D7</f>
        <v>1</v>
      </c>
      <c r="E15" s="4">
        <f t="shared" ref="E15:I15" si="2">E7</f>
        <v>0.89285714285714279</v>
      </c>
      <c r="F15" s="4">
        <f t="shared" si="2"/>
        <v>0.79719387755102034</v>
      </c>
      <c r="G15" s="4">
        <f t="shared" si="2"/>
        <v>0.71178024781341087</v>
      </c>
      <c r="H15" s="4">
        <f t="shared" si="2"/>
        <v>0.63551807840483121</v>
      </c>
      <c r="I15" s="4">
        <f t="shared" si="2"/>
        <v>0.56742685571859919</v>
      </c>
    </row>
    <row r="16" spans="1:11" x14ac:dyDescent="0.25">
      <c r="A16" t="s">
        <v>15</v>
      </c>
      <c r="D16" s="4">
        <f>D12</f>
        <v>-470000</v>
      </c>
      <c r="E16" s="4">
        <f>E14*E15</f>
        <v>-151785.71428571426</v>
      </c>
      <c r="F16" s="4">
        <f t="shared" ref="F16:I16" si="3">F14*F15</f>
        <v>-135522.95918367346</v>
      </c>
      <c r="G16" s="4">
        <f t="shared" si="3"/>
        <v>-121002.64212827985</v>
      </c>
      <c r="H16" s="4">
        <f t="shared" si="3"/>
        <v>-108038.07332882131</v>
      </c>
      <c r="I16" s="4">
        <f t="shared" si="3"/>
        <v>-96462.565472161863</v>
      </c>
    </row>
    <row r="17" spans="1:19" x14ac:dyDescent="0.25">
      <c r="D17" s="4"/>
      <c r="E17" s="4"/>
      <c r="F17" s="4"/>
      <c r="G17" s="4"/>
      <c r="H17" s="4"/>
      <c r="I17" s="4"/>
    </row>
    <row r="18" spans="1:19" x14ac:dyDescent="0.25">
      <c r="A18" t="s">
        <v>16</v>
      </c>
      <c r="D18" s="4">
        <f>D16</f>
        <v>-470000</v>
      </c>
      <c r="E18" s="4">
        <f>D18+E16</f>
        <v>-621785.71428571432</v>
      </c>
      <c r="F18" s="4">
        <f>E18+F16</f>
        <v>-757308.67346938781</v>
      </c>
      <c r="G18" s="4">
        <f>F18+G16</f>
        <v>-878311.31559766771</v>
      </c>
      <c r="H18" s="4">
        <f t="shared" ref="H18:I18" si="4">G18+H16</f>
        <v>-986349.38892648905</v>
      </c>
      <c r="I18" s="4">
        <f t="shared" si="4"/>
        <v>-1082811.9543986509</v>
      </c>
      <c r="K18" s="2">
        <f>I18</f>
        <v>-1082811.9543986509</v>
      </c>
      <c r="S18">
        <v>2</v>
      </c>
    </row>
    <row r="19" spans="1:19" x14ac:dyDescent="0.25">
      <c r="D19" s="4"/>
      <c r="E19" s="4"/>
      <c r="F19" s="4"/>
      <c r="G19" s="4"/>
      <c r="H19" s="4"/>
      <c r="I19" s="4"/>
    </row>
    <row r="20" spans="1:19" x14ac:dyDescent="0.25">
      <c r="D20" s="4"/>
      <c r="E20" s="4"/>
      <c r="F20" s="4"/>
      <c r="G20" s="4"/>
      <c r="H20" s="4"/>
      <c r="I20" s="4"/>
    </row>
    <row r="21" spans="1:19" x14ac:dyDescent="0.25">
      <c r="A21" t="s">
        <v>17</v>
      </c>
      <c r="D21" s="4"/>
      <c r="E21" s="4"/>
      <c r="F21" s="4"/>
      <c r="G21" s="4"/>
      <c r="H21" s="4"/>
      <c r="I21" s="4"/>
      <c r="K21" s="2">
        <f>K10+K18</f>
        <v>377122.4075510758</v>
      </c>
    </row>
    <row r="22" spans="1:19" x14ac:dyDescent="0.25">
      <c r="A22" t="s">
        <v>18</v>
      </c>
      <c r="D22" s="4"/>
      <c r="E22" s="4"/>
      <c r="F22" s="4"/>
      <c r="G22" s="4"/>
      <c r="H22" s="4"/>
      <c r="I22" s="4"/>
    </row>
    <row r="23" spans="1:19" x14ac:dyDescent="0.25">
      <c r="A23" t="s">
        <v>19</v>
      </c>
      <c r="D23" s="4"/>
      <c r="E23" s="4"/>
      <c r="F23" s="4"/>
      <c r="G23" s="4"/>
      <c r="H23" s="4"/>
      <c r="I23" s="4"/>
      <c r="K23">
        <f>ABS(K21/K18)</f>
        <v>0.3482806095916387</v>
      </c>
    </row>
    <row r="24" spans="1:19" x14ac:dyDescent="0.25">
      <c r="D24" s="4"/>
      <c r="E24" s="4"/>
      <c r="F24" s="4"/>
      <c r="G24" s="4"/>
      <c r="H24" s="4"/>
      <c r="I24" s="4"/>
    </row>
    <row r="25" spans="1:19" x14ac:dyDescent="0.25">
      <c r="D25" s="4"/>
      <c r="E25" s="4"/>
      <c r="F25" s="4"/>
      <c r="G25" s="4"/>
      <c r="H25" s="4"/>
      <c r="I25" s="4"/>
    </row>
    <row r="26" spans="1:19" x14ac:dyDescent="0.25">
      <c r="A26" t="s">
        <v>20</v>
      </c>
      <c r="D26" s="4"/>
      <c r="E26" s="4"/>
      <c r="F26" s="4"/>
      <c r="G26" s="4"/>
      <c r="H26" s="4"/>
      <c r="I26" s="4"/>
    </row>
    <row r="27" spans="1:19" x14ac:dyDescent="0.25">
      <c r="A27" t="s">
        <v>21</v>
      </c>
      <c r="D27" s="4">
        <f>D8+D16</f>
        <v>-470000</v>
      </c>
      <c r="E27" s="4">
        <f t="shared" ref="E27:I27" si="5">E8+E16</f>
        <v>209821.42857142858</v>
      </c>
      <c r="F27" s="4">
        <f t="shared" si="5"/>
        <v>187340.56122448979</v>
      </c>
      <c r="G27" s="4">
        <f t="shared" si="5"/>
        <v>167268.35823615157</v>
      </c>
      <c r="H27" s="4">
        <f t="shared" si="5"/>
        <v>149346.74842513533</v>
      </c>
      <c r="I27" s="4">
        <f t="shared" si="5"/>
        <v>133345.31109387081</v>
      </c>
      <c r="J27" s="3"/>
      <c r="K27" s="3" t="s">
        <v>26</v>
      </c>
      <c r="M27" s="3">
        <f>K31</f>
        <v>2.586479757808783</v>
      </c>
      <c r="N27" t="s">
        <v>27</v>
      </c>
    </row>
    <row r="28" spans="1:19" x14ac:dyDescent="0.25">
      <c r="A28" t="s">
        <v>22</v>
      </c>
      <c r="D28" s="4">
        <f>D27</f>
        <v>-470000</v>
      </c>
      <c r="E28" s="4">
        <f>D28+E27</f>
        <v>-260178.57142857142</v>
      </c>
      <c r="F28" s="4">
        <f>E28+F27</f>
        <v>-72838.010204081627</v>
      </c>
      <c r="G28" s="4">
        <f t="shared" ref="G28:I28" si="6">F28+G27</f>
        <v>94430.348032069945</v>
      </c>
      <c r="H28" s="4">
        <f t="shared" si="6"/>
        <v>243777.09645720528</v>
      </c>
      <c r="I28" s="4">
        <f t="shared" si="6"/>
        <v>377122.40755107609</v>
      </c>
      <c r="J28" s="3"/>
      <c r="K28" s="3"/>
    </row>
    <row r="29" spans="1:19" x14ac:dyDescent="0.25">
      <c r="D29" s="4"/>
      <c r="E29" s="4"/>
      <c r="F29" s="4"/>
      <c r="G29" s="4"/>
      <c r="H29" s="4"/>
      <c r="I29" s="4"/>
    </row>
    <row r="30" spans="1:19" x14ac:dyDescent="0.25">
      <c r="A30" t="s">
        <v>23</v>
      </c>
      <c r="D30" s="4"/>
      <c r="E30" s="4"/>
      <c r="F30" s="4"/>
      <c r="G30" s="4"/>
      <c r="H30" s="4"/>
      <c r="I30" s="4"/>
    </row>
    <row r="31" spans="1:19" x14ac:dyDescent="0.25">
      <c r="D31" s="4">
        <v>0</v>
      </c>
      <c r="E31" s="4">
        <v>1</v>
      </c>
      <c r="F31" s="4">
        <v>2</v>
      </c>
      <c r="G31" s="4">
        <v>3</v>
      </c>
      <c r="H31" s="4">
        <v>4</v>
      </c>
      <c r="I31" s="4">
        <v>5</v>
      </c>
      <c r="K31">
        <f>(INTERCEPT(D33:I33,D31:I31)-INTERCEPT(D32:I32,D31:I31))/(SLOPE(D32:I32,D31:I31)-SLOPE(D33:I33,D31:I31))</f>
        <v>2.586479757808783</v>
      </c>
    </row>
    <row r="32" spans="1:19" x14ac:dyDescent="0.25">
      <c r="A32" t="s">
        <v>24</v>
      </c>
      <c r="D32" s="4">
        <f>D10</f>
        <v>0</v>
      </c>
      <c r="E32" s="4">
        <f>E10</f>
        <v>361607.14285714284</v>
      </c>
      <c r="F32" s="4">
        <f t="shared" ref="F32:I32" si="7">F10</f>
        <v>684470.66326530604</v>
      </c>
      <c r="G32" s="4">
        <f t="shared" si="7"/>
        <v>972741.66362973745</v>
      </c>
      <c r="H32" s="4">
        <f t="shared" si="7"/>
        <v>1230126.4853836941</v>
      </c>
      <c r="I32" s="4">
        <f t="shared" si="7"/>
        <v>1459934.3619497267</v>
      </c>
    </row>
    <row r="33" spans="1:9" x14ac:dyDescent="0.25">
      <c r="A33" t="s">
        <v>25</v>
      </c>
      <c r="D33" s="4">
        <f>ABS(D18)</f>
        <v>470000</v>
      </c>
      <c r="E33" s="4">
        <f>ABS(E18)</f>
        <v>621785.71428571432</v>
      </c>
      <c r="F33" s="4">
        <f t="shared" ref="F33:I33" si="8">ABS(F18)</f>
        <v>757308.67346938781</v>
      </c>
      <c r="G33" s="4">
        <f t="shared" si="8"/>
        <v>878311.31559766771</v>
      </c>
      <c r="H33" s="4">
        <f t="shared" si="8"/>
        <v>986349.38892648905</v>
      </c>
      <c r="I33" s="4">
        <f t="shared" si="8"/>
        <v>1082811.9543986509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A.1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Lowder</dc:creator>
  <cp:lastModifiedBy>Jackson Lowder</cp:lastModifiedBy>
  <dcterms:created xsi:type="dcterms:W3CDTF">2023-11-28T01:17:43Z</dcterms:created>
  <dcterms:modified xsi:type="dcterms:W3CDTF">2023-11-28T15:42:12Z</dcterms:modified>
</cp:coreProperties>
</file>