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5" windowHeight="0" tabRatio="799"/>
  </bookViews>
  <sheets>
    <sheet name="Variance with number of points" sheetId="6" r:id="rId1"/>
    <sheet name="Bias2 all graphs" sheetId="7" r:id="rId2"/>
    <sheet name="Bias Investigation" sheetId="5" r:id="rId3"/>
    <sheet name="Prelim. Bias Inv." sheetId="4" r:id="rId4"/>
    <sheet name="Parameter Investigation" sheetId="3" r:id="rId5"/>
    <sheet name="FDM" sheetId="2" r:id="rId6"/>
    <sheet name="Factr Investigation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9" i="7" l="1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0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O123" i="7"/>
  <c r="K88" i="7"/>
  <c r="O88" i="7" s="1"/>
  <c r="O127" i="7"/>
  <c r="O126" i="7"/>
  <c r="O125" i="7"/>
  <c r="O124" i="7"/>
  <c r="N123" i="7"/>
  <c r="M123" i="7"/>
  <c r="L123" i="7"/>
  <c r="O122" i="7"/>
  <c r="O121" i="7"/>
  <c r="O120" i="7"/>
  <c r="O119" i="7"/>
  <c r="N118" i="7"/>
  <c r="M118" i="7"/>
  <c r="L118" i="7"/>
  <c r="O114" i="7"/>
  <c r="N113" i="7"/>
  <c r="M113" i="7"/>
  <c r="L113" i="7"/>
  <c r="O113" i="7" s="1"/>
  <c r="O112" i="7"/>
  <c r="O111" i="7"/>
  <c r="O110" i="7"/>
  <c r="O109" i="7"/>
  <c r="N108" i="7"/>
  <c r="M108" i="7"/>
  <c r="L108" i="7"/>
  <c r="O107" i="7"/>
  <c r="O106" i="7"/>
  <c r="O105" i="7"/>
  <c r="O104" i="7"/>
  <c r="O103" i="7"/>
  <c r="N103" i="7"/>
  <c r="M103" i="7"/>
  <c r="L103" i="7"/>
  <c r="O102" i="7"/>
  <c r="O101" i="7"/>
  <c r="O100" i="7"/>
  <c r="O99" i="7"/>
  <c r="N98" i="7"/>
  <c r="M98" i="7"/>
  <c r="L98" i="7"/>
  <c r="O98" i="7"/>
  <c r="O94" i="7"/>
  <c r="N93" i="7"/>
  <c r="M93" i="7"/>
  <c r="L93" i="7"/>
  <c r="O93" i="7" s="1"/>
  <c r="O92" i="7"/>
  <c r="O91" i="7"/>
  <c r="O90" i="7"/>
  <c r="O89" i="7"/>
  <c r="N88" i="7"/>
  <c r="M88" i="7"/>
  <c r="L88" i="7"/>
  <c r="O87" i="7"/>
  <c r="K87" i="7"/>
  <c r="O86" i="7"/>
  <c r="K86" i="7"/>
  <c r="O85" i="7"/>
  <c r="K85" i="7"/>
  <c r="O84" i="7"/>
  <c r="K84" i="7"/>
  <c r="N83" i="7"/>
  <c r="M83" i="7"/>
  <c r="L83" i="7"/>
  <c r="O83" i="7" s="1"/>
  <c r="K83" i="7"/>
  <c r="O82" i="7"/>
  <c r="K82" i="7"/>
  <c r="O81" i="7"/>
  <c r="K81" i="7"/>
  <c r="O80" i="7"/>
  <c r="K80" i="7"/>
  <c r="O79" i="7"/>
  <c r="K79" i="7"/>
  <c r="N78" i="7"/>
  <c r="M78" i="7"/>
  <c r="L78" i="7"/>
  <c r="O78" i="7" s="1"/>
  <c r="K78" i="7"/>
  <c r="K77" i="7"/>
  <c r="K76" i="7"/>
  <c r="K75" i="7"/>
  <c r="O74" i="7"/>
  <c r="K74" i="7"/>
  <c r="O73" i="7"/>
  <c r="N73" i="7"/>
  <c r="M73" i="7"/>
  <c r="L73" i="7"/>
  <c r="K73" i="7"/>
  <c r="O72" i="7"/>
  <c r="K72" i="7"/>
  <c r="O71" i="7"/>
  <c r="K71" i="7"/>
  <c r="O70" i="7"/>
  <c r="K70" i="7"/>
  <c r="O69" i="7"/>
  <c r="K69" i="7"/>
  <c r="N68" i="7"/>
  <c r="M68" i="7"/>
  <c r="L68" i="7"/>
  <c r="O68" i="7" s="1"/>
  <c r="K68" i="7"/>
  <c r="O67" i="7"/>
  <c r="K67" i="7"/>
  <c r="O66" i="7"/>
  <c r="K66" i="7"/>
  <c r="O65" i="7"/>
  <c r="K65" i="7"/>
  <c r="O64" i="7"/>
  <c r="N64" i="7"/>
  <c r="M64" i="7"/>
  <c r="L64" i="7"/>
  <c r="K64" i="7"/>
  <c r="O63" i="7"/>
  <c r="K63" i="7"/>
  <c r="O62" i="7"/>
  <c r="K62" i="7"/>
  <c r="O61" i="7"/>
  <c r="K61" i="7"/>
  <c r="N60" i="7"/>
  <c r="M60" i="7"/>
  <c r="L60" i="7"/>
  <c r="O60" i="7" s="1"/>
  <c r="K60" i="7"/>
  <c r="O59" i="7"/>
  <c r="K59" i="7"/>
  <c r="O58" i="7"/>
  <c r="K58" i="7"/>
  <c r="O57" i="7"/>
  <c r="K57" i="7"/>
  <c r="N56" i="7"/>
  <c r="M56" i="7"/>
  <c r="L56" i="7"/>
  <c r="O56" i="7" s="1"/>
  <c r="K56" i="7"/>
  <c r="O55" i="7"/>
  <c r="K55" i="7"/>
  <c r="O54" i="7"/>
  <c r="K54" i="7"/>
  <c r="O53" i="7"/>
  <c r="K53" i="7"/>
  <c r="N52" i="7"/>
  <c r="M52" i="7"/>
  <c r="L52" i="7"/>
  <c r="K52" i="7"/>
  <c r="O51" i="7"/>
  <c r="K51" i="7"/>
  <c r="O50" i="7"/>
  <c r="K50" i="7"/>
  <c r="O49" i="7"/>
  <c r="K49" i="7"/>
  <c r="N48" i="7"/>
  <c r="M48" i="7"/>
  <c r="L48" i="7"/>
  <c r="O48" i="7" s="1"/>
  <c r="K48" i="7"/>
  <c r="O47" i="7"/>
  <c r="K47" i="7"/>
  <c r="O46" i="7"/>
  <c r="K46" i="7"/>
  <c r="O45" i="7"/>
  <c r="K45" i="7"/>
  <c r="N44" i="7"/>
  <c r="M44" i="7"/>
  <c r="L44" i="7"/>
  <c r="K44" i="7"/>
  <c r="O44" i="7" s="1"/>
  <c r="O43" i="7"/>
  <c r="K43" i="7"/>
  <c r="O42" i="7"/>
  <c r="K42" i="7"/>
  <c r="O41" i="7"/>
  <c r="K41" i="7"/>
  <c r="N40" i="7"/>
  <c r="M40" i="7"/>
  <c r="L40" i="7"/>
  <c r="K40" i="7"/>
  <c r="O39" i="7"/>
  <c r="K39" i="7"/>
  <c r="O38" i="7"/>
  <c r="K38" i="7"/>
  <c r="O37" i="7"/>
  <c r="K37" i="7"/>
  <c r="N36" i="7"/>
  <c r="M36" i="7"/>
  <c r="L36" i="7"/>
  <c r="O36" i="7" s="1"/>
  <c r="K36" i="7"/>
  <c r="O35" i="7"/>
  <c r="K35" i="7"/>
  <c r="O34" i="7"/>
  <c r="K34" i="7"/>
  <c r="O33" i="7"/>
  <c r="K33" i="7"/>
  <c r="O32" i="7"/>
  <c r="N32" i="7"/>
  <c r="M32" i="7"/>
  <c r="L32" i="7"/>
  <c r="K32" i="7"/>
  <c r="O31" i="7"/>
  <c r="K31" i="7"/>
  <c r="O30" i="7"/>
  <c r="K30" i="7"/>
  <c r="O29" i="7"/>
  <c r="K29" i="7"/>
  <c r="N28" i="7"/>
  <c r="M28" i="7"/>
  <c r="L28" i="7"/>
  <c r="O28" i="7" s="1"/>
  <c r="K28" i="7"/>
  <c r="O27" i="7"/>
  <c r="K27" i="7"/>
  <c r="O26" i="7"/>
  <c r="K26" i="7"/>
  <c r="O25" i="7"/>
  <c r="K25" i="7"/>
  <c r="N24" i="7"/>
  <c r="M24" i="7"/>
  <c r="L24" i="7"/>
  <c r="O24" i="7" s="1"/>
  <c r="K24" i="7"/>
  <c r="O23" i="7"/>
  <c r="K23" i="7"/>
  <c r="O22" i="7"/>
  <c r="K22" i="7"/>
  <c r="O21" i="7"/>
  <c r="K21" i="7"/>
  <c r="N20" i="7"/>
  <c r="M20" i="7"/>
  <c r="L20" i="7"/>
  <c r="O20" i="7" s="1"/>
  <c r="K20" i="7"/>
  <c r="O19" i="7"/>
  <c r="K19" i="7"/>
  <c r="O18" i="7"/>
  <c r="K18" i="7"/>
  <c r="O17" i="7"/>
  <c r="K17" i="7"/>
  <c r="N16" i="7"/>
  <c r="M16" i="7"/>
  <c r="L16" i="7"/>
  <c r="K16" i="7"/>
  <c r="O15" i="7"/>
  <c r="K15" i="7"/>
  <c r="O14" i="7"/>
  <c r="K14" i="7"/>
  <c r="O13" i="7"/>
  <c r="K13" i="7"/>
  <c r="N12" i="7"/>
  <c r="M12" i="7"/>
  <c r="L12" i="7"/>
  <c r="O12" i="7" s="1"/>
  <c r="K12" i="7"/>
  <c r="O11" i="7"/>
  <c r="K11" i="7"/>
  <c r="O10" i="7"/>
  <c r="K10" i="7"/>
  <c r="O9" i="7"/>
  <c r="K9" i="7"/>
  <c r="N8" i="7"/>
  <c r="M8" i="7"/>
  <c r="L8" i="7"/>
  <c r="K8" i="7"/>
  <c r="O7" i="7"/>
  <c r="K7" i="7"/>
  <c r="O6" i="7"/>
  <c r="K6" i="7"/>
  <c r="O5" i="7"/>
  <c r="K5" i="7"/>
  <c r="N4" i="7"/>
  <c r="M4" i="7"/>
  <c r="L4" i="7"/>
  <c r="K4" i="7"/>
  <c r="O118" i="7" l="1"/>
  <c r="O108" i="7"/>
  <c r="O52" i="7"/>
  <c r="O40" i="7"/>
  <c r="O16" i="7"/>
  <c r="O4" i="7"/>
  <c r="O8" i="7"/>
  <c r="G9" i="4"/>
  <c r="AB28" i="6" l="1"/>
  <c r="AA28" i="6"/>
  <c r="AG7" i="6" s="1"/>
  <c r="Z28" i="6"/>
  <c r="Y28" i="6"/>
  <c r="AB21" i="6"/>
  <c r="AA21" i="6"/>
  <c r="Z21" i="6"/>
  <c r="Y21" i="6"/>
  <c r="AB14" i="6"/>
  <c r="AA14" i="6"/>
  <c r="Z14" i="6"/>
  <c r="Y14" i="6"/>
  <c r="AB7" i="6"/>
  <c r="AA7" i="6"/>
  <c r="Z7" i="6"/>
  <c r="Y7" i="6"/>
  <c r="AB30" i="6"/>
  <c r="AA30" i="6"/>
  <c r="Z30" i="6"/>
  <c r="Y30" i="6"/>
  <c r="AB23" i="6"/>
  <c r="AA23" i="6"/>
  <c r="Z23" i="6"/>
  <c r="AF9" i="6" s="1"/>
  <c r="Y23" i="6"/>
  <c r="AB16" i="6"/>
  <c r="Y16" i="6"/>
  <c r="Z16" i="6"/>
  <c r="AA16" i="6"/>
  <c r="AB9" i="6"/>
  <c r="AA9" i="6"/>
  <c r="Z9" i="6"/>
  <c r="Y9" i="6"/>
  <c r="AB29" i="6"/>
  <c r="AA29" i="6"/>
  <c r="Z29" i="6"/>
  <c r="AF8" i="6" s="1"/>
  <c r="Y29" i="6"/>
  <c r="AB22" i="6"/>
  <c r="AA22" i="6"/>
  <c r="AG8" i="6" s="1"/>
  <c r="Z22" i="6"/>
  <c r="Y22" i="6"/>
  <c r="AB15" i="6"/>
  <c r="AA15" i="6"/>
  <c r="Z15" i="6"/>
  <c r="Y15" i="6"/>
  <c r="AB8" i="6"/>
  <c r="AA8" i="6"/>
  <c r="Z8" i="6"/>
  <c r="Y8" i="6"/>
  <c r="AH7" i="6"/>
  <c r="AH8" i="6"/>
  <c r="AE8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166" i="6"/>
  <c r="AF7" i="6" l="1"/>
  <c r="AE7" i="6"/>
  <c r="AH9" i="6"/>
  <c r="AG9" i="6"/>
  <c r="AE9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85" i="6"/>
  <c r="K126" i="6" l="1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25" i="6"/>
  <c r="N241" i="6" l="1"/>
  <c r="N236" i="6"/>
  <c r="N231" i="6"/>
  <c r="N226" i="6"/>
  <c r="N221" i="6"/>
  <c r="N216" i="6"/>
  <c r="N211" i="6"/>
  <c r="N206" i="6"/>
  <c r="N201" i="6"/>
  <c r="N196" i="6"/>
  <c r="N191" i="6"/>
  <c r="N186" i="6"/>
  <c r="N181" i="6"/>
  <c r="N176" i="6"/>
  <c r="N171" i="6"/>
  <c r="N166" i="6"/>
  <c r="N160" i="6"/>
  <c r="N155" i="6"/>
  <c r="N150" i="6"/>
  <c r="N145" i="6"/>
  <c r="N140" i="6"/>
  <c r="N135" i="6"/>
  <c r="N130" i="6"/>
  <c r="N125" i="6"/>
  <c r="N120" i="6"/>
  <c r="N115" i="6"/>
  <c r="N110" i="6"/>
  <c r="N105" i="6"/>
  <c r="N100" i="6"/>
  <c r="N95" i="6"/>
  <c r="N90" i="6"/>
  <c r="N85" i="6"/>
  <c r="N79" i="6"/>
  <c r="N74" i="6"/>
  <c r="N69" i="6"/>
  <c r="N64" i="6"/>
  <c r="N59" i="6"/>
  <c r="N54" i="6"/>
  <c r="N49" i="6"/>
  <c r="N44" i="6"/>
  <c r="N39" i="6"/>
  <c r="N34" i="6"/>
  <c r="N29" i="6"/>
  <c r="N24" i="6"/>
  <c r="N19" i="6"/>
  <c r="N14" i="6"/>
  <c r="N9" i="6"/>
  <c r="N4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24" i="6"/>
  <c r="M241" i="6" l="1"/>
  <c r="L241" i="6"/>
  <c r="O241" i="6" s="1"/>
  <c r="O240" i="6"/>
  <c r="O239" i="6"/>
  <c r="O238" i="6"/>
  <c r="O237" i="6"/>
  <c r="M236" i="6"/>
  <c r="L236" i="6"/>
  <c r="O236" i="6" s="1"/>
  <c r="O232" i="6"/>
  <c r="M231" i="6"/>
  <c r="L231" i="6"/>
  <c r="O231" i="6" s="1"/>
  <c r="O230" i="6"/>
  <c r="O229" i="6"/>
  <c r="O228" i="6"/>
  <c r="O227" i="6"/>
  <c r="M226" i="6"/>
  <c r="L226" i="6"/>
  <c r="O226" i="6" s="1"/>
  <c r="M221" i="6"/>
  <c r="L221" i="6"/>
  <c r="O221" i="6" s="1"/>
  <c r="O220" i="6"/>
  <c r="O219" i="6"/>
  <c r="O218" i="6"/>
  <c r="O217" i="6"/>
  <c r="M216" i="6"/>
  <c r="L216" i="6"/>
  <c r="O216" i="6" s="1"/>
  <c r="O212" i="6"/>
  <c r="M211" i="6"/>
  <c r="L211" i="6"/>
  <c r="O211" i="6" s="1"/>
  <c r="O210" i="6"/>
  <c r="O209" i="6"/>
  <c r="O208" i="6"/>
  <c r="O207" i="6"/>
  <c r="M206" i="6"/>
  <c r="L206" i="6"/>
  <c r="O206" i="6" s="1"/>
  <c r="M201" i="6"/>
  <c r="L201" i="6"/>
  <c r="O201" i="6" s="1"/>
  <c r="O200" i="6"/>
  <c r="O199" i="6"/>
  <c r="O198" i="6"/>
  <c r="O197" i="6"/>
  <c r="M196" i="6"/>
  <c r="L196" i="6"/>
  <c r="O196" i="6" s="1"/>
  <c r="O192" i="6"/>
  <c r="M191" i="6"/>
  <c r="L191" i="6"/>
  <c r="O191" i="6" s="1"/>
  <c r="O190" i="6"/>
  <c r="O189" i="6"/>
  <c r="O188" i="6"/>
  <c r="O187" i="6"/>
  <c r="M186" i="6"/>
  <c r="L186" i="6"/>
  <c r="O186" i="6" s="1"/>
  <c r="M181" i="6"/>
  <c r="L181" i="6"/>
  <c r="O181" i="6" s="1"/>
  <c r="O180" i="6"/>
  <c r="O179" i="6"/>
  <c r="O178" i="6"/>
  <c r="O177" i="6"/>
  <c r="M176" i="6"/>
  <c r="L176" i="6"/>
  <c r="O176" i="6" s="1"/>
  <c r="O172" i="6"/>
  <c r="M171" i="6"/>
  <c r="L171" i="6"/>
  <c r="O171" i="6" s="1"/>
  <c r="O170" i="6"/>
  <c r="O169" i="6"/>
  <c r="O168" i="6"/>
  <c r="O167" i="6"/>
  <c r="M166" i="6"/>
  <c r="L166" i="6"/>
  <c r="O166" i="6" s="1"/>
  <c r="M160" i="6"/>
  <c r="L160" i="6"/>
  <c r="O160" i="6" s="1"/>
  <c r="O159" i="6"/>
  <c r="O158" i="6"/>
  <c r="O157" i="6"/>
  <c r="O156" i="6"/>
  <c r="M155" i="6"/>
  <c r="L155" i="6"/>
  <c r="O155" i="6" s="1"/>
  <c r="O151" i="6"/>
  <c r="O150" i="6"/>
  <c r="M150" i="6"/>
  <c r="L150" i="6"/>
  <c r="O149" i="6"/>
  <c r="O148" i="6"/>
  <c r="O147" i="6"/>
  <c r="O146" i="6"/>
  <c r="O145" i="6"/>
  <c r="M145" i="6"/>
  <c r="L145" i="6"/>
  <c r="M140" i="6"/>
  <c r="L140" i="6"/>
  <c r="O140" i="6" s="1"/>
  <c r="O139" i="6"/>
  <c r="O138" i="6"/>
  <c r="O137" i="6"/>
  <c r="O136" i="6"/>
  <c r="M135" i="6"/>
  <c r="L135" i="6"/>
  <c r="O135" i="6" s="1"/>
  <c r="O131" i="6"/>
  <c r="M130" i="6"/>
  <c r="L130" i="6"/>
  <c r="O130" i="6" s="1"/>
  <c r="O129" i="6"/>
  <c r="O128" i="6"/>
  <c r="O127" i="6"/>
  <c r="O126" i="6"/>
  <c r="M125" i="6"/>
  <c r="L125" i="6"/>
  <c r="O125" i="6" s="1"/>
  <c r="M120" i="6"/>
  <c r="L120" i="6"/>
  <c r="O120" i="6" s="1"/>
  <c r="O119" i="6"/>
  <c r="O118" i="6"/>
  <c r="O117" i="6"/>
  <c r="O116" i="6"/>
  <c r="M115" i="6"/>
  <c r="L115" i="6"/>
  <c r="O115" i="6" s="1"/>
  <c r="O111" i="6"/>
  <c r="M110" i="6"/>
  <c r="L110" i="6"/>
  <c r="O110" i="6" s="1"/>
  <c r="O109" i="6"/>
  <c r="O108" i="6"/>
  <c r="O107" i="6"/>
  <c r="O106" i="6"/>
  <c r="M105" i="6"/>
  <c r="L105" i="6"/>
  <c r="O105" i="6" s="1"/>
  <c r="M100" i="6"/>
  <c r="L100" i="6"/>
  <c r="O100" i="6" s="1"/>
  <c r="O99" i="6"/>
  <c r="O98" i="6"/>
  <c r="O97" i="6"/>
  <c r="O96" i="6"/>
  <c r="M95" i="6"/>
  <c r="L95" i="6"/>
  <c r="O95" i="6" s="1"/>
  <c r="O91" i="6"/>
  <c r="M90" i="6"/>
  <c r="L90" i="6"/>
  <c r="O90" i="6" s="1"/>
  <c r="O89" i="6"/>
  <c r="O88" i="6"/>
  <c r="O87" i="6"/>
  <c r="O86" i="6"/>
  <c r="M85" i="6"/>
  <c r="L85" i="6"/>
  <c r="O85" i="6" s="1"/>
  <c r="M79" i="6"/>
  <c r="L79" i="6"/>
  <c r="O79" i="6" s="1"/>
  <c r="O78" i="6"/>
  <c r="O77" i="6"/>
  <c r="O76" i="6"/>
  <c r="O75" i="6"/>
  <c r="M74" i="6"/>
  <c r="L74" i="6"/>
  <c r="O74" i="6" s="1"/>
  <c r="O70" i="6"/>
  <c r="M69" i="6"/>
  <c r="L69" i="6"/>
  <c r="O69" i="6" s="1"/>
  <c r="O68" i="6"/>
  <c r="O67" i="6"/>
  <c r="O66" i="6"/>
  <c r="O65" i="6"/>
  <c r="M64" i="6"/>
  <c r="L64" i="6"/>
  <c r="O64" i="6" s="1"/>
  <c r="M59" i="6"/>
  <c r="L59" i="6"/>
  <c r="O59" i="6" s="1"/>
  <c r="O58" i="6"/>
  <c r="O57" i="6"/>
  <c r="O56" i="6"/>
  <c r="O55" i="6"/>
  <c r="M54" i="6"/>
  <c r="L54" i="6"/>
  <c r="O54" i="6" s="1"/>
  <c r="O50" i="6"/>
  <c r="M49" i="6"/>
  <c r="L49" i="6"/>
  <c r="O49" i="6" s="1"/>
  <c r="O48" i="6"/>
  <c r="O47" i="6"/>
  <c r="O46" i="6"/>
  <c r="O45" i="6"/>
  <c r="M44" i="6"/>
  <c r="L44" i="6"/>
  <c r="O44" i="6" s="1"/>
  <c r="M39" i="6"/>
  <c r="L39" i="6"/>
  <c r="O39" i="6" s="1"/>
  <c r="O38" i="6"/>
  <c r="O37" i="6"/>
  <c r="O36" i="6"/>
  <c r="O35" i="6"/>
  <c r="M34" i="6"/>
  <c r="L34" i="6"/>
  <c r="O34" i="6" s="1"/>
  <c r="O30" i="6"/>
  <c r="M29" i="6"/>
  <c r="L29" i="6"/>
  <c r="O29" i="6" s="1"/>
  <c r="O28" i="6"/>
  <c r="O27" i="6"/>
  <c r="O26" i="6"/>
  <c r="O25" i="6"/>
  <c r="M24" i="6"/>
  <c r="L24" i="6"/>
  <c r="O24" i="6" s="1"/>
  <c r="O15" i="6"/>
  <c r="O16" i="6"/>
  <c r="O17" i="6"/>
  <c r="O18" i="6"/>
  <c r="O5" i="6"/>
  <c r="O6" i="6"/>
  <c r="O7" i="6"/>
  <c r="O8" i="6"/>
  <c r="M19" i="6"/>
  <c r="L19" i="6"/>
  <c r="O19" i="6" s="1"/>
  <c r="M14" i="6"/>
  <c r="L14" i="6"/>
  <c r="M9" i="6"/>
  <c r="L9" i="6"/>
  <c r="M4" i="6"/>
  <c r="L4" i="6"/>
  <c r="O4" i="6" s="1"/>
  <c r="O222" i="6"/>
  <c r="O202" i="6"/>
  <c r="O182" i="6"/>
  <c r="O161" i="6"/>
  <c r="O141" i="6"/>
  <c r="O121" i="6"/>
  <c r="O102" i="6"/>
  <c r="O101" i="6"/>
  <c r="O80" i="6"/>
  <c r="O60" i="6"/>
  <c r="O103" i="6"/>
  <c r="O104" i="6"/>
  <c r="O41" i="6"/>
  <c r="O40" i="6"/>
  <c r="K23" i="6"/>
  <c r="K5" i="6"/>
  <c r="K6" i="6"/>
  <c r="K7" i="6"/>
  <c r="K8" i="6"/>
  <c r="K9" i="6"/>
  <c r="O9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4" i="6"/>
  <c r="O14" i="6"/>
  <c r="O23" i="6"/>
  <c r="O22" i="6"/>
  <c r="O21" i="6"/>
  <c r="O20" i="6"/>
  <c r="O10" i="6"/>
  <c r="O204" i="6"/>
  <c r="O203" i="6"/>
  <c r="O185" i="6"/>
  <c r="O184" i="6"/>
  <c r="O183" i="6"/>
  <c r="O123" i="6"/>
  <c r="O122" i="6"/>
  <c r="O43" i="6"/>
  <c r="O42" i="6"/>
  <c r="AH84" i="5" l="1"/>
  <c r="AH79" i="5"/>
  <c r="AH74" i="5"/>
  <c r="AH70" i="5"/>
  <c r="AH66" i="5"/>
  <c r="AH62" i="5"/>
  <c r="AH58" i="5"/>
  <c r="AH54" i="5"/>
  <c r="AH50" i="5"/>
  <c r="AH46" i="5"/>
  <c r="AH42" i="5"/>
  <c r="AH38" i="5"/>
  <c r="AH34" i="5"/>
  <c r="AH30" i="5"/>
  <c r="AH26" i="5"/>
  <c r="AH22" i="5"/>
  <c r="AH18" i="5"/>
  <c r="AH14" i="5"/>
  <c r="AH10" i="5"/>
  <c r="AI73" i="5"/>
  <c r="AI74" i="5"/>
  <c r="AI75" i="5"/>
  <c r="AI76" i="5"/>
  <c r="AI77" i="5"/>
  <c r="AI78" i="5"/>
  <c r="AI80" i="5"/>
  <c r="AI81" i="5"/>
  <c r="AI82" i="5"/>
  <c r="AI83" i="5"/>
  <c r="AI84" i="5"/>
  <c r="AI85" i="5"/>
  <c r="AI86" i="5"/>
  <c r="AI87" i="5"/>
  <c r="AI88" i="5"/>
  <c r="AI71" i="5"/>
  <c r="AI72" i="5"/>
  <c r="AG84" i="5"/>
  <c r="AG79" i="5"/>
  <c r="AG74" i="5"/>
  <c r="AF84" i="5"/>
  <c r="AF79" i="5"/>
  <c r="AF74" i="5"/>
  <c r="AE74" i="5"/>
  <c r="AE75" i="5"/>
  <c r="AE76" i="5"/>
  <c r="AE77" i="5"/>
  <c r="AE78" i="5"/>
  <c r="AE79" i="5"/>
  <c r="AI79" i="5" s="1"/>
  <c r="AE80" i="5"/>
  <c r="AE81" i="5"/>
  <c r="AE82" i="5"/>
  <c r="AE83" i="5"/>
  <c r="AE84" i="5"/>
  <c r="AE85" i="5"/>
  <c r="AE86" i="5"/>
  <c r="AE87" i="5"/>
  <c r="AE88" i="5"/>
  <c r="AI42" i="5" l="1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39" i="5"/>
  <c r="AI40" i="5"/>
  <c r="AI41" i="5"/>
  <c r="AG70" i="5"/>
  <c r="AG66" i="5"/>
  <c r="AG62" i="5"/>
  <c r="AG58" i="5"/>
  <c r="AG54" i="5"/>
  <c r="AG50" i="5"/>
  <c r="AG46" i="5"/>
  <c r="AG42" i="5"/>
  <c r="AF70" i="5"/>
  <c r="AF66" i="5"/>
  <c r="AF62" i="5"/>
  <c r="AF58" i="5"/>
  <c r="AF54" i="5"/>
  <c r="AF50" i="5"/>
  <c r="AF46" i="5"/>
  <c r="AF42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42" i="5"/>
  <c r="AE43" i="5"/>
  <c r="AE44" i="5"/>
  <c r="AI11" i="5" l="1"/>
  <c r="AI12" i="5"/>
  <c r="AI13" i="5"/>
  <c r="AI15" i="5"/>
  <c r="AI16" i="5"/>
  <c r="AI17" i="5"/>
  <c r="AI19" i="5"/>
  <c r="AI20" i="5"/>
  <c r="AI21" i="5"/>
  <c r="AI22" i="5"/>
  <c r="AI23" i="5"/>
  <c r="AI24" i="5"/>
  <c r="AI25" i="5"/>
  <c r="AI27" i="5"/>
  <c r="AI28" i="5"/>
  <c r="AI29" i="5"/>
  <c r="AI30" i="5"/>
  <c r="AI31" i="5"/>
  <c r="AI32" i="5"/>
  <c r="AI33" i="5"/>
  <c r="AI35" i="5"/>
  <c r="AI36" i="5"/>
  <c r="AI37" i="5"/>
  <c r="AI38" i="5"/>
  <c r="AG14" i="5"/>
  <c r="AG18" i="5"/>
  <c r="AG22" i="5"/>
  <c r="AG26" i="5"/>
  <c r="AG30" i="5"/>
  <c r="AG34" i="5"/>
  <c r="AG38" i="5"/>
  <c r="AF38" i="5"/>
  <c r="AF34" i="5"/>
  <c r="AI34" i="5" s="1"/>
  <c r="AF30" i="5"/>
  <c r="AF26" i="5"/>
  <c r="AI26" i="5" s="1"/>
  <c r="AF22" i="5"/>
  <c r="AF18" i="5"/>
  <c r="AI18" i="5" s="1"/>
  <c r="AF14" i="5"/>
  <c r="AI14" i="5" s="1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I10" i="5"/>
  <c r="AG10" i="5"/>
  <c r="AF10" i="5"/>
  <c r="AE10" i="5"/>
  <c r="N80" i="5"/>
  <c r="N81" i="5"/>
  <c r="N83" i="5"/>
  <c r="N84" i="5"/>
  <c r="N86" i="5"/>
  <c r="N87" i="5"/>
  <c r="N89" i="5"/>
  <c r="N90" i="5"/>
  <c r="N91" i="5"/>
  <c r="N92" i="5"/>
  <c r="N93" i="5"/>
  <c r="N95" i="5"/>
  <c r="N96" i="5"/>
  <c r="N97" i="5"/>
  <c r="N98" i="5"/>
  <c r="N99" i="5"/>
  <c r="N101" i="5"/>
  <c r="N102" i="5"/>
  <c r="N103" i="5"/>
  <c r="N104" i="5"/>
  <c r="N105" i="5"/>
  <c r="N107" i="5"/>
  <c r="N108" i="5"/>
  <c r="N109" i="5"/>
  <c r="N110" i="5"/>
  <c r="N111" i="5"/>
  <c r="N113" i="5"/>
  <c r="N114" i="5"/>
  <c r="N116" i="5"/>
  <c r="N117" i="5"/>
  <c r="N119" i="5"/>
  <c r="N120" i="5"/>
  <c r="N122" i="5"/>
  <c r="N123" i="5"/>
  <c r="N124" i="5"/>
  <c r="N126" i="5"/>
  <c r="N127" i="5"/>
  <c r="N128" i="5"/>
  <c r="N130" i="5"/>
  <c r="N131" i="5"/>
  <c r="N132" i="5"/>
  <c r="N134" i="5"/>
  <c r="N135" i="5"/>
  <c r="N136" i="5"/>
  <c r="N138" i="5"/>
  <c r="N139" i="5"/>
  <c r="N140" i="5"/>
  <c r="N142" i="5"/>
  <c r="N143" i="5"/>
  <c r="N144" i="5"/>
  <c r="N146" i="5"/>
  <c r="N147" i="5"/>
  <c r="N148" i="5"/>
  <c r="N150" i="5"/>
  <c r="N151" i="5"/>
  <c r="N152" i="5"/>
  <c r="N154" i="5"/>
  <c r="N155" i="5"/>
  <c r="N156" i="5"/>
  <c r="M121" i="5"/>
  <c r="M125" i="5"/>
  <c r="M129" i="5"/>
  <c r="M133" i="5"/>
  <c r="M137" i="5"/>
  <c r="M141" i="5"/>
  <c r="M145" i="5"/>
  <c r="M153" i="5"/>
  <c r="M149" i="5"/>
  <c r="L153" i="5"/>
  <c r="L149" i="5"/>
  <c r="L145" i="5"/>
  <c r="L141" i="5"/>
  <c r="L137" i="5"/>
  <c r="L133" i="5"/>
  <c r="L129" i="5"/>
  <c r="L125" i="5"/>
  <c r="L121" i="5"/>
  <c r="M118" i="5"/>
  <c r="M115" i="5"/>
  <c r="M112" i="5"/>
  <c r="M106" i="5"/>
  <c r="M100" i="5"/>
  <c r="M94" i="5"/>
  <c r="M88" i="5"/>
  <c r="M85" i="5"/>
  <c r="M82" i="5"/>
  <c r="M79" i="5"/>
  <c r="L118" i="5"/>
  <c r="L115" i="5"/>
  <c r="L112" i="5"/>
  <c r="L106" i="5"/>
  <c r="L100" i="5"/>
  <c r="L94" i="5"/>
  <c r="L88" i="5"/>
  <c r="L85" i="5"/>
  <c r="L82" i="5"/>
  <c r="L79" i="5"/>
  <c r="M45" i="5"/>
  <c r="M50" i="5"/>
  <c r="M55" i="5"/>
  <c r="M60" i="5"/>
  <c r="M65" i="5"/>
  <c r="M70" i="5"/>
  <c r="M75" i="5"/>
  <c r="M77" i="5"/>
  <c r="L77" i="5"/>
  <c r="L75" i="5"/>
  <c r="L70" i="5"/>
  <c r="L65" i="5"/>
  <c r="L60" i="5"/>
  <c r="L55" i="5"/>
  <c r="L50" i="5"/>
  <c r="L45" i="5"/>
  <c r="M40" i="5"/>
  <c r="L40" i="5"/>
  <c r="M35" i="5"/>
  <c r="L35" i="5"/>
  <c r="M30" i="5"/>
  <c r="L30" i="5"/>
  <c r="M25" i="5"/>
  <c r="L25" i="5"/>
  <c r="N118" i="5" l="1"/>
  <c r="N100" i="5"/>
  <c r="N112" i="5"/>
  <c r="K122" i="5"/>
  <c r="K123" i="5"/>
  <c r="K124" i="5"/>
  <c r="K125" i="5"/>
  <c r="N125" i="5" s="1"/>
  <c r="K126" i="5"/>
  <c r="K127" i="5"/>
  <c r="K128" i="5"/>
  <c r="K129" i="5"/>
  <c r="N129" i="5" s="1"/>
  <c r="K130" i="5"/>
  <c r="K131" i="5"/>
  <c r="K132" i="5"/>
  <c r="K133" i="5"/>
  <c r="N133" i="5" s="1"/>
  <c r="K134" i="5"/>
  <c r="K135" i="5"/>
  <c r="K136" i="5"/>
  <c r="K137" i="5"/>
  <c r="N137" i="5" s="1"/>
  <c r="K138" i="5"/>
  <c r="K139" i="5"/>
  <c r="K140" i="5"/>
  <c r="K141" i="5"/>
  <c r="N141" i="5" s="1"/>
  <c r="K142" i="5"/>
  <c r="K143" i="5"/>
  <c r="K144" i="5"/>
  <c r="K145" i="5"/>
  <c r="N145" i="5" s="1"/>
  <c r="K146" i="5"/>
  <c r="K147" i="5"/>
  <c r="K148" i="5"/>
  <c r="K149" i="5"/>
  <c r="N149" i="5" s="1"/>
  <c r="K150" i="5"/>
  <c r="K151" i="5"/>
  <c r="K152" i="5"/>
  <c r="K153" i="5"/>
  <c r="N153" i="5" s="1"/>
  <c r="K154" i="5"/>
  <c r="K155" i="5"/>
  <c r="K156" i="5"/>
  <c r="K121" i="5"/>
  <c r="N121" i="5" s="1"/>
  <c r="K100" i="5"/>
  <c r="K101" i="5"/>
  <c r="K102" i="5"/>
  <c r="K103" i="5"/>
  <c r="K104" i="5"/>
  <c r="K105" i="5"/>
  <c r="K106" i="5"/>
  <c r="N106" i="5" s="1"/>
  <c r="K107" i="5"/>
  <c r="K108" i="5"/>
  <c r="K109" i="5"/>
  <c r="K110" i="5"/>
  <c r="K111" i="5"/>
  <c r="K112" i="5"/>
  <c r="K113" i="5"/>
  <c r="K114" i="5"/>
  <c r="K115" i="5"/>
  <c r="N115" i="5" s="1"/>
  <c r="K116" i="5"/>
  <c r="K117" i="5"/>
  <c r="K118" i="5"/>
  <c r="K119" i="5"/>
  <c r="K120" i="5"/>
  <c r="K79" i="5"/>
  <c r="N79" i="5" s="1"/>
  <c r="K80" i="5"/>
  <c r="K81" i="5"/>
  <c r="K82" i="5"/>
  <c r="N82" i="5" s="1"/>
  <c r="K83" i="5"/>
  <c r="K84" i="5"/>
  <c r="K85" i="5"/>
  <c r="N85" i="5" s="1"/>
  <c r="K86" i="5"/>
  <c r="K87" i="5"/>
  <c r="K88" i="5"/>
  <c r="N88" i="5" s="1"/>
  <c r="K89" i="5"/>
  <c r="K90" i="5"/>
  <c r="K91" i="5"/>
  <c r="K92" i="5"/>
  <c r="K93" i="5"/>
  <c r="K94" i="5"/>
  <c r="N94" i="5" s="1"/>
  <c r="K95" i="5"/>
  <c r="K96" i="5"/>
  <c r="K97" i="5"/>
  <c r="K98" i="5"/>
  <c r="K99" i="5"/>
  <c r="G21" i="4"/>
  <c r="G20" i="4"/>
  <c r="G19" i="4"/>
  <c r="G18" i="4"/>
  <c r="G16" i="4"/>
  <c r="G15" i="4"/>
  <c r="G14" i="4"/>
  <c r="G13" i="4"/>
  <c r="G12" i="4"/>
  <c r="G11" i="4"/>
  <c r="G10" i="4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26" i="5" l="1"/>
  <c r="K36" i="5"/>
  <c r="K37" i="5"/>
  <c r="K44" i="5"/>
  <c r="K45" i="5"/>
  <c r="K49" i="5"/>
  <c r="K50" i="5"/>
  <c r="K51" i="5"/>
  <c r="K52" i="5"/>
  <c r="K27" i="5"/>
  <c r="K28" i="5"/>
  <c r="K29" i="5"/>
  <c r="K30" i="5"/>
  <c r="K31" i="5"/>
  <c r="K32" i="5"/>
  <c r="K33" i="5"/>
  <c r="K34" i="5"/>
  <c r="K35" i="5"/>
  <c r="K38" i="5"/>
  <c r="K39" i="5"/>
  <c r="K40" i="5"/>
  <c r="K41" i="5"/>
  <c r="K42" i="5"/>
  <c r="K43" i="5"/>
  <c r="K46" i="5"/>
  <c r="K47" i="5"/>
  <c r="K48" i="5"/>
  <c r="K25" i="5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<sst xmlns="http://schemas.openxmlformats.org/spreadsheetml/2006/main" count="411" uniqueCount="212">
  <si>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</si>
  <si>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</si>
  <si>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</si>
  <si>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</si>
  <si>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</si>
  <si>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</si>
  <si>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</si>
  <si>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</si>
  <si>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</si>
  <si>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</si>
  <si>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</si>
  <si>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</si>
  <si>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</si>
  <si>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</si>
  <si>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</si>
  <si>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</si>
  <si>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</si>
  <si>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</si>
  <si>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</si>
  <si>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</si>
  <si>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</si>
  <si>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</si>
  <si>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</si>
  <si>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</si>
  <si>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</si>
  <si>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</si>
  <si>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</si>
  <si>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</si>
  <si>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</si>
  <si>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</si>
  <si>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</si>
  <si>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</si>
  <si>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</si>
  <si>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</si>
  <si>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</si>
  <si>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</si>
  <si>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</si>
  <si>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</si>
  <si>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</si>
  <si>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</si>
  <si>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</si>
  <si>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</si>
  <si>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</si>
  <si>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</si>
  <si>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</si>
  <si>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</si>
  <si>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</si>
  <si>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</si>
  <si>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</si>
  <si>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</si>
  <si>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</si>
  <si>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</si>
  <si>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</si>
  <si>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</si>
  <si>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</si>
  <si>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</si>
  <si>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</si>
  <si>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</si>
  <si>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</si>
  <si>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</si>
  <si>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</si>
  <si>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</si>
  <si>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</si>
  <si>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</si>
  <si>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</si>
  <si>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</si>
  <si>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</si>
  <si>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</si>
  <si>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</si>
  <si>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</si>
  <si>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</si>
  <si>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</si>
  <si>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</si>
  <si>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</si>
  <si>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</si>
  <si>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</si>
  <si>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</si>
  <si>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</si>
  <si>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</si>
  <si>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</si>
  <si>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</si>
  <si>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</si>
  <si>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</si>
  <si>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</si>
  <si>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</si>
  <si>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</si>
  <si>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</si>
  <si>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</si>
  <si>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</si>
  <si>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</si>
  <si>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</si>
  <si>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</si>
  <si>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</si>
  <si>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</si>
  <si>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</si>
  <si>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</si>
  <si>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</si>
  <si>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</si>
  <si>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</si>
  <si>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</si>
  <si>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</si>
  <si>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</si>
  <si>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</si>
  <si>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</si>
  <si>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</si>
  <si>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</si>
  <si>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</si>
  <si>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</si>
  <si>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</si>
  <si>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</si>
  <si>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</si>
  <si>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</si>
  <si>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</si>
  <si>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8k_bias2_run0</t>
  </si>
  <si>
    <t>8k_bias3_run0</t>
  </si>
  <si>
    <t>8k_bias3_run1</t>
  </si>
  <si>
    <t>8k_bias2_run1</t>
  </si>
  <si>
    <t>2,5k_bias0_run0</t>
  </si>
  <si>
    <t>2,5k_bias1_run0</t>
  </si>
  <si>
    <t>2,5k_bias2_run0</t>
  </si>
  <si>
    <t>2,5k_bias3_run0</t>
  </si>
  <si>
    <t>???</t>
  </si>
  <si>
    <t>pt1</t>
  </si>
  <si>
    <t>xdiv</t>
  </si>
  <si>
    <t>Case 0_results</t>
  </si>
  <si>
    <t>Last vector error only!</t>
  </si>
  <si>
    <t>Error over entire zone - trial run</t>
  </si>
  <si>
    <t>Automated, long run</t>
  </si>
  <si>
    <t>N/A - accidental deletion</t>
  </si>
  <si>
    <t>Biased Area</t>
  </si>
  <si>
    <t>Bias (Non-Dim)</t>
  </si>
  <si>
    <t>Area</t>
  </si>
  <si>
    <t>Case0a</t>
  </si>
  <si>
    <t>Case1a</t>
  </si>
  <si>
    <t>Case2a</t>
  </si>
  <si>
    <t>Means</t>
  </si>
  <si>
    <t>Mean Time</t>
  </si>
  <si>
    <t>Mean Error</t>
  </si>
  <si>
    <t>Fraction of biased points over fraction of biased area</t>
  </si>
  <si>
    <t>Case 0 =</t>
  </si>
  <si>
    <t>2500 points</t>
  </si>
  <si>
    <t>Case 1 =</t>
  </si>
  <si>
    <t>1000 points</t>
  </si>
  <si>
    <t xml:space="preserve">Case 2 = </t>
  </si>
  <si>
    <t>500 points</t>
  </si>
  <si>
    <t>For Plotting</t>
  </si>
  <si>
    <t>case 4b</t>
  </si>
  <si>
    <t>case 3 a</t>
  </si>
  <si>
    <t xml:space="preserve">Case 0 </t>
  </si>
  <si>
    <t>case 1</t>
  </si>
  <si>
    <t>case 2</t>
  </si>
  <si>
    <t>Variance test 1</t>
  </si>
  <si>
    <t>seed: 1234</t>
  </si>
  <si>
    <t>seed:5678</t>
  </si>
  <si>
    <t>Variance test 2</t>
  </si>
  <si>
    <t>Seed 1</t>
  </si>
  <si>
    <t>Seed 2</t>
  </si>
  <si>
    <t>Seed 3</t>
  </si>
  <si>
    <t>seed:1111</t>
  </si>
  <si>
    <t>Rate_noseed_0</t>
  </si>
  <si>
    <t>Rate_seed1_0</t>
  </si>
  <si>
    <t>Rate_seed2_0</t>
  </si>
  <si>
    <t>Rate_seed3_0</t>
  </si>
  <si>
    <t>case 3</t>
  </si>
  <si>
    <t>different bias shape</t>
  </si>
  <si>
    <t>case 4</t>
  </si>
  <si>
    <t>bias a</t>
  </si>
  <si>
    <t xml:space="preserve">bias a </t>
  </si>
  <si>
    <t>Plot:</t>
  </si>
  <si>
    <t>Std dev vs number of points</t>
  </si>
  <si>
    <t>Std Dev of run errors</t>
  </si>
  <si>
    <t>Rate_seed1_1</t>
  </si>
  <si>
    <t>Rate_seed2_1</t>
  </si>
  <si>
    <t>Rate_seed3_1</t>
  </si>
  <si>
    <t>Rate_noseed_1</t>
  </si>
  <si>
    <t>seed: 2222</t>
  </si>
  <si>
    <t>seed: 3333?</t>
  </si>
  <si>
    <t>Seed: 2222</t>
  </si>
  <si>
    <t>Seed: 3333?</t>
  </si>
  <si>
    <t>Rate_noseed_2</t>
  </si>
  <si>
    <t>Seed 3_2</t>
  </si>
  <si>
    <t>Seed 2_2</t>
  </si>
  <si>
    <t>Seed 1_2</t>
  </si>
  <si>
    <t>Variance</t>
  </si>
  <si>
    <t>Number of points</t>
  </si>
  <si>
    <t>No bias</t>
  </si>
  <si>
    <t>1.22 bias</t>
  </si>
  <si>
    <t>1.38 bias</t>
  </si>
  <si>
    <t>1.66 bias</t>
  </si>
  <si>
    <t>No seed</t>
  </si>
  <si>
    <t>Average of seeded runs</t>
  </si>
  <si>
    <t xml:space="preserve"> </t>
  </si>
  <si>
    <t>Possible reasons</t>
  </si>
  <si>
    <t>Variance not calculated from enough points</t>
  </si>
  <si>
    <t>Assumption was total randomness = randomness of sampling plus randomness of method</t>
  </si>
  <si>
    <t>Expected:</t>
  </si>
  <si>
    <t>Therefore by removing randomness of sampling could see how much randomness it added by observing the difference</t>
  </si>
  <si>
    <t>This assumption could be wrong - in some cases removing random sampling increased variation</t>
  </si>
  <si>
    <t>Could be due to seed causing a bad distribution of points - should be less of an issue at greater numbers</t>
  </si>
  <si>
    <t>A better approach could be to look at uniformly distributing points instead of randomly distributing them within region</t>
  </si>
  <si>
    <t>Fixed points reduce variation (solid line should be below dotted line)</t>
  </si>
  <si>
    <t>Generally observe expectation 1 with more points and more bias</t>
  </si>
  <si>
    <t>Variance to reduce with as points used increase</t>
  </si>
  <si>
    <t>, but</t>
  </si>
  <si>
    <t>Case 0</t>
  </si>
  <si>
    <t>Case 1</t>
  </si>
  <si>
    <t>Case 2</t>
  </si>
  <si>
    <t>Case 3</t>
  </si>
  <si>
    <t>Case 4</t>
  </si>
  <si>
    <t>0.15, 0.5</t>
  </si>
  <si>
    <t>0.1, 0.4</t>
  </si>
  <si>
    <t>Remember the above is for 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</si>
</sst>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E+00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8" borderId="2" xfId="0" applyFill="1" applyBorder="1" applyAlignment="1">
      <alignment horizontal="right"/>
    </xf>
    <xf numFmtId="0" fontId="0" fillId="8" borderId="2" xfId="0" quotePrefix="1" applyFill="1" applyBorder="1" applyAlignment="1">
      <alignment horizontal="right"/>
    </xf>
    <xf numFmtId="0" fontId="6" fillId="9" borderId="0" xfId="0" applyFont="1" applyFill="1" applyBorder="1"/>
    <xf numFmtId="0" fontId="6" fillId="7" borderId="14" xfId="0" applyFont="1" applyFill="1" applyBorder="1"/>
    <xf numFmtId="0" fontId="0" fillId="7" borderId="14" xfId="0" applyFill="1" applyBorder="1" applyAlignment="1">
      <alignment horizontal="right"/>
    </xf>
    <xf numFmtId="0" fontId="0" fillId="7" borderId="14" xfId="0" applyFill="1" applyBorder="1"/>
    <xf numFmtId="2" fontId="0" fillId="7" borderId="2" xfId="0" applyNumberFormat="1" applyFill="1" applyBorder="1"/>
    <xf numFmtId="2" fontId="0" fillId="8" borderId="2" xfId="0" applyNumberFormat="1" applyFill="1" applyBorder="1"/>
    <xf numFmtId="2" fontId="0" fillId="0" borderId="0" xfId="0" applyNumberFormat="1"/>
    <xf numFmtId="2" fontId="6" fillId="8" borderId="2" xfId="0" applyNumberFormat="1" applyFont="1" applyFill="1" applyBorder="1"/>
    <xf numFmtId="2" fontId="0" fillId="8" borderId="14" xfId="0" applyNumberFormat="1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2" fontId="0" fillId="8" borderId="11" xfId="0" applyNumberFormat="1" applyFill="1" applyBorder="1"/>
    <xf numFmtId="0" fontId="0" fillId="7" borderId="16" xfId="0" applyFill="1" applyBorder="1"/>
    <xf numFmtId="0" fontId="0" fillId="7" borderId="16" xfId="0" applyFill="1" applyBorder="1" applyAlignment="1">
      <alignment horizontal="right"/>
    </xf>
    <xf numFmtId="0" fontId="0" fillId="7" borderId="17" xfId="0" applyFill="1" applyBorder="1"/>
    <xf numFmtId="0" fontId="0" fillId="8" borderId="16" xfId="0" applyFill="1" applyBorder="1"/>
    <xf numFmtId="2" fontId="0" fillId="8" borderId="16" xfId="0" applyNumberFormat="1" applyFill="1" applyBorder="1"/>
    <xf numFmtId="0" fontId="0" fillId="0" borderId="0" xfId="0" applyAlignment="1">
      <alignment horizontal="left"/>
    </xf>
    <xf numFmtId="0" fontId="0" fillId="7" borderId="18" xfId="0" applyFill="1" applyBorder="1"/>
    <xf numFmtId="2" fontId="0" fillId="8" borderId="9" xfId="0" applyNumberFormat="1" applyFill="1" applyBorder="1"/>
    <xf numFmtId="2" fontId="0" fillId="8" borderId="18" xfId="0" applyNumberFormat="1" applyFill="1" applyBorder="1"/>
    <xf numFmtId="0" fontId="0" fillId="8" borderId="0" xfId="0" applyFill="1"/>
    <xf numFmtId="0" fontId="6" fillId="10" borderId="2" xfId="0" applyFont="1" applyFill="1" applyBorder="1"/>
    <xf numFmtId="0" fontId="3" fillId="10" borderId="2" xfId="0" applyFont="1" applyFill="1" applyBorder="1"/>
    <xf numFmtId="0" fontId="0" fillId="10" borderId="2" xfId="0" applyFill="1" applyBorder="1"/>
    <xf numFmtId="0" fontId="0" fillId="10" borderId="16" xfId="0" applyFill="1" applyBorder="1"/>
    <xf numFmtId="0" fontId="0" fillId="10" borderId="11" xfId="0" applyFill="1" applyBorder="1"/>
    <xf numFmtId="0" fontId="0" fillId="7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2" fontId="6" fillId="8" borderId="14" xfId="0" applyNumberFormat="1" applyFont="1" applyFill="1" applyBorder="1"/>
    <xf numFmtId="2" fontId="0" fillId="8" borderId="17" xfId="0" applyNumberFormat="1" applyFill="1" applyBorder="1"/>
    <xf numFmtId="2" fontId="0" fillId="8" borderId="4" xfId="0" applyNumberFormat="1" applyFill="1" applyBorder="1"/>
    <xf numFmtId="0" fontId="0" fillId="8" borderId="14" xfId="0" applyFill="1" applyBorder="1"/>
    <xf numFmtId="0" fontId="0" fillId="0" borderId="1" xfId="0" applyFill="1" applyBorder="1"/>
    <xf numFmtId="2" fontId="0" fillId="8" borderId="12" xfId="0" applyNumberFormat="1" applyFill="1" applyBorder="1"/>
    <xf numFmtId="0" fontId="0" fillId="8" borderId="12" xfId="0" applyFill="1" applyBorder="1"/>
    <xf numFmtId="0" fontId="0" fillId="7" borderId="9" xfId="0" applyFill="1" applyBorder="1"/>
    <xf numFmtId="0" fontId="0" fillId="10" borderId="9" xfId="0" applyFill="1" applyBorder="1"/>
    <xf numFmtId="166" fontId="0" fillId="7" borderId="2" xfId="0" applyNumberFormat="1" applyFill="1" applyBorder="1"/>
    <xf numFmtId="165" fontId="6" fillId="8" borderId="2" xfId="0" applyNumberFormat="1" applyFont="1" applyFill="1" applyBorder="1"/>
    <xf numFmtId="165" fontId="0" fillId="8" borderId="11" xfId="0" applyNumberFormat="1" applyFill="1" applyBorder="1"/>
    <xf numFmtId="165" fontId="0" fillId="8" borderId="2" xfId="0" applyNumberFormat="1" applyFill="1" applyBorder="1"/>
    <xf numFmtId="165" fontId="0" fillId="8" borderId="16" xfId="0" applyNumberFormat="1" applyFill="1" applyBorder="1"/>
    <xf numFmtId="165" fontId="0" fillId="8" borderId="9" xfId="0" applyNumberFormat="1" applyFill="1" applyBorder="1"/>
    <xf numFmtId="165" fontId="0" fillId="6" borderId="2" xfId="0" applyNumberFormat="1" applyFill="1" applyBorder="1"/>
    <xf numFmtId="166" fontId="0" fillId="6" borderId="2" xfId="0" applyNumberFormat="1" applyFill="1" applyBorder="1"/>
    <xf numFmtId="166" fontId="0" fillId="0" borderId="0" xfId="0" applyNumberFormat="1"/>
    <xf numFmtId="11" fontId="6" fillId="8" borderId="2" xfId="0" applyNumberFormat="1" applyFont="1" applyFill="1" applyBorder="1"/>
    <xf numFmtId="11" fontId="0" fillId="8" borderId="11" xfId="0" applyNumberFormat="1" applyFill="1" applyBorder="1"/>
    <xf numFmtId="11" fontId="0" fillId="8" borderId="16" xfId="0" applyNumberFormat="1" applyFill="1" applyBorder="1"/>
    <xf numFmtId="11" fontId="0" fillId="8" borderId="9" xfId="0" applyNumberFormat="1" applyFill="1" applyBorder="1"/>
    <xf numFmtId="11" fontId="0" fillId="6" borderId="2" xfId="0" applyNumberFormat="1" applyFill="1" applyBorder="1"/>
    <xf numFmtId="165" fontId="0" fillId="10" borderId="11" xfId="0" applyNumberFormat="1" applyFill="1" applyBorder="1"/>
    <xf numFmtId="11" fontId="6" fillId="10" borderId="2" xfId="0" applyNumberFormat="1" applyFont="1" applyFill="1" applyBorder="1"/>
    <xf numFmtId="11" fontId="0" fillId="10" borderId="11" xfId="0" applyNumberFormat="1" applyFill="1" applyBorder="1"/>
    <xf numFmtId="11" fontId="0" fillId="10" borderId="2" xfId="0" applyNumberFormat="1" applyFill="1" applyBorder="1"/>
    <xf numFmtId="11" fontId="0" fillId="10" borderId="16" xfId="0" applyNumberFormat="1" applyFill="1" applyBorder="1"/>
    <xf numFmtId="11" fontId="0" fillId="10" borderId="9" xfId="0" applyNumberFormat="1" applyFill="1" applyBorder="1"/>
    <xf numFmtId="166" fontId="6" fillId="7" borderId="2" xfId="0" applyNumberFormat="1" applyFont="1" applyFill="1" applyBorder="1"/>
    <xf numFmtId="166" fontId="0" fillId="7" borderId="16" xfId="0" applyNumberFormat="1" applyFill="1" applyBorder="1"/>
    <xf numFmtId="166" fontId="0" fillId="7" borderId="11" xfId="0" applyNumberFormat="1" applyFill="1" applyBorder="1"/>
    <xf numFmtId="166" fontId="0" fillId="7" borderId="9" xfId="0" applyNumberFormat="1" applyFill="1" applyBorder="1"/>
    <xf numFmtId="2" fontId="0" fillId="8" borderId="19" xfId="0" applyNumberFormat="1" applyFill="1" applyBorder="1"/>
    <xf numFmtId="2" fontId="5" fillId="0" borderId="2" xfId="0" applyNumberFormat="1" applyFont="1" applyBorder="1"/>
    <xf numFmtId="2" fontId="6" fillId="0" borderId="2" xfId="0" applyNumberFormat="1" applyFon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6" borderId="2" xfId="0" applyNumberFormat="1" applyFill="1" applyBorder="1"/>
    <xf numFmtId="0" fontId="0" fillId="0" borderId="2" xfId="0" applyBorder="1"/>
    <xf numFmtId="1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seeding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('Variance with number of points'!$O$4,'Variance with number of points'!$O$9,'Variance with number of points'!$O$14,'Variance with number of points'!$O$19)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points'!$N$4,'Variance with number of points'!$N$9,'Variance with number of points'!$N$14,'Variance with number of points'!$N$19)</c:f>
              <c:numCache>
                <c:formatCode>0.00E+00</c:formatCode>
                <c:ptCount val="4"/>
                <c:pt idx="0">
                  <c:v>3.9624444621727869E-3</c:v>
                </c:pt>
                <c:pt idx="1">
                  <c:v>6.8853852312905606E-4</c:v>
                </c:pt>
                <c:pt idx="2">
                  <c:v>1.2805851779756244E-3</c:v>
                </c:pt>
                <c:pt idx="3">
                  <c:v>2.7038429905334618E-3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C-4C65-889D-48229F4BF721}"/>
            </c:ext>
          </c:extLst>
        </c:ser>
        <c:ser>
          <c:idx val="1"/>
          <c:order val="1"/>
          <c:tx>
            <c:v>Seeded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('Variance with number of points'!$O$24,'Variance with number of points'!$O$29,'Variance with number of points'!$O$34,'Variance with number of points'!$O$39,'Variance with number of points'!$O$44,'Variance with number of points'!$O$49,'Variance with number of points'!$O$54,'Variance with number of points'!$O$59,'Variance with number of points'!$O$64,'Variance with number of points'!$O$69,'Variance with number of points'!$O$74,'Variance with number of points'!$O$79)</c:f>
              <c:numCache>
                <c:formatCode>0.00</c:formatCode>
                <c:ptCount val="12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  <c:pt idx="4">
                  <c:v>1</c:v>
                </c:pt>
                <c:pt idx="5">
                  <c:v>1.2154696132596685</c:v>
                </c:pt>
                <c:pt idx="6">
                  <c:v>1.3812154696132597</c:v>
                </c:pt>
                <c:pt idx="7">
                  <c:v>1.6574585635359116</c:v>
                </c:pt>
                <c:pt idx="8">
                  <c:v>1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1.6574585635359116</c:v>
                </c:pt>
              </c:numCache>
            </c:numRef>
          </c:xVal>
          <c:yVal>
            <c:numRef>
              <c:f>('Variance with number of points'!$N$24,'Variance with number of points'!$N$29,'Variance with number of points'!$N$34,'Variance with number of points'!$N$39,'Variance with number of points'!$N$44,'Variance with number of points'!$N$49,'Variance with number of points'!$N$54,'Variance with number of points'!$N$59,'Variance with number of points'!$N$64,'Variance with number of points'!$N$69,'Variance with number of points'!$N$74,'Variance with number of points'!$N$79)</c:f>
              <c:numCache>
                <c:formatCode>0.00E+00</c:formatCode>
                <c:ptCount val="12"/>
                <c:pt idx="0">
                  <c:v>5.1454996205346961E-3</c:v>
                </c:pt>
                <c:pt idx="1">
                  <c:v>1.6405959779310245E-3</c:v>
                </c:pt>
                <c:pt idx="2">
                  <c:v>2.0114739911502671E-3</c:v>
                </c:pt>
                <c:pt idx="3">
                  <c:v>3.7007707045602039E-3</c:v>
                </c:pt>
                <c:pt idx="4">
                  <c:v>3.4010886251770451E-3</c:v>
                </c:pt>
                <c:pt idx="5">
                  <c:v>4.2003425418505142E-3</c:v>
                </c:pt>
                <c:pt idx="6">
                  <c:v>7.3389814431580244E-4</c:v>
                </c:pt>
                <c:pt idx="7">
                  <c:v>2.4083448683492933E-3</c:v>
                </c:pt>
                <c:pt idx="8">
                  <c:v>2.6962511515547091E-3</c:v>
                </c:pt>
                <c:pt idx="9">
                  <c:v>6.9852881661015033E-3</c:v>
                </c:pt>
                <c:pt idx="10">
                  <c:v>4.0306047448428074E-3</c:v>
                </c:pt>
                <c:pt idx="11">
                  <c:v>1.404767359234638E-3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C-4C65-889D-48229F4B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16184"/>
        <c:axId val="479019464"/>
      </c:scatterChart>
      <c:valAx>
        <c:axId val="4790161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9464"/>
        <c:crosses val="autoZero"/>
        <c:crossBetween val="midCat"/>
      </c:valAx>
      <c:valAx>
        <c:axId val="4790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Std Dev of Mean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90764477967389"/>
          <c:y val="6.4792282065802426E-2"/>
          <c:w val="0.73703597203635918"/>
          <c:h val="0.75023572424738683"/>
        </c:manualLayout>
      </c:layout>
      <c:scatterChart>
        <c:scatterStyle val="lineMarker"/>
        <c:varyColors val="0"/>
        <c:ser>
          <c:idx val="4"/>
          <c:order val="3"/>
          <c:tx>
            <c:v>Changing Points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points'!$AB$7:$AB$9</c:f>
              <c:numCache>
                <c:formatCode>0.00E+00</c:formatCode>
                <c:ptCount val="3"/>
                <c:pt idx="0">
                  <c:v>1.4990315525688221E-3</c:v>
                </c:pt>
                <c:pt idx="1">
                  <c:v>2.7038429905334618E-3</c:v>
                </c:pt>
                <c:pt idx="2">
                  <c:v>1.2082260851778157E-3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39F-45DE-99CE-B0C6B8AF2A91}"/>
            </c:ext>
          </c:extLst>
        </c:ser>
        <c:ser>
          <c:idx val="7"/>
          <c:order val="7"/>
          <c:tx>
            <c:v>Fixed Points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points'!$AH$7:$AH$9</c:f>
              <c:numCache>
                <c:formatCode>General</c:formatCode>
                <c:ptCount val="3"/>
                <c:pt idx="0">
                  <c:v>2.7634319617487195E-3</c:v>
                </c:pt>
                <c:pt idx="1">
                  <c:v>2.5046276440480451E-3</c:v>
                </c:pt>
                <c:pt idx="2">
                  <c:v>1.0280170833721102E-3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39F-45DE-99CE-B0C6B8AF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Changing Points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points'!$Y$7:$Y$9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4.4116502550690349E-3</c:v>
                      </c:pt>
                      <c:pt idx="1">
                        <c:v>3.9624444621727869E-3</c:v>
                      </c:pt>
                      <c:pt idx="2">
                        <c:v>6.1944067044963403E-4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39F-45DE-99CE-B0C6B8AF2A9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Changing Points</c:v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points'!$Z$7:$Z$9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2.5701192073889659E-3</c:v>
                      </c:pt>
                      <c:pt idx="1">
                        <c:v>6.8853852312905606E-4</c:v>
                      </c:pt>
                      <c:pt idx="2">
                        <c:v>4.6207835811943833E-3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9F-45DE-99CE-B0C6B8AF2A9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Changing Points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points'!$AA$7:$AA$9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4.1101635983551129E-3</c:v>
                      </c:pt>
                      <c:pt idx="1">
                        <c:v>1.2805851779756244E-3</c:v>
                      </c:pt>
                      <c:pt idx="2">
                        <c:v>2.7412968671319308E-3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F-45DE-99CE-B0C6B8AF2A91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Fixed points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points'!$AE$7:$AE$9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5.8793771841266036E-3</c:v>
                      </c:pt>
                      <c:pt idx="1">
                        <c:v>3.74761313242215E-3</c:v>
                      </c:pt>
                      <c:pt idx="2">
                        <c:v>1.8779521237942843E-3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9F-45DE-99CE-B0C6B8AF2A9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Fixed Points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points'!$AF$7:$AF$9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8.6772752944795292E-3</c:v>
                      </c:pt>
                      <c:pt idx="1">
                        <c:v>4.275408895294347E-3</c:v>
                      </c:pt>
                      <c:pt idx="2">
                        <c:v>1.861247707469582E-3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9F-45DE-99CE-B0C6B8AF2A9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Fixed Points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points'!$AG$7:$AG$9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6.9391458140166846E-3</c:v>
                      </c:pt>
                      <c:pt idx="1">
                        <c:v>2.2586589601029591E-3</c:v>
                      </c:pt>
                      <c:pt idx="2">
                        <c:v>9.9535214508659174E-4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9F-45DE-99CE-B0C6B8AF2A91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90167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147185141765926"/>
          <c:y val="6.7149756437602542E-2"/>
          <c:w val="0.42310889672893226"/>
          <c:h val="0.1567514068088015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2746913580246"/>
          <c:y val="3.6908542976939206E-2"/>
          <c:w val="0.79967469135802471"/>
          <c:h val="0.79538333333333333"/>
        </c:manualLayout>
      </c:layout>
      <c:scatterChart>
        <c:scatterStyle val="lineMarker"/>
        <c:varyColors val="0"/>
        <c:ser>
          <c:idx val="0"/>
          <c:order val="0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('Bias2 all graphs'!$O$4,'Bias2 all graphs'!$O$8,'Bias2 all graphs'!$O$12,'Bias2 all graphs'!$O$16,'Bias2 all graphs'!$O$20,'Bias2 all graphs'!$O$24,'Bias2 all graphs'!$O$28,'Bias2 all graphs'!$O$32)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('Bias2 all graphs'!$L$4,'Bias2 all graphs'!$L$8,'Bias2 all graphs'!$L$12,'Bias2 all graphs'!$L$16,'Bias2 all graphs'!$L$20,'Bias2 all graphs'!$L$24,'Bias2 all graphs'!$L$28,'Bias2 all graphs'!$L$32)</c:f>
              <c:numCache>
                <c:formatCode>General</c:formatCode>
                <c:ptCount val="8"/>
                <c:pt idx="0">
                  <c:v>58.833884537219973</c:v>
                </c:pt>
                <c:pt idx="1">
                  <c:v>68.656833469867678</c:v>
                </c:pt>
                <c:pt idx="2">
                  <c:v>66.056586742401095</c:v>
                </c:pt>
                <c:pt idx="3">
                  <c:v>60.179294884204822</c:v>
                </c:pt>
                <c:pt idx="4">
                  <c:v>68.148815155029226</c:v>
                </c:pt>
                <c:pt idx="5">
                  <c:v>72.107628762721944</c:v>
                </c:pt>
                <c:pt idx="6">
                  <c:v>86.894996643066378</c:v>
                </c:pt>
                <c:pt idx="7">
                  <c:v>90.983768403530078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E-4F4B-BD56-11008EDC35C6}"/>
            </c:ext>
          </c:extLst>
        </c:ser>
        <c:ser>
          <c:idx val="1"/>
          <c:order val="1"/>
          <c:tx>
            <c:v>2500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('Bias2 all graphs'!$O$36,'Bias2 all graphs'!$O$40,'Bias2 all graphs'!$O$44,'Bias2 all graphs'!$O$48,'Bias2 all graphs'!$O$52,'Bias2 all graphs'!$O$56,'Bias2 all graphs'!$O$60,'Bias2 all graphs'!$O$64)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('Bias2 all graphs'!$L$36,'Bias2 all graphs'!$L$40,'Bias2 all graphs'!$L$44,'Bias2 all graphs'!$L$48,'Bias2 all graphs'!$L$52,'Bias2 all graphs'!$L$56,'Bias2 all graphs'!$L$60,'Bias2 all graphs'!$L$64)</c:f>
              <c:numCache>
                <c:formatCode>General</c:formatCode>
                <c:ptCount val="8"/>
                <c:pt idx="0">
                  <c:v>93.607429563999062</c:v>
                </c:pt>
                <c:pt idx="1">
                  <c:v>96.090802788734067</c:v>
                </c:pt>
                <c:pt idx="2">
                  <c:v>110.86187982559174</c:v>
                </c:pt>
                <c:pt idx="3">
                  <c:v>109.53137588500962</c:v>
                </c:pt>
                <c:pt idx="4">
                  <c:v>99.24600327014916</c:v>
                </c:pt>
                <c:pt idx="5">
                  <c:v>112.343132436275</c:v>
                </c:pt>
                <c:pt idx="6">
                  <c:v>146.47967135906151</c:v>
                </c:pt>
                <c:pt idx="7">
                  <c:v>173.52430564165047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E-4F4B-BD56-11008EDC35C6}"/>
            </c:ext>
          </c:extLst>
        </c:ser>
        <c:ser>
          <c:idx val="3"/>
          <c:order val="3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('Bias2 all graphs'!$O$68,'Bias2 all graphs'!$O$73,'Bias2 all graphs'!$O$78,'Bias2 all graphs'!$O$83)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('Bias2 all graphs'!$L$68,'Bias2 all graphs'!$L$73,'Bias2 all graphs'!$L$78,'Bias2 all graphs'!$L$83)</c:f>
              <c:numCache>
                <c:formatCode>0.0</c:formatCode>
                <c:ptCount val="4"/>
                <c:pt idx="0">
                  <c:v>156.50081200599621</c:v>
                </c:pt>
                <c:pt idx="1">
                  <c:v>171.64513731002779</c:v>
                </c:pt>
                <c:pt idx="2">
                  <c:v>158.83915238380399</c:v>
                </c:pt>
                <c:pt idx="3">
                  <c:v>163.809875822067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FE-4F4B-BD56-11008EDC35C6}"/>
            </c:ext>
          </c:extLst>
        </c:ser>
        <c:ser>
          <c:idx val="4"/>
          <c:order val="4"/>
          <c:tx>
            <c:v>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('Bias2 all graphs'!$O$88,'Bias2 all graphs'!$O$93,'Bias2 all graphs'!$O$98,'Bias2 all graphs'!$O$103)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('Bias2 all graphs'!$L$88,'Bias2 all graphs'!$L$93,'Bias2 all graphs'!$L$98,'Bias2 all graphs'!$L$103)</c:f>
              <c:numCache>
                <c:formatCode>0.0</c:formatCode>
                <c:ptCount val="4"/>
                <c:pt idx="0">
                  <c:v>390.62708902358963</c:v>
                </c:pt>
                <c:pt idx="1">
                  <c:v>418.48422379493684</c:v>
                </c:pt>
                <c:pt idx="2">
                  <c:v>388.1496716499322</c:v>
                </c:pt>
                <c:pt idx="3">
                  <c:v>424.42792878150885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FE-4F4B-BD56-11008EDC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35800"/>
        <c:axId val="525039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2500 again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('Bias2 all graphs'!$O$108,'Bias2 all graphs'!$O$113,'Bias2 all graphs'!$O$118,'Bias2 all graphs'!$O$123)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</c:v>
                      </c:pt>
                      <c:pt idx="1">
                        <c:v>1.2154696132596685</c:v>
                      </c:pt>
                      <c:pt idx="2">
                        <c:v>1.3812154696132597</c:v>
                      </c:pt>
                      <c:pt idx="3">
                        <c:v>1.6574585635359116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('Bias2 all graphs'!$L$108,'Bias2 all graphs'!$L$113,'Bias2 all graphs'!$L$118,'Bias2 all graphs'!$L$123)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90.470499372482067</c:v>
                      </c:pt>
                      <c:pt idx="1">
                        <c:v>90.544827604293431</c:v>
                      </c:pt>
                      <c:pt idx="2">
                        <c:v>104.58826055526694</c:v>
                      </c:pt>
                      <c:pt idx="3">
                        <c:v>97.840345144271424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7FE-4F4B-BD56-11008EDC35C6}"/>
                  </c:ext>
                </c:extLst>
              </c15:ser>
            </c15:filteredScatterSeries>
          </c:ext>
        </c:extLst>
      </c:scatterChart>
      <c:valAx>
        <c:axId val="52503580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5039736"/>
        <c:crosses val="autoZero"/>
        <c:crossBetween val="midCat"/>
        <c:majorUnit val="0.2"/>
      </c:valAx>
      <c:valAx>
        <c:axId val="5250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50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5339506172841"/>
          <c:y val="3.7008333333333324E-2"/>
          <c:w val="0.17427993827160493"/>
          <c:h val="0.4247000000000000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6728395061728"/>
          <c:y val="3.6609014675052412E-2"/>
          <c:w val="0.79673487654320985"/>
          <c:h val="0.79797361111111109"/>
        </c:manualLayout>
      </c:layout>
      <c:scatterChart>
        <c:scatterStyle val="lineMarker"/>
        <c:varyColors val="0"/>
        <c:ser>
          <c:idx val="0"/>
          <c:order val="0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('Bias2 all graphs'!$O$4,'Bias2 all graphs'!$O$8,'Bias2 all graphs'!$O$12,'Bias2 all graphs'!$O$16,'Bias2 all graphs'!$O$20,'Bias2 all graphs'!$O$24,'Bias2 all graphs'!$O$28,'Bias2 all graphs'!$O$32)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('Bias2 all graphs'!$M$4,'Bias2 all graphs'!$M$8,'Bias2 all graphs'!$M$12,'Bias2 all graphs'!$M$16,'Bias2 all graphs'!$M$20,'Bias2 all graphs'!$M$24,'Bias2 all graphs'!$M$28,'Bias2 all graphs'!$M$32)</c:f>
              <c:numCache>
                <c:formatCode>General</c:formatCode>
                <c:ptCount val="8"/>
                <c:pt idx="0">
                  <c:v>3.5621117300472897E-2</c:v>
                </c:pt>
                <c:pt idx="1">
                  <c:v>1.7814031994966457E-2</c:v>
                </c:pt>
                <c:pt idx="2">
                  <c:v>2.0711313801393801E-2</c:v>
                </c:pt>
                <c:pt idx="3">
                  <c:v>2.8750024745623874E-2</c:v>
                </c:pt>
                <c:pt idx="4">
                  <c:v>2.0902492758191036E-2</c:v>
                </c:pt>
                <c:pt idx="5">
                  <c:v>5.3047315440453449E-2</c:v>
                </c:pt>
                <c:pt idx="6">
                  <c:v>3.6213536833707621E-2</c:v>
                </c:pt>
                <c:pt idx="7">
                  <c:v>6.1667618950630027E-2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0-4F24-86E8-98E9D6F55837}"/>
            </c:ext>
          </c:extLst>
        </c:ser>
        <c:ser>
          <c:idx val="1"/>
          <c:order val="1"/>
          <c:tx>
            <c:v>2500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('Bias2 all graphs'!$O$36,'Bias2 all graphs'!$O$40,'Bias2 all graphs'!$O$44,'Bias2 all graphs'!$O$48,'Bias2 all graphs'!$O$52,'Bias2 all graphs'!$O$56,'Bias2 all graphs'!$O$60,'Bias2 all graphs'!$O$64)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('Bias2 all graphs'!$M$36,'Bias2 all graphs'!$M$40,'Bias2 all graphs'!$M$44,'Bias2 all graphs'!$M$48,'Bias2 all graphs'!$M$52,'Bias2 all graphs'!$M$56,'Bias2 all graphs'!$M$60,'Bias2 all graphs'!$M$64)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0-4F24-86E8-98E9D6F55837}"/>
            </c:ext>
          </c:extLst>
        </c:ser>
        <c:ser>
          <c:idx val="3"/>
          <c:order val="3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('Bias2 all graphs'!$O$68,'Bias2 all graphs'!$O$73,'Bias2 all graphs'!$O$78,'Bias2 all graphs'!$O$83)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('Bias2 all graphs'!$M$68,'Bias2 all graphs'!$M$73,'Bias2 all graphs'!$M$78,'Bias2 all graphs'!$M$83)</c:f>
              <c:numCache>
                <c:formatCode>0.00E+00</c:formatCode>
                <c:ptCount val="4"/>
                <c:pt idx="0">
                  <c:v>5.7248937289002388E-3</c:v>
                </c:pt>
                <c:pt idx="1">
                  <c:v>4.2225028928758639E-3</c:v>
                </c:pt>
                <c:pt idx="2">
                  <c:v>4.76780938082554E-3</c:v>
                </c:pt>
                <c:pt idx="3">
                  <c:v>5.5769160092849169E-3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0-4F24-86E8-98E9D6F55837}"/>
            </c:ext>
          </c:extLst>
        </c:ser>
        <c:ser>
          <c:idx val="4"/>
          <c:order val="4"/>
          <c:tx>
            <c:v>10000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('Bias2 all graphs'!$O$88,'Bias2 all graphs'!$O$93,'Bias2 all graphs'!$O$98,'Bias2 all graphs'!$O$103)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('Bias2 all graphs'!$M$88,'Bias2 all graphs'!$M$93,'Bias2 all graphs'!$M$98,'Bias2 all graphs'!$M$103)</c:f>
              <c:numCache>
                <c:formatCode>0.00E+00</c:formatCode>
                <c:ptCount val="4"/>
                <c:pt idx="0">
                  <c:v>3.0399085015917942E-3</c:v>
                </c:pt>
                <c:pt idx="1">
                  <c:v>6.5963547621333187E-3</c:v>
                </c:pt>
                <c:pt idx="2">
                  <c:v>4.7740832582924527E-3</c:v>
                </c:pt>
                <c:pt idx="3">
                  <c:v>5.0801799738155167E-3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A0-4F24-86E8-98E9D6F5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35800"/>
        <c:axId val="525039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2500 again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('Bias2 all graphs'!$O$108,'Bias2 all graphs'!$O$113,'Bias2 all graphs'!$O$118,'Bias2 all graphs'!$O$123)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</c:v>
                      </c:pt>
                      <c:pt idx="1">
                        <c:v>1.2154696132596685</c:v>
                      </c:pt>
                      <c:pt idx="2">
                        <c:v>1.3812154696132597</c:v>
                      </c:pt>
                      <c:pt idx="3">
                        <c:v>1.6574585635359116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('Bias2 all graphs'!$M$108,'Bias2 all graphs'!$M$113,'Bias2 all graphs'!$M$118,'Bias2 all graphs'!$M$123)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1.1360649845785369E-2</c:v>
                      </c:pt>
                      <c:pt idx="1">
                        <c:v>7.0621696787574236E-3</c:v>
                      </c:pt>
                      <c:pt idx="2">
                        <c:v>9.7259375929530933E-3</c:v>
                      </c:pt>
                      <c:pt idx="3">
                        <c:v>4.5799165639766543E-3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0A0-4F24-86E8-98E9D6F55837}"/>
                  </c:ext>
                </c:extLst>
              </c15:ser>
            </c15:filteredScatterSeries>
          </c:ext>
        </c:extLst>
      </c:scatterChart>
      <c:valAx>
        <c:axId val="52503580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>
            <c:manualLayout>
              <c:xMode val="edge"/>
              <c:yMode val="edge"/>
              <c:x val="0.48004814814814806"/>
              <c:y val="0.93946174004192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5039736"/>
        <c:crosses val="autoZero"/>
        <c:crossBetween val="midCat"/>
        <c:majorUnit val="0.2"/>
      </c:valAx>
      <c:valAx>
        <c:axId val="5250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3.9197530864197531E-3"/>
              <c:y val="0.32092777777777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50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50277777777778"/>
          <c:y val="3.6770370370370377E-2"/>
          <c:w val="0.37810709876543203"/>
          <c:h val="0.1953944444444444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vs bias, case 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Investigation'!$C$6:$N$6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</c:v>
                </c:pt>
                <c:pt idx="2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 formatCode="0.00">
                  <c:v>0.9</c:v>
                </c:pt>
              </c:numCache>
            </c:numRef>
          </c:xVal>
          <c:yVal>
            <c:numRef>
              <c:f>'Bias Investigation'!$C$8:$N$8</c:f>
              <c:numCache>
                <c:formatCode>General</c:formatCode>
                <c:ptCount val="12"/>
                <c:pt idx="0">
                  <c:v>5.7099952665768403E-3</c:v>
                </c:pt>
                <c:pt idx="1">
                  <c:v>4.3041335786281497E-3</c:v>
                </c:pt>
                <c:pt idx="2">
                  <c:v>2.82717324468389E-3</c:v>
                </c:pt>
                <c:pt idx="4">
                  <c:v>8.4947721897162307E-2</c:v>
                </c:pt>
                <c:pt idx="5">
                  <c:v>2.1371568722350499E-2</c:v>
                </c:pt>
                <c:pt idx="6">
                  <c:v>9.8173887093831805E-2</c:v>
                </c:pt>
                <c:pt idx="7">
                  <c:v>1.1034961894986E-2</c:v>
                </c:pt>
                <c:pt idx="8" formatCode="0.00">
                  <c:v>0.22877876166556699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4505-84EA-3B301BF4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680"/>
        <c:axId val="549002664"/>
      </c:scatterChart>
      <c:valAx>
        <c:axId val="549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2664"/>
        <c:crosses val="autoZero"/>
        <c:crossBetween val="midCat"/>
      </c:valAx>
      <c:valAx>
        <c:axId val="549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Mean error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2500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Investigation'!$M$25,'Bias Investigation'!$M$30,'Bias Investigation'!$M$35,'Bias Investigation'!$M$40,'Bias Investigation'!$M$45,'Bias Investigation'!$M$50,'Bias Investigation'!$M$55,'Bias Investigation'!$M$60,'Bias Investigation'!$M$65,'Bias Investigation'!$M$70,'Bias Investigation'!$M$75,'Bias Investigation'!$M$77)</c:f>
              <c:numCache>
                <c:formatCode>General</c:formatCode>
                <c:ptCount val="12"/>
                <c:pt idx="0">
                  <c:v>1.0155834253610083E-2</c:v>
                </c:pt>
                <c:pt idx="1">
                  <c:v>1.9203727881959429E-2</c:v>
                </c:pt>
                <c:pt idx="2">
                  <c:v>1.1297623757397023E-2</c:v>
                </c:pt>
                <c:pt idx="3">
                  <c:v>7.1422367833983702E-3</c:v>
                </c:pt>
                <c:pt idx="4">
                  <c:v>1.0949051416399675E-2</c:v>
                </c:pt>
                <c:pt idx="5">
                  <c:v>9.8888211988901083E-3</c:v>
                </c:pt>
                <c:pt idx="6">
                  <c:v>4.2583924744298129E-3</c:v>
                </c:pt>
                <c:pt idx="7">
                  <c:v>9.9211384739153613E-3</c:v>
                </c:pt>
                <c:pt idx="8">
                  <c:v>6.3858494136090653E-3</c:v>
                </c:pt>
                <c:pt idx="9">
                  <c:v>8.0817945689056394E-3</c:v>
                </c:pt>
                <c:pt idx="10">
                  <c:v>7.4336296542579002E-3</c:v>
                </c:pt>
                <c:pt idx="11">
                  <c:v>9.5414182366526407E-2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962-A0BA-D3D4BBA4C308}"/>
            </c:ext>
          </c:extLst>
        </c:ser>
        <c:ser>
          <c:idx val="7"/>
          <c:order val="3"/>
          <c:tx>
            <c:v>2500 Points,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('Bias Investigation'!$AI$42,'Bias Investigation'!$AI$46,'Bias Investigation'!$AI$50,'Bias Investigation'!$AI$54,'Bias Investigation'!$AI$58,'Bias Investigation'!$AI$62,'Bias Investigation'!$AI$66,'Bias Investigation'!$AI$70)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7-4AAD-ACC0-061045264FCD}"/>
            </c:ext>
          </c:extLst>
        </c:ser>
        <c:ser>
          <c:idx val="3"/>
          <c:order val="4"/>
          <c:tx>
            <c:v>1000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Investigation'!$M$79,'Bias Investigation'!$M$82,'Bias Investigation'!$M$85,'Bias Investigation'!$M$88,'Bias Investigation'!$M$94,'Bias Investigation'!$M$100,'Bias Investigation'!$M$106,'Bias Investigation'!$M$112,'Bias Investigation'!$M$115,'Bias Investigation'!$M$118)</c:f>
              <c:numCache>
                <c:formatCode>General</c:formatCode>
                <c:ptCount val="10"/>
                <c:pt idx="0">
                  <c:v>1.2106825378077149E-2</c:v>
                </c:pt>
                <c:pt idx="1">
                  <c:v>1.8005271944493497E-2</c:v>
                </c:pt>
                <c:pt idx="2">
                  <c:v>1.5090136776328934E-2</c:v>
                </c:pt>
                <c:pt idx="3">
                  <c:v>1.7295057216796392E-2</c:v>
                </c:pt>
                <c:pt idx="4">
                  <c:v>1.7561534428507757E-2</c:v>
                </c:pt>
                <c:pt idx="5">
                  <c:v>3.5413236211971753E-2</c:v>
                </c:pt>
                <c:pt idx="6">
                  <c:v>2.9407150215571151E-2</c:v>
                </c:pt>
                <c:pt idx="7">
                  <c:v>1.5987955592970168E-2</c:v>
                </c:pt>
                <c:pt idx="8">
                  <c:v>8.9146340370048968E-2</c:v>
                </c:pt>
                <c:pt idx="9">
                  <c:v>4.5603836183596806E-2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1-4962-A0BA-D3D4BBA4C308}"/>
            </c:ext>
          </c:extLst>
        </c:ser>
        <c:ser>
          <c:idx val="6"/>
          <c:order val="6"/>
          <c:tx>
            <c:v>1000 Points,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Investigation'!$AI$10,'Bias Investigation'!$AI$14,'Bias Investigation'!$AI$18,'Bias Investigation'!$AI$22,'Bias Investigation'!$AI$26,'Bias Investigation'!$AI$30,'Bias Investigation'!$AI$34,'Bias Investigation'!$AI$38)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Investigation'!$AG$10,'Bias Investigation'!$AG$14,'Bias Investigation'!$AG$18,'Bias Investigation'!$AG$22,'Bias Investigation'!$AG$26,'Bias Investigation'!$AG$30,'Bias Investigation'!$AG$34,'Bias Investigation'!$AG$38)</c:f>
              <c:numCache>
                <c:formatCode>General</c:formatCode>
                <c:ptCount val="8"/>
                <c:pt idx="0">
                  <c:v>3.5621117300472897E-2</c:v>
                </c:pt>
                <c:pt idx="1">
                  <c:v>1.7814031994966457E-2</c:v>
                </c:pt>
                <c:pt idx="2">
                  <c:v>2.0711313801393801E-2</c:v>
                </c:pt>
                <c:pt idx="3">
                  <c:v>2.8750024745623874E-2</c:v>
                </c:pt>
                <c:pt idx="4">
                  <c:v>2.0902492758191036E-2</c:v>
                </c:pt>
                <c:pt idx="5">
                  <c:v>5.3047315440453449E-2</c:v>
                </c:pt>
                <c:pt idx="6">
                  <c:v>3.6213536833707621E-2</c:v>
                </c:pt>
                <c:pt idx="7">
                  <c:v>6.1667618950630027E-2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1-4962-A0BA-D3D4BBA4C308}"/>
            </c:ext>
          </c:extLst>
        </c:ser>
        <c:ser>
          <c:idx val="5"/>
          <c:order val="7"/>
          <c:tx>
            <c:v>500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1-4962-A0BA-D3D4BBA4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6888"/>
        <c:axId val="436443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Investigation'!$I$25:$I$78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3.1582093496743601E-3</c:v>
                      </c:pt>
                      <c:pt idx="1">
                        <c:v>2.8074310698208298E-2</c:v>
                      </c:pt>
                      <c:pt idx="2">
                        <c:v>4.2643653411633103E-3</c:v>
                      </c:pt>
                      <c:pt idx="3">
                        <c:v>4.9679530296094501E-3</c:v>
                      </c:pt>
                      <c:pt idx="4">
                        <c:v>1.0314332849394999E-2</c:v>
                      </c:pt>
                      <c:pt idx="5">
                        <c:v>1.8320322739958199E-2</c:v>
                      </c:pt>
                      <c:pt idx="6">
                        <c:v>1.25301797309317E-2</c:v>
                      </c:pt>
                      <c:pt idx="7">
                        <c:v>3.4031266965235403E-2</c:v>
                      </c:pt>
                      <c:pt idx="8">
                        <c:v>9.9483788208490301E-3</c:v>
                      </c:pt>
                      <c:pt idx="9">
                        <c:v>2.11884911528228E-2</c:v>
                      </c:pt>
                      <c:pt idx="10">
                        <c:v>8.3224515072660606E-3</c:v>
                      </c:pt>
                      <c:pt idx="11">
                        <c:v>7.22780154934717E-3</c:v>
                      </c:pt>
                      <c:pt idx="12">
                        <c:v>2.3902841141274899E-2</c:v>
                      </c:pt>
                      <c:pt idx="13">
                        <c:v>1.42127055994693E-2</c:v>
                      </c:pt>
                      <c:pt idx="14">
                        <c:v>2.82231898962768E-3</c:v>
                      </c:pt>
                      <c:pt idx="15">
                        <c:v>4.0209453266178401E-3</c:v>
                      </c:pt>
                      <c:pt idx="16">
                        <c:v>6.8764091184328998E-3</c:v>
                      </c:pt>
                      <c:pt idx="17">
                        <c:v>1.0023386982541601E-2</c:v>
                      </c:pt>
                      <c:pt idx="18">
                        <c:v>1.25809033380754E-2</c:v>
                      </c:pt>
                      <c:pt idx="19">
                        <c:v>2.2095391513241099E-3</c:v>
                      </c:pt>
                      <c:pt idx="20">
                        <c:v>1.9831928147600299E-2</c:v>
                      </c:pt>
                      <c:pt idx="21">
                        <c:v>5.1623770369204503E-3</c:v>
                      </c:pt>
                      <c:pt idx="22">
                        <c:v>9.1284318857089101E-3</c:v>
                      </c:pt>
                      <c:pt idx="23">
                        <c:v>1.2978867870315601E-2</c:v>
                      </c:pt>
                      <c:pt idx="24">
                        <c:v>7.6436521414531104E-3</c:v>
                      </c:pt>
                      <c:pt idx="25">
                        <c:v>5.8006870521954404E-3</c:v>
                      </c:pt>
                      <c:pt idx="26">
                        <c:v>9.0223903501197404E-3</c:v>
                      </c:pt>
                      <c:pt idx="27">
                        <c:v>1.1671668165158701E-2</c:v>
                      </c:pt>
                      <c:pt idx="28">
                        <c:v>7.2270901250018598E-3</c:v>
                      </c:pt>
                      <c:pt idx="29">
                        <c:v>1.5722270301974799E-2</c:v>
                      </c:pt>
                      <c:pt idx="30">
                        <c:v>3.0626270731394698E-3</c:v>
                      </c:pt>
                      <c:pt idx="31">
                        <c:v>5.1737149925414902E-3</c:v>
                      </c:pt>
                      <c:pt idx="32">
                        <c:v>3.4093056034586598E-3</c:v>
                      </c:pt>
                      <c:pt idx="33">
                        <c:v>5.2639554755669398E-3</c:v>
                      </c:pt>
                      <c:pt idx="34">
                        <c:v>4.3823592274425099E-3</c:v>
                      </c:pt>
                      <c:pt idx="35">
                        <c:v>1.94743680672472E-2</c:v>
                      </c:pt>
                      <c:pt idx="36">
                        <c:v>6.4014191702002499E-3</c:v>
                      </c:pt>
                      <c:pt idx="37">
                        <c:v>6.0065589947340299E-3</c:v>
                      </c:pt>
                      <c:pt idx="38">
                        <c:v>5.8263717179189304E-3</c:v>
                      </c:pt>
                      <c:pt idx="39">
                        <c:v>1.1896974419476399E-2</c:v>
                      </c:pt>
                      <c:pt idx="40">
                        <c:v>7.1855590930655104E-3</c:v>
                      </c:pt>
                      <c:pt idx="41">
                        <c:v>1.0361173824533901E-2</c:v>
                      </c:pt>
                      <c:pt idx="42">
                        <c:v>3.9744737600203601E-3</c:v>
                      </c:pt>
                      <c:pt idx="43">
                        <c:v>5.5001255504037901E-3</c:v>
                      </c:pt>
                      <c:pt idx="44">
                        <c:v>4.9079148400217598E-3</c:v>
                      </c:pt>
                      <c:pt idx="45">
                        <c:v>6.7650491763014001E-3</c:v>
                      </c:pt>
                      <c:pt idx="46">
                        <c:v>5.6316398985410297E-3</c:v>
                      </c:pt>
                      <c:pt idx="47">
                        <c:v>7.2827855142103704E-3</c:v>
                      </c:pt>
                      <c:pt idx="48">
                        <c:v>1.15254549055064E-2</c:v>
                      </c:pt>
                      <c:pt idx="49">
                        <c:v>9.2040433499690003E-3</c:v>
                      </c:pt>
                      <c:pt idx="50">
                        <c:v>3.3213371776361E-3</c:v>
                      </c:pt>
                      <c:pt idx="51">
                        <c:v>1.15459221308797E-2</c:v>
                      </c:pt>
                      <c:pt idx="52">
                        <c:v>8.9963266200469794E-2</c:v>
                      </c:pt>
                      <c:pt idx="53">
                        <c:v>0.10086509853258301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26-4511-BE7D-69D69E6616D0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Case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Investigation'!$K$79:$K$120</c15:sqref>
                        </c15:formulaRef>
                      </c:ext>
                    </c:extLst>
                    <c:numCache>
                      <c:formatCode>0.00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1.0714285714285714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1.1428571428571428</c:v>
                      </c:pt>
                      <c:pt idx="7">
                        <c:v>1.1428571428571428</c:v>
                      </c:pt>
                      <c:pt idx="8">
                        <c:v>1.1428571428571428</c:v>
                      </c:pt>
                      <c:pt idx="9">
                        <c:v>1.2142857142857142</c:v>
                      </c:pt>
                      <c:pt idx="10">
                        <c:v>1.2142857142857142</c:v>
                      </c:pt>
                      <c:pt idx="11">
                        <c:v>1.2142857142857142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1.2857142857142856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1.2857142857142856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1.357142857142857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  <c:pt idx="36">
                        <c:v>2.1428571428571428</c:v>
                      </c:pt>
                      <c:pt idx="37">
                        <c:v>2.1428571428571428</c:v>
                      </c:pt>
                      <c:pt idx="38">
                        <c:v>2.1428571428571428</c:v>
                      </c:pt>
                      <c:pt idx="39">
                        <c:v>2.4999999999999996</c:v>
                      </c:pt>
                      <c:pt idx="40">
                        <c:v>2.4999999999999996</c:v>
                      </c:pt>
                      <c:pt idx="41">
                        <c:v>2.4999999999999996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Investigation'!$I$79:$I$120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2.1609350605284801E-2</c:v>
                      </c:pt>
                      <c:pt idx="1">
                        <c:v>7.4504455677922698E-3</c:v>
                      </c:pt>
                      <c:pt idx="2">
                        <c:v>7.26067996115438E-3</c:v>
                      </c:pt>
                      <c:pt idx="3">
                        <c:v>2.2070907515835798E-2</c:v>
                      </c:pt>
                      <c:pt idx="4">
                        <c:v>1.0629633622481699E-2</c:v>
                      </c:pt>
                      <c:pt idx="5">
                        <c:v>2.1315274695162999E-2</c:v>
                      </c:pt>
                      <c:pt idx="6">
                        <c:v>8.1178900089792193E-3</c:v>
                      </c:pt>
                      <c:pt idx="7">
                        <c:v>6.33000259124138E-3</c:v>
                      </c:pt>
                      <c:pt idx="8">
                        <c:v>3.0822517728766201E-2</c:v>
                      </c:pt>
                      <c:pt idx="9">
                        <c:v>2.36680343771495E-2</c:v>
                      </c:pt>
                      <c:pt idx="10">
                        <c:v>1.47522778336956E-2</c:v>
                      </c:pt>
                      <c:pt idx="11">
                        <c:v>7.61859888025169E-3</c:v>
                      </c:pt>
                      <c:pt idx="12">
                        <c:v>2.7044817975664302E-2</c:v>
                      </c:pt>
                      <c:pt idx="13">
                        <c:v>2.54086940811801E-2</c:v>
                      </c:pt>
                      <c:pt idx="14">
                        <c:v>5.2779201528371598E-3</c:v>
                      </c:pt>
                      <c:pt idx="15">
                        <c:v>4.4282074248180999E-3</c:v>
                      </c:pt>
                      <c:pt idx="16">
                        <c:v>7.7151577122235903E-3</c:v>
                      </c:pt>
                      <c:pt idx="17">
                        <c:v>6.7243810696071601E-3</c:v>
                      </c:pt>
                      <c:pt idx="18">
                        <c:v>3.9046678090644799E-2</c:v>
                      </c:pt>
                      <c:pt idx="19">
                        <c:v>3.1635742692003303E-2</c:v>
                      </c:pt>
                      <c:pt idx="20">
                        <c:v>1.58190395817496E-2</c:v>
                      </c:pt>
                      <c:pt idx="21">
                        <c:v>1.37391275624461E-2</c:v>
                      </c:pt>
                      <c:pt idx="22">
                        <c:v>2.7319075220650899E-2</c:v>
                      </c:pt>
                      <c:pt idx="23">
                        <c:v>3.2053113399636603E-2</c:v>
                      </c:pt>
                      <c:pt idx="24">
                        <c:v>4.1938134372338703E-2</c:v>
                      </c:pt>
                      <c:pt idx="25">
                        <c:v>3.6987811538539098E-2</c:v>
                      </c:pt>
                      <c:pt idx="26">
                        <c:v>6.0442155178219097E-2</c:v>
                      </c:pt>
                      <c:pt idx="27">
                        <c:v>3.2750261382646903E-2</c:v>
                      </c:pt>
                      <c:pt idx="28">
                        <c:v>2.0246461688014899E-2</c:v>
                      </c:pt>
                      <c:pt idx="29">
                        <c:v>4.6339788316866498E-2</c:v>
                      </c:pt>
                      <c:pt idx="30">
                        <c:v>6.0344183128223698E-2</c:v>
                      </c:pt>
                      <c:pt idx="31">
                        <c:v>1.0455241955021601E-2</c:v>
                      </c:pt>
                      <c:pt idx="32">
                        <c:v>6.30696482265331E-3</c:v>
                      </c:pt>
                      <c:pt idx="33">
                        <c:v>2.15862804014481E-2</c:v>
                      </c:pt>
                      <c:pt idx="34">
                        <c:v>1.44971041822776E-2</c:v>
                      </c:pt>
                      <c:pt idx="35">
                        <c:v>1.18804821951848E-2</c:v>
                      </c:pt>
                      <c:pt idx="36">
                        <c:v>8.2715962066156001E-2</c:v>
                      </c:pt>
                      <c:pt idx="37">
                        <c:v>8.7701984581003894E-2</c:v>
                      </c:pt>
                      <c:pt idx="38">
                        <c:v>9.7021074462986995E-2</c:v>
                      </c:pt>
                      <c:pt idx="39">
                        <c:v>5.9884745777324102E-3</c:v>
                      </c:pt>
                      <c:pt idx="40">
                        <c:v>6.1092150466046699E-2</c:v>
                      </c:pt>
                      <c:pt idx="41">
                        <c:v>6.9730883507011301E-2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5C-4496-9DAD-5112D85CEADA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v>Case 2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3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Investigation'!$K$121:$K$156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1.1428571428571428</c:v>
                      </c:pt>
                      <c:pt idx="9">
                        <c:v>1.1428571428571428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1.2142857142857142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1.357142857142857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1.4285714285714286</c:v>
                      </c:pt>
                      <c:pt idx="25">
                        <c:v>1.4285714285714286</c:v>
                      </c:pt>
                      <c:pt idx="26">
                        <c:v>1.4285714285714286</c:v>
                      </c:pt>
                      <c:pt idx="27">
                        <c:v>1.4285714285714286</c:v>
                      </c:pt>
                      <c:pt idx="28">
                        <c:v>1.607142857142857</c:v>
                      </c:pt>
                      <c:pt idx="29">
                        <c:v>1.607142857142857</c:v>
                      </c:pt>
                      <c:pt idx="30">
                        <c:v>1.607142857142857</c:v>
                      </c:pt>
                      <c:pt idx="31">
                        <c:v>1.607142857142857</c:v>
                      </c:pt>
                      <c:pt idx="32">
                        <c:v>1.7857142857142856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Investigation'!$I$121:$I$156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1.15896133181486E-2</c:v>
                      </c:pt>
                      <c:pt idx="1">
                        <c:v>2.0014943505040801E-2</c:v>
                      </c:pt>
                      <c:pt idx="2">
                        <c:v>3.8772968351066202E-2</c:v>
                      </c:pt>
                      <c:pt idx="3">
                        <c:v>3.5306444560924501E-2</c:v>
                      </c:pt>
                      <c:pt idx="4">
                        <c:v>5.3413083958449403E-2</c:v>
                      </c:pt>
                      <c:pt idx="5">
                        <c:v>3.40931627824878E-2</c:v>
                      </c:pt>
                      <c:pt idx="6">
                        <c:v>1.8782712308940599E-2</c:v>
                      </c:pt>
                      <c:pt idx="7">
                        <c:v>1.7990758927255102E-2</c:v>
                      </c:pt>
                      <c:pt idx="8">
                        <c:v>2.91975054746345E-2</c:v>
                      </c:pt>
                      <c:pt idx="9">
                        <c:v>9.2349037362508199E-2</c:v>
                      </c:pt>
                      <c:pt idx="10">
                        <c:v>2.8467173025955101E-2</c:v>
                      </c:pt>
                      <c:pt idx="11">
                        <c:v>6.2876809140489404E-2</c:v>
                      </c:pt>
                      <c:pt idx="12">
                        <c:v>5.0668029159224699E-2</c:v>
                      </c:pt>
                      <c:pt idx="13">
                        <c:v>2.4021704461021198E-2</c:v>
                      </c:pt>
                      <c:pt idx="14">
                        <c:v>3.6114072904704503E-2</c:v>
                      </c:pt>
                      <c:pt idx="15">
                        <c:v>5.8975314389770501E-2</c:v>
                      </c:pt>
                      <c:pt idx="16">
                        <c:v>2.6107385239993199E-2</c:v>
                      </c:pt>
                      <c:pt idx="17">
                        <c:v>3.5438747965108798E-2</c:v>
                      </c:pt>
                      <c:pt idx="18">
                        <c:v>1.5847863860744001E-2</c:v>
                      </c:pt>
                      <c:pt idx="19">
                        <c:v>0.103212466495577</c:v>
                      </c:pt>
                      <c:pt idx="20">
                        <c:v>2.7523741032886299E-2</c:v>
                      </c:pt>
                      <c:pt idx="21">
                        <c:v>0.12075985919747199</c:v>
                      </c:pt>
                      <c:pt idx="22">
                        <c:v>7.02587799330565E-2</c:v>
                      </c:pt>
                      <c:pt idx="23">
                        <c:v>2.1173066717006899E-2</c:v>
                      </c:pt>
                      <c:pt idx="24">
                        <c:v>2.56732807807541E-2</c:v>
                      </c:pt>
                      <c:pt idx="25">
                        <c:v>3.31640883438463E-2</c:v>
                      </c:pt>
                      <c:pt idx="26">
                        <c:v>1.5123115443736001E-2</c:v>
                      </c:pt>
                      <c:pt idx="27">
                        <c:v>5.0732061215493097E-2</c:v>
                      </c:pt>
                      <c:pt idx="28">
                        <c:v>4.6804994736508801E-2</c:v>
                      </c:pt>
                      <c:pt idx="29">
                        <c:v>9.3094807321174693E-3</c:v>
                      </c:pt>
                      <c:pt idx="30">
                        <c:v>6.3936813498875998E-3</c:v>
                      </c:pt>
                      <c:pt idx="31">
                        <c:v>8.4016102448394095E-3</c:v>
                      </c:pt>
                      <c:pt idx="32">
                        <c:v>7.6519056018825804E-2</c:v>
                      </c:pt>
                      <c:pt idx="33">
                        <c:v>5.7981800403632197E-2</c:v>
                      </c:pt>
                      <c:pt idx="34">
                        <c:v>7.9992179252174195E-2</c:v>
                      </c:pt>
                      <c:pt idx="35">
                        <c:v>8.2540704433596804E-2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A1-4962-A0BA-D3D4BBA4C30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Variance Test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('Bias Investigation'!$AI$74,'Bias Investigation'!$AI$79,'Bias Investigation'!$AI$84)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1.3812154696132597</c:v>
                      </c:pt>
                      <c:pt idx="2">
                        <c:v>1.6574585635359116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('Bias Investigation'!$AG$74,'Bias Investigation'!$AG$79,'Bias Investigation'!$AG$84)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1.2148545321737075E-2</c:v>
                      </c:pt>
                      <c:pt idx="1">
                        <c:v>6.8656867176382962E-3</c:v>
                      </c:pt>
                      <c:pt idx="2">
                        <c:v>6.4732406318378094E-3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B8-454E-9A64-A5F65D7CB810}"/>
                  </c:ext>
                </c:extLst>
              </c15:ser>
            </c15:filteredScatterSeries>
          </c:ext>
        </c:extLst>
      </c:scatterChart>
      <c:valAx>
        <c:axId val="436446888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3608"/>
        <c:crosses val="autoZero"/>
        <c:crossBetween val="midCat"/>
        <c:majorUnit val="0.1"/>
      </c:valAx>
      <c:valAx>
        <c:axId val="43644360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07640711577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36091131362844"/>
          <c:y val="0.19243471853647753"/>
          <c:w val="0.15610653836578312"/>
          <c:h val="0.55924289232403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Time taken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Investigation'!$L$25,'Bias Investigation'!$L$30,'Bias Investigation'!$L$35,'Bias Investigation'!$L$40,'Bias Investigation'!$L$45,'Bias Investigation'!$L$50,'Bias Investigation'!$L$55,'Bias Investigation'!$L$60,'Bias Investigation'!$L$65,'Bias Investigation'!$L$70,'Bias Investigation'!$L$75,'Bias Investigation'!$L$77)</c:f>
              <c:numCache>
                <c:formatCode>General</c:formatCode>
                <c:ptCount val="12"/>
                <c:pt idx="0">
                  <c:v>100.54872822761499</c:v>
                </c:pt>
                <c:pt idx="1">
                  <c:v>90.947809553146016</c:v>
                </c:pt>
                <c:pt idx="2">
                  <c:v>103.52308235168444</c:v>
                </c:pt>
                <c:pt idx="3">
                  <c:v>103.03359847068741</c:v>
                </c:pt>
                <c:pt idx="4">
                  <c:v>92.514421701431161</c:v>
                </c:pt>
                <c:pt idx="5">
                  <c:v>101.05813760757425</c:v>
                </c:pt>
                <c:pt idx="6">
                  <c:v>98.389407539367625</c:v>
                </c:pt>
                <c:pt idx="7">
                  <c:v>111.84773588180501</c:v>
                </c:pt>
                <c:pt idx="8">
                  <c:v>93.668633460998322</c:v>
                </c:pt>
                <c:pt idx="9">
                  <c:v>93.739301776885924</c:v>
                </c:pt>
                <c:pt idx="10">
                  <c:v>109.898081064224</c:v>
                </c:pt>
                <c:pt idx="11">
                  <c:v>104.59427654743151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9-4B98-9DD8-E6545477150D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Investigation'!$L$79,'Bias Investigation'!$L$82,'Bias Investigation'!$L$85,'Bias Investigation'!$L$88,'Bias Investigation'!$L$94,'Bias Investigation'!$L$100,'Bias Investigation'!$L$106,'Bias Investigation'!$L$112,'Bias Investigation'!$L$115,'Bias Investigation'!$L$118)</c:f>
              <c:numCache>
                <c:formatCode>General</c:formatCode>
                <c:ptCount val="10"/>
                <c:pt idx="0">
                  <c:v>56.571527640024762</c:v>
                </c:pt>
                <c:pt idx="1">
                  <c:v>53.653436183929436</c:v>
                </c:pt>
                <c:pt idx="2">
                  <c:v>62.162009080251003</c:v>
                </c:pt>
                <c:pt idx="3">
                  <c:v>65.13991582393642</c:v>
                </c:pt>
                <c:pt idx="4">
                  <c:v>62.879492998123119</c:v>
                </c:pt>
                <c:pt idx="5">
                  <c:v>73.995046854019137</c:v>
                </c:pt>
                <c:pt idx="6">
                  <c:v>65.019710620244311</c:v>
                </c:pt>
                <c:pt idx="7">
                  <c:v>72.08856940269466</c:v>
                </c:pt>
                <c:pt idx="8">
                  <c:v>67.186979611714619</c:v>
                </c:pt>
                <c:pt idx="9">
                  <c:v>69.337410767873095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9-4B98-9DD8-E6545477150D}"/>
            </c:ext>
          </c:extLst>
        </c:ser>
        <c:ser>
          <c:idx val="4"/>
          <c:order val="4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Investigation'!$N$121,'Bias Investigation'!$N$125,'Bias Investigation'!$N$129,'Bias Investigation'!$N$133,'Bias Investigation'!$N$137,'Bias Investigation'!$N$141,'Bias Investigation'!$N$145,'Bias Investigation'!$N$149,'Bias Investigation'!$N$153)</c:f>
              <c:numCache>
                <c:formatCode>General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Investigation'!$L$121,'Bias Investigation'!$L$125,'Bias Investigation'!$L$129,'Bias Investigation'!$L$133,'Bias Investigation'!$L$137,'Bias Investigation'!$L$141,'Bias Investigation'!$L$145,'Bias Investigation'!$L$149,'Bias Investigation'!$L$153)</c:f>
              <c:numCache>
                <c:formatCode>General</c:formatCode>
                <c:ptCount val="9"/>
                <c:pt idx="0">
                  <c:v>49.673409938812227</c:v>
                </c:pt>
                <c:pt idx="1">
                  <c:v>51.776682972907999</c:v>
                </c:pt>
                <c:pt idx="2">
                  <c:v>48.532677590846951</c:v>
                </c:pt>
                <c:pt idx="3">
                  <c:v>51.961370408534954</c:v>
                </c:pt>
                <c:pt idx="4">
                  <c:v>53.790343046188298</c:v>
                </c:pt>
                <c:pt idx="5">
                  <c:v>56.144269883632624</c:v>
                </c:pt>
                <c:pt idx="6">
                  <c:v>55.612961351871448</c:v>
                </c:pt>
                <c:pt idx="7">
                  <c:v>67.330834209918947</c:v>
                </c:pt>
                <c:pt idx="8">
                  <c:v>73.274076282978001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A9-4B98-9DD8-E6545477150D}"/>
            </c:ext>
          </c:extLst>
        </c:ser>
        <c:ser>
          <c:idx val="5"/>
          <c:order val="5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Investigation'!$AI$10,'Bias Investigation'!$AI$14,'Bias Investigation'!$AI$18,'Bias Investigation'!$AI$22,'Bias Investigation'!$AI$26,'Bias Investigation'!$AI$30,'Bias Investigation'!$AI$34,'Bias Investigation'!$AI$38)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Investigation'!$AF$10,'Bias Investigation'!$AF$14,'Bias Investigation'!$AF$18,'Bias Investigation'!$AF$22,'Bias Investigation'!$AF$26,'Bias Investigation'!$AF$30,'Bias Investigation'!$AF$34,'Bias Investigation'!$AF$38)</c:f>
              <c:numCache>
                <c:formatCode>General</c:formatCode>
                <c:ptCount val="8"/>
                <c:pt idx="0">
                  <c:v>58.833884537219973</c:v>
                </c:pt>
                <c:pt idx="1">
                  <c:v>68.656833469867678</c:v>
                </c:pt>
                <c:pt idx="2">
                  <c:v>66.056586742401095</c:v>
                </c:pt>
                <c:pt idx="3">
                  <c:v>60.179294884204822</c:v>
                </c:pt>
                <c:pt idx="4">
                  <c:v>68.148815155029226</c:v>
                </c:pt>
                <c:pt idx="5">
                  <c:v>72.107628762721944</c:v>
                </c:pt>
                <c:pt idx="6">
                  <c:v>86.894996643066378</c:v>
                </c:pt>
                <c:pt idx="7">
                  <c:v>90.983768403530078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A9-4B98-9DD8-E6545477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2056"/>
        <c:axId val="520324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Investigation'!$H$25:$H$78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111.814006328582</c:v>
                      </c:pt>
                      <c:pt idx="1">
                        <c:v>101.469020366668</c:v>
                      </c:pt>
                      <c:pt idx="2">
                        <c:v>96.232031583785997</c:v>
                      </c:pt>
                      <c:pt idx="3">
                        <c:v>111.45154666900601</c:v>
                      </c:pt>
                      <c:pt idx="4">
                        <c:v>81.777036190032902</c:v>
                      </c:pt>
                      <c:pt idx="5">
                        <c:v>102.142310857772</c:v>
                      </c:pt>
                      <c:pt idx="6">
                        <c:v>72.058296442031804</c:v>
                      </c:pt>
                      <c:pt idx="7">
                        <c:v>105.773405313491</c:v>
                      </c:pt>
                      <c:pt idx="8">
                        <c:v>76.110450506210299</c:v>
                      </c:pt>
                      <c:pt idx="9">
                        <c:v>98.654584646224905</c:v>
                      </c:pt>
                      <c:pt idx="10">
                        <c:v>112.269344806671</c:v>
                      </c:pt>
                      <c:pt idx="11">
                        <c:v>91.827549934387207</c:v>
                      </c:pt>
                      <c:pt idx="12">
                        <c:v>130.01699686050401</c:v>
                      </c:pt>
                      <c:pt idx="13">
                        <c:v>76.190719127655001</c:v>
                      </c:pt>
                      <c:pt idx="14">
                        <c:v>107.310801029205</c:v>
                      </c:pt>
                      <c:pt idx="15">
                        <c:v>100.461384057998</c:v>
                      </c:pt>
                      <c:pt idx="16">
                        <c:v>92.255847454071002</c:v>
                      </c:pt>
                      <c:pt idx="17">
                        <c:v>111.79615020751901</c:v>
                      </c:pt>
                      <c:pt idx="18">
                        <c:v>106.417412042617</c:v>
                      </c:pt>
                      <c:pt idx="19">
                        <c:v>104.237198591232</c:v>
                      </c:pt>
                      <c:pt idx="20">
                        <c:v>118.664956092834</c:v>
                      </c:pt>
                      <c:pt idx="21">
                        <c:v>85.638558387756305</c:v>
                      </c:pt>
                      <c:pt idx="22">
                        <c:v>66.314270496368394</c:v>
                      </c:pt>
                      <c:pt idx="23">
                        <c:v>69.376468181610093</c:v>
                      </c:pt>
                      <c:pt idx="24">
                        <c:v>122.57785534858699</c:v>
                      </c:pt>
                      <c:pt idx="25">
                        <c:v>83.342139959335299</c:v>
                      </c:pt>
                      <c:pt idx="26">
                        <c:v>107.430936574935</c:v>
                      </c:pt>
                      <c:pt idx="27">
                        <c:v>101.151332616806</c:v>
                      </c:pt>
                      <c:pt idx="28">
                        <c:v>101.322838306427</c:v>
                      </c:pt>
                      <c:pt idx="29">
                        <c:v>112.043440580368</c:v>
                      </c:pt>
                      <c:pt idx="30">
                        <c:v>97.749732494354205</c:v>
                      </c:pt>
                      <c:pt idx="31">
                        <c:v>74.646540641784597</c:v>
                      </c:pt>
                      <c:pt idx="32">
                        <c:v>122.705850124359</c:v>
                      </c:pt>
                      <c:pt idx="33">
                        <c:v>99.828910827636705</c:v>
                      </c:pt>
                      <c:pt idx="34">
                        <c:v>97.016003608703599</c:v>
                      </c:pt>
                      <c:pt idx="35">
                        <c:v>104.453422784805</c:v>
                      </c:pt>
                      <c:pt idx="36">
                        <c:v>105.617467164993</c:v>
                      </c:pt>
                      <c:pt idx="37">
                        <c:v>117.21054267883299</c:v>
                      </c:pt>
                      <c:pt idx="38">
                        <c:v>115.208547115325</c:v>
                      </c:pt>
                      <c:pt idx="39">
                        <c:v>116.748699665069</c:v>
                      </c:pt>
                      <c:pt idx="40">
                        <c:v>105.059230089187</c:v>
                      </c:pt>
                      <c:pt idx="41">
                        <c:v>86.425096035003605</c:v>
                      </c:pt>
                      <c:pt idx="42">
                        <c:v>71.8324809074401</c:v>
                      </c:pt>
                      <c:pt idx="43">
                        <c:v>90.009540796279893</c:v>
                      </c:pt>
                      <c:pt idx="44">
                        <c:v>115.016819477081</c:v>
                      </c:pt>
                      <c:pt idx="45">
                        <c:v>97.844920396804795</c:v>
                      </c:pt>
                      <c:pt idx="46">
                        <c:v>83.492730855941701</c:v>
                      </c:pt>
                      <c:pt idx="47">
                        <c:v>88.755849123001099</c:v>
                      </c:pt>
                      <c:pt idx="48">
                        <c:v>106.537467241287</c:v>
                      </c:pt>
                      <c:pt idx="49">
                        <c:v>92.065541267395005</c:v>
                      </c:pt>
                      <c:pt idx="50">
                        <c:v>104.886251211166</c:v>
                      </c:pt>
                      <c:pt idx="51">
                        <c:v>114.90991091728201</c:v>
                      </c:pt>
                      <c:pt idx="52">
                        <c:v>108.18661499023401</c:v>
                      </c:pt>
                      <c:pt idx="53">
                        <c:v>101.00193810462901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CC-41CA-A066-ECD4904C36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case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Investigation'!$K$79:$K$120</c15:sqref>
                        </c15:formulaRef>
                      </c:ext>
                    </c:extLst>
                    <c:numCache>
                      <c:formatCode>0.00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1.0714285714285714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1.1428571428571428</c:v>
                      </c:pt>
                      <c:pt idx="7">
                        <c:v>1.1428571428571428</c:v>
                      </c:pt>
                      <c:pt idx="8">
                        <c:v>1.1428571428571428</c:v>
                      </c:pt>
                      <c:pt idx="9">
                        <c:v>1.2142857142857142</c:v>
                      </c:pt>
                      <c:pt idx="10">
                        <c:v>1.2142857142857142</c:v>
                      </c:pt>
                      <c:pt idx="11">
                        <c:v>1.2142857142857142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1.2857142857142856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1.2857142857142856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1.357142857142857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  <c:pt idx="36">
                        <c:v>2.1428571428571428</c:v>
                      </c:pt>
                      <c:pt idx="37">
                        <c:v>2.1428571428571428</c:v>
                      </c:pt>
                      <c:pt idx="38">
                        <c:v>2.1428571428571428</c:v>
                      </c:pt>
                      <c:pt idx="39">
                        <c:v>2.4999999999999996</c:v>
                      </c:pt>
                      <c:pt idx="40">
                        <c:v>2.4999999999999996</c:v>
                      </c:pt>
                      <c:pt idx="41">
                        <c:v>2.4999999999999996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Investigation'!$H$79:$H$120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57.973000288009601</c:v>
                      </c:pt>
                      <c:pt idx="1">
                        <c:v>43.205080032348597</c:v>
                      </c:pt>
                      <c:pt idx="2">
                        <c:v>68.536502599716101</c:v>
                      </c:pt>
                      <c:pt idx="3">
                        <c:v>43.4860999584198</c:v>
                      </c:pt>
                      <c:pt idx="4">
                        <c:v>65.5980064868927</c:v>
                      </c:pt>
                      <c:pt idx="5">
                        <c:v>51.876202106475802</c:v>
                      </c:pt>
                      <c:pt idx="6">
                        <c:v>48.124320507049497</c:v>
                      </c:pt>
                      <c:pt idx="7">
                        <c:v>68.569950103759695</c:v>
                      </c:pt>
                      <c:pt idx="8">
                        <c:v>69.791756629943805</c:v>
                      </c:pt>
                      <c:pt idx="9">
                        <c:v>68.212762117385793</c:v>
                      </c:pt>
                      <c:pt idx="10">
                        <c:v>62.571171283721903</c:v>
                      </c:pt>
                      <c:pt idx="11">
                        <c:v>65.831348657608004</c:v>
                      </c:pt>
                      <c:pt idx="12">
                        <c:v>67.288493633270207</c:v>
                      </c:pt>
                      <c:pt idx="13">
                        <c:v>69.960030317306504</c:v>
                      </c:pt>
                      <c:pt idx="14">
                        <c:v>56.975688934326101</c:v>
                      </c:pt>
                      <c:pt idx="15">
                        <c:v>71.879483699798499</c:v>
                      </c:pt>
                      <c:pt idx="16">
                        <c:v>43.534489393234203</c:v>
                      </c:pt>
                      <c:pt idx="17">
                        <c:v>54.396600723266602</c:v>
                      </c:pt>
                      <c:pt idx="18">
                        <c:v>76.357018470764103</c:v>
                      </c:pt>
                      <c:pt idx="19">
                        <c:v>62.352533817291203</c:v>
                      </c:pt>
                      <c:pt idx="20">
                        <c:v>68.756831884384098</c:v>
                      </c:pt>
                      <c:pt idx="21">
                        <c:v>79.2137033939361</c:v>
                      </c:pt>
                      <c:pt idx="22">
                        <c:v>76.8024227619171</c:v>
                      </c:pt>
                      <c:pt idx="23">
                        <c:v>68.306752443313599</c:v>
                      </c:pt>
                      <c:pt idx="24">
                        <c:v>69.959800720214801</c:v>
                      </c:pt>
                      <c:pt idx="25">
                        <c:v>70.901469230651799</c:v>
                      </c:pt>
                      <c:pt idx="26">
                        <c:v>78.786132574081407</c:v>
                      </c:pt>
                      <c:pt idx="27">
                        <c:v>68.468916416168199</c:v>
                      </c:pt>
                      <c:pt idx="28">
                        <c:v>70.300188779830904</c:v>
                      </c:pt>
                      <c:pt idx="29">
                        <c:v>70.428398132324205</c:v>
                      </c:pt>
                      <c:pt idx="30">
                        <c:v>59.931849956512401</c:v>
                      </c:pt>
                      <c:pt idx="31">
                        <c:v>59.402281761169398</c:v>
                      </c:pt>
                      <c:pt idx="32">
                        <c:v>61.586628675460801</c:v>
                      </c:pt>
                      <c:pt idx="33">
                        <c:v>74.6678049564361</c:v>
                      </c:pt>
                      <c:pt idx="34">
                        <c:v>71.5303955078125</c:v>
                      </c:pt>
                      <c:pt idx="35">
                        <c:v>70.067507743835407</c:v>
                      </c:pt>
                      <c:pt idx="36">
                        <c:v>57.847320556640597</c:v>
                      </c:pt>
                      <c:pt idx="37">
                        <c:v>71.939916610717702</c:v>
                      </c:pt>
                      <c:pt idx="38">
                        <c:v>71.773701667785602</c:v>
                      </c:pt>
                      <c:pt idx="39">
                        <c:v>61.961659669876099</c:v>
                      </c:pt>
                      <c:pt idx="40">
                        <c:v>72.368551254272404</c:v>
                      </c:pt>
                      <c:pt idx="41">
                        <c:v>73.682021379470797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A9-4B98-9DD8-E6545477150D}"/>
                  </c:ext>
                </c:extLst>
              </c15:ser>
            </c15:filteredScatterSeries>
          </c:ext>
        </c:extLst>
      </c:scatterChart>
      <c:valAx>
        <c:axId val="520322056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>
            <c:manualLayout>
              <c:xMode val="edge"/>
              <c:yMode val="edge"/>
              <c:x val="0.28107633420822398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4024"/>
        <c:crosses val="autoZero"/>
        <c:crossBetween val="midCat"/>
      </c:valAx>
      <c:valAx>
        <c:axId val="5203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taken (s)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92825896762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05493827160494"/>
          <c:y val="4.651712962962963E-2"/>
          <c:w val="0.7516990740740741"/>
          <c:h val="0.77102939132287129"/>
        </c:manualLayout>
      </c:layout>
      <c:scatterChart>
        <c:scatterStyle val="lineMarker"/>
        <c:varyColors val="0"/>
        <c:ser>
          <c:idx val="0"/>
          <c:order val="0"/>
          <c:tx>
            <c:v>Individual Runs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Investigation'!$K$121:$K$156</c:f>
              <c:numCache>
                <c:formatCode>0.00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1.2142857142857142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1.357142857142857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1.607142857142857</c:v>
                </c:pt>
                <c:pt idx="29">
                  <c:v>1.607142857142857</c:v>
                </c:pt>
                <c:pt idx="30">
                  <c:v>1.607142857142857</c:v>
                </c:pt>
                <c:pt idx="31">
                  <c:v>1.607142857142857</c:v>
                </c:pt>
                <c:pt idx="32">
                  <c:v>1.7857142857142856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</c:numCache>
            </c:numRef>
          </c:xVal>
          <c:yVal>
            <c:numRef>
              <c:f>'Bias Investigation'!$I$121:$I$156</c:f>
              <c:numCache>
                <c:formatCode>General</c:formatCode>
                <c:ptCount val="36"/>
                <c:pt idx="0">
                  <c:v>1.15896133181486E-2</c:v>
                </c:pt>
                <c:pt idx="1">
                  <c:v>2.0014943505040801E-2</c:v>
                </c:pt>
                <c:pt idx="2">
                  <c:v>3.8772968351066202E-2</c:v>
                </c:pt>
                <c:pt idx="3">
                  <c:v>3.5306444560924501E-2</c:v>
                </c:pt>
                <c:pt idx="4">
                  <c:v>5.3413083958449403E-2</c:v>
                </c:pt>
                <c:pt idx="5">
                  <c:v>3.40931627824878E-2</c:v>
                </c:pt>
                <c:pt idx="6">
                  <c:v>1.8782712308940599E-2</c:v>
                </c:pt>
                <c:pt idx="7">
                  <c:v>1.7990758927255102E-2</c:v>
                </c:pt>
                <c:pt idx="8">
                  <c:v>2.91975054746345E-2</c:v>
                </c:pt>
                <c:pt idx="9">
                  <c:v>9.2349037362508199E-2</c:v>
                </c:pt>
                <c:pt idx="10">
                  <c:v>2.8467173025955101E-2</c:v>
                </c:pt>
                <c:pt idx="11">
                  <c:v>6.2876809140489404E-2</c:v>
                </c:pt>
                <c:pt idx="12">
                  <c:v>5.0668029159224699E-2</c:v>
                </c:pt>
                <c:pt idx="13">
                  <c:v>2.4021704461021198E-2</c:v>
                </c:pt>
                <c:pt idx="14">
                  <c:v>3.6114072904704503E-2</c:v>
                </c:pt>
                <c:pt idx="15">
                  <c:v>5.8975314389770501E-2</c:v>
                </c:pt>
                <c:pt idx="16">
                  <c:v>2.6107385239993199E-2</c:v>
                </c:pt>
                <c:pt idx="17">
                  <c:v>3.5438747965108798E-2</c:v>
                </c:pt>
                <c:pt idx="18">
                  <c:v>1.5847863860744001E-2</c:v>
                </c:pt>
                <c:pt idx="19">
                  <c:v>0.103212466495577</c:v>
                </c:pt>
                <c:pt idx="20">
                  <c:v>2.7523741032886299E-2</c:v>
                </c:pt>
                <c:pt idx="21">
                  <c:v>0.12075985919747199</c:v>
                </c:pt>
                <c:pt idx="22">
                  <c:v>7.02587799330565E-2</c:v>
                </c:pt>
                <c:pt idx="23">
                  <c:v>2.1173066717006899E-2</c:v>
                </c:pt>
                <c:pt idx="24">
                  <c:v>2.56732807807541E-2</c:v>
                </c:pt>
                <c:pt idx="25">
                  <c:v>3.31640883438463E-2</c:v>
                </c:pt>
                <c:pt idx="26">
                  <c:v>1.5123115443736001E-2</c:v>
                </c:pt>
                <c:pt idx="27">
                  <c:v>5.0732061215493097E-2</c:v>
                </c:pt>
                <c:pt idx="28">
                  <c:v>4.6804994736508801E-2</c:v>
                </c:pt>
                <c:pt idx="29">
                  <c:v>9.3094807321174693E-3</c:v>
                </c:pt>
                <c:pt idx="30">
                  <c:v>6.3936813498875998E-3</c:v>
                </c:pt>
                <c:pt idx="31">
                  <c:v>8.4016102448394095E-3</c:v>
                </c:pt>
                <c:pt idx="32">
                  <c:v>7.6519056018825804E-2</c:v>
                </c:pt>
                <c:pt idx="33">
                  <c:v>5.7981800403632197E-2</c:v>
                </c:pt>
                <c:pt idx="34">
                  <c:v>7.9992179252174195E-2</c:v>
                </c:pt>
                <c:pt idx="35">
                  <c:v>8.2540704433596804E-2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5-43AD-9277-FA3A534DA734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5-43AD-9277-FA3A534D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ax val="1.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032456"/>
        <c:crosses val="autoZero"/>
        <c:crossBetween val="midCat"/>
      </c:valAx>
      <c:valAx>
        <c:axId val="451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5.8074074074074087E-3"/>
              <c:y val="0.41708657407407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79537037037034"/>
          <c:y val="4.1132870370370368E-2"/>
          <c:w val="0.34026666666666666"/>
          <c:h val="0.171021759259259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05635556035092"/>
          <c:y val="4.1891666666666667E-2"/>
          <c:w val="0.7441183836126104"/>
          <c:h val="0.77171388888888892"/>
        </c:manualLayout>
      </c:layout>
      <c:scatterChart>
        <c:scatterStyle val="lineMarker"/>
        <c:varyColors val="0"/>
        <c:ser>
          <c:idx val="0"/>
          <c:order val="0"/>
          <c:tx>
            <c:v>Changing Points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Investigation'!$AE$74:$AE$88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1.3812154696132597</c:v>
                </c:pt>
                <c:pt idx="6">
                  <c:v>1.3812154696132597</c:v>
                </c:pt>
                <c:pt idx="7">
                  <c:v>1.3812154696132597</c:v>
                </c:pt>
                <c:pt idx="8">
                  <c:v>1.3812154696132597</c:v>
                </c:pt>
                <c:pt idx="9">
                  <c:v>1.3812154696132597</c:v>
                </c:pt>
                <c:pt idx="10">
                  <c:v>1.6574585635359116</c:v>
                </c:pt>
                <c:pt idx="11">
                  <c:v>1.6574585635359116</c:v>
                </c:pt>
                <c:pt idx="12">
                  <c:v>1.6574585635359116</c:v>
                </c:pt>
                <c:pt idx="13">
                  <c:v>1.6574585635359116</c:v>
                </c:pt>
                <c:pt idx="14">
                  <c:v>1.6574585635359116</c:v>
                </c:pt>
              </c:numCache>
            </c:numRef>
          </c:xVal>
          <c:yVal>
            <c:numRef>
              <c:f>'Bias Investigation'!$AC$74:$AC$88</c:f>
              <c:numCache>
                <c:formatCode>General</c:formatCode>
                <c:ptCount val="15"/>
                <c:pt idx="0">
                  <c:v>1.08440108123629E-2</c:v>
                </c:pt>
                <c:pt idx="1">
                  <c:v>7.6703959503609496E-3</c:v>
                </c:pt>
                <c:pt idx="2">
                  <c:v>4.3713274684737203E-3</c:v>
                </c:pt>
                <c:pt idx="3">
                  <c:v>2.4646166495111799E-2</c:v>
                </c:pt>
                <c:pt idx="4">
                  <c:v>1.3210825882375999E-2</c:v>
                </c:pt>
                <c:pt idx="5">
                  <c:v>4.77673047128537E-3</c:v>
                </c:pt>
                <c:pt idx="6">
                  <c:v>6.7391508941710204E-3</c:v>
                </c:pt>
                <c:pt idx="7">
                  <c:v>1.0198764058533901E-2</c:v>
                </c:pt>
                <c:pt idx="8">
                  <c:v>5.6108562670313103E-3</c:v>
                </c:pt>
                <c:pt idx="9">
                  <c:v>7.0029318971698796E-3</c:v>
                </c:pt>
                <c:pt idx="10">
                  <c:v>5.0942818241661103E-3</c:v>
                </c:pt>
                <c:pt idx="11">
                  <c:v>4.8347319609152303E-3</c:v>
                </c:pt>
                <c:pt idx="12">
                  <c:v>8.2338222725421104E-3</c:v>
                </c:pt>
                <c:pt idx="13">
                  <c:v>1.03114141414061E-2</c:v>
                </c:pt>
                <c:pt idx="14">
                  <c:v>3.8919529601594998E-3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09B-812F-AC7E56537F08}"/>
            </c:ext>
          </c:extLst>
        </c:ser>
        <c:ser>
          <c:idx val="1"/>
          <c:order val="1"/>
          <c:tx>
            <c:v>Mean of   ''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Investigation'!$AI$74,'Bias Investigation'!$AI$79,'Bias Investigation'!$AI$84)</c:f>
              <c:numCache>
                <c:formatCode>General</c:formatCode>
                <c:ptCount val="3"/>
                <c:pt idx="0">
                  <c:v>1</c:v>
                </c:pt>
                <c:pt idx="1">
                  <c:v>1.3812154696132597</c:v>
                </c:pt>
                <c:pt idx="2">
                  <c:v>1.6574585635359116</c:v>
                </c:pt>
              </c:numCache>
            </c:numRef>
          </c:xVal>
          <c:yVal>
            <c:numRef>
              <c:f>('Bias Investigation'!$AG$74,'Bias Investigation'!$AG$79,'Bias Investigation'!$AG$84)</c:f>
              <c:numCache>
                <c:formatCode>General</c:formatCode>
                <c:ptCount val="3"/>
                <c:pt idx="0">
                  <c:v>1.2148545321737075E-2</c:v>
                </c:pt>
                <c:pt idx="1">
                  <c:v>6.8656867176382962E-3</c:v>
                </c:pt>
                <c:pt idx="2">
                  <c:v>6.4732406318378094E-3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E-409B-812F-AC7E56537F08}"/>
            </c:ext>
          </c:extLst>
        </c:ser>
        <c:ser>
          <c:idx val="2"/>
          <c:order val="2"/>
          <c:tx>
            <c:v>Fixed Points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Investigation'!$AE$42:$AE$73</c:f>
              <c:numCache>
                <c:formatCode>0.00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1.0497237569060773</c:v>
                </c:pt>
                <c:pt idx="5">
                  <c:v>1.0497237569060773</c:v>
                </c:pt>
                <c:pt idx="6">
                  <c:v>1.0497237569060773</c:v>
                </c:pt>
                <c:pt idx="7">
                  <c:v>1.0497237569060773</c:v>
                </c:pt>
                <c:pt idx="8">
                  <c:v>1.1049723756906078</c:v>
                </c:pt>
                <c:pt idx="9">
                  <c:v>1.1049723756906078</c:v>
                </c:pt>
                <c:pt idx="10">
                  <c:v>1.1049723756906078</c:v>
                </c:pt>
                <c:pt idx="11">
                  <c:v>1.1049723756906078</c:v>
                </c:pt>
                <c:pt idx="12">
                  <c:v>1.2154696132596685</c:v>
                </c:pt>
                <c:pt idx="13">
                  <c:v>1.2154696132596685</c:v>
                </c:pt>
                <c:pt idx="14">
                  <c:v>1.2154696132596685</c:v>
                </c:pt>
                <c:pt idx="15">
                  <c:v>1.2154696132596685</c:v>
                </c:pt>
                <c:pt idx="16">
                  <c:v>1.3259668508287292</c:v>
                </c:pt>
                <c:pt idx="17">
                  <c:v>1.3259668508287292</c:v>
                </c:pt>
                <c:pt idx="18">
                  <c:v>1.3259668508287292</c:v>
                </c:pt>
                <c:pt idx="19">
                  <c:v>1.3259668508287292</c:v>
                </c:pt>
                <c:pt idx="20">
                  <c:v>1.5193370165745859</c:v>
                </c:pt>
                <c:pt idx="21">
                  <c:v>1.5193370165745859</c:v>
                </c:pt>
                <c:pt idx="22">
                  <c:v>1.5193370165745859</c:v>
                </c:pt>
                <c:pt idx="23">
                  <c:v>1.5193370165745859</c:v>
                </c:pt>
                <c:pt idx="24">
                  <c:v>1.6574585635359116</c:v>
                </c:pt>
                <c:pt idx="25">
                  <c:v>1.6574585635359116</c:v>
                </c:pt>
                <c:pt idx="26">
                  <c:v>1.6574585635359116</c:v>
                </c:pt>
                <c:pt idx="27">
                  <c:v>1.6574585635359116</c:v>
                </c:pt>
                <c:pt idx="28">
                  <c:v>1.9337016574585635</c:v>
                </c:pt>
                <c:pt idx="29">
                  <c:v>1.9337016574585635</c:v>
                </c:pt>
                <c:pt idx="30">
                  <c:v>1.9337016574585635</c:v>
                </c:pt>
                <c:pt idx="31">
                  <c:v>1.9337016574585635</c:v>
                </c:pt>
              </c:numCache>
            </c:numRef>
          </c:xVal>
          <c:yVal>
            <c:numRef>
              <c:f>'Bias Investigation'!$AC$42:$AC$73</c:f>
              <c:numCache>
                <c:formatCode>General</c:formatCode>
                <c:ptCount val="32"/>
                <c:pt idx="0">
                  <c:v>1.3054771042860701E-2</c:v>
                </c:pt>
                <c:pt idx="1">
                  <c:v>9.3975225777585998E-3</c:v>
                </c:pt>
                <c:pt idx="2">
                  <c:v>1.32033464472273E-2</c:v>
                </c:pt>
                <c:pt idx="3">
                  <c:v>2.17692415791867E-2</c:v>
                </c:pt>
                <c:pt idx="4">
                  <c:v>7.18629381529509E-3</c:v>
                </c:pt>
                <c:pt idx="5">
                  <c:v>3.2059933272597699E-3</c:v>
                </c:pt>
                <c:pt idx="6">
                  <c:v>3.1747098278178498E-3</c:v>
                </c:pt>
                <c:pt idx="7">
                  <c:v>3.9284752235981199E-3</c:v>
                </c:pt>
                <c:pt idx="8">
                  <c:v>1.7658138258570599E-2</c:v>
                </c:pt>
                <c:pt idx="9">
                  <c:v>5.0498320108183302E-2</c:v>
                </c:pt>
                <c:pt idx="10">
                  <c:v>1.9022858799692399E-2</c:v>
                </c:pt>
                <c:pt idx="11">
                  <c:v>6.3811850276523996E-3</c:v>
                </c:pt>
                <c:pt idx="12">
                  <c:v>3.7833497258022701E-2</c:v>
                </c:pt>
                <c:pt idx="13">
                  <c:v>2.2673805195728698E-3</c:v>
                </c:pt>
                <c:pt idx="14">
                  <c:v>4.74320108458308E-3</c:v>
                </c:pt>
                <c:pt idx="15">
                  <c:v>6.1561862043902696E-3</c:v>
                </c:pt>
                <c:pt idx="16">
                  <c:v>2.36181210798736E-2</c:v>
                </c:pt>
                <c:pt idx="17">
                  <c:v>5.4791331961014898E-2</c:v>
                </c:pt>
                <c:pt idx="18">
                  <c:v>4.7363086083753699E-3</c:v>
                </c:pt>
                <c:pt idx="19">
                  <c:v>7.5633518035619499E-3</c:v>
                </c:pt>
                <c:pt idx="20">
                  <c:v>1.01593274654123E-2</c:v>
                </c:pt>
                <c:pt idx="21">
                  <c:v>2.5318241862883899E-3</c:v>
                </c:pt>
                <c:pt idx="22">
                  <c:v>1.43237431074079E-2</c:v>
                </c:pt>
                <c:pt idx="23">
                  <c:v>9.8856981283070508E-3</c:v>
                </c:pt>
                <c:pt idx="24">
                  <c:v>1.0481390058135901E-2</c:v>
                </c:pt>
                <c:pt idx="25">
                  <c:v>3.8684400391223498E-3</c:v>
                </c:pt>
                <c:pt idx="26">
                  <c:v>6.8791711915234102E-2</c:v>
                </c:pt>
                <c:pt idx="27">
                  <c:v>2.9550505910617602E-3</c:v>
                </c:pt>
                <c:pt idx="28">
                  <c:v>8.5839343279798998E-3</c:v>
                </c:pt>
                <c:pt idx="29">
                  <c:v>7.2678593893283697E-3</c:v>
                </c:pt>
                <c:pt idx="30">
                  <c:v>5.8464189910479797E-3</c:v>
                </c:pt>
                <c:pt idx="31">
                  <c:v>5.65538197402095E-3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E-409B-812F-AC7E56537F08}"/>
            </c:ext>
          </c:extLst>
        </c:ser>
        <c:ser>
          <c:idx val="3"/>
          <c:order val="3"/>
          <c:tx>
            <c:v>Mean of   ''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Investigation'!$AI$42,'Bias Investigation'!$AI$46,'Bias Investigation'!$AI$50,'Bias Investigation'!$AI$54,'Bias Investigation'!$AI$58,'Bias Investigation'!$AI$62,'Bias Investigation'!$AI$66,'Bias Investigation'!$AI$70)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E-409B-812F-AC7E5653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>
            <c:manualLayout>
              <c:xMode val="edge"/>
              <c:yMode val="edge"/>
              <c:x val="0.50641296296296301"/>
              <c:y val="0.9133708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032456"/>
        <c:crosses val="autoZero"/>
        <c:crossBetween val="midCat"/>
        <c:majorUnit val="0.2"/>
      </c:valAx>
      <c:valAx>
        <c:axId val="451032456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1.2280488264660706E-2"/>
              <c:y val="0.320706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700880729006858"/>
          <c:y val="0.1017125"/>
          <c:w val="0.43799141187299823"/>
          <c:h val="0.3618354166666666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Mean error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Investigation'!$M$25,'Bias Investigation'!$M$30,'Bias Investigation'!$M$35,'Bias Investigation'!$M$40,'Bias Investigation'!$M$45,'Bias Investigation'!$M$50,'Bias Investigation'!$M$55,'Bias Investigation'!$M$60,'Bias Investigation'!$M$65,'Bias Investigation'!$M$70,'Bias Investigation'!$M$75,'Bias Investigation'!$M$77)</c:f>
              <c:numCache>
                <c:formatCode>General</c:formatCode>
                <c:ptCount val="12"/>
                <c:pt idx="0">
                  <c:v>1.0155834253610083E-2</c:v>
                </c:pt>
                <c:pt idx="1">
                  <c:v>1.9203727881959429E-2</c:v>
                </c:pt>
                <c:pt idx="2">
                  <c:v>1.1297623757397023E-2</c:v>
                </c:pt>
                <c:pt idx="3">
                  <c:v>7.1422367833983702E-3</c:v>
                </c:pt>
                <c:pt idx="4">
                  <c:v>1.0949051416399675E-2</c:v>
                </c:pt>
                <c:pt idx="5">
                  <c:v>9.8888211988901083E-3</c:v>
                </c:pt>
                <c:pt idx="6">
                  <c:v>4.2583924744298129E-3</c:v>
                </c:pt>
                <c:pt idx="7">
                  <c:v>9.9211384739153613E-3</c:v>
                </c:pt>
                <c:pt idx="8">
                  <c:v>6.3858494136090653E-3</c:v>
                </c:pt>
                <c:pt idx="9">
                  <c:v>8.0817945689056394E-3</c:v>
                </c:pt>
                <c:pt idx="10">
                  <c:v>7.4336296542579002E-3</c:v>
                </c:pt>
                <c:pt idx="11">
                  <c:v>9.5414182366526407E-2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6-4D4E-B45C-CB1F250B2186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Investigation'!$M$79,'Bias Investigation'!$M$82,'Bias Investigation'!$M$85,'Bias Investigation'!$M$88,'Bias Investigation'!$M$94,'Bias Investigation'!$M$100,'Bias Investigation'!$M$106,'Bias Investigation'!$M$112,'Bias Investigation'!$M$115,'Bias Investigation'!$M$118)</c:f>
              <c:numCache>
                <c:formatCode>General</c:formatCode>
                <c:ptCount val="10"/>
                <c:pt idx="0">
                  <c:v>1.2106825378077149E-2</c:v>
                </c:pt>
                <c:pt idx="1">
                  <c:v>1.8005271944493497E-2</c:v>
                </c:pt>
                <c:pt idx="2">
                  <c:v>1.5090136776328934E-2</c:v>
                </c:pt>
                <c:pt idx="3">
                  <c:v>1.7295057216796392E-2</c:v>
                </c:pt>
                <c:pt idx="4">
                  <c:v>1.7561534428507757E-2</c:v>
                </c:pt>
                <c:pt idx="5">
                  <c:v>3.5413236211971753E-2</c:v>
                </c:pt>
                <c:pt idx="6">
                  <c:v>2.9407150215571151E-2</c:v>
                </c:pt>
                <c:pt idx="7">
                  <c:v>1.5987955592970168E-2</c:v>
                </c:pt>
                <c:pt idx="8">
                  <c:v>8.9146340370048968E-2</c:v>
                </c:pt>
                <c:pt idx="9">
                  <c:v>4.5603836183596806E-2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6-4D4E-B45C-CB1F250B2186}"/>
            </c:ext>
          </c:extLst>
        </c:ser>
        <c:ser>
          <c:idx val="5"/>
          <c:order val="5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6-4D4E-B45C-CB1F250B2186}"/>
            </c:ext>
          </c:extLst>
        </c:ser>
        <c:ser>
          <c:idx val="6"/>
          <c:order val="6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Investigation'!$AI$10,'Bias Investigation'!$AI$14,'Bias Investigation'!$AI$18,'Bias Investigation'!$AI$22,'Bias Investigation'!$AI$26,'Bias Investigation'!$AI$30,'Bias Investigation'!$AI$34,'Bias Investigation'!$AI$38)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Investigation'!$AG$10,'Bias Investigation'!$AG$14,'Bias Investigation'!$AG$18,'Bias Investigation'!$AG$22,'Bias Investigation'!$AG$26,'Bias Investigation'!$AG$30,'Bias Investigation'!$AG$34,'Bias Investigation'!$AG$38)</c:f>
              <c:numCache>
                <c:formatCode>General</c:formatCode>
                <c:ptCount val="8"/>
                <c:pt idx="0">
                  <c:v>3.5621117300472897E-2</c:v>
                </c:pt>
                <c:pt idx="1">
                  <c:v>1.7814031994966457E-2</c:v>
                </c:pt>
                <c:pt idx="2">
                  <c:v>2.0711313801393801E-2</c:v>
                </c:pt>
                <c:pt idx="3">
                  <c:v>2.8750024745623874E-2</c:v>
                </c:pt>
                <c:pt idx="4">
                  <c:v>2.0902492758191036E-2</c:v>
                </c:pt>
                <c:pt idx="5">
                  <c:v>5.3047315440453449E-2</c:v>
                </c:pt>
                <c:pt idx="6">
                  <c:v>3.6213536833707621E-2</c:v>
                </c:pt>
                <c:pt idx="7">
                  <c:v>6.1667618950630027E-2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6-4D4E-B45C-CB1F250B2186}"/>
            </c:ext>
          </c:extLst>
        </c:ser>
        <c:ser>
          <c:idx val="7"/>
          <c:order val="7"/>
          <c:tx>
            <c:v>Case 4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('Bias Investigation'!$AI$42,'Bias Investigation'!$AI$46,'Bias Investigation'!$AI$50,'Bias Investigation'!$AI$54,'Bias Investigation'!$AI$58,'Bias Investigation'!$AI$62,'Bias Investigation'!$AI$66,'Bias Investigation'!$AI$70)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6-4D4E-B45C-CB1F250B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6888"/>
        <c:axId val="436443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Investigation'!$I$25:$I$78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3.1582093496743601E-3</c:v>
                      </c:pt>
                      <c:pt idx="1">
                        <c:v>2.8074310698208298E-2</c:v>
                      </c:pt>
                      <c:pt idx="2">
                        <c:v>4.2643653411633103E-3</c:v>
                      </c:pt>
                      <c:pt idx="3">
                        <c:v>4.9679530296094501E-3</c:v>
                      </c:pt>
                      <c:pt idx="4">
                        <c:v>1.0314332849394999E-2</c:v>
                      </c:pt>
                      <c:pt idx="5">
                        <c:v>1.8320322739958199E-2</c:v>
                      </c:pt>
                      <c:pt idx="6">
                        <c:v>1.25301797309317E-2</c:v>
                      </c:pt>
                      <c:pt idx="7">
                        <c:v>3.4031266965235403E-2</c:v>
                      </c:pt>
                      <c:pt idx="8">
                        <c:v>9.9483788208490301E-3</c:v>
                      </c:pt>
                      <c:pt idx="9">
                        <c:v>2.11884911528228E-2</c:v>
                      </c:pt>
                      <c:pt idx="10">
                        <c:v>8.3224515072660606E-3</c:v>
                      </c:pt>
                      <c:pt idx="11">
                        <c:v>7.22780154934717E-3</c:v>
                      </c:pt>
                      <c:pt idx="12">
                        <c:v>2.3902841141274899E-2</c:v>
                      </c:pt>
                      <c:pt idx="13">
                        <c:v>1.42127055994693E-2</c:v>
                      </c:pt>
                      <c:pt idx="14">
                        <c:v>2.82231898962768E-3</c:v>
                      </c:pt>
                      <c:pt idx="15">
                        <c:v>4.0209453266178401E-3</c:v>
                      </c:pt>
                      <c:pt idx="16">
                        <c:v>6.8764091184328998E-3</c:v>
                      </c:pt>
                      <c:pt idx="17">
                        <c:v>1.0023386982541601E-2</c:v>
                      </c:pt>
                      <c:pt idx="18">
                        <c:v>1.25809033380754E-2</c:v>
                      </c:pt>
                      <c:pt idx="19">
                        <c:v>2.2095391513241099E-3</c:v>
                      </c:pt>
                      <c:pt idx="20">
                        <c:v>1.9831928147600299E-2</c:v>
                      </c:pt>
                      <c:pt idx="21">
                        <c:v>5.1623770369204503E-3</c:v>
                      </c:pt>
                      <c:pt idx="22">
                        <c:v>9.1284318857089101E-3</c:v>
                      </c:pt>
                      <c:pt idx="23">
                        <c:v>1.2978867870315601E-2</c:v>
                      </c:pt>
                      <c:pt idx="24">
                        <c:v>7.6436521414531104E-3</c:v>
                      </c:pt>
                      <c:pt idx="25">
                        <c:v>5.8006870521954404E-3</c:v>
                      </c:pt>
                      <c:pt idx="26">
                        <c:v>9.0223903501197404E-3</c:v>
                      </c:pt>
                      <c:pt idx="27">
                        <c:v>1.1671668165158701E-2</c:v>
                      </c:pt>
                      <c:pt idx="28">
                        <c:v>7.2270901250018598E-3</c:v>
                      </c:pt>
                      <c:pt idx="29">
                        <c:v>1.5722270301974799E-2</c:v>
                      </c:pt>
                      <c:pt idx="30">
                        <c:v>3.0626270731394698E-3</c:v>
                      </c:pt>
                      <c:pt idx="31">
                        <c:v>5.1737149925414902E-3</c:v>
                      </c:pt>
                      <c:pt idx="32">
                        <c:v>3.4093056034586598E-3</c:v>
                      </c:pt>
                      <c:pt idx="33">
                        <c:v>5.2639554755669398E-3</c:v>
                      </c:pt>
                      <c:pt idx="34">
                        <c:v>4.3823592274425099E-3</c:v>
                      </c:pt>
                      <c:pt idx="35">
                        <c:v>1.94743680672472E-2</c:v>
                      </c:pt>
                      <c:pt idx="36">
                        <c:v>6.4014191702002499E-3</c:v>
                      </c:pt>
                      <c:pt idx="37">
                        <c:v>6.0065589947340299E-3</c:v>
                      </c:pt>
                      <c:pt idx="38">
                        <c:v>5.8263717179189304E-3</c:v>
                      </c:pt>
                      <c:pt idx="39">
                        <c:v>1.1896974419476399E-2</c:v>
                      </c:pt>
                      <c:pt idx="40">
                        <c:v>7.1855590930655104E-3</c:v>
                      </c:pt>
                      <c:pt idx="41">
                        <c:v>1.0361173824533901E-2</c:v>
                      </c:pt>
                      <c:pt idx="42">
                        <c:v>3.9744737600203601E-3</c:v>
                      </c:pt>
                      <c:pt idx="43">
                        <c:v>5.5001255504037901E-3</c:v>
                      </c:pt>
                      <c:pt idx="44">
                        <c:v>4.9079148400217598E-3</c:v>
                      </c:pt>
                      <c:pt idx="45">
                        <c:v>6.7650491763014001E-3</c:v>
                      </c:pt>
                      <c:pt idx="46">
                        <c:v>5.6316398985410297E-3</c:v>
                      </c:pt>
                      <c:pt idx="47">
                        <c:v>7.2827855142103704E-3</c:v>
                      </c:pt>
                      <c:pt idx="48">
                        <c:v>1.15254549055064E-2</c:v>
                      </c:pt>
                      <c:pt idx="49">
                        <c:v>9.2040433499690003E-3</c:v>
                      </c:pt>
                      <c:pt idx="50">
                        <c:v>3.3213371776361E-3</c:v>
                      </c:pt>
                      <c:pt idx="51">
                        <c:v>1.15459221308797E-2</c:v>
                      </c:pt>
                      <c:pt idx="52">
                        <c:v>8.9963266200469794E-2</c:v>
                      </c:pt>
                      <c:pt idx="53">
                        <c:v>0.10086509853258301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246-4D4E-B45C-CB1F250B2186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Case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Investigation'!$K$79:$K$120</c15:sqref>
                        </c15:formulaRef>
                      </c:ext>
                    </c:extLst>
                    <c:numCache>
                      <c:formatCode>0.00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1.0714285714285714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1.1428571428571428</c:v>
                      </c:pt>
                      <c:pt idx="7">
                        <c:v>1.1428571428571428</c:v>
                      </c:pt>
                      <c:pt idx="8">
                        <c:v>1.1428571428571428</c:v>
                      </c:pt>
                      <c:pt idx="9">
                        <c:v>1.2142857142857142</c:v>
                      </c:pt>
                      <c:pt idx="10">
                        <c:v>1.2142857142857142</c:v>
                      </c:pt>
                      <c:pt idx="11">
                        <c:v>1.2142857142857142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1.2857142857142856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1.2857142857142856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1.357142857142857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  <c:pt idx="36">
                        <c:v>2.1428571428571428</c:v>
                      </c:pt>
                      <c:pt idx="37">
                        <c:v>2.1428571428571428</c:v>
                      </c:pt>
                      <c:pt idx="38">
                        <c:v>2.1428571428571428</c:v>
                      </c:pt>
                      <c:pt idx="39">
                        <c:v>2.4999999999999996</c:v>
                      </c:pt>
                      <c:pt idx="40">
                        <c:v>2.4999999999999996</c:v>
                      </c:pt>
                      <c:pt idx="41">
                        <c:v>2.4999999999999996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Investigation'!$I$79:$I$120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2.1609350605284801E-2</c:v>
                      </c:pt>
                      <c:pt idx="1">
                        <c:v>7.4504455677922698E-3</c:v>
                      </c:pt>
                      <c:pt idx="2">
                        <c:v>7.26067996115438E-3</c:v>
                      </c:pt>
                      <c:pt idx="3">
                        <c:v>2.2070907515835798E-2</c:v>
                      </c:pt>
                      <c:pt idx="4">
                        <c:v>1.0629633622481699E-2</c:v>
                      </c:pt>
                      <c:pt idx="5">
                        <c:v>2.1315274695162999E-2</c:v>
                      </c:pt>
                      <c:pt idx="6">
                        <c:v>8.1178900089792193E-3</c:v>
                      </c:pt>
                      <c:pt idx="7">
                        <c:v>6.33000259124138E-3</c:v>
                      </c:pt>
                      <c:pt idx="8">
                        <c:v>3.0822517728766201E-2</c:v>
                      </c:pt>
                      <c:pt idx="9">
                        <c:v>2.36680343771495E-2</c:v>
                      </c:pt>
                      <c:pt idx="10">
                        <c:v>1.47522778336956E-2</c:v>
                      </c:pt>
                      <c:pt idx="11">
                        <c:v>7.61859888025169E-3</c:v>
                      </c:pt>
                      <c:pt idx="12">
                        <c:v>2.7044817975664302E-2</c:v>
                      </c:pt>
                      <c:pt idx="13">
                        <c:v>2.54086940811801E-2</c:v>
                      </c:pt>
                      <c:pt idx="14">
                        <c:v>5.2779201528371598E-3</c:v>
                      </c:pt>
                      <c:pt idx="15">
                        <c:v>4.4282074248180999E-3</c:v>
                      </c:pt>
                      <c:pt idx="16">
                        <c:v>7.7151577122235903E-3</c:v>
                      </c:pt>
                      <c:pt idx="17">
                        <c:v>6.7243810696071601E-3</c:v>
                      </c:pt>
                      <c:pt idx="18">
                        <c:v>3.9046678090644799E-2</c:v>
                      </c:pt>
                      <c:pt idx="19">
                        <c:v>3.1635742692003303E-2</c:v>
                      </c:pt>
                      <c:pt idx="20">
                        <c:v>1.58190395817496E-2</c:v>
                      </c:pt>
                      <c:pt idx="21">
                        <c:v>1.37391275624461E-2</c:v>
                      </c:pt>
                      <c:pt idx="22">
                        <c:v>2.7319075220650899E-2</c:v>
                      </c:pt>
                      <c:pt idx="23">
                        <c:v>3.2053113399636603E-2</c:v>
                      </c:pt>
                      <c:pt idx="24">
                        <c:v>4.1938134372338703E-2</c:v>
                      </c:pt>
                      <c:pt idx="25">
                        <c:v>3.6987811538539098E-2</c:v>
                      </c:pt>
                      <c:pt idx="26">
                        <c:v>6.0442155178219097E-2</c:v>
                      </c:pt>
                      <c:pt idx="27">
                        <c:v>3.2750261382646903E-2</c:v>
                      </c:pt>
                      <c:pt idx="28">
                        <c:v>2.0246461688014899E-2</c:v>
                      </c:pt>
                      <c:pt idx="29">
                        <c:v>4.6339788316866498E-2</c:v>
                      </c:pt>
                      <c:pt idx="30">
                        <c:v>6.0344183128223698E-2</c:v>
                      </c:pt>
                      <c:pt idx="31">
                        <c:v>1.0455241955021601E-2</c:v>
                      </c:pt>
                      <c:pt idx="32">
                        <c:v>6.30696482265331E-3</c:v>
                      </c:pt>
                      <c:pt idx="33">
                        <c:v>2.15862804014481E-2</c:v>
                      </c:pt>
                      <c:pt idx="34">
                        <c:v>1.44971041822776E-2</c:v>
                      </c:pt>
                      <c:pt idx="35">
                        <c:v>1.18804821951848E-2</c:v>
                      </c:pt>
                      <c:pt idx="36">
                        <c:v>8.2715962066156001E-2</c:v>
                      </c:pt>
                      <c:pt idx="37">
                        <c:v>8.7701984581003894E-2</c:v>
                      </c:pt>
                      <c:pt idx="38">
                        <c:v>9.7021074462986995E-2</c:v>
                      </c:pt>
                      <c:pt idx="39">
                        <c:v>5.9884745777324102E-3</c:v>
                      </c:pt>
                      <c:pt idx="40">
                        <c:v>6.1092150466046699E-2</c:v>
                      </c:pt>
                      <c:pt idx="41">
                        <c:v>6.9730883507011301E-2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46-4D4E-B45C-CB1F250B218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Case 2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3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Investigation'!$K$121:$K$156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1.1428571428571428</c:v>
                      </c:pt>
                      <c:pt idx="9">
                        <c:v>1.1428571428571428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1.2142857142857142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1.357142857142857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1.4285714285714286</c:v>
                      </c:pt>
                      <c:pt idx="25">
                        <c:v>1.4285714285714286</c:v>
                      </c:pt>
                      <c:pt idx="26">
                        <c:v>1.4285714285714286</c:v>
                      </c:pt>
                      <c:pt idx="27">
                        <c:v>1.4285714285714286</c:v>
                      </c:pt>
                      <c:pt idx="28">
                        <c:v>1.607142857142857</c:v>
                      </c:pt>
                      <c:pt idx="29">
                        <c:v>1.607142857142857</c:v>
                      </c:pt>
                      <c:pt idx="30">
                        <c:v>1.607142857142857</c:v>
                      </c:pt>
                      <c:pt idx="31">
                        <c:v>1.607142857142857</c:v>
                      </c:pt>
                      <c:pt idx="32">
                        <c:v>1.7857142857142856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Investigation'!$I$121:$I$156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1.15896133181486E-2</c:v>
                      </c:pt>
                      <c:pt idx="1">
                        <c:v>2.0014943505040801E-2</c:v>
                      </c:pt>
                      <c:pt idx="2">
                        <c:v>3.8772968351066202E-2</c:v>
                      </c:pt>
                      <c:pt idx="3">
                        <c:v>3.5306444560924501E-2</c:v>
                      </c:pt>
                      <c:pt idx="4">
                        <c:v>5.3413083958449403E-2</c:v>
                      </c:pt>
                      <c:pt idx="5">
                        <c:v>3.40931627824878E-2</c:v>
                      </c:pt>
                      <c:pt idx="6">
                        <c:v>1.8782712308940599E-2</c:v>
                      </c:pt>
                      <c:pt idx="7">
                        <c:v>1.7990758927255102E-2</c:v>
                      </c:pt>
                      <c:pt idx="8">
                        <c:v>2.91975054746345E-2</c:v>
                      </c:pt>
                      <c:pt idx="9">
                        <c:v>9.2349037362508199E-2</c:v>
                      </c:pt>
                      <c:pt idx="10">
                        <c:v>2.8467173025955101E-2</c:v>
                      </c:pt>
                      <c:pt idx="11">
                        <c:v>6.2876809140489404E-2</c:v>
                      </c:pt>
                      <c:pt idx="12">
                        <c:v>5.0668029159224699E-2</c:v>
                      </c:pt>
                      <c:pt idx="13">
                        <c:v>2.4021704461021198E-2</c:v>
                      </c:pt>
                      <c:pt idx="14">
                        <c:v>3.6114072904704503E-2</c:v>
                      </c:pt>
                      <c:pt idx="15">
                        <c:v>5.8975314389770501E-2</c:v>
                      </c:pt>
                      <c:pt idx="16">
                        <c:v>2.6107385239993199E-2</c:v>
                      </c:pt>
                      <c:pt idx="17">
                        <c:v>3.5438747965108798E-2</c:v>
                      </c:pt>
                      <c:pt idx="18">
                        <c:v>1.5847863860744001E-2</c:v>
                      </c:pt>
                      <c:pt idx="19">
                        <c:v>0.103212466495577</c:v>
                      </c:pt>
                      <c:pt idx="20">
                        <c:v>2.7523741032886299E-2</c:v>
                      </c:pt>
                      <c:pt idx="21">
                        <c:v>0.12075985919747199</c:v>
                      </c:pt>
                      <c:pt idx="22">
                        <c:v>7.02587799330565E-2</c:v>
                      </c:pt>
                      <c:pt idx="23">
                        <c:v>2.1173066717006899E-2</c:v>
                      </c:pt>
                      <c:pt idx="24">
                        <c:v>2.56732807807541E-2</c:v>
                      </c:pt>
                      <c:pt idx="25">
                        <c:v>3.31640883438463E-2</c:v>
                      </c:pt>
                      <c:pt idx="26">
                        <c:v>1.5123115443736001E-2</c:v>
                      </c:pt>
                      <c:pt idx="27">
                        <c:v>5.0732061215493097E-2</c:v>
                      </c:pt>
                      <c:pt idx="28">
                        <c:v>4.6804994736508801E-2</c:v>
                      </c:pt>
                      <c:pt idx="29">
                        <c:v>9.3094807321174693E-3</c:v>
                      </c:pt>
                      <c:pt idx="30">
                        <c:v>6.3936813498875998E-3</c:v>
                      </c:pt>
                      <c:pt idx="31">
                        <c:v>8.4016102448394095E-3</c:v>
                      </c:pt>
                      <c:pt idx="32">
                        <c:v>7.6519056018825804E-2</c:v>
                      </c:pt>
                      <c:pt idx="33">
                        <c:v>5.7981800403632197E-2</c:v>
                      </c:pt>
                      <c:pt idx="34">
                        <c:v>7.9992179252174195E-2</c:v>
                      </c:pt>
                      <c:pt idx="35">
                        <c:v>8.2540704433596804E-2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46-4D4E-B45C-CB1F250B218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Variance Test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('Bias Investigation'!$AI$74,'Bias Investigation'!$AI$79,'Bias Investigation'!$AI$84)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1.3812154696132597</c:v>
                      </c:pt>
                      <c:pt idx="2">
                        <c:v>1.6574585635359116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('Bias Investigation'!$AG$74,'Bias Investigation'!$AG$79,'Bias Investigation'!$AG$84)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1.2148545321737075E-2</c:v>
                      </c:pt>
                      <c:pt idx="1">
                        <c:v>6.8656867176382962E-3</c:v>
                      </c:pt>
                      <c:pt idx="2">
                        <c:v>6.4732406318378094E-3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46-4D4E-B45C-CB1F250B2186}"/>
                  </c:ext>
                </c:extLst>
              </c15:ser>
            </c15:filteredScatterSeries>
          </c:ext>
        </c:extLst>
      </c:scatterChart>
      <c:valAx>
        <c:axId val="436446888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3608"/>
        <c:crosses val="autoZero"/>
        <c:crossBetween val="midCat"/>
        <c:majorUnit val="0.1"/>
      </c:valAx>
      <c:valAx>
        <c:axId val="43644360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07640711577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11437883519726"/>
          <c:y val="0.32588574096045247"/>
          <c:w val="0.12535307084421446"/>
          <c:h val="0.36513231425279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'Prelim. Bias Inv.'!$G$9:$G$16</c:f>
              <c:numCache>
                <c:formatCode>General</c:formatCode>
                <c:ptCount val="8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  <c:pt idx="4">
                  <c:v>1.25</c:v>
                </c:pt>
                <c:pt idx="5">
                  <c:v>1.4999999999999998</c:v>
                </c:pt>
                <c:pt idx="6">
                  <c:v>1.7499999999999998</c:v>
                </c:pt>
                <c:pt idx="7">
                  <c:v>2</c:v>
                </c:pt>
              </c:numCache>
            </c:numRef>
          </c:xVal>
          <c:yVal>
            <c:numRef>
              <c:f>'Prelim. Bias Inv.'!$J$9:$J$16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'Prelim. Bias Inv.'!$G$18:$G$21</c:f>
              <c:numCache>
                <c:formatCode>General</c:formatCode>
                <c:ptCount val="4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</c:numCache>
            </c:numRef>
          </c:xVal>
          <c:yVal>
            <c:numRef>
              <c:f>'Prelim. Bias Inv.'!$J$18:$J$21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not seeded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points'!$K$4:$K$23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points'!$I$4:$I$23</c:f>
              <c:numCache>
                <c:formatCode>0.00E+00</c:formatCode>
                <c:ptCount val="20"/>
                <c:pt idx="0">
                  <c:v>2.83307295302481E-3</c:v>
                </c:pt>
                <c:pt idx="1">
                  <c:v>1.3185187176240801E-2</c:v>
                </c:pt>
                <c:pt idx="2">
                  <c:v>2.8533223649517998E-3</c:v>
                </c:pt>
                <c:pt idx="3">
                  <c:v>6.4257277063228396E-3</c:v>
                </c:pt>
                <c:pt idx="4">
                  <c:v>3.3271584439609398E-3</c:v>
                </c:pt>
                <c:pt idx="5">
                  <c:v>4.7220952247460698E-3</c:v>
                </c:pt>
                <c:pt idx="6">
                  <c:v>4.0936893701222698E-3</c:v>
                </c:pt>
                <c:pt idx="7">
                  <c:v>3.3275093631571599E-3</c:v>
                </c:pt>
                <c:pt idx="8">
                  <c:v>5.24809801096013E-3</c:v>
                </c:pt>
                <c:pt idx="9">
                  <c:v>3.7211224953936899E-3</c:v>
                </c:pt>
                <c:pt idx="10">
                  <c:v>5.1452012778508902E-3</c:v>
                </c:pt>
                <c:pt idx="11">
                  <c:v>6.6249061432317596E-3</c:v>
                </c:pt>
                <c:pt idx="12">
                  <c:v>2.8817439724384002E-3</c:v>
                </c:pt>
                <c:pt idx="13">
                  <c:v>5.2972727000489498E-3</c:v>
                </c:pt>
                <c:pt idx="14">
                  <c:v>3.8899228105577E-3</c:v>
                </c:pt>
                <c:pt idx="15">
                  <c:v>1.0611261251029199E-2</c:v>
                </c:pt>
                <c:pt idx="16">
                  <c:v>5.8613984359408696E-3</c:v>
                </c:pt>
                <c:pt idx="17">
                  <c:v>2.9559792187728801E-3</c:v>
                </c:pt>
                <c:pt idx="18">
                  <c:v>3.6713490342952099E-3</c:v>
                </c:pt>
                <c:pt idx="19">
                  <c:v>4.7845921063864299E-3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1-49C9-A23C-C4F3FD9129D6}"/>
            </c:ext>
          </c:extLst>
        </c:ser>
        <c:ser>
          <c:idx val="1"/>
          <c:order val="1"/>
          <c:tx>
            <c:v>seeded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points'!$K$24:$K$43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points'!$I$24:$I$43</c:f>
              <c:numCache>
                <c:formatCode>0.00E+00</c:formatCode>
                <c:ptCount val="20"/>
                <c:pt idx="0">
                  <c:v>5.1991945654984197E-3</c:v>
                </c:pt>
                <c:pt idx="1">
                  <c:v>9.0144069215531402E-3</c:v>
                </c:pt>
                <c:pt idx="2">
                  <c:v>1.8949784016231899E-2</c:v>
                </c:pt>
                <c:pt idx="3">
                  <c:v>1.2846175201817399E-2</c:v>
                </c:pt>
                <c:pt idx="4">
                  <c:v>1.75429885467622E-2</c:v>
                </c:pt>
                <c:pt idx="5">
                  <c:v>7.8036256760188197E-3</c:v>
                </c:pt>
                <c:pt idx="6">
                  <c:v>3.8981584108707902E-3</c:v>
                </c:pt>
                <c:pt idx="7">
                  <c:v>3.1025755079062902E-3</c:v>
                </c:pt>
                <c:pt idx="8">
                  <c:v>5.2844583075442597E-3</c:v>
                </c:pt>
                <c:pt idx="9">
                  <c:v>4.08396149115449E-3</c:v>
                </c:pt>
                <c:pt idx="10">
                  <c:v>8.7842419596026802E-3</c:v>
                </c:pt>
                <c:pt idx="11">
                  <c:v>2.6892523683030101E-3</c:v>
                </c:pt>
                <c:pt idx="12">
                  <c:v>6.5604313910834601E-3</c:v>
                </c:pt>
                <c:pt idx="13">
                  <c:v>4.9429473994543104E-3</c:v>
                </c:pt>
                <c:pt idx="14">
                  <c:v>5.0853001089712201E-3</c:v>
                </c:pt>
                <c:pt idx="15">
                  <c:v>4.2097576905946697E-3</c:v>
                </c:pt>
                <c:pt idx="16">
                  <c:v>1.4008053246760299E-2</c:v>
                </c:pt>
                <c:pt idx="17">
                  <c:v>4.6184072807514201E-3</c:v>
                </c:pt>
                <c:pt idx="18">
                  <c:v>4.5755623835842304E-3</c:v>
                </c:pt>
                <c:pt idx="19">
                  <c:v>7.2351680286285303E-3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1-49C9-A23C-C4F3FD9129D6}"/>
            </c:ext>
          </c:extLst>
        </c:ser>
        <c:ser>
          <c:idx val="2"/>
          <c:order val="2"/>
          <c:tx>
            <c:v>seeded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points'!$K$44:$K$63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points'!$I$44:$I$63</c:f>
              <c:numCache>
                <c:formatCode>0.00E+00</c:formatCode>
                <c:ptCount val="20"/>
                <c:pt idx="0">
                  <c:v>1.5167843160720999E-2</c:v>
                </c:pt>
                <c:pt idx="1">
                  <c:v>6.3256403338391E-3</c:v>
                </c:pt>
                <c:pt idx="2">
                  <c:v>6.8065523759762402E-3</c:v>
                </c:pt>
                <c:pt idx="3">
                  <c:v>9.2817915514020691E-3</c:v>
                </c:pt>
                <c:pt idx="4">
                  <c:v>1.2631475984508001E-2</c:v>
                </c:pt>
                <c:pt idx="5">
                  <c:v>4.1820206468474704E-3</c:v>
                </c:pt>
                <c:pt idx="6">
                  <c:v>1.26951826873656E-2</c:v>
                </c:pt>
                <c:pt idx="7">
                  <c:v>1.13623108349992E-2</c:v>
                </c:pt>
                <c:pt idx="8">
                  <c:v>2.5461308942792498E-3</c:v>
                </c:pt>
                <c:pt idx="9">
                  <c:v>4.0032549870195801E-3</c:v>
                </c:pt>
                <c:pt idx="10">
                  <c:v>6.7750953472709699E-3</c:v>
                </c:pt>
                <c:pt idx="11">
                  <c:v>4.9130140735850003E-3</c:v>
                </c:pt>
                <c:pt idx="12">
                  <c:v>4.6478648935984702E-3</c:v>
                </c:pt>
                <c:pt idx="13">
                  <c:v>5.3971219185429999E-3</c:v>
                </c:pt>
                <c:pt idx="14">
                  <c:v>5.3652384543959302E-3</c:v>
                </c:pt>
                <c:pt idx="15">
                  <c:v>7.3325647427461499E-3</c:v>
                </c:pt>
                <c:pt idx="16">
                  <c:v>5.7214866761761797E-3</c:v>
                </c:pt>
                <c:pt idx="17">
                  <c:v>1.09656545065392E-2</c:v>
                </c:pt>
                <c:pt idx="18">
                  <c:v>3.79729870539789E-3</c:v>
                </c:pt>
                <c:pt idx="19">
                  <c:v>5.6892956368515398E-3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1-49C9-A23C-C4F3FD9129D6}"/>
            </c:ext>
          </c:extLst>
        </c:ser>
        <c:ser>
          <c:idx val="3"/>
          <c:order val="3"/>
          <c:tx>
            <c:v>seeded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'Variance with number of points'!$K$64:$K$83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points'!$I$64:$I$83</c:f>
              <c:numCache>
                <c:formatCode>0.00E+00</c:formatCode>
                <c:ptCount val="20"/>
                <c:pt idx="0">
                  <c:v>3.4919985237050599E-3</c:v>
                </c:pt>
                <c:pt idx="1">
                  <c:v>3.0844740782472999E-3</c:v>
                </c:pt>
                <c:pt idx="2">
                  <c:v>2.64429421318335E-3</c:v>
                </c:pt>
                <c:pt idx="3">
                  <c:v>9.9411529368066895E-3</c:v>
                </c:pt>
                <c:pt idx="4">
                  <c:v>3.9124168149147999E-3</c:v>
                </c:pt>
                <c:pt idx="5">
                  <c:v>6.4510442862384804E-3</c:v>
                </c:pt>
                <c:pt idx="6">
                  <c:v>2.2303249651861399E-2</c:v>
                </c:pt>
                <c:pt idx="7">
                  <c:v>1.02766451383117E-2</c:v>
                </c:pt>
                <c:pt idx="8">
                  <c:v>3.9289111087408603E-3</c:v>
                </c:pt>
                <c:pt idx="9">
                  <c:v>3.2181824557248198E-3</c:v>
                </c:pt>
                <c:pt idx="10">
                  <c:v>4.1168215469472701E-3</c:v>
                </c:pt>
                <c:pt idx="11">
                  <c:v>1.44039751907511E-2</c:v>
                </c:pt>
                <c:pt idx="12">
                  <c:v>5.9619943531796097E-3</c:v>
                </c:pt>
                <c:pt idx="13">
                  <c:v>2.8753237049282702E-3</c:v>
                </c:pt>
                <c:pt idx="14">
                  <c:v>7.2101705749998803E-3</c:v>
                </c:pt>
                <c:pt idx="15">
                  <c:v>7.0406018787070399E-3</c:v>
                </c:pt>
                <c:pt idx="16">
                  <c:v>4.2725393568518698E-3</c:v>
                </c:pt>
                <c:pt idx="17">
                  <c:v>6.3435951994336801E-3</c:v>
                </c:pt>
                <c:pt idx="18">
                  <c:v>5.3091596821966602E-3</c:v>
                </c:pt>
                <c:pt idx="19">
                  <c:v>3.1261564509247799E-3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1-49C9-A23C-C4F3FD91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7264"/>
        <c:axId val="474500872"/>
      </c:scatterChart>
      <c:valAx>
        <c:axId val="4744972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0872"/>
        <c:crosses val="autoZero"/>
        <c:crossBetween val="midCat"/>
      </c:valAx>
      <c:valAx>
        <c:axId val="4745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3456790123458"/>
          <c:y val="3.5806944444444447E-2"/>
          <c:w val="0.75556759259259254"/>
          <c:h val="0.76891157407407407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'Prelim. Bias Inv.'!$G$9:$G$16</c:f>
              <c:numCache>
                <c:formatCode>General</c:formatCode>
                <c:ptCount val="8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  <c:pt idx="4">
                  <c:v>1.25</c:v>
                </c:pt>
                <c:pt idx="5">
                  <c:v>1.4999999999999998</c:v>
                </c:pt>
                <c:pt idx="6">
                  <c:v>1.7499999999999998</c:v>
                </c:pt>
                <c:pt idx="7">
                  <c:v>2</c:v>
                </c:pt>
              </c:numCache>
            </c:numRef>
          </c:xVal>
          <c:yVal>
            <c:numRef>
              <c:f>'Prelim. Bias Inv.'!$J$9:$J$16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9-46E7-B27E-410E7C7246C9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9-46E7-B27E-410E7C7246C9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'Prelim. Bias Inv.'!$G$18:$G$21</c:f>
              <c:numCache>
                <c:formatCode>General</c:formatCode>
                <c:ptCount val="4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</c:numCache>
            </c:numRef>
          </c:xVal>
          <c:yVal>
            <c:numRef>
              <c:f>'Prelim. Bias Inv.'!$J$18:$J$21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9-46E7-B27E-410E7C7246C9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9-46E7-B27E-410E7C72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/>
                  <a:t>Bias </a:t>
                </a:r>
              </a:p>
            </c:rich>
          </c:tx>
          <c:layout>
            <c:manualLayout>
              <c:xMode val="edge"/>
              <c:yMode val="edge"/>
              <c:x val="0.53154969135802466"/>
              <c:y val="0.9030787037037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/>
                  <a:t>Mean Error</a:t>
                </a:r>
              </a:p>
            </c:rich>
          </c:tx>
          <c:layout>
            <c:manualLayout>
              <c:xMode val="edge"/>
              <c:yMode val="edge"/>
              <c:x val="1.0437037037037036E-2"/>
              <c:y val="0.287791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08796296296296"/>
          <c:y val="4.8601851851851853E-3"/>
          <c:w val="0.39450524691358024"/>
          <c:h val="0.3234984517176042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0709876543209"/>
          <c:y val="5.0925925925925923E-2"/>
          <c:w val="0.798875"/>
          <c:h val="0.76921620370370358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'Prelim. Bias Inv.'!$G$9:$G$16</c:f>
              <c:numCache>
                <c:formatCode>General</c:formatCode>
                <c:ptCount val="8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  <c:pt idx="4">
                  <c:v>1.25</c:v>
                </c:pt>
                <c:pt idx="5">
                  <c:v>1.4999999999999998</c:v>
                </c:pt>
                <c:pt idx="6">
                  <c:v>1.7499999999999998</c:v>
                </c:pt>
                <c:pt idx="7">
                  <c:v>2</c:v>
                </c:pt>
              </c:numCache>
            </c:numRef>
          </c:xVal>
          <c:yVal>
            <c:numRef>
              <c:f>'Prelim. Bias Inv.'!$I$9:$I$16</c:f>
              <c:numCache>
                <c:formatCode>General</c:formatCode>
                <c:ptCount val="8"/>
                <c:pt idx="0">
                  <c:v>260.2</c:v>
                </c:pt>
                <c:pt idx="1">
                  <c:v>323.67</c:v>
                </c:pt>
                <c:pt idx="2">
                  <c:v>259.76</c:v>
                </c:pt>
                <c:pt idx="3">
                  <c:v>323.75642228126497</c:v>
                </c:pt>
                <c:pt idx="4">
                  <c:v>302.75013160705498</c:v>
                </c:pt>
                <c:pt idx="5">
                  <c:v>336.44930267333899</c:v>
                </c:pt>
                <c:pt idx="6">
                  <c:v>268.47458791732703</c:v>
                </c:pt>
                <c:pt idx="7">
                  <c:v>308.39033603668202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D-4984-81EB-4525110C8D7C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'Parameter Investigation'!$F$25</c:f>
              <c:numCache>
                <c:formatCode>0.0</c:formatCode>
                <c:ptCount val="1"/>
                <c:pt idx="0">
                  <c:v>215.85521507263101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D-4984-81EB-4525110C8D7C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'Prelim. Bias Inv.'!$G$18:$G$21</c:f>
              <c:numCache>
                <c:formatCode>General</c:formatCode>
                <c:ptCount val="4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</c:numCache>
            </c:numRef>
          </c:xVal>
          <c:yVal>
            <c:numRef>
              <c:f>'Prelim. Bias Inv.'!$I$18:$I$21</c:f>
              <c:numCache>
                <c:formatCode>General</c:formatCode>
                <c:ptCount val="4"/>
                <c:pt idx="0">
                  <c:v>109.93222713470399</c:v>
                </c:pt>
                <c:pt idx="1">
                  <c:v>99.864153623580904</c:v>
                </c:pt>
                <c:pt idx="2">
                  <c:v>101.51741313934301</c:v>
                </c:pt>
                <c:pt idx="3">
                  <c:v>118.18180060386599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D-4984-81EB-4525110C8D7C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'Parameter Investigation'!$F$36</c:f>
              <c:numCache>
                <c:formatCode>0.0</c:formatCode>
                <c:ptCount val="1"/>
                <c:pt idx="0">
                  <c:v>104.03811097145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9D-4984-81EB-4525110C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/>
                  <a:t>Bias </a:t>
                </a:r>
              </a:p>
            </c:rich>
          </c:tx>
          <c:layout>
            <c:manualLayout>
              <c:xMode val="edge"/>
              <c:yMode val="edge"/>
              <c:x val="0.49235222981725979"/>
              <c:y val="0.89719904779344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  <c:max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/>
                  <a:t>Time</a:t>
                </a:r>
              </a:p>
            </c:rich>
          </c:tx>
          <c:layout>
            <c:manualLayout>
              <c:xMode val="edge"/>
              <c:yMode val="edge"/>
              <c:x val="1.4356770833333336E-2"/>
              <c:y val="0.37598608313495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2009112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95339506172839"/>
          <c:y val="7.3425925925925926E-4"/>
          <c:w val="0.71494506172839511"/>
          <c:h val="0.1653590917414392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No 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points'!$K$85:$K$104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points'!$I$85:$I$104</c:f>
              <c:numCache>
                <c:formatCode>0.00E+00</c:formatCode>
                <c:ptCount val="20"/>
                <c:pt idx="0">
                  <c:v>2.9817968508106798E-3</c:v>
                </c:pt>
                <c:pt idx="1">
                  <c:v>2.5479334431050401E-3</c:v>
                </c:pt>
                <c:pt idx="2">
                  <c:v>3.6289886295828798E-3</c:v>
                </c:pt>
                <c:pt idx="3">
                  <c:v>2.2063658296580298E-3</c:v>
                </c:pt>
                <c:pt idx="4">
                  <c:v>3.8344577548023399E-3</c:v>
                </c:pt>
                <c:pt idx="5">
                  <c:v>3.6286515996428802E-3</c:v>
                </c:pt>
                <c:pt idx="6">
                  <c:v>2.2133124918377002E-3</c:v>
                </c:pt>
                <c:pt idx="7">
                  <c:v>1.37162575673919E-2</c:v>
                </c:pt>
                <c:pt idx="8">
                  <c:v>1.0454784411557901E-2</c:v>
                </c:pt>
                <c:pt idx="9">
                  <c:v>2.9687677402362202E-3</c:v>
                </c:pt>
                <c:pt idx="10">
                  <c:v>2.5166463421634399E-3</c:v>
                </c:pt>
                <c:pt idx="11">
                  <c:v>9.9736173702850706E-3</c:v>
                </c:pt>
                <c:pt idx="12">
                  <c:v>5.0616275506627497E-3</c:v>
                </c:pt>
                <c:pt idx="13">
                  <c:v>3.42795598760218E-3</c:v>
                </c:pt>
                <c:pt idx="14">
                  <c:v>2.8905690407488201E-3</c:v>
                </c:pt>
                <c:pt idx="15">
                  <c:v>4.1274200805055099E-3</c:v>
                </c:pt>
                <c:pt idx="16">
                  <c:v>4.4222507296866097E-3</c:v>
                </c:pt>
                <c:pt idx="17">
                  <c:v>7.0261843156676704E-3</c:v>
                </c:pt>
                <c:pt idx="18">
                  <c:v>5.9409381480042302E-3</c:v>
                </c:pt>
                <c:pt idx="19">
                  <c:v>3.8841065952135599E-3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E-4083-BC8B-4D00D6D07C06}"/>
            </c:ext>
          </c:extLst>
        </c:ser>
        <c:ser>
          <c:idx val="0"/>
          <c:order val="1"/>
          <c:tx>
            <c:v>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points'!$K$105:$K$124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1.2154696132596685</c:v>
                </c:pt>
                <c:pt idx="6">
                  <c:v>1.2154696132596685</c:v>
                </c:pt>
                <c:pt idx="7">
                  <c:v>1.2154696132596685</c:v>
                </c:pt>
                <c:pt idx="8">
                  <c:v>1.2154696132596685</c:v>
                </c:pt>
                <c:pt idx="9">
                  <c:v>1.2154696132596685</c:v>
                </c:pt>
                <c:pt idx="10">
                  <c:v>1.3812154696132597</c:v>
                </c:pt>
                <c:pt idx="11">
                  <c:v>1.3812154696132597</c:v>
                </c:pt>
                <c:pt idx="12">
                  <c:v>1.3812154696132597</c:v>
                </c:pt>
                <c:pt idx="13">
                  <c:v>1.3812154696132597</c:v>
                </c:pt>
                <c:pt idx="14">
                  <c:v>1.3812154696132597</c:v>
                </c:pt>
                <c:pt idx="15">
                  <c:v>1.6574585635359116</c:v>
                </c:pt>
                <c:pt idx="16">
                  <c:v>1.6574585635359116</c:v>
                </c:pt>
                <c:pt idx="17">
                  <c:v>1.6574585635359116</c:v>
                </c:pt>
                <c:pt idx="18">
                  <c:v>1.6574585635359116</c:v>
                </c:pt>
                <c:pt idx="19">
                  <c:v>1.6574585635359116</c:v>
                </c:pt>
              </c:numCache>
            </c:numRef>
          </c:xVal>
          <c:yVal>
            <c:numRef>
              <c:f>'Variance with number of points'!$I$105:$I$124</c:f>
              <c:numCache>
                <c:formatCode>0.00E+00</c:formatCode>
                <c:ptCount val="20"/>
                <c:pt idx="0">
                  <c:v>2.5967752554494298E-3</c:v>
                </c:pt>
                <c:pt idx="1">
                  <c:v>4.4634760306156498E-3</c:v>
                </c:pt>
                <c:pt idx="2">
                  <c:v>4.6951417483526098E-3</c:v>
                </c:pt>
                <c:pt idx="3">
                  <c:v>7.3683919938147702E-3</c:v>
                </c:pt>
                <c:pt idx="4">
                  <c:v>3.06893719125637E-3</c:v>
                </c:pt>
                <c:pt idx="5">
                  <c:v>4.0824394476369104E-3</c:v>
                </c:pt>
                <c:pt idx="6">
                  <c:v>3.48561984815033E-3</c:v>
                </c:pt>
                <c:pt idx="7">
                  <c:v>6.1153679168008297E-3</c:v>
                </c:pt>
                <c:pt idx="8">
                  <c:v>2.99210946281315E-3</c:v>
                </c:pt>
                <c:pt idx="9">
                  <c:v>6.0301647458827698E-3</c:v>
                </c:pt>
                <c:pt idx="10">
                  <c:v>4.83449542350365E-3</c:v>
                </c:pt>
                <c:pt idx="11">
                  <c:v>5.6840783368348703E-3</c:v>
                </c:pt>
                <c:pt idx="12">
                  <c:v>4.3351752768206603E-3</c:v>
                </c:pt>
                <c:pt idx="13">
                  <c:v>4.4405836975982297E-3</c:v>
                </c:pt>
                <c:pt idx="14">
                  <c:v>3.8537764126754899E-3</c:v>
                </c:pt>
                <c:pt idx="15">
                  <c:v>8.0244659751591806E-3</c:v>
                </c:pt>
                <c:pt idx="16">
                  <c:v>3.8919297433634399E-3</c:v>
                </c:pt>
                <c:pt idx="17">
                  <c:v>6.4811497835529103E-3</c:v>
                </c:pt>
                <c:pt idx="18">
                  <c:v>5.3858632312314397E-3</c:v>
                </c:pt>
                <c:pt idx="19">
                  <c:v>5.9099907212188099E-3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E-4083-BC8B-4D00D6D0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0104"/>
        <c:axId val="362900760"/>
      </c:scatterChart>
      <c:valAx>
        <c:axId val="36290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0760"/>
        <c:crosses val="autoZero"/>
        <c:crossBetween val="midCat"/>
      </c:valAx>
      <c:valAx>
        <c:axId val="3629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('Variance with number of points'!$O$85,'Variance with number of points'!$O$90,'Variance with number of points'!$O$95,'Variance with number of points'!$O$100)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points'!$N$85,'Variance with number of points'!$N$90,'Variance with number of points'!$N$95,'Variance with number of points'!$N$100)</c:f>
              <c:numCache>
                <c:formatCode>0.00E+00</c:formatCode>
                <c:ptCount val="4"/>
                <c:pt idx="0">
                  <c:v>6.1944067044963403E-4</c:v>
                </c:pt>
                <c:pt idx="1">
                  <c:v>4.6207835811943833E-3</c:v>
                </c:pt>
                <c:pt idx="2">
                  <c:v>2.7412968671319308E-3</c:v>
                </c:pt>
                <c:pt idx="3">
                  <c:v>1.2082260851778157E-3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AAE-A1D3-4CDBA6315594}"/>
            </c:ext>
          </c:extLst>
        </c:ser>
        <c:ser>
          <c:idx val="1"/>
          <c:order val="1"/>
          <c:tx>
            <c:v>Seed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('Variance with number of points'!$O$105,'Variance with number of points'!$O$110,'Variance with number of points'!$O$115,'Variance with number of points'!$O$120)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points'!$N$105,'Variance with number of points'!$N$110,'Variance with number of points'!$N$115,'Variance with number of points'!$N$120)</c:f>
              <c:numCache>
                <c:formatCode>0.00E+00</c:formatCode>
                <c:ptCount val="4"/>
                <c:pt idx="0">
                  <c:v>1.6684368850172302E-3</c:v>
                </c:pt>
                <c:pt idx="1">
                  <c:v>1.2976450069816675E-3</c:v>
                </c:pt>
                <c:pt idx="2">
                  <c:v>6.1289836251797599E-4</c:v>
                </c:pt>
                <c:pt idx="3">
                  <c:v>1.3520645448963698E-3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3-4AAE-A1D3-4CDBA6315594}"/>
            </c:ext>
          </c:extLst>
        </c:ser>
        <c:ser>
          <c:idx val="2"/>
          <c:order val="2"/>
          <c:tx>
            <c:v>Seed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('Variance with number of points'!$O$125,'Variance with number of points'!$O$130,'Variance with number of points'!$O$135,'Variance with number of points'!$O$140)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points'!$N$125,'Variance with number of points'!$N$130,'Variance with number of points'!$N$135,'Variance with number of points'!$N$140)</c:f>
              <c:numCache>
                <c:formatCode>0.00E+00</c:formatCode>
                <c:ptCount val="4"/>
                <c:pt idx="0">
                  <c:v>1.8504740648138012E-3</c:v>
                </c:pt>
                <c:pt idx="1">
                  <c:v>3.5487394109513657E-4</c:v>
                </c:pt>
                <c:pt idx="2">
                  <c:v>5.7901278019618745E-4</c:v>
                </c:pt>
                <c:pt idx="3">
                  <c:v>7.2300588280993223E-4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3-4AAE-A1D3-4CDBA6315594}"/>
            </c:ext>
          </c:extLst>
        </c:ser>
        <c:ser>
          <c:idx val="3"/>
          <c:order val="3"/>
          <c:tx>
            <c:v>Seed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('Variance with number of points'!$O$145,'Variance with number of points'!$O$150,'Variance with number of points'!$O$155,'Variance with number of points'!$O$160)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points'!$N$145,'Variance with number of points'!$N$150,'Variance with number of points'!$N$155,'Variance with number of points'!$N$160)</c:f>
              <c:numCache>
                <c:formatCode>0.00E+00</c:formatCode>
                <c:ptCount val="4"/>
                <c:pt idx="0">
                  <c:v>2.1149454215518217E-3</c:v>
                </c:pt>
                <c:pt idx="1">
                  <c:v>3.9312241743319418E-3</c:v>
                </c:pt>
                <c:pt idx="2">
                  <c:v>1.7941452925456117E-3</c:v>
                </c:pt>
                <c:pt idx="3">
                  <c:v>1.008980822410029E-3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3-4AAE-A1D3-4CDBA631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98368"/>
        <c:axId val="555904600"/>
      </c:scatterChart>
      <c:valAx>
        <c:axId val="5558983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4600"/>
        <c:crosses val="autoZero"/>
        <c:crossBetween val="midCat"/>
      </c:valAx>
      <c:valAx>
        <c:axId val="5559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Seed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('Variance with number of points'!$O$85,'Variance with number of points'!$O$90,'Variance with number of points'!$O$95,'Variance with number of points'!$O$100)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points'!$N$166,'Variance with number of points'!$N$171,'Variance with number of points'!$N$176,'Variance with number of points'!$N$181)</c:f>
              <c:numCache>
                <c:formatCode>0.00E+00</c:formatCode>
                <c:ptCount val="4"/>
                <c:pt idx="0">
                  <c:v>4.4116502550690349E-3</c:v>
                </c:pt>
                <c:pt idx="1">
                  <c:v>2.5701192073889659E-3</c:v>
                </c:pt>
                <c:pt idx="2">
                  <c:v>4.1101635983551129E-3</c:v>
                </c:pt>
                <c:pt idx="3">
                  <c:v>1.4990315525688221E-3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7E1-B0AF-EA7D82225CFA}"/>
            </c:ext>
          </c:extLst>
        </c:ser>
        <c:ser>
          <c:idx val="1"/>
          <c:order val="1"/>
          <c:tx>
            <c:v>Seed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('Variance with number of points'!$O$105,'Variance with number of points'!$O$110,'Variance with number of points'!$O$115,'Variance with number of points'!$O$120)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points'!$N$186,'Variance with number of points'!$N$191,'Variance with number of points'!$N$196,'Variance with number of points'!$N$201)</c:f>
              <c:numCache>
                <c:formatCode>0.00E+00</c:formatCode>
                <c:ptCount val="4"/>
                <c:pt idx="0">
                  <c:v>9.299719709374538E-3</c:v>
                </c:pt>
                <c:pt idx="1">
                  <c:v>2.5593607434046912E-3</c:v>
                </c:pt>
                <c:pt idx="2">
                  <c:v>3.2539188757854669E-3</c:v>
                </c:pt>
                <c:pt idx="3">
                  <c:v>3.8570802476714963E-3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7-47E1-B0AF-EA7D82225CFA}"/>
            </c:ext>
          </c:extLst>
        </c:ser>
        <c:ser>
          <c:idx val="2"/>
          <c:order val="2"/>
          <c:tx>
            <c:v>Seed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('Variance with number of points'!$O$125,'Variance with number of points'!$O$130,'Variance with number of points'!$O$135,'Variance with number of points'!$O$140)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points'!$N$206,'Variance with number of points'!$N$211,'Variance with number of points'!$N$216,'Variance with number of points'!$N$221)</c:f>
              <c:numCache>
                <c:formatCode>0.00E+00</c:formatCode>
                <c:ptCount val="4"/>
                <c:pt idx="0">
                  <c:v>6.0589954624925522E-3</c:v>
                </c:pt>
                <c:pt idx="1">
                  <c:v>2.046478544913613E-2</c:v>
                </c:pt>
                <c:pt idx="2">
                  <c:v>6.319103929937394E-3</c:v>
                </c:pt>
                <c:pt idx="3">
                  <c:v>3.1954464624756877E-3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7-47E1-B0AF-EA7D82225CFA}"/>
            </c:ext>
          </c:extLst>
        </c:ser>
        <c:ser>
          <c:idx val="3"/>
          <c:order val="3"/>
          <c:tx>
            <c:v>Seed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('Variance with number of points'!$O$145,'Variance with number of points'!$O$150,'Variance with number of points'!$O$155,'Variance with number of points'!$O$160)</c:f>
              <c:numCache>
                <c:formatCode>0.00</c:formatCode>
                <c:ptCount val="4"/>
                <c:pt idx="0">
                  <c:v>1</c:v>
                </c:pt>
                <c:pt idx="1">
                  <c:v>1.2154696132596685</c:v>
                </c:pt>
                <c:pt idx="2">
                  <c:v>1.3812154696132597</c:v>
                </c:pt>
                <c:pt idx="3">
                  <c:v>1.6574585635359116</c:v>
                </c:pt>
              </c:numCache>
            </c:numRef>
          </c:xVal>
          <c:yVal>
            <c:numRef>
              <c:f>('Variance with number of points'!$N$226,'Variance with number of points'!$N$231,'Variance with number of points'!$N$236,'Variance with number of points'!$N$241)</c:f>
              <c:numCache>
                <c:formatCode>0.00E+00</c:formatCode>
                <c:ptCount val="4"/>
                <c:pt idx="0">
                  <c:v>2.2794163805127179E-3</c:v>
                </c:pt>
                <c:pt idx="1">
                  <c:v>3.007679690897767E-3</c:v>
                </c:pt>
                <c:pt idx="2">
                  <c:v>1.1244414636327194E-2</c:v>
                </c:pt>
                <c:pt idx="3">
                  <c:v>1.2377691750989751E-3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7-47E1-B0AF-EA7D8222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98368"/>
        <c:axId val="555904600"/>
      </c:scatterChart>
      <c:valAx>
        <c:axId val="5558983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4600"/>
        <c:crosses val="autoZero"/>
        <c:crossBetween val="midCat"/>
      </c:valAx>
      <c:valAx>
        <c:axId val="5559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Changing Points, No bias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points'!$Y$7:$Y$9</c:f>
              <c:numCache>
                <c:formatCode>0.00E+00</c:formatCode>
                <c:ptCount val="3"/>
                <c:pt idx="0">
                  <c:v>4.4116502550690349E-3</c:v>
                </c:pt>
                <c:pt idx="1">
                  <c:v>3.9624444621727869E-3</c:v>
                </c:pt>
                <c:pt idx="2">
                  <c:v>6.1944067044963403E-4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E-462F-9DB0-BED89DE8E7F1}"/>
            </c:ext>
          </c:extLst>
        </c:ser>
        <c:ser>
          <c:idx val="1"/>
          <c:order val="4"/>
          <c:tx>
            <c:v>Fixed points, no bias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points'!$AE$7:$AE$9</c:f>
              <c:numCache>
                <c:formatCode>General</c:formatCode>
                <c:ptCount val="3"/>
                <c:pt idx="0">
                  <c:v>5.8793771841266036E-3</c:v>
                </c:pt>
                <c:pt idx="1">
                  <c:v>3.74761313242215E-3</c:v>
                </c:pt>
                <c:pt idx="2">
                  <c:v>1.8779521237942843E-3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E-462F-9DB0-BED89DE8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No seed, 1.22 bias</c:v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points'!$Z$7:$Z$9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2.5701192073889659E-3</c:v>
                      </c:pt>
                      <c:pt idx="1">
                        <c:v>6.8853852312905606E-4</c:v>
                      </c:pt>
                      <c:pt idx="2">
                        <c:v>4.6207835811943833E-3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80E-462F-9DB0-BED89DE8E7F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No seed, 1.38 bias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points'!$AA$7:$AA$9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4.1101635983551129E-3</c:v>
                      </c:pt>
                      <c:pt idx="1">
                        <c:v>1.2805851779756244E-3</c:v>
                      </c:pt>
                      <c:pt idx="2">
                        <c:v>2.7412968671319308E-3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0E-462F-9DB0-BED89DE8E7F1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No seed, 1.66 bias</c:v>
                </c:tx>
                <c:spPr>
                  <a:ln w="19050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points'!$AB$7:$AB$9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1.4990315525688221E-3</c:v>
                      </c:pt>
                      <c:pt idx="1">
                        <c:v>2.7038429905334618E-3</c:v>
                      </c:pt>
                      <c:pt idx="2">
                        <c:v>1.2082260851778157E-3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0E-462F-9DB0-BED89DE8E7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Fixed Points, 1.22 bias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points'!$AF$7:$AF$9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8.6772752944795292E-3</c:v>
                      </c:pt>
                      <c:pt idx="1">
                        <c:v>4.275408895294347E-3</c:v>
                      </c:pt>
                      <c:pt idx="2">
                        <c:v>1.861247707469582E-3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0E-462F-9DB0-BED89DE8E7F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Fixed Points, 1.38 bias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points'!$AG$7:$AG$9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6.9391458140166846E-3</c:v>
                      </c:pt>
                      <c:pt idx="1">
                        <c:v>2.2586589601029591E-3</c:v>
                      </c:pt>
                      <c:pt idx="2">
                        <c:v>9.9535214508659174E-4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0E-462F-9DB0-BED89DE8E7F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Fixed Points, 1.66 bias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points'!$AH$7:$AH$9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2.7634319617487195E-3</c:v>
                      </c:pt>
                      <c:pt idx="1">
                        <c:v>2.5046276440480451E-3</c:v>
                      </c:pt>
                      <c:pt idx="2">
                        <c:v>1.0280170833721102E-3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0E-462F-9DB0-BED89DE8E7F1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6709042654589"/>
          <c:y val="0.13194225721784777"/>
          <c:w val="0.20852153510819896"/>
          <c:h val="0.29222594875732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3"/>
          <c:tx>
            <c:v>Changing Points, 1.66 bias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points'!$AB$7:$AB$9</c:f>
              <c:numCache>
                <c:formatCode>0.00E+00</c:formatCode>
                <c:ptCount val="3"/>
                <c:pt idx="0">
                  <c:v>1.4990315525688221E-3</c:v>
                </c:pt>
                <c:pt idx="1">
                  <c:v>2.7038429905334618E-3</c:v>
                </c:pt>
                <c:pt idx="2">
                  <c:v>1.2082260851778157E-3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8-4EFC-A68F-AA6E0D7A8098}"/>
            </c:ext>
          </c:extLst>
        </c:ser>
        <c:ser>
          <c:idx val="7"/>
          <c:order val="7"/>
          <c:tx>
            <c:v>Fixed Points, 1.66 bias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'Variance with number of points'!$AH$7:$AH$9</c:f>
              <c:numCache>
                <c:formatCode>General</c:formatCode>
                <c:ptCount val="3"/>
                <c:pt idx="0">
                  <c:v>2.7634319617487195E-3</c:v>
                </c:pt>
                <c:pt idx="1">
                  <c:v>2.5046276440480451E-3</c:v>
                </c:pt>
                <c:pt idx="2">
                  <c:v>1.0280170833721102E-3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8-4EFC-A68F-AA6E0D7A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seed, No bias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points'!$Y$7:$Y$9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4.4116502550690349E-3</c:v>
                      </c:pt>
                      <c:pt idx="1">
                        <c:v>3.9624444621727869E-3</c:v>
                      </c:pt>
                      <c:pt idx="2">
                        <c:v>6.1944067044963403E-4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FE8-4EFC-A68F-AA6E0D7A8098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No seed, 1.22 bias</c:v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points'!$Z$7:$Z$9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2.5701192073889659E-3</c:v>
                      </c:pt>
                      <c:pt idx="1">
                        <c:v>6.8853852312905606E-4</c:v>
                      </c:pt>
                      <c:pt idx="2">
                        <c:v>4.6207835811943833E-3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E8-4EFC-A68F-AA6E0D7A809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No seed, 1.38 bias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points'!$AA$7:$AA$9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4.1101635983551129E-3</c:v>
                      </c:pt>
                      <c:pt idx="1">
                        <c:v>1.2805851779756244E-3</c:v>
                      </c:pt>
                      <c:pt idx="2">
                        <c:v>2.7412968671319308E-3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E8-4EFC-A68F-AA6E0D7A809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Fixed points, no bias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points'!$AE$7:$AE$9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5.8793771841266036E-3</c:v>
                      </c:pt>
                      <c:pt idx="1">
                        <c:v>3.74761313242215E-3</c:v>
                      </c:pt>
                      <c:pt idx="2">
                        <c:v>1.8779521237942843E-3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E8-4EFC-A68F-AA6E0D7A809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Fixed Points, 1.22 bias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points'!$AF$7:$AF$9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8.6772752944795292E-3</c:v>
                      </c:pt>
                      <c:pt idx="1">
                        <c:v>4.275408895294347E-3</c:v>
                      </c:pt>
                      <c:pt idx="2">
                        <c:v>1.861247707469582E-3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E8-4EFC-A68F-AA6E0D7A809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Fixed Points, 1.38 bias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points'!$AG$7:$AG$9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6.9391458140166846E-3</c:v>
                      </c:pt>
                      <c:pt idx="1">
                        <c:v>2.2586589601029591E-3</c:v>
                      </c:pt>
                      <c:pt idx="2">
                        <c:v>9.9535214508659174E-4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E8-4EFC-A68F-AA6E0D7A8098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63785392747696"/>
          <c:y val="0.12737255601857134"/>
          <c:w val="0.2205966363143154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2"/>
          <c:tx>
            <c:v>Changing Points, 1.38 bias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points'!$AA$7:$AA$9</c:f>
              <c:numCache>
                <c:formatCode>0.00E+00</c:formatCode>
                <c:ptCount val="3"/>
                <c:pt idx="0">
                  <c:v>4.1101635983551129E-3</c:v>
                </c:pt>
                <c:pt idx="1">
                  <c:v>1.2805851779756244E-3</c:v>
                </c:pt>
                <c:pt idx="2">
                  <c:v>2.7412968671319308E-3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17D8-4398-B1EE-6BC311091320}"/>
            </c:ext>
          </c:extLst>
        </c:ser>
        <c:ser>
          <c:idx val="6"/>
          <c:order val="6"/>
          <c:tx>
            <c:v>Fixed Points, 1.38 bias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points'!$AG$7:$AG$9</c:f>
              <c:numCache>
                <c:formatCode>General</c:formatCode>
                <c:ptCount val="3"/>
                <c:pt idx="0">
                  <c:v>6.9391458140166846E-3</c:v>
                </c:pt>
                <c:pt idx="1">
                  <c:v>2.2586589601029591E-3</c:v>
                </c:pt>
                <c:pt idx="2">
                  <c:v>9.9535214508659174E-4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17D8-4398-B1EE-6BC31109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seed, No bias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points'!$Y$7:$Y$9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4.4116502550690349E-3</c:v>
                      </c:pt>
                      <c:pt idx="1">
                        <c:v>3.9624444621727869E-3</c:v>
                      </c:pt>
                      <c:pt idx="2">
                        <c:v>6.1944067044963403E-4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7D8-4398-B1EE-6BC311091320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No seed, 1.22 bias</c:v>
                </c:tx>
                <c:spPr>
                  <a:ln w="1905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points'!$Z$7:$Z$9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2.5701192073889659E-3</c:v>
                      </c:pt>
                      <c:pt idx="1">
                        <c:v>6.8853852312905606E-4</c:v>
                      </c:pt>
                      <c:pt idx="2">
                        <c:v>4.6207835811943833E-3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D8-4398-B1EE-6BC311091320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No seed, 1.66 bias</c:v>
                </c:tx>
                <c:spPr>
                  <a:ln w="19050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points'!$AB$7:$AB$9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1.4990315525688221E-3</c:v>
                      </c:pt>
                      <c:pt idx="1">
                        <c:v>2.7038429905334618E-3</c:v>
                      </c:pt>
                      <c:pt idx="2">
                        <c:v>1.2082260851778157E-3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D8-4398-B1EE-6BC311091320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Fixed points, no bias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points'!$AE$7:$AE$9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5.8793771841266036E-3</c:v>
                      </c:pt>
                      <c:pt idx="1">
                        <c:v>3.74761313242215E-3</c:v>
                      </c:pt>
                      <c:pt idx="2">
                        <c:v>1.8779521237942843E-3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D8-4398-B1EE-6BC3110913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Fixed Points, 1.22 bias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points'!$AF$7:$AF$9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8.6772752944795292E-3</c:v>
                      </c:pt>
                      <c:pt idx="1">
                        <c:v>4.275408895294347E-3</c:v>
                      </c:pt>
                      <c:pt idx="2">
                        <c:v>1.861247707469582E-3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D8-4398-B1EE-6BC3110913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Fixed Points, 1.66 bias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points'!$AH$7:$AH$9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2.7634319617487195E-3</c:v>
                      </c:pt>
                      <c:pt idx="1">
                        <c:v>2.5046276440480451E-3</c:v>
                      </c:pt>
                      <c:pt idx="2">
                        <c:v>1.0280170833721102E-3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D8-4398-B1EE-6BC311091320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6709042654589"/>
          <c:y val="0.13194225721784777"/>
          <c:w val="0.2205966363143154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tx>
            <c:v>Changing Points, 1.22 bias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points'!$X$7:$X$9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points'!$Z$7:$Z$9</c:f>
              <c:numCache>
                <c:formatCode>0.00E+00</c:formatCode>
                <c:ptCount val="3"/>
                <c:pt idx="0">
                  <c:v>2.5701192073889659E-3</c:v>
                </c:pt>
                <c:pt idx="1">
                  <c:v>6.8853852312905606E-4</c:v>
                </c:pt>
                <c:pt idx="2">
                  <c:v>4.6207835811943833E-3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E1CB-4EC9-89F6-1A9D4474E139}"/>
            </c:ext>
          </c:extLst>
        </c:ser>
        <c:ser>
          <c:idx val="5"/>
          <c:order val="5"/>
          <c:tx>
            <c:v>Fixed Points, 1.22 bias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with number of points'!$AD$7:$AD$9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'Variance with number of points'!$AF$7:$AF$9</c:f>
              <c:numCache>
                <c:formatCode>General</c:formatCode>
                <c:ptCount val="3"/>
                <c:pt idx="0">
                  <c:v>8.6772752944795292E-3</c:v>
                </c:pt>
                <c:pt idx="1">
                  <c:v>4.275408895294347E-3</c:v>
                </c:pt>
                <c:pt idx="2">
                  <c:v>1.861247707469582E-3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E1CB-4EC9-89F6-1A9D4474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01672"/>
        <c:axId val="39290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No seed, No bias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'Variance with number of points'!$Y$7:$Y$9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4.4116502550690349E-3</c:v>
                      </c:pt>
                      <c:pt idx="1">
                        <c:v>3.9624444621727869E-3</c:v>
                      </c:pt>
                      <c:pt idx="2">
                        <c:v>6.1944067044963403E-4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1CB-4EC9-89F6-1A9D4474E139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No seed, 1.38 bias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points'!$AA$7:$AA$9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4.1101635983551129E-3</c:v>
                      </c:pt>
                      <c:pt idx="1">
                        <c:v>1.2805851779756244E-3</c:v>
                      </c:pt>
                      <c:pt idx="2">
                        <c:v>2.7412968671319308E-3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CB-4EC9-89F6-1A9D4474E139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No seed, 1.66 bias</c:v>
                </c:tx>
                <c:spPr>
                  <a:ln w="19050" cap="rnd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points'!$AB$7:$AB$9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1.4990315525688221E-3</c:v>
                      </c:pt>
                      <c:pt idx="1">
                        <c:v>2.7038429905334618E-3</c:v>
                      </c:pt>
                      <c:pt idx="2">
                        <c:v>1.2082260851778157E-3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CB-4EC9-89F6-1A9D4474E13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Fixed points, no bias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points'!$AE$7:$AE$9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5.8793771841266036E-3</c:v>
                      </c:pt>
                      <c:pt idx="1">
                        <c:v>3.74761313242215E-3</c:v>
                      </c:pt>
                      <c:pt idx="2">
                        <c:v>1.8779521237942843E-3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CB-4EC9-89F6-1A9D4474E1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Fixed Points, 1.38 bias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points'!$AG$7:$AG$9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6.9391458140166846E-3</c:v>
                      </c:pt>
                      <c:pt idx="1">
                        <c:v>2.2586589601029591E-3</c:v>
                      </c:pt>
                      <c:pt idx="2">
                        <c:v>9.9535214508659174E-4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CB-4EC9-89F6-1A9D4474E1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Fixed Points, 1.66 bias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points'!$AD$7:$AD$9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'Variance with number of points'!$AH$7:$AH$9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2.7634319617487195E-3</c:v>
                      </c:pt>
                      <c:pt idx="1">
                        <c:v>2.5046276440480451E-3</c:v>
                      </c:pt>
                      <c:pt idx="2">
                        <c:v>1.0280170833721102E-3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CB-4EC9-89F6-1A9D4474E139}"/>
                  </c:ext>
                </c:extLst>
              </c15:ser>
            </c15:filteredScatterSeries>
          </c:ext>
        </c:extLst>
      </c:scatterChart>
      <c:valAx>
        <c:axId val="39290167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000"/>
        <c:crosses val="autoZero"/>
        <c:crossBetween val="midCat"/>
        <c:majorUnit val="2500"/>
      </c:valAx>
      <c:valAx>
        <c:axId val="392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6709042654589"/>
          <c:y val="0.13194225721784777"/>
          <c:w val="0.2205966363143154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5.xml"/><Relationship Id="rId7" Type="http://schemas.openxmlformats.org/officeDocument/2006/relationships/chart" Target="../charts/chart17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6.xm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5</xdr:row>
      <xdr:rowOff>91440</xdr:rowOff>
    </xdr:from>
    <xdr:to>
      <xdr:col>22</xdr:col>
      <xdr:colOff>464820</xdr:colOff>
      <xdr:row>20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</xdr:colOff>
      <xdr:row>20</xdr:row>
      <xdr:rowOff>121920</xdr:rowOff>
    </xdr:from>
    <xdr:to>
      <xdr:col>22</xdr:col>
      <xdr:colOff>434340</xdr:colOff>
      <xdr:row>35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143</xdr:row>
      <xdr:rowOff>22860</xdr:rowOff>
    </xdr:from>
    <xdr:to>
      <xdr:col>23</xdr:col>
      <xdr:colOff>304800</xdr:colOff>
      <xdr:row>158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127</xdr:row>
      <xdr:rowOff>106680</xdr:rowOff>
    </xdr:from>
    <xdr:to>
      <xdr:col>23</xdr:col>
      <xdr:colOff>297180</xdr:colOff>
      <xdr:row>142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160</xdr:row>
      <xdr:rowOff>76200</xdr:rowOff>
    </xdr:from>
    <xdr:to>
      <xdr:col>25</xdr:col>
      <xdr:colOff>68580</xdr:colOff>
      <xdr:row>179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408759</xdr:colOff>
      <xdr:row>9</xdr:row>
      <xdr:rowOff>103959</xdr:rowOff>
    </xdr:from>
    <xdr:to>
      <xdr:col>39</xdr:col>
      <xdr:colOff>103959</xdr:colOff>
      <xdr:row>24</xdr:row>
      <xdr:rowOff>96339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262528</xdr:colOff>
      <xdr:row>25</xdr:row>
      <xdr:rowOff>49348</xdr:rowOff>
    </xdr:from>
    <xdr:to>
      <xdr:col>50</xdr:col>
      <xdr:colOff>376828</xdr:colOff>
      <xdr:row>40</xdr:row>
      <xdr:rowOff>48078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410210</xdr:colOff>
      <xdr:row>25</xdr:row>
      <xdr:rowOff>38826</xdr:rowOff>
    </xdr:from>
    <xdr:to>
      <xdr:col>39</xdr:col>
      <xdr:colOff>99967</xdr:colOff>
      <xdr:row>40</xdr:row>
      <xdr:rowOff>34290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239485</xdr:colOff>
      <xdr:row>9</xdr:row>
      <xdr:rowOff>54429</xdr:rowOff>
    </xdr:from>
    <xdr:to>
      <xdr:col>50</xdr:col>
      <xdr:colOff>353785</xdr:colOff>
      <xdr:row>24</xdr:row>
      <xdr:rowOff>44631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380999</xdr:colOff>
      <xdr:row>14</xdr:row>
      <xdr:rowOff>168088</xdr:rowOff>
    </xdr:from>
    <xdr:to>
      <xdr:col>56</xdr:col>
      <xdr:colOff>595410</xdr:colOff>
      <xdr:row>26</xdr:row>
      <xdr:rowOff>30882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385762</xdr:colOff>
      <xdr:row>5</xdr:row>
      <xdr:rowOff>142875</xdr:rowOff>
    </xdr:from>
    <xdr:to>
      <xdr:col>22</xdr:col>
      <xdr:colOff>577762</xdr:colOff>
      <xdr:row>17</xdr:row>
      <xdr:rowOff>16875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26</xdr:row>
      <xdr:rowOff>0</xdr:rowOff>
    </xdr:from>
    <xdr:to>
      <xdr:col>22</xdr:col>
      <xdr:colOff>582525</xdr:colOff>
      <xdr:row>37</xdr:row>
      <xdr:rowOff>54975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357043</xdr:colOff>
      <xdr:row>2</xdr:row>
      <xdr:rowOff>75869</xdr:rowOff>
    </xdr:from>
    <xdr:to>
      <xdr:col>19</xdr:col>
      <xdr:colOff>30141</xdr:colOff>
      <xdr:row>17</xdr:row>
      <xdr:rowOff>56820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472296</xdr:colOff>
      <xdr:row>15</xdr:row>
      <xdr:rowOff>69052</xdr:rowOff>
    </xdr:from>
    <xdr:to>
      <xdr:col>46</xdr:col>
      <xdr:colOff>423387</xdr:colOff>
      <xdr:row>31</xdr:row>
      <xdr:rowOff>161530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359048</xdr:colOff>
      <xdr:row>33</xdr:row>
      <xdr:rowOff>106153</xdr:rowOff>
    </xdr:from>
    <xdr:to>
      <xdr:col>46</xdr:col>
      <xdr:colOff>406401</xdr:colOff>
      <xdr:row>52</xdr:row>
      <xdr:rowOff>167128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421863</xdr:colOff>
      <xdr:row>8</xdr:row>
      <xdr:rowOff>53613</xdr:rowOff>
    </xdr:from>
    <xdr:to>
      <xdr:col>41</xdr:col>
      <xdr:colOff>27221</xdr:colOff>
      <xdr:row>11</xdr:row>
      <xdr:rowOff>110059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8804" y="1547731"/>
          <a:ext cx="2055711" cy="6167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383169</xdr:colOff>
      <xdr:row>54</xdr:row>
      <xdr:rowOff>77306</xdr:rowOff>
    </xdr:from>
    <xdr:to>
      <xdr:col>47</xdr:col>
      <xdr:colOff>558604</xdr:colOff>
      <xdr:row>65</xdr:row>
      <xdr:rowOff>141806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341993</xdr:colOff>
      <xdr:row>57</xdr:row>
      <xdr:rowOff>109765</xdr:rowOff>
    </xdr:from>
    <xdr:to>
      <xdr:col>41</xdr:col>
      <xdr:colOff>556404</xdr:colOff>
      <xdr:row>68</xdr:row>
      <xdr:rowOff>174265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459442</xdr:colOff>
      <xdr:row>23</xdr:row>
      <xdr:rowOff>179295</xdr:rowOff>
    </xdr:from>
    <xdr:to>
      <xdr:col>59</xdr:col>
      <xdr:colOff>410533</xdr:colOff>
      <xdr:row>40</xdr:row>
      <xdr:rowOff>81273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741338" y="308909"/>
          <a:ext cx="9412877" cy="5304066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  <xdr:twoCellAnchor>
    <xdr:from>
      <xdr:col>11</xdr:col>
      <xdr:colOff>21657</xdr:colOff>
      <xdr:row>36</xdr:row>
      <xdr:rowOff>158886</xdr:rowOff>
    </xdr:from>
    <xdr:to>
      <xdr:col>18</xdr:col>
      <xdr:colOff>355358</xdr:colOff>
      <xdr:row>49</xdr:row>
      <xdr:rowOff>57756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324" y="7016886"/>
          <a:ext cx="4630534" cy="23753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23</xdr:col>
      <xdr:colOff>485365</xdr:colOff>
      <xdr:row>37</xdr:row>
      <xdr:rowOff>104658</xdr:rowOff>
    </xdr:from>
    <xdr:to>
      <xdr:col>31</xdr:col>
      <xdr:colOff>120251</xdr:colOff>
      <xdr:row>49</xdr:row>
      <xdr:rowOff>150594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0715" y="7153158"/>
          <a:ext cx="4511686" cy="23319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681794</xdr:colOff>
      <xdr:row>25</xdr:row>
      <xdr:rowOff>70815</xdr:rowOff>
    </xdr:from>
    <xdr:to>
      <xdr:col>9</xdr:col>
      <xdr:colOff>476229</xdr:colOff>
      <xdr:row>36</xdr:row>
      <xdr:rowOff>135315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680417</xdr:colOff>
      <xdr:row>37</xdr:row>
      <xdr:rowOff>137076</xdr:rowOff>
    </xdr:from>
    <xdr:to>
      <xdr:col>9</xdr:col>
      <xdr:colOff>474852</xdr:colOff>
      <xdr:row>49</xdr:row>
      <xdr:rowOff>11076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522839</xdr:colOff>
      <xdr:row>34</xdr:row>
      <xdr:rowOff>50635</xdr:rowOff>
    </xdr:from>
    <xdr:to>
      <xdr:col>18</xdr:col>
      <xdr:colOff>121584</xdr:colOff>
      <xdr:row>45</xdr:row>
      <xdr:rowOff>48746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246"/>
  <sheetViews>
    <sheetView tabSelected="1" topLeftCell="AA1" zoomScaleNormal="100" workbookViewId="0">
      <pane ySplit="3" topLeftCell="A28" activePane="bottomLeft" state="frozen"/>
      <selection activeCell="B1" sqref="B1"/>
      <selection pane="bottomLeft" activeCell="AF59" sqref="AF59"/>
    </sheetView>
  </sheetViews>
  <sheetFormatPr defaultRowHeight="15" x14ac:dyDescent="0.25"/>
  <cols>
    <col min="2" max="2" width="13.85546875" bestFit="1" customWidth="1"/>
    <col min="3" max="3" width="13.140625" bestFit="1" customWidth="1"/>
    <col min="4" max="4" width="4.5703125" bestFit="1" customWidth="1"/>
    <col min="5" max="5" width="4.85546875" bestFit="1" customWidth="1"/>
    <col min="6" max="6" width="11.140625" bestFit="1" customWidth="1"/>
    <col min="7" max="7" width="6.140625" style="123" customWidth="1"/>
    <col min="8" max="8" width="5.5703125" style="38" bestFit="1" customWidth="1"/>
    <col min="9" max="9" width="8.140625" style="20" bestFit="1" customWidth="1"/>
    <col min="10" max="10" width="9.140625" style="20" bestFit="1" customWidth="1"/>
    <col min="11" max="11" width="13.85546875" bestFit="1" customWidth="1"/>
    <col min="12" max="12" width="10.85546875" bestFit="1" customWidth="1"/>
    <col min="13" max="13" width="10.85546875" style="20" bestFit="1" customWidth="1"/>
    <col min="14" max="14" width="18.42578125" style="20" bestFit="1" customWidth="1"/>
    <col min="15" max="15" width="13.85546875" style="80" bestFit="1" customWidth="1"/>
    <col min="24" max="24" width="15.42578125" bestFit="1" customWidth="1"/>
    <col min="30" max="30" width="15" customWidth="1"/>
  </cols>
  <sheetData>
    <row r="2" spans="2:40" x14ac:dyDescent="0.25">
      <c r="B2" s="151" t="s">
        <v>101</v>
      </c>
      <c r="C2" s="151"/>
      <c r="D2" s="151"/>
      <c r="E2" s="151"/>
      <c r="F2" s="151"/>
      <c r="G2" s="151"/>
      <c r="H2" s="152" t="s">
        <v>102</v>
      </c>
      <c r="I2" s="152"/>
      <c r="J2" s="152"/>
      <c r="K2" s="152"/>
      <c r="L2" s="153" t="s">
        <v>135</v>
      </c>
      <c r="M2" s="153"/>
      <c r="N2" s="153"/>
      <c r="O2" s="140" t="s">
        <v>145</v>
      </c>
    </row>
    <row r="3" spans="2:40" x14ac:dyDescent="0.25">
      <c r="B3" s="66" t="s">
        <v>94</v>
      </c>
      <c r="C3" s="66" t="s">
        <v>95</v>
      </c>
      <c r="D3" s="66" t="s">
        <v>122</v>
      </c>
      <c r="E3" s="66" t="s">
        <v>123</v>
      </c>
      <c r="F3" s="66" t="s">
        <v>129</v>
      </c>
      <c r="G3" s="135" t="s">
        <v>98</v>
      </c>
      <c r="H3" s="116" t="s">
        <v>103</v>
      </c>
      <c r="I3" s="124" t="s">
        <v>104</v>
      </c>
      <c r="J3" s="124" t="s">
        <v>105</v>
      </c>
      <c r="K3" s="106" t="s">
        <v>130</v>
      </c>
      <c r="L3" s="97" t="s">
        <v>136</v>
      </c>
      <c r="M3" s="130" t="s">
        <v>137</v>
      </c>
      <c r="N3" s="130" t="s">
        <v>170</v>
      </c>
      <c r="O3" s="141" t="s">
        <v>130</v>
      </c>
      <c r="AN3" t="s">
        <v>203</v>
      </c>
    </row>
    <row r="4" spans="2:40" x14ac:dyDescent="0.25">
      <c r="B4" s="83" t="s">
        <v>159</v>
      </c>
      <c r="C4" s="83">
        <v>5000</v>
      </c>
      <c r="D4" s="78">
        <v>0.15</v>
      </c>
      <c r="E4" s="62">
        <v>0.5</v>
      </c>
      <c r="F4" s="62">
        <v>0.36199999999999999</v>
      </c>
      <c r="G4" s="115">
        <v>0.36199999999999999</v>
      </c>
      <c r="H4" s="117">
        <v>195.852350711822</v>
      </c>
      <c r="I4" s="125">
        <v>2.83307295302481E-3</v>
      </c>
      <c r="J4" s="125">
        <v>6.3522831802713597E-3</v>
      </c>
      <c r="K4" s="108">
        <f>G4/$F$4</f>
        <v>1</v>
      </c>
      <c r="L4" s="129">
        <f>AVERAGE(H4:H8)</f>
        <v>156.50081200599621</v>
      </c>
      <c r="M4" s="131">
        <f>AVERAGE(I4:I8)</f>
        <v>5.7248937289002388E-3</v>
      </c>
      <c r="N4" s="131">
        <f>_xlfn.STDEV.P(I4:I8)</f>
        <v>3.9624444621727869E-3</v>
      </c>
      <c r="O4" s="142">
        <f t="shared" ref="O4:O8" si="0">IF(L4=0,"",K4)</f>
        <v>1</v>
      </c>
      <c r="Q4" t="s">
        <v>168</v>
      </c>
      <c r="X4" t="s">
        <v>189</v>
      </c>
      <c r="AD4" s="150" t="s">
        <v>190</v>
      </c>
      <c r="AE4" s="150"/>
    </row>
    <row r="5" spans="2:40" x14ac:dyDescent="0.25">
      <c r="B5" s="83"/>
      <c r="C5" s="83"/>
      <c r="D5" s="78"/>
      <c r="E5" s="62"/>
      <c r="F5" s="83"/>
      <c r="G5" s="115">
        <v>0.36199999999999999</v>
      </c>
      <c r="H5" s="117">
        <v>105.479798316955</v>
      </c>
      <c r="I5" s="125">
        <v>1.3185187176240801E-2</v>
      </c>
      <c r="J5" s="125">
        <v>7.3992561250064495E-2</v>
      </c>
      <c r="K5" s="108">
        <f t="shared" ref="K5:K22" si="1">G5/$F$4</f>
        <v>1</v>
      </c>
      <c r="L5" s="101"/>
      <c r="M5" s="131"/>
      <c r="N5" s="131"/>
      <c r="O5" s="142" t="str">
        <f t="shared" si="0"/>
        <v/>
      </c>
      <c r="Q5" t="s">
        <v>169</v>
      </c>
      <c r="X5" s="147" t="s">
        <v>184</v>
      </c>
      <c r="Y5" s="149" t="s">
        <v>183</v>
      </c>
      <c r="Z5" s="149"/>
      <c r="AA5" s="149"/>
      <c r="AB5" s="149"/>
      <c r="AD5" s="147" t="s">
        <v>184</v>
      </c>
      <c r="AE5" s="149" t="s">
        <v>183</v>
      </c>
      <c r="AF5" s="149"/>
      <c r="AG5" s="149"/>
      <c r="AH5" s="149"/>
    </row>
    <row r="6" spans="2:40" x14ac:dyDescent="0.25">
      <c r="B6" s="83"/>
      <c r="C6" s="83"/>
      <c r="D6" s="78"/>
      <c r="E6" s="62"/>
      <c r="F6" s="83"/>
      <c r="G6" s="115">
        <v>0.36199999999999999</v>
      </c>
      <c r="H6" s="117">
        <v>147.79175138473499</v>
      </c>
      <c r="I6" s="125">
        <v>2.8533223649517998E-3</v>
      </c>
      <c r="J6" s="125">
        <v>5.6635669260865999E-3</v>
      </c>
      <c r="K6" s="108">
        <f t="shared" si="1"/>
        <v>1</v>
      </c>
      <c r="L6" s="101"/>
      <c r="M6" s="131"/>
      <c r="N6" s="131"/>
      <c r="O6" s="142" t="str">
        <f t="shared" si="0"/>
        <v/>
      </c>
      <c r="X6" s="147"/>
      <c r="Y6" s="147" t="s">
        <v>185</v>
      </c>
      <c r="Z6" s="147" t="s">
        <v>186</v>
      </c>
      <c r="AA6" s="147" t="s">
        <v>187</v>
      </c>
      <c r="AB6" s="147" t="s">
        <v>188</v>
      </c>
      <c r="AD6" s="147"/>
      <c r="AE6" s="147" t="s">
        <v>185</v>
      </c>
      <c r="AF6" s="147" t="s">
        <v>186</v>
      </c>
      <c r="AG6" s="147" t="s">
        <v>187</v>
      </c>
      <c r="AH6" s="147" t="s">
        <v>188</v>
      </c>
    </row>
    <row r="7" spans="2:40" x14ac:dyDescent="0.25">
      <c r="B7" s="83"/>
      <c r="C7" s="83"/>
      <c r="D7" s="78"/>
      <c r="E7" s="62"/>
      <c r="F7" s="83"/>
      <c r="G7" s="115">
        <v>0.36199999999999999</v>
      </c>
      <c r="H7" s="117">
        <v>165.78911423683101</v>
      </c>
      <c r="I7" s="125">
        <v>6.4257277063228396E-3</v>
      </c>
      <c r="J7" s="125">
        <v>2.32776300652635E-2</v>
      </c>
      <c r="K7" s="108">
        <f t="shared" si="1"/>
        <v>1</v>
      </c>
      <c r="L7" s="101"/>
      <c r="M7" s="131"/>
      <c r="N7" s="131"/>
      <c r="O7" s="142" t="str">
        <f t="shared" si="0"/>
        <v/>
      </c>
      <c r="X7" s="147">
        <v>2500</v>
      </c>
      <c r="Y7" s="148">
        <f>N166</f>
        <v>4.4116502550690349E-3</v>
      </c>
      <c r="Z7" s="148">
        <f>N171</f>
        <v>2.5701192073889659E-3</v>
      </c>
      <c r="AA7" s="148">
        <f>N176</f>
        <v>4.1101635983551129E-3</v>
      </c>
      <c r="AB7" s="148">
        <f>N181</f>
        <v>1.4990315525688221E-3</v>
      </c>
      <c r="AD7" s="147">
        <v>2500</v>
      </c>
      <c r="AE7" s="147">
        <f t="shared" ref="AE7:AH9" si="2">AVERAGE(Y14,Y21,Y28)</f>
        <v>5.8793771841266036E-3</v>
      </c>
      <c r="AF7" s="147">
        <f t="shared" si="2"/>
        <v>8.6772752944795292E-3</v>
      </c>
      <c r="AG7" s="147">
        <f t="shared" si="2"/>
        <v>6.9391458140166846E-3</v>
      </c>
      <c r="AH7" s="147">
        <f t="shared" si="2"/>
        <v>2.7634319617487195E-3</v>
      </c>
      <c r="AJ7" t="s">
        <v>195</v>
      </c>
    </row>
    <row r="8" spans="2:40" x14ac:dyDescent="0.25">
      <c r="B8" s="62"/>
      <c r="C8" s="62"/>
      <c r="D8" s="62"/>
      <c r="E8" s="62"/>
      <c r="F8" s="83"/>
      <c r="G8" s="115">
        <v>0.36199999999999999</v>
      </c>
      <c r="H8" s="118">
        <v>167.59104537963799</v>
      </c>
      <c r="I8" s="68">
        <v>3.3271584439609398E-3</v>
      </c>
      <c r="J8" s="68">
        <v>1.15405879127065E-2</v>
      </c>
      <c r="K8" s="108">
        <f t="shared" si="1"/>
        <v>1</v>
      </c>
      <c r="L8" s="99"/>
      <c r="M8" s="132"/>
      <c r="N8" s="132"/>
      <c r="O8" s="142" t="str">
        <f t="shared" si="0"/>
        <v/>
      </c>
      <c r="X8" s="147">
        <v>5000</v>
      </c>
      <c r="Y8" s="148">
        <f>N4</f>
        <v>3.9624444621727869E-3</v>
      </c>
      <c r="Z8" s="148">
        <f>N9</f>
        <v>6.8853852312905606E-4</v>
      </c>
      <c r="AA8" s="148">
        <f>N14</f>
        <v>1.2805851779756244E-3</v>
      </c>
      <c r="AB8" s="148">
        <f>N19</f>
        <v>2.7038429905334618E-3</v>
      </c>
      <c r="AD8" s="147">
        <v>5000</v>
      </c>
      <c r="AE8" s="147">
        <f t="shared" si="2"/>
        <v>3.74761313242215E-3</v>
      </c>
      <c r="AF8" s="147">
        <f t="shared" si="2"/>
        <v>4.275408895294347E-3</v>
      </c>
      <c r="AG8" s="147">
        <f t="shared" si="2"/>
        <v>2.2586589601029591E-3</v>
      </c>
      <c r="AH8" s="147">
        <f t="shared" si="2"/>
        <v>2.5046276440480451E-3</v>
      </c>
      <c r="AJ8" t="s">
        <v>200</v>
      </c>
    </row>
    <row r="9" spans="2:40" x14ac:dyDescent="0.25">
      <c r="B9" s="62"/>
      <c r="C9" s="62"/>
      <c r="D9" s="62"/>
      <c r="E9" s="62"/>
      <c r="F9" s="83"/>
      <c r="G9" s="115">
        <v>0.44</v>
      </c>
      <c r="H9" s="118">
        <v>166.94590044021601</v>
      </c>
      <c r="I9" s="68">
        <v>4.7220952247460698E-3</v>
      </c>
      <c r="J9" s="68">
        <v>2.4367198278497499E-2</v>
      </c>
      <c r="K9" s="108">
        <f t="shared" si="1"/>
        <v>1.2154696132596685</v>
      </c>
      <c r="L9" s="129">
        <f>AVERAGE(H9:H13)</f>
        <v>171.64513731002779</v>
      </c>
      <c r="M9" s="131">
        <f>AVERAGE(I9:I13)</f>
        <v>4.2225028928758639E-3</v>
      </c>
      <c r="N9" s="131">
        <f>_xlfn.STDEV.P(I9:I13)</f>
        <v>6.8853852312905606E-4</v>
      </c>
      <c r="O9" s="142">
        <f t="shared" ref="O9:O10" si="3">IF(L9=0,"",K9)</f>
        <v>1.2154696132596685</v>
      </c>
      <c r="X9" s="147">
        <v>10000</v>
      </c>
      <c r="Y9" s="148">
        <f>N85</f>
        <v>6.1944067044963403E-4</v>
      </c>
      <c r="Z9" s="148">
        <f>N90</f>
        <v>4.6207835811943833E-3</v>
      </c>
      <c r="AA9" s="148">
        <f>N95</f>
        <v>2.7412968671319308E-3</v>
      </c>
      <c r="AB9" s="148">
        <f>N100</f>
        <v>1.2082260851778157E-3</v>
      </c>
      <c r="AD9" s="147">
        <v>10000</v>
      </c>
      <c r="AE9" s="147">
        <f t="shared" si="2"/>
        <v>1.8779521237942843E-3</v>
      </c>
      <c r="AF9" s="147">
        <f t="shared" si="2"/>
        <v>1.861247707469582E-3</v>
      </c>
      <c r="AG9" s="147">
        <f t="shared" si="2"/>
        <v>9.9535214508659174E-4</v>
      </c>
      <c r="AH9" s="147">
        <f t="shared" si="2"/>
        <v>1.0280170833721102E-3</v>
      </c>
      <c r="AJ9" t="s">
        <v>202</v>
      </c>
    </row>
    <row r="10" spans="2:40" x14ac:dyDescent="0.25">
      <c r="B10" s="62"/>
      <c r="C10" s="62"/>
      <c r="D10" s="62"/>
      <c r="E10" s="62"/>
      <c r="F10" s="83"/>
      <c r="G10" s="115">
        <v>0.44</v>
      </c>
      <c r="H10" s="118">
        <v>178.62513017654399</v>
      </c>
      <c r="I10" s="68">
        <v>4.0936893701222698E-3</v>
      </c>
      <c r="J10" s="68">
        <v>1.6911629988318699E-2</v>
      </c>
      <c r="K10" s="108">
        <f t="shared" si="1"/>
        <v>1.2154696132596685</v>
      </c>
      <c r="L10" s="99"/>
      <c r="M10" s="132"/>
      <c r="N10" s="132"/>
      <c r="O10" s="142" t="str">
        <f t="shared" si="3"/>
        <v/>
      </c>
    </row>
    <row r="11" spans="2:40" x14ac:dyDescent="0.25">
      <c r="B11" s="83"/>
      <c r="C11" s="83"/>
      <c r="D11" s="78"/>
      <c r="E11" s="62"/>
      <c r="F11" s="83"/>
      <c r="G11" s="115">
        <v>0.44</v>
      </c>
      <c r="H11" s="117">
        <v>165.82452178001401</v>
      </c>
      <c r="I11" s="125">
        <v>3.3275093631571599E-3</v>
      </c>
      <c r="J11" s="125">
        <v>1.0120143773217001E-2</v>
      </c>
      <c r="K11" s="108">
        <f t="shared" si="1"/>
        <v>1.2154696132596685</v>
      </c>
      <c r="L11" s="101"/>
      <c r="M11" s="131"/>
      <c r="N11" s="131"/>
      <c r="O11" s="142"/>
      <c r="X11" t="s">
        <v>155</v>
      </c>
    </row>
    <row r="12" spans="2:40" x14ac:dyDescent="0.25">
      <c r="B12" s="83"/>
      <c r="C12" s="83"/>
      <c r="D12" s="78"/>
      <c r="E12" s="62"/>
      <c r="F12" s="83"/>
      <c r="G12" s="115">
        <v>0.44</v>
      </c>
      <c r="H12" s="117">
        <v>182.21650075912399</v>
      </c>
      <c r="I12" s="125">
        <v>5.24809801096013E-3</v>
      </c>
      <c r="J12" s="125">
        <v>2.2364041593798401E-2</v>
      </c>
      <c r="K12" s="108">
        <f t="shared" si="1"/>
        <v>1.2154696132596685</v>
      </c>
      <c r="L12" s="101"/>
      <c r="M12" s="131"/>
      <c r="N12" s="131"/>
      <c r="O12" s="142"/>
      <c r="X12" s="147" t="s">
        <v>184</v>
      </c>
      <c r="Y12" s="149" t="s">
        <v>183</v>
      </c>
      <c r="Z12" s="149"/>
      <c r="AA12" s="149"/>
      <c r="AB12" s="149"/>
    </row>
    <row r="13" spans="2:40" x14ac:dyDescent="0.25">
      <c r="B13" s="83"/>
      <c r="C13" s="83"/>
      <c r="D13" s="78"/>
      <c r="E13" s="62"/>
      <c r="F13" s="83"/>
      <c r="G13" s="115">
        <v>0.44</v>
      </c>
      <c r="H13" s="117">
        <v>164.61363339424099</v>
      </c>
      <c r="I13" s="125">
        <v>3.7211224953936899E-3</v>
      </c>
      <c r="J13" s="125">
        <v>7.6864611092388102E-3</v>
      </c>
      <c r="K13" s="108">
        <f t="shared" si="1"/>
        <v>1.2154696132596685</v>
      </c>
      <c r="L13" s="101"/>
      <c r="M13" s="131"/>
      <c r="N13" s="131"/>
      <c r="O13" s="142"/>
      <c r="X13" s="147"/>
      <c r="Y13" s="147" t="s">
        <v>185</v>
      </c>
      <c r="Z13" s="147" t="s">
        <v>186</v>
      </c>
      <c r="AA13" s="147" t="s">
        <v>187</v>
      </c>
      <c r="AB13" s="147" t="s">
        <v>188</v>
      </c>
    </row>
    <row r="14" spans="2:40" x14ac:dyDescent="0.25">
      <c r="B14" s="62"/>
      <c r="C14" s="62"/>
      <c r="D14" s="62"/>
      <c r="E14" s="62"/>
      <c r="F14" s="83"/>
      <c r="G14" s="115">
        <v>0.5</v>
      </c>
      <c r="H14" s="118">
        <v>151.17496609687799</v>
      </c>
      <c r="I14" s="68">
        <v>5.1452012778508902E-3</v>
      </c>
      <c r="J14" s="68">
        <v>1.4635882635522301E-2</v>
      </c>
      <c r="K14" s="108">
        <f t="shared" si="1"/>
        <v>1.3812154696132597</v>
      </c>
      <c r="L14" s="129">
        <f>AVERAGE(H14:H18)</f>
        <v>158.83915238380399</v>
      </c>
      <c r="M14" s="131">
        <f>AVERAGE(I14:I18)</f>
        <v>4.76780938082554E-3</v>
      </c>
      <c r="N14" s="131">
        <f>_xlfn.STDEV.P(I14:I18)</f>
        <v>1.2805851779756244E-3</v>
      </c>
      <c r="O14" s="142">
        <f t="shared" ref="O14:O19" si="4">IF(L14=0,"",K14)</f>
        <v>1.3812154696132597</v>
      </c>
      <c r="X14" s="147">
        <v>2500</v>
      </c>
      <c r="Y14" s="148">
        <f>N186</f>
        <v>9.299719709374538E-3</v>
      </c>
      <c r="Z14" s="148">
        <f>N191</f>
        <v>2.5593607434046912E-3</v>
      </c>
      <c r="AA14" s="148">
        <f>N196</f>
        <v>3.2539188757854669E-3</v>
      </c>
      <c r="AB14" s="148">
        <f>N201</f>
        <v>3.8570802476714963E-3</v>
      </c>
    </row>
    <row r="15" spans="2:40" x14ac:dyDescent="0.25">
      <c r="B15" s="62"/>
      <c r="C15" s="62"/>
      <c r="D15" s="62"/>
      <c r="E15" s="62"/>
      <c r="F15" s="83"/>
      <c r="G15" s="115">
        <v>0.5</v>
      </c>
      <c r="H15" s="118">
        <v>152.995899438858</v>
      </c>
      <c r="I15" s="68">
        <v>6.6249061432317596E-3</v>
      </c>
      <c r="J15" s="68">
        <v>2.51604136919387E-2</v>
      </c>
      <c r="K15" s="108">
        <f t="shared" si="1"/>
        <v>1.3812154696132597</v>
      </c>
      <c r="L15" s="99"/>
      <c r="M15" s="132"/>
      <c r="N15" s="132"/>
      <c r="O15" s="142" t="str">
        <f t="shared" si="4"/>
        <v/>
      </c>
      <c r="X15" s="147">
        <v>5000</v>
      </c>
      <c r="Y15" s="148">
        <f>N24</f>
        <v>5.1454996205346961E-3</v>
      </c>
      <c r="Z15" s="148">
        <f>N29</f>
        <v>1.6405959779310245E-3</v>
      </c>
      <c r="AA15" s="148">
        <f>N34</f>
        <v>2.0114739911502671E-3</v>
      </c>
      <c r="AB15" s="148">
        <f>N39</f>
        <v>3.7007707045602039E-3</v>
      </c>
    </row>
    <row r="16" spans="2:40" x14ac:dyDescent="0.25">
      <c r="B16" s="62"/>
      <c r="C16" s="62"/>
      <c r="D16" s="62"/>
      <c r="E16" s="62"/>
      <c r="F16" s="83"/>
      <c r="G16" s="115">
        <v>0.5</v>
      </c>
      <c r="H16" s="118">
        <v>175.017510414123</v>
      </c>
      <c r="I16" s="68">
        <v>2.8817439724384002E-3</v>
      </c>
      <c r="J16" s="68">
        <v>6.6674654065295097E-3</v>
      </c>
      <c r="K16" s="108">
        <f t="shared" si="1"/>
        <v>1.3812154696132597</v>
      </c>
      <c r="L16" s="99"/>
      <c r="M16" s="132"/>
      <c r="N16" s="132"/>
      <c r="O16" s="142" t="str">
        <f t="shared" si="4"/>
        <v/>
      </c>
      <c r="X16" s="147">
        <v>10000</v>
      </c>
      <c r="Y16" s="148">
        <f>N105</f>
        <v>1.6684368850172302E-3</v>
      </c>
      <c r="Z16" s="148">
        <f>N110</f>
        <v>1.2976450069816675E-3</v>
      </c>
      <c r="AA16" s="148">
        <f>N115</f>
        <v>6.1289836251797599E-4</v>
      </c>
      <c r="AB16" s="148">
        <f>N120</f>
        <v>1.3520645448963698E-3</v>
      </c>
    </row>
    <row r="17" spans="2:56" x14ac:dyDescent="0.25">
      <c r="B17" s="83"/>
      <c r="C17" s="83"/>
      <c r="D17" s="78"/>
      <c r="E17" s="62"/>
      <c r="F17" s="83"/>
      <c r="G17" s="115">
        <v>0.5</v>
      </c>
      <c r="H17" s="117">
        <v>148.538568973541</v>
      </c>
      <c r="I17" s="125">
        <v>5.2972727000489498E-3</v>
      </c>
      <c r="J17" s="125">
        <v>9.0598181871014392E-3</v>
      </c>
      <c r="K17" s="108">
        <f t="shared" si="1"/>
        <v>1.3812154696132597</v>
      </c>
      <c r="L17" s="101"/>
      <c r="M17" s="131"/>
      <c r="N17" s="131"/>
      <c r="O17" s="142" t="str">
        <f t="shared" si="4"/>
        <v/>
      </c>
    </row>
    <row r="18" spans="2:56" x14ac:dyDescent="0.25">
      <c r="B18" s="83"/>
      <c r="C18" s="83"/>
      <c r="D18" s="78"/>
      <c r="E18" s="62"/>
      <c r="F18" s="83"/>
      <c r="G18" s="115">
        <v>0.5</v>
      </c>
      <c r="H18" s="117">
        <v>166.46881699561999</v>
      </c>
      <c r="I18" s="125">
        <v>3.8899228105577E-3</v>
      </c>
      <c r="J18" s="125">
        <v>7.7887621439351401E-3</v>
      </c>
      <c r="K18" s="108">
        <f t="shared" si="1"/>
        <v>1.3812154696132597</v>
      </c>
      <c r="L18" s="101"/>
      <c r="M18" s="131"/>
      <c r="N18" s="131"/>
      <c r="O18" s="142" t="str">
        <f t="shared" si="4"/>
        <v/>
      </c>
      <c r="X18" t="s">
        <v>156</v>
      </c>
    </row>
    <row r="19" spans="2:56" x14ac:dyDescent="0.25">
      <c r="B19" s="83"/>
      <c r="C19" s="83"/>
      <c r="D19" s="78"/>
      <c r="E19" s="62"/>
      <c r="F19" s="83"/>
      <c r="G19" s="115">
        <v>0.6</v>
      </c>
      <c r="H19" s="117">
        <v>155.81005907058699</v>
      </c>
      <c r="I19" s="125">
        <v>1.0611261251029199E-2</v>
      </c>
      <c r="J19" s="125">
        <v>4.9820031443730102E-2</v>
      </c>
      <c r="K19" s="108">
        <f t="shared" si="1"/>
        <v>1.6574585635359116</v>
      </c>
      <c r="L19" s="129">
        <f>AVERAGE(H19:H23)</f>
        <v>163.809875822067</v>
      </c>
      <c r="M19" s="131">
        <f>AVERAGE(I19:I23)</f>
        <v>5.5769160092849169E-3</v>
      </c>
      <c r="N19" s="131">
        <f>_xlfn.STDEV.P(I19:I23)</f>
        <v>2.7038429905334618E-3</v>
      </c>
      <c r="O19" s="142">
        <f t="shared" si="4"/>
        <v>1.6574585635359116</v>
      </c>
      <c r="X19" s="147" t="s">
        <v>184</v>
      </c>
      <c r="Y19" s="149" t="s">
        <v>183</v>
      </c>
      <c r="Z19" s="149"/>
      <c r="AA19" s="149"/>
      <c r="AB19" s="149"/>
    </row>
    <row r="20" spans="2:56" x14ac:dyDescent="0.25">
      <c r="B20" s="62"/>
      <c r="C20" s="62"/>
      <c r="D20" s="62"/>
      <c r="E20" s="62"/>
      <c r="F20" s="83"/>
      <c r="G20" s="115">
        <v>0.6</v>
      </c>
      <c r="H20" s="118">
        <v>170.39219164848299</v>
      </c>
      <c r="I20" s="68">
        <v>5.8613984359408696E-3</v>
      </c>
      <c r="J20" s="68">
        <v>1.46912999452854E-2</v>
      </c>
      <c r="K20" s="108">
        <f t="shared" si="1"/>
        <v>1.6574585635359116</v>
      </c>
      <c r="L20" s="99"/>
      <c r="M20" s="132"/>
      <c r="N20" s="132"/>
      <c r="O20" s="142" t="str">
        <f t="shared" ref="O20:O30" si="5">IF(L20=0,"",K20)</f>
        <v/>
      </c>
      <c r="X20" s="147"/>
      <c r="Y20" s="147" t="s">
        <v>185</v>
      </c>
      <c r="Z20" s="147" t="s">
        <v>186</v>
      </c>
      <c r="AA20" s="147" t="s">
        <v>187</v>
      </c>
      <c r="AB20" s="147" t="s">
        <v>188</v>
      </c>
    </row>
    <row r="21" spans="2:56" x14ac:dyDescent="0.25">
      <c r="B21" s="62"/>
      <c r="C21" s="62"/>
      <c r="D21" s="62"/>
      <c r="E21" s="62"/>
      <c r="F21" s="83"/>
      <c r="G21" s="115">
        <v>0.6</v>
      </c>
      <c r="H21" s="118">
        <v>161.12812709808301</v>
      </c>
      <c r="I21" s="68">
        <v>2.9559792187728801E-3</v>
      </c>
      <c r="J21" s="68">
        <v>6.3565987799191603E-3</v>
      </c>
      <c r="K21" s="108">
        <f t="shared" si="1"/>
        <v>1.6574585635359116</v>
      </c>
      <c r="L21" s="99"/>
      <c r="M21" s="132"/>
      <c r="N21" s="132"/>
      <c r="O21" s="142" t="str">
        <f t="shared" si="5"/>
        <v/>
      </c>
      <c r="X21" s="147">
        <v>2500</v>
      </c>
      <c r="Y21" s="148">
        <f>N206</f>
        <v>6.0589954624925522E-3</v>
      </c>
      <c r="Z21" s="148">
        <f>N211</f>
        <v>2.046478544913613E-2</v>
      </c>
      <c r="AA21" s="148">
        <f>N216</f>
        <v>6.319103929937394E-3</v>
      </c>
      <c r="AB21" s="148">
        <f>N221</f>
        <v>3.1954464624756877E-3</v>
      </c>
    </row>
    <row r="22" spans="2:56" x14ac:dyDescent="0.25">
      <c r="B22" s="62"/>
      <c r="C22" s="62"/>
      <c r="D22" s="62"/>
      <c r="E22" s="62"/>
      <c r="F22" s="83"/>
      <c r="G22" s="115">
        <v>0.6</v>
      </c>
      <c r="H22" s="118">
        <v>149.85660266876201</v>
      </c>
      <c r="I22" s="68">
        <v>3.6713490342952099E-3</v>
      </c>
      <c r="J22" s="68">
        <v>1.0693846210701199E-2</v>
      </c>
      <c r="K22" s="108">
        <f t="shared" si="1"/>
        <v>1.6574585635359116</v>
      </c>
      <c r="L22" s="99"/>
      <c r="M22" s="132"/>
      <c r="N22" s="132"/>
      <c r="O22" s="142" t="str">
        <f t="shared" si="5"/>
        <v/>
      </c>
      <c r="X22" s="147">
        <v>5000</v>
      </c>
      <c r="Y22" s="148">
        <f>N44</f>
        <v>3.4010886251770451E-3</v>
      </c>
      <c r="Z22" s="148">
        <f>N49</f>
        <v>4.2003425418505142E-3</v>
      </c>
      <c r="AA22" s="148">
        <f>N54</f>
        <v>7.3389814431580244E-4</v>
      </c>
      <c r="AB22" s="148">
        <f>N59</f>
        <v>2.4083448683492933E-3</v>
      </c>
    </row>
    <row r="23" spans="2:56" ht="15.75" thickBot="1" x14ac:dyDescent="0.3">
      <c r="B23" s="87"/>
      <c r="C23" s="87"/>
      <c r="D23" s="87"/>
      <c r="E23" s="87"/>
      <c r="F23" s="87"/>
      <c r="G23" s="136">
        <v>0.6</v>
      </c>
      <c r="H23" s="119">
        <v>181.86239862442</v>
      </c>
      <c r="I23" s="126">
        <v>4.7845921063864299E-3</v>
      </c>
      <c r="J23" s="126">
        <v>9.8965560464899203E-3</v>
      </c>
      <c r="K23" s="91">
        <f>G23/$F$4</f>
        <v>1.6574585635359116</v>
      </c>
      <c r="L23" s="100"/>
      <c r="M23" s="133"/>
      <c r="N23" s="133"/>
      <c r="O23" s="143" t="str">
        <f t="shared" si="5"/>
        <v/>
      </c>
      <c r="X23" s="147">
        <v>10000</v>
      </c>
      <c r="Y23" s="148">
        <f>N125</f>
        <v>1.8504740648138012E-3</v>
      </c>
      <c r="Z23" s="148">
        <f>N130</f>
        <v>3.5487394109513657E-4</v>
      </c>
      <c r="AA23" s="148">
        <f>N135</f>
        <v>5.7901278019618745E-4</v>
      </c>
      <c r="AB23" s="148">
        <f>N140</f>
        <v>7.2300588280993223E-4</v>
      </c>
    </row>
    <row r="24" spans="2:56" x14ac:dyDescent="0.25">
      <c r="B24" s="83" t="s">
        <v>160</v>
      </c>
      <c r="C24" s="83">
        <v>5000</v>
      </c>
      <c r="D24" s="83"/>
      <c r="E24" s="83"/>
      <c r="F24" s="83"/>
      <c r="G24" s="137">
        <v>0.36199999999999999</v>
      </c>
      <c r="H24" s="117">
        <v>175.57269811630201</v>
      </c>
      <c r="I24" s="125">
        <v>5.1991945654984197E-3</v>
      </c>
      <c r="J24" s="125">
        <v>2.1320245808815402E-2</v>
      </c>
      <c r="K24" s="139">
        <f>G24/$F$4</f>
        <v>1</v>
      </c>
      <c r="L24" s="129">
        <f>AVERAGE(H24:H28)</f>
        <v>164.6435007572168</v>
      </c>
      <c r="M24" s="131">
        <f>AVERAGE(I24:I28)</f>
        <v>1.2710509850372611E-2</v>
      </c>
      <c r="N24" s="131">
        <f>_xlfn.STDEV.P(I24:I28)</f>
        <v>5.1454996205346961E-3</v>
      </c>
      <c r="O24" s="142">
        <f t="shared" si="5"/>
        <v>1</v>
      </c>
      <c r="AO24" t="s">
        <v>191</v>
      </c>
    </row>
    <row r="25" spans="2:56" x14ac:dyDescent="0.25">
      <c r="B25" s="62" t="s">
        <v>158</v>
      </c>
      <c r="C25" s="62"/>
      <c r="D25" s="62"/>
      <c r="E25" s="62"/>
      <c r="F25" s="83"/>
      <c r="G25" s="115">
        <v>0.36199999999999999</v>
      </c>
      <c r="H25" s="118">
        <v>202.336590766906</v>
      </c>
      <c r="I25" s="68">
        <v>9.0144069215531402E-3</v>
      </c>
      <c r="J25" s="68">
        <v>3.9861728709117E-2</v>
      </c>
      <c r="K25" s="111">
        <f t="shared" ref="K25:K83" si="6">G25/$F$4</f>
        <v>1</v>
      </c>
      <c r="L25" s="101"/>
      <c r="M25" s="131"/>
      <c r="N25" s="131"/>
      <c r="O25" s="142" t="str">
        <f t="shared" si="5"/>
        <v/>
      </c>
      <c r="X25" t="s">
        <v>157</v>
      </c>
    </row>
    <row r="26" spans="2:56" x14ac:dyDescent="0.25">
      <c r="B26" s="62"/>
      <c r="C26" s="62"/>
      <c r="D26" s="62"/>
      <c r="E26" s="62"/>
      <c r="F26" s="83"/>
      <c r="G26" s="115">
        <v>0.36199999999999999</v>
      </c>
      <c r="H26" s="118">
        <v>176.71322035789399</v>
      </c>
      <c r="I26" s="68">
        <v>1.8949784016231899E-2</v>
      </c>
      <c r="J26" s="68">
        <v>0.123184033882571</v>
      </c>
      <c r="K26" s="82">
        <f t="shared" si="6"/>
        <v>1</v>
      </c>
      <c r="L26" s="101"/>
      <c r="M26" s="131"/>
      <c r="N26" s="131"/>
      <c r="O26" s="142" t="str">
        <f t="shared" si="5"/>
        <v/>
      </c>
      <c r="X26" s="147" t="s">
        <v>184</v>
      </c>
      <c r="Y26" s="149" t="s">
        <v>183</v>
      </c>
      <c r="Z26" s="149"/>
      <c r="AA26" s="149"/>
      <c r="AB26" s="149"/>
    </row>
    <row r="27" spans="2:56" x14ac:dyDescent="0.25">
      <c r="B27" s="62"/>
      <c r="C27" s="62"/>
      <c r="D27" s="62"/>
      <c r="E27" s="62"/>
      <c r="F27" s="83"/>
      <c r="G27" s="115">
        <v>0.36199999999999999</v>
      </c>
      <c r="H27" s="118">
        <v>118.284873485565</v>
      </c>
      <c r="I27" s="68">
        <v>1.2846175201817399E-2</v>
      </c>
      <c r="J27" s="68">
        <v>8.5350911537138696E-2</v>
      </c>
      <c r="K27" s="82">
        <f t="shared" si="6"/>
        <v>1</v>
      </c>
      <c r="L27" s="101"/>
      <c r="M27" s="131"/>
      <c r="N27" s="131"/>
      <c r="O27" s="142" t="str">
        <f t="shared" si="5"/>
        <v/>
      </c>
      <c r="X27" s="147"/>
      <c r="Y27" s="147" t="s">
        <v>185</v>
      </c>
      <c r="Z27" s="147" t="s">
        <v>186</v>
      </c>
      <c r="AA27" s="147" t="s">
        <v>187</v>
      </c>
      <c r="AB27" s="147" t="s">
        <v>188</v>
      </c>
    </row>
    <row r="28" spans="2:56" x14ac:dyDescent="0.25">
      <c r="B28" s="62"/>
      <c r="C28" s="62"/>
      <c r="D28" s="62"/>
      <c r="E28" s="62"/>
      <c r="F28" s="83"/>
      <c r="G28" s="115">
        <v>0.36199999999999999</v>
      </c>
      <c r="H28" s="118">
        <v>150.31012105941701</v>
      </c>
      <c r="I28" s="68">
        <v>1.75429885467622E-2</v>
      </c>
      <c r="J28" s="68">
        <v>0.100516801276418</v>
      </c>
      <c r="K28" s="82">
        <f t="shared" si="6"/>
        <v>1</v>
      </c>
      <c r="L28" s="99"/>
      <c r="M28" s="132"/>
      <c r="N28" s="132"/>
      <c r="O28" s="142" t="str">
        <f t="shared" si="5"/>
        <v/>
      </c>
      <c r="X28" s="147">
        <v>2500</v>
      </c>
      <c r="Y28" s="148">
        <f>N226</f>
        <v>2.2794163805127179E-3</v>
      </c>
      <c r="Z28" s="148">
        <f>N231</f>
        <v>3.007679690897767E-3</v>
      </c>
      <c r="AA28" s="148">
        <f>N236</f>
        <v>1.1244414636327194E-2</v>
      </c>
      <c r="AB28" s="148">
        <f>N241</f>
        <v>1.2377691750989751E-3</v>
      </c>
    </row>
    <row r="29" spans="2:56" x14ac:dyDescent="0.25">
      <c r="B29" s="62"/>
      <c r="C29" s="62"/>
      <c r="D29" s="62"/>
      <c r="E29" s="62"/>
      <c r="F29" s="83"/>
      <c r="G29" s="115">
        <v>0.44</v>
      </c>
      <c r="H29" s="118">
        <v>176.281854629516</v>
      </c>
      <c r="I29" s="68">
        <v>7.8036256760188197E-3</v>
      </c>
      <c r="J29" s="68">
        <v>3.6412833207573103E-2</v>
      </c>
      <c r="K29" s="82">
        <f t="shared" si="6"/>
        <v>1.2154696132596685</v>
      </c>
      <c r="L29" s="129">
        <f>AVERAGE(H29:H33)</f>
        <v>170.02945070266659</v>
      </c>
      <c r="M29" s="131">
        <f>AVERAGE(I29:I33)</f>
        <v>4.8345558786989295E-3</v>
      </c>
      <c r="N29" s="131">
        <f>_xlfn.STDEV.P(I29:I33)</f>
        <v>1.6405959779310245E-3</v>
      </c>
      <c r="O29" s="142">
        <f t="shared" si="5"/>
        <v>1.2154696132596685</v>
      </c>
      <c r="X29" s="147">
        <v>5000</v>
      </c>
      <c r="Y29" s="148">
        <f>N64</f>
        <v>2.6962511515547091E-3</v>
      </c>
      <c r="Z29" s="148">
        <f>N69</f>
        <v>6.9852881661015033E-3</v>
      </c>
      <c r="AA29" s="148">
        <f>N74</f>
        <v>4.0306047448428074E-3</v>
      </c>
      <c r="AB29" s="148">
        <f>N79</f>
        <v>1.404767359234638E-3</v>
      </c>
    </row>
    <row r="30" spans="2:56" x14ac:dyDescent="0.25">
      <c r="B30" s="62"/>
      <c r="C30" s="62"/>
      <c r="D30" s="62"/>
      <c r="E30" s="62"/>
      <c r="F30" s="83"/>
      <c r="G30" s="115">
        <v>0.44</v>
      </c>
      <c r="H30" s="118">
        <v>167.60360908508301</v>
      </c>
      <c r="I30" s="68">
        <v>3.8981584108707902E-3</v>
      </c>
      <c r="J30" s="68">
        <v>8.3699192958437696E-3</v>
      </c>
      <c r="K30" s="82">
        <f t="shared" si="6"/>
        <v>1.2154696132596685</v>
      </c>
      <c r="L30" s="99"/>
      <c r="M30" s="132"/>
      <c r="N30" s="132"/>
      <c r="O30" s="142" t="str">
        <f t="shared" si="5"/>
        <v/>
      </c>
      <c r="X30" s="147">
        <v>10000</v>
      </c>
      <c r="Y30" s="148">
        <f>N145</f>
        <v>2.1149454215518217E-3</v>
      </c>
      <c r="Z30" s="148">
        <f>N150</f>
        <v>3.9312241743319418E-3</v>
      </c>
      <c r="AA30" s="148">
        <f>N155</f>
        <v>1.7941452925456117E-3</v>
      </c>
      <c r="AB30" s="148">
        <f>N160</f>
        <v>1.008980822410029E-3</v>
      </c>
    </row>
    <row r="31" spans="2:56" x14ac:dyDescent="0.25">
      <c r="B31" s="62"/>
      <c r="C31" s="62"/>
      <c r="D31" s="62"/>
      <c r="E31" s="62"/>
      <c r="F31" s="83"/>
      <c r="G31" s="115">
        <v>0.44</v>
      </c>
      <c r="H31" s="118">
        <v>155.571458578109</v>
      </c>
      <c r="I31" s="68">
        <v>3.1025755079062902E-3</v>
      </c>
      <c r="J31" s="68">
        <v>6.0021637974009999E-3</v>
      </c>
      <c r="K31" s="82">
        <f t="shared" si="6"/>
        <v>1.2154696132596685</v>
      </c>
      <c r="L31" s="101"/>
      <c r="M31" s="131"/>
      <c r="N31" s="131"/>
      <c r="O31" s="142"/>
      <c r="BD31">
        <v>1.38</v>
      </c>
    </row>
    <row r="32" spans="2:56" x14ac:dyDescent="0.25">
      <c r="B32" s="62"/>
      <c r="C32" s="62"/>
      <c r="D32" s="62"/>
      <c r="E32" s="62"/>
      <c r="F32" s="83"/>
      <c r="G32" s="115">
        <v>0.44</v>
      </c>
      <c r="H32" s="118">
        <v>181.61560487747099</v>
      </c>
      <c r="I32" s="68">
        <v>5.2844583075442597E-3</v>
      </c>
      <c r="J32" s="68">
        <v>1.2466086863392199E-2</v>
      </c>
      <c r="K32" s="82">
        <f t="shared" si="6"/>
        <v>1.2154696132596685</v>
      </c>
      <c r="L32" s="101"/>
      <c r="M32" s="131"/>
      <c r="N32" s="131"/>
      <c r="O32" s="142"/>
      <c r="BD32">
        <v>1.66</v>
      </c>
    </row>
    <row r="33" spans="2:15" x14ac:dyDescent="0.25">
      <c r="B33" s="62"/>
      <c r="C33" s="62"/>
      <c r="D33" s="62"/>
      <c r="E33" s="62"/>
      <c r="F33" s="83"/>
      <c r="G33" s="115">
        <v>0.44</v>
      </c>
      <c r="H33" s="118">
        <v>169.074726343154</v>
      </c>
      <c r="I33" s="68">
        <v>4.08396149115449E-3</v>
      </c>
      <c r="J33" s="68">
        <v>1.0921357270279101E-2</v>
      </c>
      <c r="K33" s="82">
        <f t="shared" si="6"/>
        <v>1.2154696132596685</v>
      </c>
      <c r="L33" s="101"/>
      <c r="M33" s="131"/>
      <c r="N33" s="131"/>
      <c r="O33" s="142"/>
    </row>
    <row r="34" spans="2:15" x14ac:dyDescent="0.25">
      <c r="B34" s="62"/>
      <c r="C34" s="62"/>
      <c r="D34" s="62"/>
      <c r="E34" s="62"/>
      <c r="F34" s="83"/>
      <c r="G34" s="115">
        <v>0.5</v>
      </c>
      <c r="H34" s="118">
        <v>161.16546893119801</v>
      </c>
      <c r="I34" s="68">
        <v>8.7842419596026802E-3</v>
      </c>
      <c r="J34" s="68">
        <v>2.6644268156688501E-2</v>
      </c>
      <c r="K34" s="82">
        <f t="shared" si="6"/>
        <v>1.3812154696132597</v>
      </c>
      <c r="L34" s="129">
        <f>AVERAGE(H34:H38)</f>
        <v>177.77790942192064</v>
      </c>
      <c r="M34" s="131">
        <f>AVERAGE(I34:I38)</f>
        <v>5.6124346454829357E-3</v>
      </c>
      <c r="N34" s="131">
        <f>_xlfn.STDEV.P(I34:I38)</f>
        <v>2.0114739911502671E-3</v>
      </c>
      <c r="O34" s="142">
        <f t="shared" ref="O34:O39" si="7">IF(L34=0,"",K34)</f>
        <v>1.3812154696132597</v>
      </c>
    </row>
    <row r="35" spans="2:15" x14ac:dyDescent="0.25">
      <c r="B35" s="62"/>
      <c r="C35" s="62"/>
      <c r="D35" s="62"/>
      <c r="E35" s="62"/>
      <c r="F35" s="83"/>
      <c r="G35" s="115">
        <v>0.5</v>
      </c>
      <c r="H35" s="118">
        <v>159.20394563674901</v>
      </c>
      <c r="I35" s="68">
        <v>2.6892523683030101E-3</v>
      </c>
      <c r="J35" s="68">
        <v>5.0022214951856697E-3</v>
      </c>
      <c r="K35" s="82">
        <f t="shared" si="6"/>
        <v>1.3812154696132597</v>
      </c>
      <c r="L35" s="99"/>
      <c r="M35" s="132"/>
      <c r="N35" s="132"/>
      <c r="O35" s="142" t="str">
        <f t="shared" si="7"/>
        <v/>
      </c>
    </row>
    <row r="36" spans="2:15" x14ac:dyDescent="0.25">
      <c r="B36" s="62"/>
      <c r="C36" s="62"/>
      <c r="D36" s="62"/>
      <c r="E36" s="62"/>
      <c r="F36" s="83"/>
      <c r="G36" s="115">
        <v>0.5</v>
      </c>
      <c r="H36" s="118">
        <v>194.242392539978</v>
      </c>
      <c r="I36" s="68">
        <v>6.5604313910834601E-3</v>
      </c>
      <c r="J36" s="68">
        <v>1.6432532525917701E-2</v>
      </c>
      <c r="K36" s="82">
        <f t="shared" si="6"/>
        <v>1.3812154696132597</v>
      </c>
      <c r="L36" s="99"/>
      <c r="M36" s="132"/>
      <c r="N36" s="132"/>
      <c r="O36" s="142" t="str">
        <f t="shared" si="7"/>
        <v/>
      </c>
    </row>
    <row r="37" spans="2:15" x14ac:dyDescent="0.25">
      <c r="B37" s="62"/>
      <c r="C37" s="62"/>
      <c r="D37" s="62"/>
      <c r="E37" s="62"/>
      <c r="F37" s="83"/>
      <c r="G37" s="115">
        <v>0.5</v>
      </c>
      <c r="H37" s="118">
        <v>179.28682208061201</v>
      </c>
      <c r="I37" s="68">
        <v>4.9429473994543104E-3</v>
      </c>
      <c r="J37" s="68">
        <v>1.0338491559554601E-2</v>
      </c>
      <c r="K37" s="82">
        <f t="shared" si="6"/>
        <v>1.3812154696132597</v>
      </c>
      <c r="L37" s="101"/>
      <c r="M37" s="131"/>
      <c r="N37" s="131"/>
      <c r="O37" s="142" t="str">
        <f t="shared" si="7"/>
        <v/>
      </c>
    </row>
    <row r="38" spans="2:15" x14ac:dyDescent="0.25">
      <c r="B38" s="62"/>
      <c r="C38" s="62"/>
      <c r="D38" s="62"/>
      <c r="E38" s="62"/>
      <c r="F38" s="83"/>
      <c r="G38" s="115">
        <v>0.5</v>
      </c>
      <c r="H38" s="118">
        <v>194.990917921066</v>
      </c>
      <c r="I38" s="68">
        <v>5.0853001089712201E-3</v>
      </c>
      <c r="J38" s="68">
        <v>1.8300833316352301E-2</v>
      </c>
      <c r="K38" s="82">
        <f t="shared" si="6"/>
        <v>1.3812154696132597</v>
      </c>
      <c r="L38" s="101"/>
      <c r="M38" s="131"/>
      <c r="N38" s="131"/>
      <c r="O38" s="142" t="str">
        <f t="shared" si="7"/>
        <v/>
      </c>
    </row>
    <row r="39" spans="2:15" x14ac:dyDescent="0.25">
      <c r="B39" s="62"/>
      <c r="C39" s="62"/>
      <c r="D39" s="62"/>
      <c r="E39" s="62"/>
      <c r="F39" s="83"/>
      <c r="G39" s="115">
        <v>0.6</v>
      </c>
      <c r="H39" s="118">
        <v>193.22616362571699</v>
      </c>
      <c r="I39" s="68">
        <v>4.2097576905946697E-3</v>
      </c>
      <c r="J39" s="68">
        <v>8.8430844759138094E-3</v>
      </c>
      <c r="K39" s="82">
        <f t="shared" si="6"/>
        <v>1.6574585635359116</v>
      </c>
      <c r="L39" s="129">
        <f>AVERAGE(H39:H43)</f>
        <v>170.75791764259299</v>
      </c>
      <c r="M39" s="131">
        <f>AVERAGE(I39:I43)</f>
        <v>6.9293897260638299E-3</v>
      </c>
      <c r="N39" s="131">
        <f>_xlfn.STDEV.P(I39:I43)</f>
        <v>3.7007707045602039E-3</v>
      </c>
      <c r="O39" s="142">
        <f t="shared" si="7"/>
        <v>1.6574585635359116</v>
      </c>
    </row>
    <row r="40" spans="2:15" x14ac:dyDescent="0.25">
      <c r="B40" s="62"/>
      <c r="C40" s="62"/>
      <c r="D40" s="62"/>
      <c r="E40" s="62"/>
      <c r="F40" s="83"/>
      <c r="G40" s="115">
        <v>0.6</v>
      </c>
      <c r="H40" s="118">
        <v>177.23775720596299</v>
      </c>
      <c r="I40" s="68">
        <v>1.4008053246760299E-2</v>
      </c>
      <c r="J40" s="68">
        <v>7.0238288650837102E-2</v>
      </c>
      <c r="K40" s="82">
        <f t="shared" si="6"/>
        <v>1.6574585635359116</v>
      </c>
      <c r="L40" s="99"/>
      <c r="M40" s="132"/>
      <c r="N40" s="132"/>
      <c r="O40" s="142" t="str">
        <f t="shared" ref="O40:O41" si="8">IF(L40=0,"",K40)</f>
        <v/>
      </c>
    </row>
    <row r="41" spans="2:15" x14ac:dyDescent="0.25">
      <c r="B41" s="62"/>
      <c r="C41" s="62"/>
      <c r="D41" s="62"/>
      <c r="E41" s="62"/>
      <c r="F41" s="83"/>
      <c r="G41" s="115">
        <v>0.6</v>
      </c>
      <c r="H41" s="118">
        <v>200.77373242378201</v>
      </c>
      <c r="I41" s="68">
        <v>4.6184072807514201E-3</v>
      </c>
      <c r="J41" s="68">
        <v>1.19630403602691E-2</v>
      </c>
      <c r="K41" s="82">
        <f t="shared" si="6"/>
        <v>1.6574585635359116</v>
      </c>
      <c r="L41" s="99"/>
      <c r="M41" s="132"/>
      <c r="N41" s="132"/>
      <c r="O41" s="142" t="str">
        <f t="shared" si="8"/>
        <v/>
      </c>
    </row>
    <row r="42" spans="2:15" x14ac:dyDescent="0.25">
      <c r="B42" s="62"/>
      <c r="C42" s="62"/>
      <c r="D42" s="62"/>
      <c r="E42" s="62"/>
      <c r="F42" s="83"/>
      <c r="G42" s="115">
        <v>0.6</v>
      </c>
      <c r="H42" s="118">
        <v>172.84652185440001</v>
      </c>
      <c r="I42" s="68">
        <v>4.5755623835842304E-3</v>
      </c>
      <c r="J42" s="68">
        <v>1.8078975741232999E-2</v>
      </c>
      <c r="K42" s="82">
        <f t="shared" si="6"/>
        <v>1.6574585635359116</v>
      </c>
      <c r="L42" s="99"/>
      <c r="M42" s="132"/>
      <c r="N42" s="132"/>
      <c r="O42" s="142" t="str">
        <f t="shared" ref="O42:O43" si="9">IF(L42=0,"",K42)</f>
        <v/>
      </c>
    </row>
    <row r="43" spans="2:15" ht="15.75" thickBot="1" x14ac:dyDescent="0.3">
      <c r="B43" s="87"/>
      <c r="C43" s="87"/>
      <c r="D43" s="87"/>
      <c r="E43" s="87"/>
      <c r="F43" s="87"/>
      <c r="G43" s="136">
        <v>0.6</v>
      </c>
      <c r="H43" s="119">
        <v>109.705413103103</v>
      </c>
      <c r="I43" s="126">
        <v>7.2351680286285303E-3</v>
      </c>
      <c r="J43" s="126">
        <v>1.48612068423364E-2</v>
      </c>
      <c r="K43" s="107">
        <f t="shared" si="6"/>
        <v>1.6574585635359116</v>
      </c>
      <c r="L43" s="100"/>
      <c r="M43" s="133"/>
      <c r="N43" s="133"/>
      <c r="O43" s="143" t="str">
        <f t="shared" si="9"/>
        <v/>
      </c>
    </row>
    <row r="44" spans="2:15" x14ac:dyDescent="0.25">
      <c r="B44" s="83" t="s">
        <v>161</v>
      </c>
      <c r="C44" s="83">
        <v>5000</v>
      </c>
      <c r="D44" s="83"/>
      <c r="E44" s="83"/>
      <c r="F44" s="83"/>
      <c r="G44" s="137">
        <v>0.36199999999999999</v>
      </c>
      <c r="H44" s="117">
        <v>151.94180774688701</v>
      </c>
      <c r="I44" s="125">
        <v>1.5167843160720999E-2</v>
      </c>
      <c r="J44" s="125">
        <v>7.6726991260828895E-2</v>
      </c>
      <c r="K44" s="139">
        <f t="shared" si="6"/>
        <v>1</v>
      </c>
      <c r="L44" s="129">
        <f>AVERAGE(H44:H48)</f>
        <v>179.02767457962</v>
      </c>
      <c r="M44" s="131">
        <f>AVERAGE(I44:I48)</f>
        <v>1.004266068128928E-2</v>
      </c>
      <c r="N44" s="131">
        <f>_xlfn.STDEV.P(I44:I48)</f>
        <v>3.4010886251770451E-3</v>
      </c>
      <c r="O44" s="144">
        <f t="shared" ref="O44:O50" si="10">IF(L44=0,"",K44)</f>
        <v>1</v>
      </c>
    </row>
    <row r="45" spans="2:15" x14ac:dyDescent="0.25">
      <c r="B45" s="62" t="s">
        <v>175</v>
      </c>
      <c r="C45" s="62"/>
      <c r="D45" s="62"/>
      <c r="E45" s="62"/>
      <c r="F45" s="83"/>
      <c r="G45" s="115">
        <v>0.36199999999999999</v>
      </c>
      <c r="H45" s="118">
        <v>201.89487409591601</v>
      </c>
      <c r="I45" s="68">
        <v>6.3256403338391E-3</v>
      </c>
      <c r="J45" s="68">
        <v>2.9232706958735401E-2</v>
      </c>
      <c r="K45" s="111">
        <f t="shared" si="6"/>
        <v>1</v>
      </c>
      <c r="L45" s="101"/>
      <c r="M45" s="131"/>
      <c r="N45" s="131"/>
      <c r="O45" s="142" t="str">
        <f t="shared" si="10"/>
        <v/>
      </c>
    </row>
    <row r="46" spans="2:15" x14ac:dyDescent="0.25">
      <c r="B46" s="62"/>
      <c r="C46" s="62"/>
      <c r="D46" s="62"/>
      <c r="E46" s="62"/>
      <c r="F46" s="83"/>
      <c r="G46" s="115">
        <v>0.36199999999999999</v>
      </c>
      <c r="H46" s="118">
        <v>167.87926077842701</v>
      </c>
      <c r="I46" s="68">
        <v>6.8065523759762402E-3</v>
      </c>
      <c r="J46" s="68">
        <v>3.8947979132246402E-2</v>
      </c>
      <c r="K46" s="82">
        <f t="shared" si="6"/>
        <v>1</v>
      </c>
      <c r="L46" s="101"/>
      <c r="M46" s="131"/>
      <c r="N46" s="131"/>
      <c r="O46" s="142" t="str">
        <f t="shared" si="10"/>
        <v/>
      </c>
    </row>
    <row r="47" spans="2:15" x14ac:dyDescent="0.25">
      <c r="B47" s="62"/>
      <c r="C47" s="62"/>
      <c r="D47" s="62"/>
      <c r="E47" s="62"/>
      <c r="F47" s="83"/>
      <c r="G47" s="115">
        <v>0.36199999999999999</v>
      </c>
      <c r="H47" s="118">
        <v>178.964950084686</v>
      </c>
      <c r="I47" s="68">
        <v>9.2817915514020691E-3</v>
      </c>
      <c r="J47" s="68">
        <v>4.9515822708500398E-2</v>
      </c>
      <c r="K47" s="82">
        <f t="shared" si="6"/>
        <v>1</v>
      </c>
      <c r="L47" s="101"/>
      <c r="M47" s="131"/>
      <c r="N47" s="131"/>
      <c r="O47" s="142" t="str">
        <f t="shared" si="10"/>
        <v/>
      </c>
    </row>
    <row r="48" spans="2:15" x14ac:dyDescent="0.25">
      <c r="B48" s="62"/>
      <c r="C48" s="62"/>
      <c r="D48" s="62"/>
      <c r="E48" s="62"/>
      <c r="F48" s="83"/>
      <c r="G48" s="115">
        <v>0.36199999999999999</v>
      </c>
      <c r="H48" s="118">
        <v>194.45748019218399</v>
      </c>
      <c r="I48" s="68">
        <v>1.2631475984508001E-2</v>
      </c>
      <c r="J48" s="68">
        <v>5.9227571303627602E-2</v>
      </c>
      <c r="K48" s="82">
        <f t="shared" si="6"/>
        <v>1</v>
      </c>
      <c r="L48" s="99"/>
      <c r="M48" s="132"/>
      <c r="N48" s="132"/>
      <c r="O48" s="142" t="str">
        <f t="shared" si="10"/>
        <v/>
      </c>
    </row>
    <row r="49" spans="2:32" x14ac:dyDescent="0.25">
      <c r="B49" s="62"/>
      <c r="C49" s="62"/>
      <c r="D49" s="62"/>
      <c r="E49" s="62"/>
      <c r="F49" s="83"/>
      <c r="G49" s="115">
        <v>0.44</v>
      </c>
      <c r="H49" s="118">
        <v>156.074069738388</v>
      </c>
      <c r="I49" s="68">
        <v>4.1820206468474704E-3</v>
      </c>
      <c r="J49" s="68">
        <v>1.01595506648992E-2</v>
      </c>
      <c r="K49" s="82">
        <f t="shared" si="6"/>
        <v>1.2154696132596685</v>
      </c>
      <c r="L49" s="129">
        <f>AVERAGE(H49:H53)</f>
        <v>160.3386901855466</v>
      </c>
      <c r="M49" s="131">
        <f>AVERAGE(I49:I53)</f>
        <v>6.9577800101022196E-3</v>
      </c>
      <c r="N49" s="131">
        <f>_xlfn.STDEV.P(I49:I53)</f>
        <v>4.2003425418505142E-3</v>
      </c>
      <c r="O49" s="142">
        <f t="shared" si="10"/>
        <v>1.2154696132596685</v>
      </c>
    </row>
    <row r="50" spans="2:32" x14ac:dyDescent="0.25">
      <c r="B50" s="62"/>
      <c r="C50" s="62"/>
      <c r="D50" s="62"/>
      <c r="E50" s="62"/>
      <c r="F50" s="83"/>
      <c r="G50" s="115">
        <v>0.44</v>
      </c>
      <c r="H50" s="118">
        <v>134.74592018127399</v>
      </c>
      <c r="I50" s="68">
        <v>1.26951826873656E-2</v>
      </c>
      <c r="J50" s="68">
        <v>6.0085243263108899E-2</v>
      </c>
      <c r="K50" s="82">
        <f t="shared" si="6"/>
        <v>1.2154696132596685</v>
      </c>
      <c r="L50" s="99"/>
      <c r="M50" s="132"/>
      <c r="N50" s="132"/>
      <c r="O50" s="142" t="str">
        <f t="shared" si="10"/>
        <v/>
      </c>
    </row>
    <row r="51" spans="2:32" x14ac:dyDescent="0.25">
      <c r="B51" s="62"/>
      <c r="C51" s="62"/>
      <c r="D51" s="62"/>
      <c r="E51" s="62"/>
      <c r="F51" s="83"/>
      <c r="G51" s="115">
        <v>0.44</v>
      </c>
      <c r="H51" s="118">
        <v>168.46350598335201</v>
      </c>
      <c r="I51" s="68">
        <v>1.13623108349992E-2</v>
      </c>
      <c r="J51" s="68">
        <v>5.2466161633710498E-2</v>
      </c>
      <c r="K51" s="82">
        <f t="shared" si="6"/>
        <v>1.2154696132596685</v>
      </c>
      <c r="L51" s="101"/>
      <c r="M51" s="131"/>
      <c r="N51" s="131"/>
      <c r="O51" s="142"/>
    </row>
    <row r="52" spans="2:32" x14ac:dyDescent="0.25">
      <c r="B52" s="62"/>
      <c r="C52" s="62"/>
      <c r="D52" s="62"/>
      <c r="E52" s="62"/>
      <c r="F52" s="83"/>
      <c r="G52" s="115">
        <v>0.44</v>
      </c>
      <c r="H52" s="118">
        <v>163.020238637924</v>
      </c>
      <c r="I52" s="68">
        <v>2.5461308942792498E-3</v>
      </c>
      <c r="J52" s="68">
        <v>8.1878466928776497E-3</v>
      </c>
      <c r="K52" s="82">
        <f t="shared" si="6"/>
        <v>1.2154696132596685</v>
      </c>
      <c r="L52" s="101"/>
      <c r="M52" s="131"/>
      <c r="N52" s="131"/>
      <c r="O52" s="142"/>
      <c r="AF52" t="s">
        <v>201</v>
      </c>
    </row>
    <row r="53" spans="2:32" x14ac:dyDescent="0.25">
      <c r="B53" s="62"/>
      <c r="C53" s="62"/>
      <c r="D53" s="62"/>
      <c r="E53" s="62"/>
      <c r="F53" s="83"/>
      <c r="G53" s="115">
        <v>0.44</v>
      </c>
      <c r="H53" s="118">
        <v>179.38971638679499</v>
      </c>
      <c r="I53" s="68">
        <v>4.0032549870195801E-3</v>
      </c>
      <c r="J53" s="68">
        <v>1.15264426342742E-2</v>
      </c>
      <c r="K53" s="82">
        <f t="shared" si="6"/>
        <v>1.2154696132596685</v>
      </c>
      <c r="L53" s="101"/>
      <c r="M53" s="131"/>
      <c r="N53" s="131"/>
      <c r="O53" s="142"/>
    </row>
    <row r="54" spans="2:32" x14ac:dyDescent="0.25">
      <c r="B54" s="62"/>
      <c r="C54" s="62"/>
      <c r="D54" s="62"/>
      <c r="E54" s="62"/>
      <c r="F54" s="83"/>
      <c r="G54" s="115">
        <v>0.5</v>
      </c>
      <c r="H54" s="118">
        <v>191.81150269508299</v>
      </c>
      <c r="I54" s="68">
        <v>6.7750953472709699E-3</v>
      </c>
      <c r="J54" s="68">
        <v>2.5264713467431098E-2</v>
      </c>
      <c r="K54" s="82">
        <f t="shared" si="6"/>
        <v>1.3812154696132597</v>
      </c>
      <c r="L54" s="129">
        <f>AVERAGE(H54:H58)</f>
        <v>182.67535152435261</v>
      </c>
      <c r="M54" s="131">
        <f>AVERAGE(I54:I58)</f>
        <v>5.4196669374786746E-3</v>
      </c>
      <c r="N54" s="131">
        <f>_xlfn.STDEV.P(I54:I58)</f>
        <v>7.3389814431580244E-4</v>
      </c>
      <c r="O54" s="142">
        <f t="shared" ref="O54:O59" si="11">IF(L54=0,"",K54)</f>
        <v>1.3812154696132597</v>
      </c>
      <c r="AF54" t="s">
        <v>192</v>
      </c>
    </row>
    <row r="55" spans="2:32" x14ac:dyDescent="0.25">
      <c r="B55" s="62"/>
      <c r="C55" s="62"/>
      <c r="D55" s="62"/>
      <c r="E55" s="62"/>
      <c r="F55" s="83"/>
      <c r="G55" s="115">
        <v>0.5</v>
      </c>
      <c r="H55" s="118">
        <v>177.30350065231301</v>
      </c>
      <c r="I55" s="68">
        <v>4.9130140735850003E-3</v>
      </c>
      <c r="J55" s="68">
        <v>1.32841375015205E-2</v>
      </c>
      <c r="K55" s="82">
        <f t="shared" si="6"/>
        <v>1.3812154696132597</v>
      </c>
      <c r="L55" s="99"/>
      <c r="M55" s="132"/>
      <c r="N55" s="132"/>
      <c r="O55" s="142" t="str">
        <f t="shared" si="11"/>
        <v/>
      </c>
      <c r="AE55">
        <v>1</v>
      </c>
      <c r="AF55" t="s">
        <v>193</v>
      </c>
    </row>
    <row r="56" spans="2:32" x14ac:dyDescent="0.25">
      <c r="B56" s="62"/>
      <c r="C56" s="62"/>
      <c r="D56" s="62"/>
      <c r="E56" s="62"/>
      <c r="F56" s="83"/>
      <c r="G56" s="115">
        <v>0.5</v>
      </c>
      <c r="H56" s="118">
        <v>187.37930989265399</v>
      </c>
      <c r="I56" s="68">
        <v>4.6478648935984702E-3</v>
      </c>
      <c r="J56" s="68">
        <v>1.0665555214227599E-2</v>
      </c>
      <c r="K56" s="82">
        <f t="shared" si="6"/>
        <v>1.3812154696132597</v>
      </c>
      <c r="L56" s="99"/>
      <c r="M56" s="132"/>
      <c r="N56" s="132"/>
      <c r="O56" s="142" t="str">
        <f t="shared" si="11"/>
        <v/>
      </c>
      <c r="AE56">
        <v>2</v>
      </c>
      <c r="AF56" t="s">
        <v>194</v>
      </c>
    </row>
    <row r="57" spans="2:32" x14ac:dyDescent="0.25">
      <c r="B57" s="62"/>
      <c r="C57" s="62"/>
      <c r="D57" s="62"/>
      <c r="E57" s="62"/>
      <c r="F57" s="83"/>
      <c r="G57" s="115">
        <v>0.5</v>
      </c>
      <c r="H57" s="118">
        <v>179.56361246109</v>
      </c>
      <c r="I57" s="68">
        <v>5.3971219185429999E-3</v>
      </c>
      <c r="J57" s="68">
        <v>1.3012007227553701E-2</v>
      </c>
      <c r="K57" s="82">
        <f t="shared" si="6"/>
        <v>1.3812154696132597</v>
      </c>
      <c r="L57" s="101"/>
      <c r="M57" s="131"/>
      <c r="N57" s="131"/>
      <c r="O57" s="142" t="str">
        <f t="shared" si="11"/>
        <v/>
      </c>
      <c r="AF57" t="s">
        <v>196</v>
      </c>
    </row>
    <row r="58" spans="2:32" x14ac:dyDescent="0.25">
      <c r="B58" s="62"/>
      <c r="C58" s="62"/>
      <c r="D58" s="62"/>
      <c r="E58" s="62"/>
      <c r="F58" s="83"/>
      <c r="G58" s="115">
        <v>0.5</v>
      </c>
      <c r="H58" s="118">
        <v>177.31883192062301</v>
      </c>
      <c r="I58" s="68">
        <v>5.3652384543959302E-3</v>
      </c>
      <c r="J58" s="68">
        <v>1.39580136330606E-2</v>
      </c>
      <c r="K58" s="82">
        <f t="shared" si="6"/>
        <v>1.3812154696132597</v>
      </c>
      <c r="L58" s="101"/>
      <c r="M58" s="131"/>
      <c r="N58" s="131"/>
      <c r="O58" s="142" t="str">
        <f t="shared" si="11"/>
        <v/>
      </c>
      <c r="AF58" t="s">
        <v>197</v>
      </c>
    </row>
    <row r="59" spans="2:32" x14ac:dyDescent="0.25">
      <c r="B59" s="62"/>
      <c r="C59" s="62"/>
      <c r="D59" s="62"/>
      <c r="E59" s="62"/>
      <c r="F59" s="83"/>
      <c r="G59" s="115">
        <v>0.6</v>
      </c>
      <c r="H59" s="118">
        <v>186.84171199798499</v>
      </c>
      <c r="I59" s="68">
        <v>7.3325647427461499E-3</v>
      </c>
      <c r="J59" s="68">
        <v>1.9799297625852599E-2</v>
      </c>
      <c r="K59" s="82">
        <f t="shared" si="6"/>
        <v>1.6574585635359116</v>
      </c>
      <c r="L59" s="129">
        <f>AVERAGE(H59:H63)</f>
        <v>183.51552753448419</v>
      </c>
      <c r="M59" s="131">
        <f>AVERAGE(I59:I63)</f>
        <v>6.7012600535421921E-3</v>
      </c>
      <c r="N59" s="131">
        <f>_xlfn.STDEV.P(I59:I63)</f>
        <v>2.4083448683492933E-3</v>
      </c>
      <c r="O59" s="142">
        <f t="shared" si="11"/>
        <v>1.6574585635359116</v>
      </c>
      <c r="AE59">
        <v>3</v>
      </c>
      <c r="AF59" t="s">
        <v>198</v>
      </c>
    </row>
    <row r="60" spans="2:32" x14ac:dyDescent="0.25">
      <c r="B60" s="62"/>
      <c r="C60" s="62"/>
      <c r="D60" s="62"/>
      <c r="E60" s="62"/>
      <c r="F60" s="83"/>
      <c r="G60" s="115">
        <v>0.6</v>
      </c>
      <c r="H60" s="118">
        <v>172.97892689704801</v>
      </c>
      <c r="I60" s="68">
        <v>5.7214866761761797E-3</v>
      </c>
      <c r="J60" s="68">
        <v>2.9922206160719299E-2</v>
      </c>
      <c r="K60" s="82">
        <f t="shared" si="6"/>
        <v>1.6574585635359116</v>
      </c>
      <c r="L60" s="99"/>
      <c r="M60" s="132"/>
      <c r="N60" s="132"/>
      <c r="O60" s="142" t="str">
        <f t="shared" ref="O60" si="12">IF(L60=0,"",K60)</f>
        <v/>
      </c>
    </row>
    <row r="61" spans="2:32" x14ac:dyDescent="0.25">
      <c r="B61" s="62"/>
      <c r="C61" s="62"/>
      <c r="D61" s="62"/>
      <c r="E61" s="62"/>
      <c r="F61" s="83"/>
      <c r="G61" s="115">
        <v>0.6</v>
      </c>
      <c r="H61" s="118">
        <v>208.238502979278</v>
      </c>
      <c r="I61" s="68">
        <v>1.09656545065392E-2</v>
      </c>
      <c r="J61" s="68">
        <v>6.2169197305238101E-2</v>
      </c>
      <c r="K61" s="82">
        <f t="shared" si="6"/>
        <v>1.6574585635359116</v>
      </c>
      <c r="L61" s="99"/>
      <c r="M61" s="132"/>
      <c r="N61" s="132"/>
      <c r="O61" s="142"/>
      <c r="AF61" t="s">
        <v>199</v>
      </c>
    </row>
    <row r="62" spans="2:32" x14ac:dyDescent="0.25">
      <c r="B62" s="62"/>
      <c r="C62" s="62"/>
      <c r="D62" s="62"/>
      <c r="E62" s="62"/>
      <c r="F62" s="83"/>
      <c r="G62" s="115">
        <v>0.6</v>
      </c>
      <c r="H62" s="118">
        <v>151.470948219299</v>
      </c>
      <c r="I62" s="68">
        <v>3.79729870539789E-3</v>
      </c>
      <c r="J62" s="68">
        <v>8.4857438924162403E-3</v>
      </c>
      <c r="K62" s="82">
        <f t="shared" si="6"/>
        <v>1.6574585635359116</v>
      </c>
      <c r="L62" s="99"/>
      <c r="M62" s="132"/>
      <c r="N62" s="132"/>
      <c r="O62" s="142"/>
    </row>
    <row r="63" spans="2:32" ht="15.75" thickBot="1" x14ac:dyDescent="0.3">
      <c r="B63" s="87"/>
      <c r="C63" s="87"/>
      <c r="D63" s="87"/>
      <c r="E63" s="87"/>
      <c r="F63" s="87"/>
      <c r="G63" s="136">
        <v>0.6</v>
      </c>
      <c r="H63" s="119">
        <v>198.04754757881099</v>
      </c>
      <c r="I63" s="126">
        <v>5.6892956368515398E-3</v>
      </c>
      <c r="J63" s="126">
        <v>2.46682406994015E-2</v>
      </c>
      <c r="K63" s="107">
        <f t="shared" si="6"/>
        <v>1.6574585635359116</v>
      </c>
      <c r="L63" s="100"/>
      <c r="M63" s="133"/>
      <c r="N63" s="133"/>
      <c r="O63" s="143"/>
    </row>
    <row r="64" spans="2:32" x14ac:dyDescent="0.25">
      <c r="B64" s="83" t="s">
        <v>162</v>
      </c>
      <c r="C64" s="83">
        <v>5000</v>
      </c>
      <c r="D64" s="83"/>
      <c r="E64" s="83"/>
      <c r="F64" s="83"/>
      <c r="G64" s="137">
        <v>0.36199999999999999</v>
      </c>
      <c r="H64" s="117">
        <v>153.95575141906701</v>
      </c>
      <c r="I64" s="125">
        <v>3.4919985237050599E-3</v>
      </c>
      <c r="J64" s="125">
        <v>8.7741581658727901E-3</v>
      </c>
      <c r="K64" s="139">
        <f t="shared" si="6"/>
        <v>1</v>
      </c>
      <c r="L64" s="129">
        <f>AVERAGE(H64:H68)</f>
        <v>137.31270856857259</v>
      </c>
      <c r="M64" s="131">
        <f>AVERAGE(I64:I68)</f>
        <v>4.6148673133714398E-3</v>
      </c>
      <c r="N64" s="131">
        <f>_xlfn.STDEV.P(I64:I68)</f>
        <v>2.6962511515547091E-3</v>
      </c>
      <c r="O64" s="142">
        <f t="shared" ref="O64:O70" si="13">IF(L64=0,"",K64)</f>
        <v>1</v>
      </c>
    </row>
    <row r="65" spans="2:15" x14ac:dyDescent="0.25">
      <c r="B65" s="62" t="s">
        <v>176</v>
      </c>
      <c r="C65" s="62"/>
      <c r="D65" s="62"/>
      <c r="E65" s="62"/>
      <c r="F65" s="83"/>
      <c r="G65" s="115">
        <v>0.36199999999999999</v>
      </c>
      <c r="H65" s="118">
        <v>140.362437725067</v>
      </c>
      <c r="I65" s="68">
        <v>3.0844740782472999E-3</v>
      </c>
      <c r="J65" s="68">
        <v>1.19679045658194E-2</v>
      </c>
      <c r="K65" s="111">
        <f t="shared" si="6"/>
        <v>1</v>
      </c>
      <c r="L65" s="101"/>
      <c r="M65" s="131"/>
      <c r="N65" s="131"/>
      <c r="O65" s="142" t="str">
        <f t="shared" si="13"/>
        <v/>
      </c>
    </row>
    <row r="66" spans="2:15" x14ac:dyDescent="0.25">
      <c r="B66" s="62"/>
      <c r="C66" s="62"/>
      <c r="D66" s="62"/>
      <c r="E66" s="62"/>
      <c r="F66" s="83"/>
      <c r="G66" s="115">
        <v>0.36199999999999999</v>
      </c>
      <c r="H66" s="118">
        <v>141.27498078346201</v>
      </c>
      <c r="I66" s="68">
        <v>2.64429421318335E-3</v>
      </c>
      <c r="J66" s="68">
        <v>1.43656338537695E-2</v>
      </c>
      <c r="K66" s="82">
        <f t="shared" si="6"/>
        <v>1</v>
      </c>
      <c r="L66" s="101"/>
      <c r="M66" s="131"/>
      <c r="N66" s="131"/>
      <c r="O66" s="142" t="str">
        <f t="shared" si="13"/>
        <v/>
      </c>
    </row>
    <row r="67" spans="2:15" x14ac:dyDescent="0.25">
      <c r="B67" s="62"/>
      <c r="C67" s="62"/>
      <c r="D67" s="62"/>
      <c r="E67" s="62"/>
      <c r="F67" s="83"/>
      <c r="G67" s="115">
        <v>0.36199999999999999</v>
      </c>
      <c r="H67" s="118">
        <v>128.146191358566</v>
      </c>
      <c r="I67" s="68">
        <v>9.9411529368066895E-3</v>
      </c>
      <c r="J67" s="68">
        <v>5.8675153801678197E-2</v>
      </c>
      <c r="K67" s="82">
        <f t="shared" si="6"/>
        <v>1</v>
      </c>
      <c r="L67" s="101"/>
      <c r="M67" s="131"/>
      <c r="N67" s="131"/>
      <c r="O67" s="142" t="str">
        <f t="shared" si="13"/>
        <v/>
      </c>
    </row>
    <row r="68" spans="2:15" x14ac:dyDescent="0.25">
      <c r="B68" s="62"/>
      <c r="C68" s="62"/>
      <c r="D68" s="62"/>
      <c r="E68" s="62"/>
      <c r="F68" s="83"/>
      <c r="G68" s="115">
        <v>0.36199999999999999</v>
      </c>
      <c r="H68" s="118">
        <v>122.82418155670101</v>
      </c>
      <c r="I68" s="68">
        <v>3.9124168149147999E-3</v>
      </c>
      <c r="J68" s="68">
        <v>2.2973381276512699E-2</v>
      </c>
      <c r="K68" s="82">
        <f t="shared" si="6"/>
        <v>1</v>
      </c>
      <c r="L68" s="99"/>
      <c r="M68" s="132"/>
      <c r="N68" s="132"/>
      <c r="O68" s="142" t="str">
        <f t="shared" si="13"/>
        <v/>
      </c>
    </row>
    <row r="69" spans="2:15" x14ac:dyDescent="0.25">
      <c r="B69" s="62"/>
      <c r="C69" s="62"/>
      <c r="D69" s="62"/>
      <c r="E69" s="62"/>
      <c r="F69" s="83"/>
      <c r="G69" s="115">
        <v>0.44</v>
      </c>
      <c r="H69" s="118">
        <v>164.227041006088</v>
      </c>
      <c r="I69" s="68">
        <v>6.4510442862384804E-3</v>
      </c>
      <c r="J69" s="68">
        <v>2.4482552632770601E-2</v>
      </c>
      <c r="K69" s="82">
        <f t="shared" si="6"/>
        <v>1.2154696132596685</v>
      </c>
      <c r="L69" s="129">
        <f>AVERAGE(H69:H73)</f>
        <v>140.96830272674501</v>
      </c>
      <c r="M69" s="131">
        <f>AVERAGE(I69:I73)</f>
        <v>9.2356065281754517E-3</v>
      </c>
      <c r="N69" s="131">
        <f>_xlfn.STDEV.P(I69:I73)</f>
        <v>6.9852881661015033E-3</v>
      </c>
      <c r="O69" s="142">
        <f t="shared" si="13"/>
        <v>1.2154696132596685</v>
      </c>
    </row>
    <row r="70" spans="2:15" x14ac:dyDescent="0.25">
      <c r="B70" s="62"/>
      <c r="C70" s="62"/>
      <c r="D70" s="62"/>
      <c r="E70" s="62"/>
      <c r="F70" s="83"/>
      <c r="G70" s="115">
        <v>0.44</v>
      </c>
      <c r="H70" s="118">
        <v>100.345291137695</v>
      </c>
      <c r="I70" s="68">
        <v>2.2303249651861399E-2</v>
      </c>
      <c r="J70" s="68">
        <v>6.7225344839752399E-2</v>
      </c>
      <c r="K70" s="82">
        <f t="shared" si="6"/>
        <v>1.2154696132596685</v>
      </c>
      <c r="L70" s="99"/>
      <c r="M70" s="132"/>
      <c r="N70" s="132"/>
      <c r="O70" s="142" t="str">
        <f t="shared" si="13"/>
        <v/>
      </c>
    </row>
    <row r="71" spans="2:15" x14ac:dyDescent="0.25">
      <c r="B71" s="62"/>
      <c r="C71" s="62"/>
      <c r="D71" s="62"/>
      <c r="E71" s="62"/>
      <c r="F71" s="83"/>
      <c r="G71" s="115">
        <v>0.44</v>
      </c>
      <c r="H71" s="118">
        <v>165.34879565238899</v>
      </c>
      <c r="I71" s="68">
        <v>1.02766451383117E-2</v>
      </c>
      <c r="J71" s="68">
        <v>4.9084523658820503E-2</v>
      </c>
      <c r="K71" s="82">
        <f t="shared" si="6"/>
        <v>1.2154696132596685</v>
      </c>
      <c r="L71" s="101"/>
      <c r="M71" s="131"/>
      <c r="N71" s="131"/>
      <c r="O71" s="142"/>
    </row>
    <row r="72" spans="2:15" x14ac:dyDescent="0.25">
      <c r="B72" s="62"/>
      <c r="C72" s="62"/>
      <c r="D72" s="62"/>
      <c r="E72" s="62"/>
      <c r="F72" s="83"/>
      <c r="G72" s="115">
        <v>0.44</v>
      </c>
      <c r="H72" s="118">
        <v>123.78844904899501</v>
      </c>
      <c r="I72" s="68">
        <v>3.9289111087408603E-3</v>
      </c>
      <c r="J72" s="68">
        <v>1.2069256374138301E-2</v>
      </c>
      <c r="K72" s="82">
        <f t="shared" si="6"/>
        <v>1.2154696132596685</v>
      </c>
      <c r="L72" s="101"/>
      <c r="M72" s="131"/>
      <c r="N72" s="131"/>
      <c r="O72" s="142"/>
    </row>
    <row r="73" spans="2:15" x14ac:dyDescent="0.25">
      <c r="B73" s="62"/>
      <c r="C73" s="62"/>
      <c r="D73" s="62"/>
      <c r="E73" s="62"/>
      <c r="F73" s="83"/>
      <c r="G73" s="115">
        <v>0.44</v>
      </c>
      <c r="H73" s="118">
        <v>151.13193678855799</v>
      </c>
      <c r="I73" s="68">
        <v>3.2181824557248198E-3</v>
      </c>
      <c r="J73" s="68">
        <v>6.5666245346453801E-3</v>
      </c>
      <c r="K73" s="82">
        <f t="shared" si="6"/>
        <v>1.2154696132596685</v>
      </c>
      <c r="L73" s="101"/>
      <c r="M73" s="131"/>
      <c r="N73" s="131"/>
      <c r="O73" s="142"/>
    </row>
    <row r="74" spans="2:15" x14ac:dyDescent="0.25">
      <c r="B74" s="62"/>
      <c r="C74" s="62"/>
      <c r="D74" s="62"/>
      <c r="E74" s="62"/>
      <c r="F74" s="83"/>
      <c r="G74" s="115">
        <v>0.5</v>
      </c>
      <c r="H74" s="118">
        <v>159.05324959754901</v>
      </c>
      <c r="I74" s="68">
        <v>4.1168215469472701E-3</v>
      </c>
      <c r="J74" s="68">
        <v>1.0068903394789599E-2</v>
      </c>
      <c r="K74" s="82">
        <f t="shared" si="6"/>
        <v>1.3812154696132597</v>
      </c>
      <c r="L74" s="129">
        <f>AVERAGE(H74:H78)</f>
        <v>151.6341647624964</v>
      </c>
      <c r="M74" s="131">
        <f>AVERAGE(I74:I78)</f>
        <v>6.9136570741612268E-3</v>
      </c>
      <c r="N74" s="131">
        <f>_xlfn.STDEV.P(I74:I78)</f>
        <v>4.0306047448428074E-3</v>
      </c>
      <c r="O74" s="142">
        <f t="shared" ref="O74:O79" si="14">IF(L74=0,"",K74)</f>
        <v>1.3812154696132597</v>
      </c>
    </row>
    <row r="75" spans="2:15" x14ac:dyDescent="0.25">
      <c r="B75" s="62"/>
      <c r="C75" s="62"/>
      <c r="D75" s="62"/>
      <c r="E75" s="62"/>
      <c r="F75" s="83"/>
      <c r="G75" s="115">
        <v>0.5</v>
      </c>
      <c r="H75" s="118">
        <v>123.919521808624</v>
      </c>
      <c r="I75" s="68">
        <v>1.44039751907511E-2</v>
      </c>
      <c r="J75" s="68">
        <v>2.6889408440358298E-2</v>
      </c>
      <c r="K75" s="82">
        <f t="shared" si="6"/>
        <v>1.3812154696132597</v>
      </c>
      <c r="L75" s="99"/>
      <c r="M75" s="132"/>
      <c r="N75" s="132"/>
      <c r="O75" s="142" t="str">
        <f t="shared" si="14"/>
        <v/>
      </c>
    </row>
    <row r="76" spans="2:15" x14ac:dyDescent="0.25">
      <c r="B76" s="62"/>
      <c r="C76" s="62"/>
      <c r="D76" s="62"/>
      <c r="E76" s="62"/>
      <c r="F76" s="83"/>
      <c r="G76" s="115">
        <v>0.5</v>
      </c>
      <c r="H76" s="118">
        <v>160.032160758972</v>
      </c>
      <c r="I76" s="68">
        <v>5.9619943531796097E-3</v>
      </c>
      <c r="J76" s="68">
        <v>2.38919023186859E-2</v>
      </c>
      <c r="K76" s="82">
        <f t="shared" si="6"/>
        <v>1.3812154696132597</v>
      </c>
      <c r="L76" s="99"/>
      <c r="M76" s="132"/>
      <c r="N76" s="132"/>
      <c r="O76" s="142" t="str">
        <f t="shared" si="14"/>
        <v/>
      </c>
    </row>
    <row r="77" spans="2:15" x14ac:dyDescent="0.25">
      <c r="B77" s="62"/>
      <c r="C77" s="62"/>
      <c r="D77" s="62"/>
      <c r="E77" s="62"/>
      <c r="F77" s="83"/>
      <c r="G77" s="115">
        <v>0.5</v>
      </c>
      <c r="H77" s="118">
        <v>151.20729184150599</v>
      </c>
      <c r="I77" s="68">
        <v>2.8753237049282702E-3</v>
      </c>
      <c r="J77" s="68">
        <v>7.8267781809471595E-3</v>
      </c>
      <c r="K77" s="82">
        <f t="shared" si="6"/>
        <v>1.3812154696132597</v>
      </c>
      <c r="L77" s="101"/>
      <c r="M77" s="131"/>
      <c r="N77" s="131"/>
      <c r="O77" s="142" t="str">
        <f t="shared" si="14"/>
        <v/>
      </c>
    </row>
    <row r="78" spans="2:15" x14ac:dyDescent="0.25">
      <c r="B78" s="62"/>
      <c r="C78" s="62"/>
      <c r="D78" s="62"/>
      <c r="E78" s="62"/>
      <c r="F78" s="83"/>
      <c r="G78" s="115">
        <v>0.5</v>
      </c>
      <c r="H78" s="118">
        <v>163.958599805831</v>
      </c>
      <c r="I78" s="68">
        <v>7.2101705749998803E-3</v>
      </c>
      <c r="J78" s="68">
        <v>2.2868943992880399E-2</v>
      </c>
      <c r="K78" s="82">
        <f t="shared" si="6"/>
        <v>1.3812154696132597</v>
      </c>
      <c r="L78" s="101"/>
      <c r="M78" s="131"/>
      <c r="N78" s="131"/>
      <c r="O78" s="142" t="str">
        <f t="shared" si="14"/>
        <v/>
      </c>
    </row>
    <row r="79" spans="2:15" x14ac:dyDescent="0.25">
      <c r="B79" s="62"/>
      <c r="C79" s="62"/>
      <c r="D79" s="62"/>
      <c r="E79" s="62"/>
      <c r="F79" s="83"/>
      <c r="G79" s="115">
        <v>0.6</v>
      </c>
      <c r="H79" s="118">
        <v>174.234987497329</v>
      </c>
      <c r="I79" s="68">
        <v>7.0406018787070399E-3</v>
      </c>
      <c r="J79" s="68">
        <v>1.50082789452006E-2</v>
      </c>
      <c r="K79" s="82">
        <f t="shared" si="6"/>
        <v>1.6574585635359116</v>
      </c>
      <c r="L79" s="129">
        <f>AVERAGE(H79:H83)</f>
        <v>166.02123527526777</v>
      </c>
      <c r="M79" s="131">
        <f>AVERAGE(I79:I83)</f>
        <v>5.2184105136228063E-3</v>
      </c>
      <c r="N79" s="131">
        <f>_xlfn.STDEV.P(I79:I83)</f>
        <v>1.404767359234638E-3</v>
      </c>
      <c r="O79" s="142">
        <f t="shared" si="14"/>
        <v>1.6574585635359116</v>
      </c>
    </row>
    <row r="80" spans="2:15" x14ac:dyDescent="0.25">
      <c r="B80" s="62"/>
      <c r="C80" s="62"/>
      <c r="D80" s="62"/>
      <c r="E80" s="62"/>
      <c r="F80" s="83"/>
      <c r="G80" s="115">
        <v>0.6</v>
      </c>
      <c r="H80" s="118">
        <v>170.88998794555599</v>
      </c>
      <c r="I80" s="68">
        <v>4.2725393568518698E-3</v>
      </c>
      <c r="J80" s="68">
        <v>8.4385832890602006E-3</v>
      </c>
      <c r="K80" s="82">
        <f t="shared" si="6"/>
        <v>1.6574585635359116</v>
      </c>
      <c r="L80" s="99"/>
      <c r="M80" s="132"/>
      <c r="N80" s="132"/>
      <c r="O80" s="142" t="str">
        <f t="shared" ref="O80" si="15">IF(L80=0,"",K80)</f>
        <v/>
      </c>
    </row>
    <row r="81" spans="2:15" x14ac:dyDescent="0.25">
      <c r="B81" s="62"/>
      <c r="C81" s="62"/>
      <c r="D81" s="62"/>
      <c r="E81" s="62"/>
      <c r="F81" s="83"/>
      <c r="G81" s="115">
        <v>0.6</v>
      </c>
      <c r="H81" s="118">
        <v>147.61329507827699</v>
      </c>
      <c r="I81" s="68">
        <v>6.3435951994336801E-3</v>
      </c>
      <c r="J81" s="68">
        <v>1.2420849135453301E-2</v>
      </c>
      <c r="K81" s="82">
        <f t="shared" si="6"/>
        <v>1.6574585635359116</v>
      </c>
      <c r="L81" s="99"/>
      <c r="M81" s="132"/>
      <c r="N81" s="132"/>
      <c r="O81" s="142"/>
    </row>
    <row r="82" spans="2:15" x14ac:dyDescent="0.25">
      <c r="B82" s="62"/>
      <c r="C82" s="62"/>
      <c r="D82" s="62"/>
      <c r="E82" s="62"/>
      <c r="F82" s="83"/>
      <c r="G82" s="115">
        <v>0.6</v>
      </c>
      <c r="H82" s="118">
        <v>180.57443571090599</v>
      </c>
      <c r="I82" s="68">
        <v>5.3091596821966602E-3</v>
      </c>
      <c r="J82" s="68">
        <v>1.0997647381745799E-2</v>
      </c>
      <c r="K82" s="82">
        <f t="shared" si="6"/>
        <v>1.6574585635359116</v>
      </c>
      <c r="L82" s="99"/>
      <c r="M82" s="132"/>
      <c r="N82" s="132"/>
      <c r="O82" s="142"/>
    </row>
    <row r="83" spans="2:15" ht="15.75" thickBot="1" x14ac:dyDescent="0.3">
      <c r="B83" s="113"/>
      <c r="C83" s="113"/>
      <c r="D83" s="113"/>
      <c r="E83" s="113"/>
      <c r="F83" s="113"/>
      <c r="G83" s="138">
        <v>0.6</v>
      </c>
      <c r="H83" s="120">
        <v>156.793470144271</v>
      </c>
      <c r="I83" s="127">
        <v>3.1261564509247799E-3</v>
      </c>
      <c r="J83" s="127">
        <v>1.12713516986572E-2</v>
      </c>
      <c r="K83" s="107">
        <f t="shared" si="6"/>
        <v>1.6574585635359116</v>
      </c>
      <c r="L83" s="114"/>
      <c r="M83" s="134"/>
      <c r="N83" s="134"/>
      <c r="O83" s="145"/>
    </row>
    <row r="84" spans="2:15" x14ac:dyDescent="0.25">
      <c r="B84" s="61"/>
      <c r="C84" s="61"/>
      <c r="D84" s="61"/>
      <c r="E84" s="61"/>
      <c r="F84" s="61"/>
      <c r="G84" s="122"/>
      <c r="H84" s="121"/>
      <c r="I84" s="128"/>
      <c r="J84" s="128"/>
      <c r="K84" s="61"/>
      <c r="L84" s="61"/>
      <c r="M84" s="128"/>
      <c r="N84" s="128"/>
      <c r="O84" s="146"/>
    </row>
    <row r="85" spans="2:15" x14ac:dyDescent="0.25">
      <c r="B85" s="83" t="s">
        <v>174</v>
      </c>
      <c r="C85" s="83">
        <v>10000</v>
      </c>
      <c r="D85" s="83"/>
      <c r="E85" s="83"/>
      <c r="F85" s="62">
        <v>0.36199999999999999</v>
      </c>
      <c r="G85" s="137">
        <v>0.36199999999999999</v>
      </c>
      <c r="H85" s="117">
        <v>356.46014380455</v>
      </c>
      <c r="I85" s="125">
        <v>2.9817968508106798E-3</v>
      </c>
      <c r="J85" s="125">
        <v>1.2505960077391199E-2</v>
      </c>
      <c r="K85" s="79">
        <f>G85/$F$85</f>
        <v>1</v>
      </c>
      <c r="L85" s="129">
        <f>AVERAGE(H85:H89)</f>
        <v>390.62708902358963</v>
      </c>
      <c r="M85" s="131">
        <f>AVERAGE(I85:I89)</f>
        <v>3.0399085015917942E-3</v>
      </c>
      <c r="N85" s="131">
        <f>_xlfn.STDEV.P(I85:I89)</f>
        <v>6.1944067044963403E-4</v>
      </c>
      <c r="O85" s="142">
        <f t="shared" ref="O85:O91" si="16">IF(L85=0,"",K85)</f>
        <v>1</v>
      </c>
    </row>
    <row r="86" spans="2:15" x14ac:dyDescent="0.25">
      <c r="B86" s="62"/>
      <c r="C86" s="62"/>
      <c r="D86" s="62"/>
      <c r="E86" s="62"/>
      <c r="F86" s="83"/>
      <c r="G86" s="115">
        <v>0.36199999999999999</v>
      </c>
      <c r="H86" s="118">
        <v>422.30791354179303</v>
      </c>
      <c r="I86" s="68">
        <v>2.5479334431050401E-3</v>
      </c>
      <c r="J86" s="68">
        <v>1.20139336144013E-2</v>
      </c>
      <c r="K86" s="79">
        <f t="shared" ref="K86:K124" si="17">G86/$F$85</f>
        <v>1</v>
      </c>
      <c r="L86" s="101"/>
      <c r="M86" s="131"/>
      <c r="N86" s="131"/>
      <c r="O86" s="142" t="str">
        <f t="shared" si="16"/>
        <v/>
      </c>
    </row>
    <row r="87" spans="2:15" x14ac:dyDescent="0.25">
      <c r="B87" s="62"/>
      <c r="C87" s="62"/>
      <c r="D87" s="62"/>
      <c r="E87" s="62"/>
      <c r="F87" s="83"/>
      <c r="G87" s="115">
        <v>0.36199999999999999</v>
      </c>
      <c r="H87" s="118">
        <v>426.436926364898</v>
      </c>
      <c r="I87" s="68">
        <v>3.6289886295828798E-3</v>
      </c>
      <c r="J87" s="68">
        <v>1.2228681583294701E-2</v>
      </c>
      <c r="K87" s="79">
        <f t="shared" si="17"/>
        <v>1</v>
      </c>
      <c r="L87" s="101"/>
      <c r="M87" s="131"/>
      <c r="N87" s="131"/>
      <c r="O87" s="142" t="str">
        <f t="shared" si="16"/>
        <v/>
      </c>
    </row>
    <row r="88" spans="2:15" x14ac:dyDescent="0.25">
      <c r="B88" s="62"/>
      <c r="C88" s="62"/>
      <c r="D88" s="62"/>
      <c r="E88" s="62"/>
      <c r="F88" s="83"/>
      <c r="G88" s="115">
        <v>0.36199999999999999</v>
      </c>
      <c r="H88" s="118">
        <v>418.71839284896799</v>
      </c>
      <c r="I88" s="68">
        <v>2.2063658296580298E-3</v>
      </c>
      <c r="J88" s="68">
        <v>4.6164002688324404E-3</v>
      </c>
      <c r="K88" s="79">
        <f t="shared" si="17"/>
        <v>1</v>
      </c>
      <c r="L88" s="101"/>
      <c r="M88" s="131"/>
      <c r="N88" s="131"/>
      <c r="O88" s="142" t="str">
        <f t="shared" si="16"/>
        <v/>
      </c>
    </row>
    <row r="89" spans="2:15" x14ac:dyDescent="0.25">
      <c r="B89" s="62"/>
      <c r="C89" s="62"/>
      <c r="D89" s="62"/>
      <c r="E89" s="62"/>
      <c r="F89" s="83"/>
      <c r="G89" s="115">
        <v>0.36199999999999999</v>
      </c>
      <c r="H89" s="118">
        <v>329.21206855773897</v>
      </c>
      <c r="I89" s="68">
        <v>3.8344577548023399E-3</v>
      </c>
      <c r="J89" s="68">
        <v>1.0060745126787901E-2</v>
      </c>
      <c r="K89" s="79">
        <f t="shared" si="17"/>
        <v>1</v>
      </c>
      <c r="L89" s="99"/>
      <c r="M89" s="132"/>
      <c r="N89" s="132"/>
      <c r="O89" s="142" t="str">
        <f t="shared" si="16"/>
        <v/>
      </c>
    </row>
    <row r="90" spans="2:15" x14ac:dyDescent="0.25">
      <c r="B90" s="62"/>
      <c r="C90" s="62"/>
      <c r="D90" s="62"/>
      <c r="E90" s="62"/>
      <c r="F90" s="83"/>
      <c r="G90" s="115">
        <v>0.44</v>
      </c>
      <c r="H90" s="118">
        <v>423.271595239639</v>
      </c>
      <c r="I90" s="68">
        <v>3.6286515996428802E-3</v>
      </c>
      <c r="J90" s="68">
        <v>1.20363746090993E-2</v>
      </c>
      <c r="K90" s="79">
        <f t="shared" si="17"/>
        <v>1.2154696132596685</v>
      </c>
      <c r="L90" s="129">
        <f>AVERAGE(H90:H94)</f>
        <v>418.48422379493684</v>
      </c>
      <c r="M90" s="131">
        <f>AVERAGE(I90:I94)</f>
        <v>6.5963547621333187E-3</v>
      </c>
      <c r="N90" s="131">
        <f>_xlfn.STDEV.P(I90:I94)</f>
        <v>4.6207835811943833E-3</v>
      </c>
      <c r="O90" s="142">
        <f t="shared" si="16"/>
        <v>1.2154696132596685</v>
      </c>
    </row>
    <row r="91" spans="2:15" x14ac:dyDescent="0.25">
      <c r="B91" s="62"/>
      <c r="C91" s="62"/>
      <c r="D91" s="62"/>
      <c r="E91" s="62"/>
      <c r="F91" s="83"/>
      <c r="G91" s="115">
        <v>0.44</v>
      </c>
      <c r="H91" s="118">
        <v>416.74149608611998</v>
      </c>
      <c r="I91" s="68">
        <v>2.2133124918377002E-3</v>
      </c>
      <c r="J91" s="68">
        <v>5.2108840157780497E-3</v>
      </c>
      <c r="K91" s="79">
        <f t="shared" si="17"/>
        <v>1.2154696132596685</v>
      </c>
      <c r="L91" s="99"/>
      <c r="M91" s="132"/>
      <c r="N91" s="132"/>
      <c r="O91" s="142" t="str">
        <f t="shared" si="16"/>
        <v/>
      </c>
    </row>
    <row r="92" spans="2:15" x14ac:dyDescent="0.25">
      <c r="B92" s="62"/>
      <c r="C92" s="62"/>
      <c r="D92" s="62"/>
      <c r="E92" s="62"/>
      <c r="F92" s="83"/>
      <c r="G92" s="115">
        <v>0.44</v>
      </c>
      <c r="H92" s="118">
        <v>448.92631196975702</v>
      </c>
      <c r="I92" s="68">
        <v>1.37162575673919E-2</v>
      </c>
      <c r="J92" s="68">
        <v>5.7727850542907598E-2</v>
      </c>
      <c r="K92" s="79">
        <f t="shared" si="17"/>
        <v>1.2154696132596685</v>
      </c>
      <c r="L92" s="101"/>
      <c r="M92" s="131"/>
      <c r="N92" s="131"/>
      <c r="O92" s="142"/>
    </row>
    <row r="93" spans="2:15" x14ac:dyDescent="0.25">
      <c r="B93" s="62"/>
      <c r="C93" s="62"/>
      <c r="D93" s="62"/>
      <c r="E93" s="62"/>
      <c r="F93" s="83"/>
      <c r="G93" s="115">
        <v>0.44</v>
      </c>
      <c r="H93" s="118">
        <v>418.39463853836003</v>
      </c>
      <c r="I93" s="68">
        <v>1.0454784411557901E-2</v>
      </c>
      <c r="J93" s="68">
        <v>2.53814088783989E-2</v>
      </c>
      <c r="K93" s="79">
        <f t="shared" si="17"/>
        <v>1.2154696132596685</v>
      </c>
      <c r="L93" s="101"/>
      <c r="M93" s="131"/>
      <c r="N93" s="131"/>
      <c r="O93" s="142"/>
    </row>
    <row r="94" spans="2:15" x14ac:dyDescent="0.25">
      <c r="B94" s="62"/>
      <c r="C94" s="62"/>
      <c r="D94" s="62"/>
      <c r="E94" s="62"/>
      <c r="F94" s="83"/>
      <c r="G94" s="115">
        <v>0.44</v>
      </c>
      <c r="H94" s="118">
        <v>385.08707714080799</v>
      </c>
      <c r="I94" s="68">
        <v>2.9687677402362202E-3</v>
      </c>
      <c r="J94" s="68">
        <v>5.7157483784723599E-3</v>
      </c>
      <c r="K94" s="79">
        <f t="shared" si="17"/>
        <v>1.2154696132596685</v>
      </c>
      <c r="L94" s="101"/>
      <c r="M94" s="131"/>
      <c r="N94" s="131"/>
      <c r="O94" s="142"/>
    </row>
    <row r="95" spans="2:15" x14ac:dyDescent="0.25">
      <c r="B95" s="62"/>
      <c r="C95" s="62"/>
      <c r="D95" s="62"/>
      <c r="E95" s="62"/>
      <c r="F95" s="83"/>
      <c r="G95" s="115">
        <v>0.5</v>
      </c>
      <c r="H95" s="118">
        <v>376.58634424209498</v>
      </c>
      <c r="I95" s="68">
        <v>2.5166463421634399E-3</v>
      </c>
      <c r="J95" s="68">
        <v>4.7671877213779704E-3</v>
      </c>
      <c r="K95" s="79">
        <f t="shared" si="17"/>
        <v>1.3812154696132597</v>
      </c>
      <c r="L95" s="129">
        <f>AVERAGE(H95:H99)</f>
        <v>388.1496716499322</v>
      </c>
      <c r="M95" s="131">
        <f>AVERAGE(I95:I99)</f>
        <v>4.7740832582924527E-3</v>
      </c>
      <c r="N95" s="131">
        <f>_xlfn.STDEV.P(I95:I99)</f>
        <v>2.7412968671319308E-3</v>
      </c>
      <c r="O95" s="142">
        <f t="shared" ref="O95:O100" si="18">IF(L95=0,"",K95)</f>
        <v>1.3812154696132597</v>
      </c>
    </row>
    <row r="96" spans="2:15" x14ac:dyDescent="0.25">
      <c r="B96" s="62"/>
      <c r="C96" s="62"/>
      <c r="D96" s="62"/>
      <c r="E96" s="62"/>
      <c r="F96" s="83"/>
      <c r="G96" s="115">
        <v>0.5</v>
      </c>
      <c r="H96" s="118">
        <v>332.05989837646399</v>
      </c>
      <c r="I96" s="68">
        <v>9.9736173702850706E-3</v>
      </c>
      <c r="J96" s="68">
        <v>2.6646769580947499E-2</v>
      </c>
      <c r="K96" s="79">
        <f t="shared" si="17"/>
        <v>1.3812154696132597</v>
      </c>
      <c r="L96" s="99"/>
      <c r="M96" s="132"/>
      <c r="N96" s="132"/>
      <c r="O96" s="142" t="str">
        <f t="shared" si="18"/>
        <v/>
      </c>
    </row>
    <row r="97" spans="2:15" x14ac:dyDescent="0.25">
      <c r="B97" s="62"/>
      <c r="C97" s="62"/>
      <c r="D97" s="62"/>
      <c r="E97" s="62"/>
      <c r="F97" s="83"/>
      <c r="G97" s="115">
        <v>0.5</v>
      </c>
      <c r="H97" s="118">
        <v>436.56629824638298</v>
      </c>
      <c r="I97" s="68">
        <v>5.0616275506627497E-3</v>
      </c>
      <c r="J97" s="68">
        <v>1.05070863632858E-2</v>
      </c>
      <c r="K97" s="79">
        <f t="shared" si="17"/>
        <v>1.3812154696132597</v>
      </c>
      <c r="L97" s="99"/>
      <c r="M97" s="132"/>
      <c r="N97" s="132"/>
      <c r="O97" s="142" t="str">
        <f t="shared" si="18"/>
        <v/>
      </c>
    </row>
    <row r="98" spans="2:15" x14ac:dyDescent="0.25">
      <c r="B98" s="62"/>
      <c r="C98" s="62"/>
      <c r="D98" s="62"/>
      <c r="E98" s="62"/>
      <c r="F98" s="83"/>
      <c r="G98" s="115">
        <v>0.5</v>
      </c>
      <c r="H98" s="118">
        <v>412.60499954223599</v>
      </c>
      <c r="I98" s="68">
        <v>3.42795598760218E-3</v>
      </c>
      <c r="J98" s="68">
        <v>7.2511239769792396E-3</v>
      </c>
      <c r="K98" s="79">
        <f t="shared" si="17"/>
        <v>1.3812154696132597</v>
      </c>
      <c r="L98" s="101"/>
      <c r="M98" s="131"/>
      <c r="N98" s="131"/>
      <c r="O98" s="142" t="str">
        <f t="shared" si="18"/>
        <v/>
      </c>
    </row>
    <row r="99" spans="2:15" x14ac:dyDescent="0.25">
      <c r="B99" s="62"/>
      <c r="C99" s="62"/>
      <c r="D99" s="62"/>
      <c r="E99" s="62"/>
      <c r="F99" s="83"/>
      <c r="G99" s="115">
        <v>0.5</v>
      </c>
      <c r="H99" s="118">
        <v>382.93081784248301</v>
      </c>
      <c r="I99" s="68">
        <v>2.8905690407488201E-3</v>
      </c>
      <c r="J99" s="68">
        <v>5.8194243634920101E-3</v>
      </c>
      <c r="K99" s="79">
        <f t="shared" si="17"/>
        <v>1.3812154696132597</v>
      </c>
      <c r="L99" s="101"/>
      <c r="M99" s="131"/>
      <c r="N99" s="131"/>
      <c r="O99" s="142" t="str">
        <f t="shared" si="18"/>
        <v/>
      </c>
    </row>
    <row r="100" spans="2:15" x14ac:dyDescent="0.25">
      <c r="B100" s="62"/>
      <c r="C100" s="62"/>
      <c r="D100" s="62"/>
      <c r="E100" s="62"/>
      <c r="F100" s="83"/>
      <c r="G100" s="115">
        <v>0.6</v>
      </c>
      <c r="H100" s="118">
        <v>435.72771143913201</v>
      </c>
      <c r="I100" s="68">
        <v>4.1274200805055099E-3</v>
      </c>
      <c r="J100" s="68">
        <v>7.3873341803289798E-3</v>
      </c>
      <c r="K100" s="79">
        <f t="shared" si="17"/>
        <v>1.6574585635359116</v>
      </c>
      <c r="L100" s="129">
        <f>AVERAGE(H100:H104)</f>
        <v>424.42792878150885</v>
      </c>
      <c r="M100" s="131">
        <f>AVERAGE(I100:I104)</f>
        <v>5.0801799738155167E-3</v>
      </c>
      <c r="N100" s="131">
        <f>_xlfn.STDEV.P(I100:I104)</f>
        <v>1.2082260851778157E-3</v>
      </c>
      <c r="O100" s="142">
        <f t="shared" si="18"/>
        <v>1.6574585635359116</v>
      </c>
    </row>
    <row r="101" spans="2:15" x14ac:dyDescent="0.25">
      <c r="B101" s="62"/>
      <c r="C101" s="62"/>
      <c r="D101" s="62"/>
      <c r="E101" s="62"/>
      <c r="F101" s="83"/>
      <c r="G101" s="115">
        <v>0.6</v>
      </c>
      <c r="H101" s="118">
        <v>457.63699054718001</v>
      </c>
      <c r="I101" s="68">
        <v>4.4222507296866097E-3</v>
      </c>
      <c r="J101" s="68">
        <v>7.6350112843361299E-3</v>
      </c>
      <c r="K101" s="79">
        <f t="shared" si="17"/>
        <v>1.6574585635359116</v>
      </c>
      <c r="L101" s="99"/>
      <c r="M101" s="132"/>
      <c r="N101" s="132"/>
      <c r="O101" s="142" t="str">
        <f t="shared" ref="O101:O102" si="19">IF(L101=0,"",K101)</f>
        <v/>
      </c>
    </row>
    <row r="102" spans="2:15" x14ac:dyDescent="0.25">
      <c r="B102" s="62"/>
      <c r="C102" s="62"/>
      <c r="D102" s="62"/>
      <c r="E102" s="62"/>
      <c r="F102" s="83"/>
      <c r="G102" s="115">
        <v>0.6</v>
      </c>
      <c r="H102" s="118">
        <v>423.994365215301</v>
      </c>
      <c r="I102" s="68">
        <v>7.0261843156676704E-3</v>
      </c>
      <c r="J102" s="68">
        <v>1.6785436770850301E-2</v>
      </c>
      <c r="K102" s="79">
        <f t="shared" si="17"/>
        <v>1.6574585635359116</v>
      </c>
      <c r="L102" s="99"/>
      <c r="M102" s="132"/>
      <c r="N102" s="132"/>
      <c r="O102" s="142" t="str">
        <f t="shared" si="19"/>
        <v/>
      </c>
    </row>
    <row r="103" spans="2:15" x14ac:dyDescent="0.25">
      <c r="B103" s="62"/>
      <c r="C103" s="62"/>
      <c r="D103" s="62"/>
      <c r="E103" s="62"/>
      <c r="F103" s="83"/>
      <c r="G103" s="115">
        <v>0.6</v>
      </c>
      <c r="H103" s="118">
        <v>417.588327407836</v>
      </c>
      <c r="I103" s="68">
        <v>5.9409381480042302E-3</v>
      </c>
      <c r="J103" s="68">
        <v>1.27642649032005E-2</v>
      </c>
      <c r="K103" s="79">
        <f t="shared" si="17"/>
        <v>1.6574585635359116</v>
      </c>
      <c r="L103" s="99"/>
      <c r="M103" s="132"/>
      <c r="N103" s="132"/>
      <c r="O103" s="142" t="str">
        <f t="shared" ref="O103:O111" si="20">IF(L103=0,"",K103)</f>
        <v/>
      </c>
    </row>
    <row r="104" spans="2:15" ht="15.75" thickBot="1" x14ac:dyDescent="0.3">
      <c r="B104" s="87"/>
      <c r="C104" s="87"/>
      <c r="D104" s="87"/>
      <c r="E104" s="87"/>
      <c r="F104" s="87"/>
      <c r="G104" s="136">
        <v>0.6</v>
      </c>
      <c r="H104" s="119">
        <v>387.19224929809502</v>
      </c>
      <c r="I104" s="126">
        <v>3.8841065952135599E-3</v>
      </c>
      <c r="J104" s="126">
        <v>7.73699678400897E-3</v>
      </c>
      <c r="K104" s="79">
        <f t="shared" si="17"/>
        <v>1.6574585635359116</v>
      </c>
      <c r="L104" s="100"/>
      <c r="M104" s="133"/>
      <c r="N104" s="133"/>
      <c r="O104" s="143" t="str">
        <f t="shared" si="20"/>
        <v/>
      </c>
    </row>
    <row r="105" spans="2:15" x14ac:dyDescent="0.25">
      <c r="B105" s="83" t="s">
        <v>171</v>
      </c>
      <c r="C105" s="83">
        <v>10000</v>
      </c>
      <c r="D105" s="83"/>
      <c r="E105" s="83"/>
      <c r="F105" s="83"/>
      <c r="G105" s="137">
        <v>0.36199999999999999</v>
      </c>
      <c r="H105" s="117">
        <v>366.60948681831297</v>
      </c>
      <c r="I105" s="125">
        <v>2.5967752554494298E-3</v>
      </c>
      <c r="J105" s="125">
        <v>5.5495091253821302E-3</v>
      </c>
      <c r="K105" s="79">
        <f t="shared" si="17"/>
        <v>1</v>
      </c>
      <c r="L105" s="129">
        <f>AVERAGE(H105:H109)</f>
        <v>379.09416279792742</v>
      </c>
      <c r="M105" s="131">
        <f>AVERAGE(I105:I109)</f>
        <v>4.4385444438977666E-3</v>
      </c>
      <c r="N105" s="131">
        <f>_xlfn.STDEV.P(I105:I109)</f>
        <v>1.6684368850172302E-3</v>
      </c>
      <c r="O105" s="142">
        <f t="shared" si="20"/>
        <v>1</v>
      </c>
    </row>
    <row r="106" spans="2:15" x14ac:dyDescent="0.25">
      <c r="B106" s="62"/>
      <c r="C106" s="62"/>
      <c r="D106" s="62"/>
      <c r="E106" s="62"/>
      <c r="F106" s="83"/>
      <c r="G106" s="115">
        <v>0.36199999999999999</v>
      </c>
      <c r="H106" s="118">
        <v>366.99858331680298</v>
      </c>
      <c r="I106" s="68">
        <v>4.4634760306156498E-3</v>
      </c>
      <c r="J106" s="68">
        <v>1.35507192731726E-2</v>
      </c>
      <c r="K106" s="79">
        <f t="shared" si="17"/>
        <v>1</v>
      </c>
      <c r="L106" s="101"/>
      <c r="M106" s="131"/>
      <c r="N106" s="131"/>
      <c r="O106" s="142" t="str">
        <f t="shared" si="20"/>
        <v/>
      </c>
    </row>
    <row r="107" spans="2:15" x14ac:dyDescent="0.25">
      <c r="B107" s="62"/>
      <c r="C107" s="62"/>
      <c r="D107" s="62"/>
      <c r="E107" s="62"/>
      <c r="F107" s="83"/>
      <c r="G107" s="115">
        <v>0.36199999999999999</v>
      </c>
      <c r="H107" s="118">
        <v>370.46694755554199</v>
      </c>
      <c r="I107" s="68">
        <v>4.6951417483526098E-3</v>
      </c>
      <c r="J107" s="68">
        <v>1.0633399470730999E-2</v>
      </c>
      <c r="K107" s="79">
        <f t="shared" si="17"/>
        <v>1</v>
      </c>
      <c r="L107" s="101"/>
      <c r="M107" s="131"/>
      <c r="N107" s="131"/>
      <c r="O107" s="142" t="str">
        <f t="shared" si="20"/>
        <v/>
      </c>
    </row>
    <row r="108" spans="2:15" x14ac:dyDescent="0.25">
      <c r="B108" s="62"/>
      <c r="C108" s="62"/>
      <c r="D108" s="62"/>
      <c r="E108" s="62"/>
      <c r="F108" s="83"/>
      <c r="G108" s="115">
        <v>0.36199999999999999</v>
      </c>
      <c r="H108" s="118">
        <v>403.51916146278302</v>
      </c>
      <c r="I108" s="68">
        <v>7.3683919938147702E-3</v>
      </c>
      <c r="J108" s="68">
        <v>2.61785986188438E-2</v>
      </c>
      <c r="K108" s="79">
        <f t="shared" si="17"/>
        <v>1</v>
      </c>
      <c r="L108" s="101"/>
      <c r="M108" s="131"/>
      <c r="N108" s="131"/>
      <c r="O108" s="142" t="str">
        <f t="shared" si="20"/>
        <v/>
      </c>
    </row>
    <row r="109" spans="2:15" x14ac:dyDescent="0.25">
      <c r="B109" s="62"/>
      <c r="C109" s="62"/>
      <c r="D109" s="62"/>
      <c r="E109" s="62"/>
      <c r="F109" s="83"/>
      <c r="G109" s="115">
        <v>0.36199999999999999</v>
      </c>
      <c r="H109" s="118">
        <v>387.87663483619599</v>
      </c>
      <c r="I109" s="68">
        <v>3.06893719125637E-3</v>
      </c>
      <c r="J109" s="68">
        <v>1.0774193729867799E-2</v>
      </c>
      <c r="K109" s="79">
        <f t="shared" si="17"/>
        <v>1</v>
      </c>
      <c r="L109" s="99"/>
      <c r="M109" s="132"/>
      <c r="N109" s="132"/>
      <c r="O109" s="142" t="str">
        <f t="shared" si="20"/>
        <v/>
      </c>
    </row>
    <row r="110" spans="2:15" x14ac:dyDescent="0.25">
      <c r="B110" s="62"/>
      <c r="C110" s="62"/>
      <c r="D110" s="62"/>
      <c r="E110" s="62"/>
      <c r="F110" s="83"/>
      <c r="G110" s="115">
        <v>0.44</v>
      </c>
      <c r="H110" s="118">
        <v>290.89296030998202</v>
      </c>
      <c r="I110" s="68">
        <v>4.0824394476369104E-3</v>
      </c>
      <c r="J110" s="68">
        <v>7.9033342307706003E-3</v>
      </c>
      <c r="K110" s="79">
        <f t="shared" si="17"/>
        <v>1.2154696132596685</v>
      </c>
      <c r="L110" s="129">
        <f>AVERAGE(H110:H114)</f>
        <v>369.06340789794859</v>
      </c>
      <c r="M110" s="131">
        <f>AVERAGE(I110:I114)</f>
        <v>4.5411402842567977E-3</v>
      </c>
      <c r="N110" s="131">
        <f>_xlfn.STDEV.P(I110:I114)</f>
        <v>1.2976450069816675E-3</v>
      </c>
      <c r="O110" s="142">
        <f t="shared" si="20"/>
        <v>1.2154696132596685</v>
      </c>
    </row>
    <row r="111" spans="2:15" x14ac:dyDescent="0.25">
      <c r="B111" s="62"/>
      <c r="C111" s="62"/>
      <c r="D111" s="62"/>
      <c r="E111" s="62"/>
      <c r="F111" s="83"/>
      <c r="G111" s="115">
        <v>0.44</v>
      </c>
      <c r="H111" s="118">
        <v>371.22111439704798</v>
      </c>
      <c r="I111" s="68">
        <v>3.48561984815033E-3</v>
      </c>
      <c r="J111" s="68">
        <v>7.6376737603726904E-3</v>
      </c>
      <c r="K111" s="79">
        <f t="shared" si="17"/>
        <v>1.2154696132596685</v>
      </c>
      <c r="L111" s="99"/>
      <c r="M111" s="132"/>
      <c r="N111" s="132"/>
      <c r="O111" s="142" t="str">
        <f t="shared" si="20"/>
        <v/>
      </c>
    </row>
    <row r="112" spans="2:15" x14ac:dyDescent="0.25">
      <c r="B112" s="62"/>
      <c r="C112" s="62"/>
      <c r="D112" s="62"/>
      <c r="E112" s="62"/>
      <c r="F112" s="83"/>
      <c r="G112" s="115">
        <v>0.44</v>
      </c>
      <c r="H112" s="118">
        <v>387.015625715255</v>
      </c>
      <c r="I112" s="68">
        <v>6.1153679168008297E-3</v>
      </c>
      <c r="J112" s="68">
        <v>1.7720965739539001E-2</v>
      </c>
      <c r="K112" s="79">
        <f t="shared" si="17"/>
        <v>1.2154696132596685</v>
      </c>
      <c r="L112" s="101"/>
      <c r="M112" s="131"/>
      <c r="N112" s="131"/>
      <c r="O112" s="142"/>
    </row>
    <row r="113" spans="2:15" x14ac:dyDescent="0.25">
      <c r="B113" s="62"/>
      <c r="C113" s="62"/>
      <c r="D113" s="62"/>
      <c r="E113" s="62"/>
      <c r="F113" s="83"/>
      <c r="G113" s="115">
        <v>0.44</v>
      </c>
      <c r="H113" s="118">
        <v>401.07699012756302</v>
      </c>
      <c r="I113" s="68">
        <v>2.99210946281315E-3</v>
      </c>
      <c r="J113" s="68">
        <v>7.6579417200445202E-3</v>
      </c>
      <c r="K113" s="79">
        <f t="shared" si="17"/>
        <v>1.2154696132596685</v>
      </c>
      <c r="L113" s="101"/>
      <c r="M113" s="131"/>
      <c r="N113" s="131"/>
      <c r="O113" s="142"/>
    </row>
    <row r="114" spans="2:15" x14ac:dyDescent="0.25">
      <c r="B114" s="62"/>
      <c r="C114" s="62"/>
      <c r="D114" s="62"/>
      <c r="E114" s="62"/>
      <c r="F114" s="83"/>
      <c r="G114" s="115">
        <v>0.44</v>
      </c>
      <c r="H114" s="118">
        <v>395.110348939895</v>
      </c>
      <c r="I114" s="68">
        <v>6.0301647458827698E-3</v>
      </c>
      <c r="J114" s="68">
        <v>2.83807023495098E-2</v>
      </c>
      <c r="K114" s="79">
        <f t="shared" si="17"/>
        <v>1.2154696132596685</v>
      </c>
      <c r="L114" s="101"/>
      <c r="M114" s="131"/>
      <c r="N114" s="131"/>
      <c r="O114" s="142"/>
    </row>
    <row r="115" spans="2:15" x14ac:dyDescent="0.25">
      <c r="B115" s="62"/>
      <c r="C115" s="62"/>
      <c r="D115" s="62"/>
      <c r="E115" s="62"/>
      <c r="F115" s="83"/>
      <c r="G115" s="115">
        <v>0.5</v>
      </c>
      <c r="H115" s="118">
        <v>376.571802854537</v>
      </c>
      <c r="I115" s="68">
        <v>4.83449542350365E-3</v>
      </c>
      <c r="J115" s="68">
        <v>1.1741114032764099E-2</v>
      </c>
      <c r="K115" s="79">
        <f t="shared" si="17"/>
        <v>1.3812154696132597</v>
      </c>
      <c r="L115" s="129">
        <f>AVERAGE(H115:H119)</f>
        <v>352.06208806037864</v>
      </c>
      <c r="M115" s="131">
        <f>AVERAGE(I115:I119)</f>
        <v>4.6296218294865805E-3</v>
      </c>
      <c r="N115" s="131">
        <f>_xlfn.STDEV.P(I115:I119)</f>
        <v>6.1289836251797599E-4</v>
      </c>
      <c r="O115" s="142">
        <f t="shared" ref="O115:O120" si="21">IF(L115=0,"",K115)</f>
        <v>1.3812154696132597</v>
      </c>
    </row>
    <row r="116" spans="2:15" x14ac:dyDescent="0.25">
      <c r="B116" s="62"/>
      <c r="C116" s="62"/>
      <c r="D116" s="62"/>
      <c r="E116" s="62"/>
      <c r="F116" s="83"/>
      <c r="G116" s="115">
        <v>0.5</v>
      </c>
      <c r="H116" s="118">
        <v>371.14447331428499</v>
      </c>
      <c r="I116" s="68">
        <v>5.6840783368348703E-3</v>
      </c>
      <c r="J116" s="68">
        <v>1.22020408047139E-2</v>
      </c>
      <c r="K116" s="79">
        <f t="shared" si="17"/>
        <v>1.3812154696132597</v>
      </c>
      <c r="L116" s="99"/>
      <c r="M116" s="132"/>
      <c r="N116" s="132"/>
      <c r="O116" s="142" t="str">
        <f t="shared" si="21"/>
        <v/>
      </c>
    </row>
    <row r="117" spans="2:15" x14ac:dyDescent="0.25">
      <c r="B117" s="62"/>
      <c r="C117" s="62"/>
      <c r="D117" s="62"/>
      <c r="E117" s="62"/>
      <c r="F117" s="83"/>
      <c r="G117" s="115">
        <v>0.5</v>
      </c>
      <c r="H117" s="118">
        <v>270.04850745201099</v>
      </c>
      <c r="I117" s="68">
        <v>4.3351752768206603E-3</v>
      </c>
      <c r="J117" s="68">
        <v>1.3332032757128499E-2</v>
      </c>
      <c r="K117" s="79">
        <f t="shared" si="17"/>
        <v>1.3812154696132597</v>
      </c>
      <c r="L117" s="99"/>
      <c r="M117" s="132"/>
      <c r="N117" s="132"/>
      <c r="O117" s="142" t="str">
        <f t="shared" si="21"/>
        <v/>
      </c>
    </row>
    <row r="118" spans="2:15" x14ac:dyDescent="0.25">
      <c r="B118" s="62"/>
      <c r="C118" s="62"/>
      <c r="D118" s="62"/>
      <c r="E118" s="62"/>
      <c r="F118" s="83"/>
      <c r="G118" s="115">
        <v>0.5</v>
      </c>
      <c r="H118" s="118">
        <v>369.46771693229601</v>
      </c>
      <c r="I118" s="68">
        <v>4.4405836975982297E-3</v>
      </c>
      <c r="J118" s="68">
        <v>1.19236481965219E-2</v>
      </c>
      <c r="K118" s="79">
        <f t="shared" si="17"/>
        <v>1.3812154696132597</v>
      </c>
      <c r="L118" s="101"/>
      <c r="M118" s="131"/>
      <c r="N118" s="131"/>
      <c r="O118" s="142" t="str">
        <f t="shared" si="21"/>
        <v/>
      </c>
    </row>
    <row r="119" spans="2:15" x14ac:dyDescent="0.25">
      <c r="B119" s="62"/>
      <c r="C119" s="62"/>
      <c r="D119" s="62"/>
      <c r="E119" s="62"/>
      <c r="F119" s="83"/>
      <c r="G119" s="115">
        <v>0.5</v>
      </c>
      <c r="H119" s="118">
        <v>373.07793974876398</v>
      </c>
      <c r="I119" s="68">
        <v>3.8537764126754899E-3</v>
      </c>
      <c r="J119" s="68">
        <v>8.8007203676865702E-3</v>
      </c>
      <c r="K119" s="79">
        <f t="shared" si="17"/>
        <v>1.3812154696132597</v>
      </c>
      <c r="L119" s="101"/>
      <c r="M119" s="131"/>
      <c r="N119" s="131"/>
      <c r="O119" s="142" t="str">
        <f t="shared" si="21"/>
        <v/>
      </c>
    </row>
    <row r="120" spans="2:15" x14ac:dyDescent="0.25">
      <c r="B120" s="62"/>
      <c r="C120" s="62"/>
      <c r="D120" s="62"/>
      <c r="E120" s="62"/>
      <c r="F120" s="83"/>
      <c r="G120" s="115">
        <v>0.6</v>
      </c>
      <c r="H120" s="118">
        <v>383.71930527686999</v>
      </c>
      <c r="I120" s="68">
        <v>8.0244659751591806E-3</v>
      </c>
      <c r="J120" s="68">
        <v>1.4872936394397501E-2</v>
      </c>
      <c r="K120" s="79">
        <f t="shared" si="17"/>
        <v>1.6574585635359116</v>
      </c>
      <c r="L120" s="129">
        <f>AVERAGE(H120:H124)</f>
        <v>357.07528238296459</v>
      </c>
      <c r="M120" s="131">
        <f>AVERAGE(I120:I124)</f>
        <v>5.9386798909051557E-3</v>
      </c>
      <c r="N120" s="131">
        <f>_xlfn.STDEV.P(I120:I124)</f>
        <v>1.3520645448963698E-3</v>
      </c>
      <c r="O120" s="142">
        <f t="shared" si="21"/>
        <v>1.6574585635359116</v>
      </c>
    </row>
    <row r="121" spans="2:15" x14ac:dyDescent="0.25">
      <c r="B121" s="62"/>
      <c r="C121" s="62"/>
      <c r="D121" s="62"/>
      <c r="E121" s="62"/>
      <c r="F121" s="83"/>
      <c r="G121" s="115">
        <v>0.6</v>
      </c>
      <c r="H121" s="118">
        <v>392.03955411910999</v>
      </c>
      <c r="I121" s="68">
        <v>3.8919297433634399E-3</v>
      </c>
      <c r="J121" s="68">
        <v>6.75341578421118E-3</v>
      </c>
      <c r="K121" s="79">
        <f t="shared" si="17"/>
        <v>1.6574585635359116</v>
      </c>
      <c r="L121" s="99"/>
      <c r="M121" s="132"/>
      <c r="N121" s="132"/>
      <c r="O121" s="142" t="str">
        <f t="shared" ref="O121" si="22">IF(L121=0,"",K121)</f>
        <v/>
      </c>
    </row>
    <row r="122" spans="2:15" x14ac:dyDescent="0.25">
      <c r="B122" s="62"/>
      <c r="C122" s="62"/>
      <c r="D122" s="62"/>
      <c r="E122" s="62"/>
      <c r="F122" s="83"/>
      <c r="G122" s="115">
        <v>0.6</v>
      </c>
      <c r="H122" s="118">
        <v>383.39423513412402</v>
      </c>
      <c r="I122" s="68">
        <v>6.4811497835529103E-3</v>
      </c>
      <c r="J122" s="68">
        <v>1.33390334062255E-2</v>
      </c>
      <c r="K122" s="79">
        <f t="shared" si="17"/>
        <v>1.6574585635359116</v>
      </c>
      <c r="L122" s="99"/>
      <c r="M122" s="132"/>
      <c r="N122" s="132"/>
      <c r="O122" s="142" t="str">
        <f t="shared" ref="O122:O123" si="23">IF(L122=0,"",K122)</f>
        <v/>
      </c>
    </row>
    <row r="123" spans="2:15" x14ac:dyDescent="0.25">
      <c r="B123" s="62"/>
      <c r="C123" s="62"/>
      <c r="D123" s="62"/>
      <c r="E123" s="62"/>
      <c r="F123" s="83"/>
      <c r="G123" s="115">
        <v>0.6</v>
      </c>
      <c r="H123" s="118">
        <v>341.89629340171803</v>
      </c>
      <c r="I123" s="68">
        <v>5.3858632312314397E-3</v>
      </c>
      <c r="J123" s="68">
        <v>1.25186316134082E-2</v>
      </c>
      <c r="K123" s="79">
        <f t="shared" si="17"/>
        <v>1.6574585635359116</v>
      </c>
      <c r="L123" s="99"/>
      <c r="M123" s="132"/>
      <c r="N123" s="132"/>
      <c r="O123" s="142" t="str">
        <f t="shared" si="23"/>
        <v/>
      </c>
    </row>
    <row r="124" spans="2:15" ht="15.75" thickBot="1" x14ac:dyDescent="0.3">
      <c r="B124" s="87"/>
      <c r="C124" s="87"/>
      <c r="D124" s="87"/>
      <c r="E124" s="87"/>
      <c r="F124" s="87"/>
      <c r="G124" s="136">
        <v>0.6</v>
      </c>
      <c r="H124" s="119">
        <v>284.32702398300103</v>
      </c>
      <c r="I124" s="126">
        <v>5.9099907212188099E-3</v>
      </c>
      <c r="J124" s="126">
        <v>1.8299517543616601E-2</v>
      </c>
      <c r="K124" s="79">
        <f t="shared" si="17"/>
        <v>1.6574585635359116</v>
      </c>
      <c r="L124" s="100"/>
      <c r="M124" s="133"/>
      <c r="N124" s="133"/>
      <c r="O124" s="143"/>
    </row>
    <row r="125" spans="2:15" x14ac:dyDescent="0.25">
      <c r="B125" s="83" t="s">
        <v>172</v>
      </c>
      <c r="C125" s="83">
        <v>10000</v>
      </c>
      <c r="D125" s="83"/>
      <c r="E125" s="83"/>
      <c r="F125" s="83"/>
      <c r="G125" s="137">
        <v>0.36199999999999999</v>
      </c>
      <c r="H125" s="117">
        <v>532.80052399635304</v>
      </c>
      <c r="I125" s="125">
        <v>5.4515232272490501E-3</v>
      </c>
      <c r="J125" s="125">
        <v>1.4733606408992499E-2</v>
      </c>
      <c r="K125" s="111">
        <f>G125/$F$85</f>
        <v>1</v>
      </c>
      <c r="L125" s="129">
        <f>AVERAGE(H125:H129)</f>
        <v>552.59359798431365</v>
      </c>
      <c r="M125" s="131">
        <f>AVERAGE(I125:I129)</f>
        <v>3.7167548565345916E-3</v>
      </c>
      <c r="N125" s="131">
        <f>_xlfn.STDEV.P(I125:I129)</f>
        <v>1.8504740648138012E-3</v>
      </c>
      <c r="O125" s="142">
        <f t="shared" ref="O125:O131" si="24">IF(L125=0,"",K125)</f>
        <v>1</v>
      </c>
    </row>
    <row r="126" spans="2:15" x14ac:dyDescent="0.25">
      <c r="B126" s="62" t="s">
        <v>177</v>
      </c>
      <c r="C126" s="62"/>
      <c r="D126" s="62"/>
      <c r="E126" s="62"/>
      <c r="F126" s="83"/>
      <c r="G126" s="115">
        <v>0.36199999999999999</v>
      </c>
      <c r="H126" s="118">
        <v>621.20580887794495</v>
      </c>
      <c r="I126" s="68">
        <v>6.3825281920535703E-3</v>
      </c>
      <c r="J126" s="68">
        <v>2.9551929155079301E-2</v>
      </c>
      <c r="K126" s="82">
        <f t="shared" ref="K126:K164" si="25">G126/$F$85</f>
        <v>1</v>
      </c>
      <c r="L126" s="101"/>
      <c r="M126" s="131"/>
      <c r="N126" s="131"/>
      <c r="O126" s="142" t="str">
        <f t="shared" si="24"/>
        <v/>
      </c>
    </row>
    <row r="127" spans="2:15" x14ac:dyDescent="0.25">
      <c r="B127" s="62"/>
      <c r="C127" s="62"/>
      <c r="D127" s="62"/>
      <c r="E127" s="62"/>
      <c r="F127" s="83"/>
      <c r="G127" s="115">
        <v>0.36199999999999999</v>
      </c>
      <c r="H127" s="118">
        <v>550.21011519432</v>
      </c>
      <c r="I127" s="68">
        <v>2.7820339142971499E-3</v>
      </c>
      <c r="J127" s="68">
        <v>8.2471178981779192E-3</v>
      </c>
      <c r="K127" s="82">
        <f t="shared" si="25"/>
        <v>1</v>
      </c>
      <c r="L127" s="101"/>
      <c r="M127" s="131"/>
      <c r="N127" s="131"/>
      <c r="O127" s="142" t="str">
        <f t="shared" si="24"/>
        <v/>
      </c>
    </row>
    <row r="128" spans="2:15" x14ac:dyDescent="0.25">
      <c r="B128" s="62"/>
      <c r="C128" s="62"/>
      <c r="D128" s="62"/>
      <c r="E128" s="62"/>
      <c r="F128" s="83"/>
      <c r="G128" s="115">
        <v>0.36199999999999999</v>
      </c>
      <c r="H128" s="118">
        <v>604.33690738677899</v>
      </c>
      <c r="I128" s="68">
        <v>1.7330033670430801E-3</v>
      </c>
      <c r="J128" s="68">
        <v>3.1413113139786698E-3</v>
      </c>
      <c r="K128" s="82">
        <f t="shared" si="25"/>
        <v>1</v>
      </c>
      <c r="L128" s="101"/>
      <c r="M128" s="131"/>
      <c r="N128" s="131"/>
      <c r="O128" s="142" t="str">
        <f t="shared" si="24"/>
        <v/>
      </c>
    </row>
    <row r="129" spans="2:15" x14ac:dyDescent="0.25">
      <c r="B129" s="62"/>
      <c r="C129" s="62"/>
      <c r="D129" s="62"/>
      <c r="E129" s="62"/>
      <c r="F129" s="83"/>
      <c r="G129" s="115">
        <v>0.36199999999999999</v>
      </c>
      <c r="H129" s="118">
        <v>454.41463446617098</v>
      </c>
      <c r="I129" s="68">
        <v>2.23468558203011E-3</v>
      </c>
      <c r="J129" s="68">
        <v>4.6456110692888099E-3</v>
      </c>
      <c r="K129" s="82">
        <f t="shared" si="25"/>
        <v>1</v>
      </c>
      <c r="L129" s="99"/>
      <c r="M129" s="132"/>
      <c r="N129" s="132"/>
      <c r="O129" s="142" t="str">
        <f t="shared" si="24"/>
        <v/>
      </c>
    </row>
    <row r="130" spans="2:15" x14ac:dyDescent="0.25">
      <c r="B130" s="62"/>
      <c r="C130" s="62"/>
      <c r="D130" s="62"/>
      <c r="E130" s="62"/>
      <c r="F130" s="83"/>
      <c r="G130" s="115">
        <v>0.44</v>
      </c>
      <c r="H130" s="118">
        <v>594.02461743354797</v>
      </c>
      <c r="I130" s="68">
        <v>3.5596063478729499E-3</v>
      </c>
      <c r="J130" s="68">
        <v>1.03627523420183E-2</v>
      </c>
      <c r="K130" s="82">
        <f t="shared" si="25"/>
        <v>1.2154696132596685</v>
      </c>
      <c r="L130" s="129">
        <f>AVERAGE(H130:H134)</f>
        <v>549.18257379531815</v>
      </c>
      <c r="M130" s="131">
        <f>AVERAGE(I130:I134)</f>
        <v>3.6983998013407184E-3</v>
      </c>
      <c r="N130" s="131">
        <f>_xlfn.STDEV.P(I130:I134)</f>
        <v>3.5487394109513657E-4</v>
      </c>
      <c r="O130" s="142">
        <f t="shared" si="24"/>
        <v>1.2154696132596685</v>
      </c>
    </row>
    <row r="131" spans="2:15" x14ac:dyDescent="0.25">
      <c r="B131" s="62"/>
      <c r="C131" s="62"/>
      <c r="D131" s="62"/>
      <c r="E131" s="62"/>
      <c r="F131" s="83"/>
      <c r="G131" s="115">
        <v>0.44</v>
      </c>
      <c r="H131" s="118">
        <v>530.17678618431</v>
      </c>
      <c r="I131" s="68">
        <v>4.1559915340366902E-3</v>
      </c>
      <c r="J131" s="68">
        <v>1.0516112067659501E-2</v>
      </c>
      <c r="K131" s="82">
        <f t="shared" si="25"/>
        <v>1.2154696132596685</v>
      </c>
      <c r="L131" s="99"/>
      <c r="M131" s="132"/>
      <c r="N131" s="132"/>
      <c r="O131" s="142" t="str">
        <f t="shared" si="24"/>
        <v/>
      </c>
    </row>
    <row r="132" spans="2:15" x14ac:dyDescent="0.25">
      <c r="B132" s="62"/>
      <c r="C132" s="62"/>
      <c r="D132" s="62"/>
      <c r="E132" s="62"/>
      <c r="F132" s="83"/>
      <c r="G132" s="115">
        <v>0.44</v>
      </c>
      <c r="H132" s="118">
        <v>595.38991904258705</v>
      </c>
      <c r="I132" s="68">
        <v>3.4924876869053302E-3</v>
      </c>
      <c r="J132" s="68">
        <v>9.9686359521355909E-3</v>
      </c>
      <c r="K132" s="82">
        <f t="shared" si="25"/>
        <v>1.2154696132596685</v>
      </c>
      <c r="L132" s="101"/>
      <c r="M132" s="131"/>
      <c r="N132" s="131"/>
      <c r="O132" s="142"/>
    </row>
    <row r="133" spans="2:15" x14ac:dyDescent="0.25">
      <c r="B133" s="62"/>
      <c r="C133" s="62"/>
      <c r="D133" s="62"/>
      <c r="E133" s="62"/>
      <c r="F133" s="83"/>
      <c r="G133" s="115">
        <v>0.44</v>
      </c>
      <c r="H133" s="118">
        <v>599.71580195426895</v>
      </c>
      <c r="I133" s="68">
        <v>3.2222828504388399E-3</v>
      </c>
      <c r="J133" s="68">
        <v>7.9634247620545603E-3</v>
      </c>
      <c r="K133" s="82">
        <f t="shared" si="25"/>
        <v>1.2154696132596685</v>
      </c>
      <c r="L133" s="101"/>
      <c r="M133" s="131"/>
      <c r="N133" s="131"/>
      <c r="O133" s="142"/>
    </row>
    <row r="134" spans="2:15" x14ac:dyDescent="0.25">
      <c r="B134" s="62"/>
      <c r="C134" s="62"/>
      <c r="D134" s="62"/>
      <c r="E134" s="62"/>
      <c r="F134" s="83"/>
      <c r="G134" s="115">
        <v>0.44</v>
      </c>
      <c r="H134" s="118">
        <v>426.60574436187699</v>
      </c>
      <c r="I134" s="68">
        <v>4.0616305874497799E-3</v>
      </c>
      <c r="J134" s="68">
        <v>1.2756397589881001E-2</v>
      </c>
      <c r="K134" s="82">
        <f t="shared" si="25"/>
        <v>1.2154696132596685</v>
      </c>
      <c r="L134" s="101"/>
      <c r="M134" s="131"/>
      <c r="N134" s="131"/>
      <c r="O134" s="142"/>
    </row>
    <row r="135" spans="2:15" x14ac:dyDescent="0.25">
      <c r="B135" s="62"/>
      <c r="C135" s="62"/>
      <c r="D135" s="62"/>
      <c r="E135" s="62"/>
      <c r="F135" s="83"/>
      <c r="G135" s="115">
        <v>0.5</v>
      </c>
      <c r="H135" s="118">
        <v>563.26626110076904</v>
      </c>
      <c r="I135" s="68">
        <v>3.2034006958385299E-3</v>
      </c>
      <c r="J135" s="68">
        <v>6.7805781742501401E-3</v>
      </c>
      <c r="K135" s="82">
        <f t="shared" si="25"/>
        <v>1.3812154696132597</v>
      </c>
      <c r="L135" s="129">
        <f>AVERAGE(H135:H139)</f>
        <v>502.06958765983535</v>
      </c>
      <c r="M135" s="131">
        <f>AVERAGE(I135:I139)</f>
        <v>3.8306508614276702E-3</v>
      </c>
      <c r="N135" s="131">
        <f>_xlfn.STDEV.P(I135:I139)</f>
        <v>5.7901278019618745E-4</v>
      </c>
      <c r="O135" s="142">
        <f t="shared" ref="O135:O140" si="26">IF(L135=0,"",K135)</f>
        <v>1.3812154696132597</v>
      </c>
    </row>
    <row r="136" spans="2:15" x14ac:dyDescent="0.25">
      <c r="B136" s="62"/>
      <c r="C136" s="62"/>
      <c r="D136" s="62"/>
      <c r="E136" s="62"/>
      <c r="F136" s="83"/>
      <c r="G136" s="115">
        <v>0.5</v>
      </c>
      <c r="H136" s="118">
        <v>609.06742477416901</v>
      </c>
      <c r="I136" s="68">
        <v>4.39712380136968E-3</v>
      </c>
      <c r="J136" s="68">
        <v>1.0407174687015699E-2</v>
      </c>
      <c r="K136" s="82">
        <f t="shared" si="25"/>
        <v>1.3812154696132597</v>
      </c>
      <c r="L136" s="99"/>
      <c r="M136" s="132"/>
      <c r="N136" s="132"/>
      <c r="O136" s="142" t="str">
        <f t="shared" si="26"/>
        <v/>
      </c>
    </row>
    <row r="137" spans="2:15" x14ac:dyDescent="0.25">
      <c r="B137" s="62"/>
      <c r="C137" s="62"/>
      <c r="D137" s="62"/>
      <c r="E137" s="62"/>
      <c r="F137" s="83"/>
      <c r="G137" s="115">
        <v>0.5</v>
      </c>
      <c r="H137" s="118">
        <v>552.42585802078202</v>
      </c>
      <c r="I137" s="68">
        <v>3.1410383434334801E-3</v>
      </c>
      <c r="J137" s="68">
        <v>6.3750805763691399E-3</v>
      </c>
      <c r="K137" s="82">
        <f t="shared" si="25"/>
        <v>1.3812154696132597</v>
      </c>
      <c r="L137" s="99"/>
      <c r="M137" s="132"/>
      <c r="N137" s="132"/>
      <c r="O137" s="142" t="str">
        <f t="shared" si="26"/>
        <v/>
      </c>
    </row>
    <row r="138" spans="2:15" x14ac:dyDescent="0.25">
      <c r="B138" s="62"/>
      <c r="C138" s="62"/>
      <c r="D138" s="62"/>
      <c r="E138" s="62"/>
      <c r="F138" s="83"/>
      <c r="G138" s="115">
        <v>0.5</v>
      </c>
      <c r="H138" s="118">
        <v>348.40762400627102</v>
      </c>
      <c r="I138" s="68">
        <v>4.5258745035011896E-3</v>
      </c>
      <c r="J138" s="68">
        <v>1.1148110371035001E-2</v>
      </c>
      <c r="K138" s="82">
        <f t="shared" si="25"/>
        <v>1.3812154696132597</v>
      </c>
      <c r="L138" s="101"/>
      <c r="M138" s="131"/>
      <c r="N138" s="131"/>
      <c r="O138" s="142" t="str">
        <f t="shared" si="26"/>
        <v/>
      </c>
    </row>
    <row r="139" spans="2:15" x14ac:dyDescent="0.25">
      <c r="B139" s="62"/>
      <c r="C139" s="62"/>
      <c r="D139" s="62"/>
      <c r="E139" s="62"/>
      <c r="F139" s="83"/>
      <c r="G139" s="115">
        <v>0.5</v>
      </c>
      <c r="H139" s="118">
        <v>437.180770397186</v>
      </c>
      <c r="I139" s="68">
        <v>3.8858169629954701E-3</v>
      </c>
      <c r="J139" s="68">
        <v>9.2469551049618494E-3</v>
      </c>
      <c r="K139" s="82">
        <f t="shared" si="25"/>
        <v>1.3812154696132597</v>
      </c>
      <c r="L139" s="101"/>
      <c r="M139" s="131"/>
      <c r="N139" s="131"/>
      <c r="O139" s="142" t="str">
        <f t="shared" si="26"/>
        <v/>
      </c>
    </row>
    <row r="140" spans="2:15" x14ac:dyDescent="0.25">
      <c r="B140" s="62"/>
      <c r="C140" s="62"/>
      <c r="D140" s="62"/>
      <c r="E140" s="62"/>
      <c r="F140" s="83"/>
      <c r="G140" s="115">
        <v>0.6</v>
      </c>
      <c r="H140" s="118">
        <v>427.697255611419</v>
      </c>
      <c r="I140" s="68">
        <v>6.1773349995872398E-3</v>
      </c>
      <c r="J140" s="68">
        <v>1.3432630228632499E-2</v>
      </c>
      <c r="K140" s="82">
        <f t="shared" si="25"/>
        <v>1.6574585635359116</v>
      </c>
      <c r="L140" s="129">
        <f>AVERAGE(H140:H144)</f>
        <v>412.04235358238157</v>
      </c>
      <c r="M140" s="131">
        <f>AVERAGE(I140:I144)</f>
        <v>6.2756194856493381E-3</v>
      </c>
      <c r="N140" s="131">
        <f>_xlfn.STDEV.P(I140:I144)</f>
        <v>7.2300588280993223E-4</v>
      </c>
      <c r="O140" s="142">
        <f t="shared" si="26"/>
        <v>1.6574585635359116</v>
      </c>
    </row>
    <row r="141" spans="2:15" x14ac:dyDescent="0.25">
      <c r="B141" s="62"/>
      <c r="C141" s="62"/>
      <c r="D141" s="62"/>
      <c r="E141" s="62"/>
      <c r="F141" s="83"/>
      <c r="G141" s="115">
        <v>0.6</v>
      </c>
      <c r="H141" s="118">
        <v>445.07101106643597</v>
      </c>
      <c r="I141" s="68">
        <v>5.5155107316393901E-3</v>
      </c>
      <c r="J141" s="68">
        <v>1.44324176230628E-2</v>
      </c>
      <c r="K141" s="82">
        <f t="shared" si="25"/>
        <v>1.6574585635359116</v>
      </c>
      <c r="L141" s="99"/>
      <c r="M141" s="132"/>
      <c r="N141" s="132"/>
      <c r="O141" s="142" t="str">
        <f t="shared" ref="O141" si="27">IF(L141=0,"",K141)</f>
        <v/>
      </c>
    </row>
    <row r="142" spans="2:15" x14ac:dyDescent="0.25">
      <c r="B142" s="62"/>
      <c r="C142" s="62"/>
      <c r="D142" s="62"/>
      <c r="E142" s="62"/>
      <c r="F142" s="83"/>
      <c r="G142" s="115">
        <v>0.6</v>
      </c>
      <c r="H142" s="118">
        <v>452.06763958930901</v>
      </c>
      <c r="I142" s="68">
        <v>5.71464339005592E-3</v>
      </c>
      <c r="J142" s="68">
        <v>1.45832886992091E-2</v>
      </c>
      <c r="K142" s="82">
        <f t="shared" si="25"/>
        <v>1.6574585635359116</v>
      </c>
      <c r="L142" s="99"/>
      <c r="M142" s="132"/>
      <c r="N142" s="132"/>
      <c r="O142" s="142"/>
    </row>
    <row r="143" spans="2:15" x14ac:dyDescent="0.25">
      <c r="B143" s="62"/>
      <c r="C143" s="62"/>
      <c r="D143" s="62"/>
      <c r="E143" s="62"/>
      <c r="F143" s="83"/>
      <c r="G143" s="115">
        <v>0.6</v>
      </c>
      <c r="H143" s="118">
        <v>364.49259018897999</v>
      </c>
      <c r="I143" s="68">
        <v>6.3918972360026503E-3</v>
      </c>
      <c r="J143" s="68">
        <v>1.26052479568215E-2</v>
      </c>
      <c r="K143" s="82">
        <f t="shared" si="25"/>
        <v>1.6574585635359116</v>
      </c>
      <c r="L143" s="99"/>
      <c r="M143" s="132"/>
      <c r="N143" s="132"/>
      <c r="O143" s="142"/>
    </row>
    <row r="144" spans="2:15" ht="15.75" thickBot="1" x14ac:dyDescent="0.3">
      <c r="B144" s="87"/>
      <c r="C144" s="87"/>
      <c r="D144" s="87"/>
      <c r="E144" s="87"/>
      <c r="F144" s="87"/>
      <c r="G144" s="136">
        <v>0.6</v>
      </c>
      <c r="H144" s="119">
        <v>370.88327145576397</v>
      </c>
      <c r="I144" s="126">
        <v>7.5787110709614903E-3</v>
      </c>
      <c r="J144" s="126">
        <v>1.6909292291326702E-2</v>
      </c>
      <c r="K144" s="82">
        <f t="shared" si="25"/>
        <v>1.6574585635359116</v>
      </c>
      <c r="L144" s="100"/>
      <c r="M144" s="133"/>
      <c r="N144" s="133"/>
      <c r="O144" s="143"/>
    </row>
    <row r="145" spans="2:15" x14ac:dyDescent="0.25">
      <c r="B145" s="83" t="s">
        <v>173</v>
      </c>
      <c r="C145" s="83">
        <v>10000</v>
      </c>
      <c r="D145" s="83"/>
      <c r="E145" s="83"/>
      <c r="F145" s="83"/>
      <c r="G145" s="137">
        <v>0.36199999999999999</v>
      </c>
      <c r="H145" s="117">
        <v>332.77628159522999</v>
      </c>
      <c r="I145" s="125">
        <v>3.82424994190953E-3</v>
      </c>
      <c r="J145" s="125">
        <v>9.03163502144993E-3</v>
      </c>
      <c r="K145" s="82">
        <f t="shared" si="25"/>
        <v>1</v>
      </c>
      <c r="L145" s="129">
        <f>AVERAGE(H145:H149)</f>
        <v>402.86772274970951</v>
      </c>
      <c r="M145" s="131">
        <f>AVERAGE(I145:I149)</f>
        <v>6.1796189514434826E-3</v>
      </c>
      <c r="N145" s="131">
        <f>_xlfn.STDEV.P(I145:I149)</f>
        <v>2.1149454215518217E-3</v>
      </c>
      <c r="O145" s="142">
        <f t="shared" ref="O145:O151" si="28">IF(L145=0,"",K145)</f>
        <v>1</v>
      </c>
    </row>
    <row r="146" spans="2:15" x14ac:dyDescent="0.25">
      <c r="B146" s="62" t="s">
        <v>178</v>
      </c>
      <c r="C146" s="62"/>
      <c r="D146" s="62"/>
      <c r="E146" s="62"/>
      <c r="F146" s="83"/>
      <c r="G146" s="115">
        <v>0.36199999999999999</v>
      </c>
      <c r="H146" s="118">
        <v>483.07006001472399</v>
      </c>
      <c r="I146" s="68">
        <v>6.7397272550559599E-3</v>
      </c>
      <c r="J146" s="68">
        <v>1.6383002118402899E-2</v>
      </c>
      <c r="K146" s="82">
        <f t="shared" si="25"/>
        <v>1</v>
      </c>
      <c r="L146" s="101"/>
      <c r="M146" s="131"/>
      <c r="N146" s="131"/>
      <c r="O146" s="142" t="str">
        <f t="shared" si="28"/>
        <v/>
      </c>
    </row>
    <row r="147" spans="2:15" x14ac:dyDescent="0.25">
      <c r="B147" s="62"/>
      <c r="C147" s="62"/>
      <c r="D147" s="62"/>
      <c r="E147" s="62"/>
      <c r="F147" s="83"/>
      <c r="G147" s="115">
        <v>0.36199999999999999</v>
      </c>
      <c r="H147" s="118">
        <v>325.60121989250098</v>
      </c>
      <c r="I147" s="68">
        <v>9.9693112547828092E-3</v>
      </c>
      <c r="J147" s="68">
        <v>6.2830929373886804E-2</v>
      </c>
      <c r="K147" s="82">
        <f t="shared" si="25"/>
        <v>1</v>
      </c>
      <c r="L147" s="101"/>
      <c r="M147" s="131"/>
      <c r="N147" s="131"/>
      <c r="O147" s="142" t="str">
        <f t="shared" si="28"/>
        <v/>
      </c>
    </row>
    <row r="148" spans="2:15" x14ac:dyDescent="0.25">
      <c r="B148" s="62"/>
      <c r="C148" s="62"/>
      <c r="D148" s="62"/>
      <c r="E148" s="62"/>
      <c r="F148" s="83"/>
      <c r="G148" s="115">
        <v>0.36199999999999999</v>
      </c>
      <c r="H148" s="118">
        <v>433.48345756530699</v>
      </c>
      <c r="I148" s="68">
        <v>5.4588445981509099E-3</v>
      </c>
      <c r="J148" s="68">
        <v>1.6216114700430901E-2</v>
      </c>
      <c r="K148" s="82">
        <f t="shared" si="25"/>
        <v>1</v>
      </c>
      <c r="L148" s="101"/>
      <c r="M148" s="131"/>
      <c r="N148" s="131"/>
      <c r="O148" s="142" t="str">
        <f t="shared" si="28"/>
        <v/>
      </c>
    </row>
    <row r="149" spans="2:15" x14ac:dyDescent="0.25">
      <c r="B149" s="62"/>
      <c r="C149" s="62"/>
      <c r="D149" s="62"/>
      <c r="E149" s="62"/>
      <c r="F149" s="83"/>
      <c r="G149" s="115">
        <v>0.36199999999999999</v>
      </c>
      <c r="H149" s="118">
        <v>439.40759468078602</v>
      </c>
      <c r="I149" s="68">
        <v>4.9059617073182E-3</v>
      </c>
      <c r="J149" s="68">
        <v>1.34536151362394E-2</v>
      </c>
      <c r="K149" s="82">
        <f t="shared" si="25"/>
        <v>1</v>
      </c>
      <c r="L149" s="99"/>
      <c r="M149" s="132"/>
      <c r="N149" s="132"/>
      <c r="O149" s="142" t="str">
        <f t="shared" si="28"/>
        <v/>
      </c>
    </row>
    <row r="150" spans="2:15" x14ac:dyDescent="0.25">
      <c r="B150" s="62"/>
      <c r="C150" s="62"/>
      <c r="D150" s="62"/>
      <c r="E150" s="62"/>
      <c r="F150" s="83"/>
      <c r="G150" s="115">
        <v>0.44</v>
      </c>
      <c r="H150" s="118">
        <v>394.97770977020201</v>
      </c>
      <c r="I150" s="68">
        <v>4.9490954745541101E-3</v>
      </c>
      <c r="J150" s="68">
        <v>1.0867752692941299E-2</v>
      </c>
      <c r="K150" s="82">
        <f t="shared" si="25"/>
        <v>1.2154696132596685</v>
      </c>
      <c r="L150" s="129">
        <f>AVERAGE(H150:H154)</f>
        <v>394.60938591957057</v>
      </c>
      <c r="M150" s="131">
        <f>AVERAGE(I150:I154)</f>
        <v>6.3225066681922683E-3</v>
      </c>
      <c r="N150" s="131">
        <f>_xlfn.STDEV.P(I150:I154)</f>
        <v>3.9312241743319418E-3</v>
      </c>
      <c r="O150" s="142">
        <f t="shared" si="28"/>
        <v>1.2154696132596685</v>
      </c>
    </row>
    <row r="151" spans="2:15" x14ac:dyDescent="0.25">
      <c r="B151" s="62"/>
      <c r="C151" s="62"/>
      <c r="D151" s="62"/>
      <c r="E151" s="62"/>
      <c r="F151" s="83"/>
      <c r="G151" s="115">
        <v>0.44</v>
      </c>
      <c r="H151" s="118">
        <v>420.880721569061</v>
      </c>
      <c r="I151" s="68">
        <v>5.0090948972218302E-3</v>
      </c>
      <c r="J151" s="68">
        <v>1.1473612514346899E-2</v>
      </c>
      <c r="K151" s="82">
        <f t="shared" si="25"/>
        <v>1.2154696132596685</v>
      </c>
      <c r="L151" s="99"/>
      <c r="M151" s="132"/>
      <c r="N151" s="132"/>
      <c r="O151" s="142" t="str">
        <f t="shared" si="28"/>
        <v/>
      </c>
    </row>
    <row r="152" spans="2:15" x14ac:dyDescent="0.25">
      <c r="B152" s="62"/>
      <c r="C152" s="62"/>
      <c r="D152" s="62"/>
      <c r="E152" s="62"/>
      <c r="F152" s="83"/>
      <c r="G152" s="115">
        <v>0.44</v>
      </c>
      <c r="H152" s="118">
        <v>353.13148474693298</v>
      </c>
      <c r="I152" s="68">
        <v>3.28205194861593E-3</v>
      </c>
      <c r="J152" s="68">
        <v>6.9344988567727299E-3</v>
      </c>
      <c r="K152" s="82">
        <f t="shared" si="25"/>
        <v>1.2154696132596685</v>
      </c>
      <c r="L152" s="101"/>
      <c r="M152" s="131"/>
      <c r="N152" s="131"/>
      <c r="O152" s="142"/>
    </row>
    <row r="153" spans="2:15" x14ac:dyDescent="0.25">
      <c r="B153" s="62"/>
      <c r="C153" s="62"/>
      <c r="D153" s="62"/>
      <c r="E153" s="62"/>
      <c r="F153" s="83"/>
      <c r="G153" s="115">
        <v>0.44</v>
      </c>
      <c r="H153" s="118">
        <v>385.10577273368801</v>
      </c>
      <c r="I153" s="68">
        <v>4.2863450541615698E-3</v>
      </c>
      <c r="J153" s="68">
        <v>1.0895897864602299E-2</v>
      </c>
      <c r="K153" s="82">
        <f t="shared" si="25"/>
        <v>1.2154696132596685</v>
      </c>
      <c r="L153" s="101"/>
      <c r="M153" s="131"/>
      <c r="N153" s="131"/>
      <c r="O153" s="142"/>
    </row>
    <row r="154" spans="2:15" x14ac:dyDescent="0.25">
      <c r="B154" s="62"/>
      <c r="C154" s="62"/>
      <c r="D154" s="62"/>
      <c r="E154" s="62"/>
      <c r="F154" s="83"/>
      <c r="G154" s="115">
        <v>0.44</v>
      </c>
      <c r="H154" s="118">
        <v>418.95124077796902</v>
      </c>
      <c r="I154" s="68">
        <v>1.4085945966407901E-2</v>
      </c>
      <c r="J154" s="68">
        <v>3.88779866750881E-2</v>
      </c>
      <c r="K154" s="82">
        <f t="shared" si="25"/>
        <v>1.2154696132596685</v>
      </c>
      <c r="L154" s="101"/>
      <c r="M154" s="131"/>
      <c r="N154" s="131"/>
      <c r="O154" s="142"/>
    </row>
    <row r="155" spans="2:15" x14ac:dyDescent="0.25">
      <c r="B155" s="62"/>
      <c r="C155" s="62"/>
      <c r="D155" s="62"/>
      <c r="E155" s="62"/>
      <c r="F155" s="83"/>
      <c r="G155" s="115">
        <v>0.5</v>
      </c>
      <c r="H155" s="118">
        <v>328.49422335624598</v>
      </c>
      <c r="I155" s="68">
        <v>7.80933708122525E-3</v>
      </c>
      <c r="J155" s="68">
        <v>2.1922977030424801E-2</v>
      </c>
      <c r="K155" s="82">
        <f t="shared" si="25"/>
        <v>1.3812154696132597</v>
      </c>
      <c r="L155" s="129">
        <f>AVERAGE(H155:H159)</f>
        <v>375.15437364578179</v>
      </c>
      <c r="M155" s="131">
        <f>AVERAGE(I155:I159)</f>
        <v>5.5570015715260433E-3</v>
      </c>
      <c r="N155" s="131">
        <f>_xlfn.STDEV.P(I155:I159)</f>
        <v>1.7941452925456117E-3</v>
      </c>
      <c r="O155" s="142">
        <f t="shared" ref="O155:O160" si="29">IF(L155=0,"",K155)</f>
        <v>1.3812154696132597</v>
      </c>
    </row>
    <row r="156" spans="2:15" x14ac:dyDescent="0.25">
      <c r="B156" s="62"/>
      <c r="C156" s="62"/>
      <c r="D156" s="62"/>
      <c r="E156" s="62"/>
      <c r="F156" s="83"/>
      <c r="G156" s="115">
        <v>0.5</v>
      </c>
      <c r="H156" s="118">
        <v>396.06036114692603</v>
      </c>
      <c r="I156" s="68">
        <v>4.21313404006357E-3</v>
      </c>
      <c r="J156" s="68">
        <v>8.5877036921775205E-3</v>
      </c>
      <c r="K156" s="82">
        <f t="shared" si="25"/>
        <v>1.3812154696132597</v>
      </c>
      <c r="L156" s="99"/>
      <c r="M156" s="132"/>
      <c r="N156" s="132"/>
      <c r="O156" s="142" t="str">
        <f t="shared" si="29"/>
        <v/>
      </c>
    </row>
    <row r="157" spans="2:15" x14ac:dyDescent="0.25">
      <c r="B157" s="62"/>
      <c r="C157" s="62"/>
      <c r="D157" s="62"/>
      <c r="E157" s="62"/>
      <c r="F157" s="83"/>
      <c r="G157" s="115">
        <v>0.5</v>
      </c>
      <c r="H157" s="118">
        <v>400.11651229858398</v>
      </c>
      <c r="I157" s="68">
        <v>3.7233191598305699E-3</v>
      </c>
      <c r="J157" s="68">
        <v>8.9429855080449105E-3</v>
      </c>
      <c r="K157" s="82">
        <f t="shared" si="25"/>
        <v>1.3812154696132597</v>
      </c>
      <c r="L157" s="99"/>
      <c r="M157" s="132"/>
      <c r="N157" s="132"/>
      <c r="O157" s="142" t="str">
        <f t="shared" si="29"/>
        <v/>
      </c>
    </row>
    <row r="158" spans="2:15" x14ac:dyDescent="0.25">
      <c r="B158" s="62"/>
      <c r="C158" s="62"/>
      <c r="D158" s="62"/>
      <c r="E158" s="62"/>
      <c r="F158" s="83"/>
      <c r="G158" s="115">
        <v>0.5</v>
      </c>
      <c r="H158" s="118">
        <v>409.63080859184203</v>
      </c>
      <c r="I158" s="68">
        <v>4.3725827710739398E-3</v>
      </c>
      <c r="J158" s="68">
        <v>9.5421561165835393E-3</v>
      </c>
      <c r="K158" s="82">
        <f t="shared" si="25"/>
        <v>1.3812154696132597</v>
      </c>
      <c r="L158" s="101"/>
      <c r="M158" s="131"/>
      <c r="N158" s="131"/>
      <c r="O158" s="142" t="str">
        <f t="shared" si="29"/>
        <v/>
      </c>
    </row>
    <row r="159" spans="2:15" x14ac:dyDescent="0.25">
      <c r="B159" s="62"/>
      <c r="C159" s="62"/>
      <c r="D159" s="62"/>
      <c r="E159" s="62"/>
      <c r="F159" s="83"/>
      <c r="G159" s="115">
        <v>0.5</v>
      </c>
      <c r="H159" s="118">
        <v>341.46996283531098</v>
      </c>
      <c r="I159" s="68">
        <v>7.6666348054368902E-3</v>
      </c>
      <c r="J159" s="68">
        <v>1.48015207776222E-2</v>
      </c>
      <c r="K159" s="82">
        <f t="shared" si="25"/>
        <v>1.3812154696132597</v>
      </c>
      <c r="L159" s="101"/>
      <c r="M159" s="131"/>
      <c r="N159" s="131"/>
      <c r="O159" s="142" t="str">
        <f t="shared" si="29"/>
        <v/>
      </c>
    </row>
    <row r="160" spans="2:15" x14ac:dyDescent="0.25">
      <c r="B160" s="62"/>
      <c r="C160" s="62"/>
      <c r="D160" s="62"/>
      <c r="E160" s="62"/>
      <c r="F160" s="83"/>
      <c r="G160" s="115">
        <v>0.6</v>
      </c>
      <c r="H160" s="118">
        <v>399.63376045227</v>
      </c>
      <c r="I160" s="68">
        <v>4.3936758089751799E-3</v>
      </c>
      <c r="J160" s="68">
        <v>8.9814954463132597E-3</v>
      </c>
      <c r="K160" s="82">
        <f t="shared" si="25"/>
        <v>1.6574585635359116</v>
      </c>
      <c r="L160" s="129">
        <f>AVERAGE(H160:H164)</f>
        <v>406.26739244461021</v>
      </c>
      <c r="M160" s="131">
        <f>AVERAGE(I160:I164)</f>
        <v>4.5427332890385485E-3</v>
      </c>
      <c r="N160" s="131">
        <f>_xlfn.STDEV.P(I160:I164)</f>
        <v>1.008980822410029E-3</v>
      </c>
      <c r="O160" s="142">
        <f t="shared" si="29"/>
        <v>1.6574585635359116</v>
      </c>
    </row>
    <row r="161" spans="2:15" x14ac:dyDescent="0.25">
      <c r="B161" s="62"/>
      <c r="C161" s="62"/>
      <c r="D161" s="62"/>
      <c r="E161" s="62"/>
      <c r="F161" s="83"/>
      <c r="G161" s="115">
        <v>0.6</v>
      </c>
      <c r="H161" s="118">
        <v>399.03473973274203</v>
      </c>
      <c r="I161" s="68">
        <v>4.6478056787248598E-3</v>
      </c>
      <c r="J161" s="68">
        <v>9.8849002700182702E-3</v>
      </c>
      <c r="K161" s="82">
        <f t="shared" si="25"/>
        <v>1.6574585635359116</v>
      </c>
      <c r="L161" s="99"/>
      <c r="M161" s="132"/>
      <c r="N161" s="132"/>
      <c r="O161" s="142" t="str">
        <f t="shared" ref="O161" si="30">IF(L161=0,"",K161)</f>
        <v/>
      </c>
    </row>
    <row r="162" spans="2:15" x14ac:dyDescent="0.25">
      <c r="B162" s="62"/>
      <c r="C162" s="62"/>
      <c r="D162" s="62"/>
      <c r="E162" s="62"/>
      <c r="F162" s="83"/>
      <c r="G162" s="115">
        <v>0.6</v>
      </c>
      <c r="H162" s="118">
        <v>410.91534996032698</v>
      </c>
      <c r="I162" s="68">
        <v>3.7382724648781299E-3</v>
      </c>
      <c r="J162" s="68">
        <v>8.6189700029582293E-3</v>
      </c>
      <c r="K162" s="82">
        <f t="shared" si="25"/>
        <v>1.6574585635359116</v>
      </c>
      <c r="L162" s="99"/>
      <c r="M162" s="132"/>
      <c r="N162" s="132"/>
      <c r="O162" s="142"/>
    </row>
    <row r="163" spans="2:15" x14ac:dyDescent="0.25">
      <c r="B163" s="62"/>
      <c r="C163" s="62"/>
      <c r="D163" s="62"/>
      <c r="E163" s="62"/>
      <c r="F163" s="83"/>
      <c r="G163" s="115">
        <v>0.6</v>
      </c>
      <c r="H163" s="118">
        <v>424.29774808883599</v>
      </c>
      <c r="I163" s="68">
        <v>6.3899576004813304E-3</v>
      </c>
      <c r="J163" s="68">
        <v>1.42289832195039E-2</v>
      </c>
      <c r="K163" s="82">
        <f t="shared" si="25"/>
        <v>1.6574585635359116</v>
      </c>
      <c r="L163" s="99"/>
      <c r="M163" s="132"/>
      <c r="N163" s="132"/>
      <c r="O163" s="142"/>
    </row>
    <row r="164" spans="2:15" x14ac:dyDescent="0.25">
      <c r="B164" s="113"/>
      <c r="C164" s="113"/>
      <c r="D164" s="113"/>
      <c r="E164" s="113"/>
      <c r="F164" s="113"/>
      <c r="G164" s="138">
        <v>0.6</v>
      </c>
      <c r="H164" s="120">
        <v>397.455363988876</v>
      </c>
      <c r="I164" s="127">
        <v>3.5439548921332399E-3</v>
      </c>
      <c r="J164" s="127">
        <v>7.88853079745532E-3</v>
      </c>
      <c r="K164" s="82">
        <f t="shared" si="25"/>
        <v>1.6574585635359116</v>
      </c>
      <c r="L164" s="114"/>
      <c r="M164" s="134"/>
      <c r="N164" s="134"/>
      <c r="O164" s="145"/>
    </row>
    <row r="165" spans="2:15" x14ac:dyDescent="0.25">
      <c r="B165" s="61"/>
      <c r="C165" s="61"/>
      <c r="D165" s="61"/>
      <c r="E165" s="61"/>
      <c r="F165" s="61"/>
      <c r="G165" s="122"/>
      <c r="H165" s="121"/>
      <c r="I165" s="128"/>
      <c r="J165" s="128"/>
      <c r="K165" s="61"/>
      <c r="L165" s="61"/>
      <c r="M165" s="128"/>
      <c r="N165" s="128"/>
      <c r="O165" s="146"/>
    </row>
    <row r="166" spans="2:15" x14ac:dyDescent="0.25">
      <c r="B166" s="83" t="s">
        <v>179</v>
      </c>
      <c r="C166" s="83">
        <v>2500</v>
      </c>
      <c r="D166" s="83">
        <v>0.15</v>
      </c>
      <c r="E166" s="83">
        <v>0.5</v>
      </c>
      <c r="F166" s="83">
        <v>0.36199999999999999</v>
      </c>
      <c r="G166" s="137">
        <v>0.36199999999999999</v>
      </c>
      <c r="H166" s="117">
        <v>105.820727348327</v>
      </c>
      <c r="I166" s="125">
        <v>1.9362595045126E-2</v>
      </c>
      <c r="J166" s="125">
        <v>0.114684392329245</v>
      </c>
      <c r="K166" s="82">
        <f>G166/$F$166</f>
        <v>1</v>
      </c>
      <c r="L166" s="129">
        <f>AVERAGE(H166:H170)</f>
        <v>90.470499372482067</v>
      </c>
      <c r="M166" s="131">
        <f>AVERAGE(I166:I170)</f>
        <v>1.1360649845785369E-2</v>
      </c>
      <c r="N166" s="131">
        <f>_xlfn.STDEV.P(I166:I170)</f>
        <v>4.4116502550690349E-3</v>
      </c>
      <c r="O166" s="142">
        <f t="shared" ref="O166:O172" si="31">IF(L166=0,"",K166)</f>
        <v>1</v>
      </c>
    </row>
    <row r="167" spans="2:15" x14ac:dyDescent="0.25">
      <c r="B167" s="62"/>
      <c r="C167" s="62"/>
      <c r="D167" s="62"/>
      <c r="E167" s="62"/>
      <c r="F167" s="83"/>
      <c r="G167" s="115">
        <v>0.36199999999999999</v>
      </c>
      <c r="H167" s="118">
        <v>108.01029229164099</v>
      </c>
      <c r="I167" s="68">
        <v>7.0693094096415596E-3</v>
      </c>
      <c r="J167" s="68">
        <v>4.1879794580055398E-2</v>
      </c>
      <c r="K167" s="82">
        <f t="shared" ref="K167:K230" si="32">G167/$F$166</f>
        <v>1</v>
      </c>
      <c r="L167" s="101"/>
      <c r="M167" s="131"/>
      <c r="N167" s="131"/>
      <c r="O167" s="142" t="str">
        <f t="shared" si="31"/>
        <v/>
      </c>
    </row>
    <row r="168" spans="2:15" x14ac:dyDescent="0.25">
      <c r="B168" s="62"/>
      <c r="C168" s="62"/>
      <c r="D168" s="62"/>
      <c r="E168" s="62"/>
      <c r="F168" s="83"/>
      <c r="G168" s="115">
        <v>0.36199999999999999</v>
      </c>
      <c r="H168" s="118">
        <v>77.139213085174504</v>
      </c>
      <c r="I168" s="68">
        <v>7.7825564633467901E-3</v>
      </c>
      <c r="J168" s="68">
        <v>4.5910416404600897E-2</v>
      </c>
      <c r="K168" s="82">
        <f t="shared" si="32"/>
        <v>1</v>
      </c>
      <c r="L168" s="101"/>
      <c r="M168" s="131"/>
      <c r="N168" s="131"/>
      <c r="O168" s="142" t="str">
        <f t="shared" si="31"/>
        <v/>
      </c>
    </row>
    <row r="169" spans="2:15" x14ac:dyDescent="0.25">
      <c r="B169" s="62"/>
      <c r="C169" s="62"/>
      <c r="D169" s="62"/>
      <c r="E169" s="62"/>
      <c r="F169" s="83"/>
      <c r="G169" s="115">
        <v>0.36199999999999999</v>
      </c>
      <c r="H169" s="118">
        <v>80.6145694255828</v>
      </c>
      <c r="I169" s="68">
        <v>1.2308057873474E-2</v>
      </c>
      <c r="J169" s="68">
        <v>9.1627438482728502E-2</v>
      </c>
      <c r="K169" s="82">
        <f t="shared" si="32"/>
        <v>1</v>
      </c>
      <c r="L169" s="101"/>
      <c r="M169" s="131"/>
      <c r="N169" s="131"/>
      <c r="O169" s="142" t="str">
        <f t="shared" si="31"/>
        <v/>
      </c>
    </row>
    <row r="170" spans="2:15" x14ac:dyDescent="0.25">
      <c r="B170" s="62"/>
      <c r="C170" s="62"/>
      <c r="D170" s="62"/>
      <c r="E170" s="62"/>
      <c r="F170" s="83"/>
      <c r="G170" s="115">
        <v>0.36199999999999999</v>
      </c>
      <c r="H170" s="118">
        <v>80.767694711685095</v>
      </c>
      <c r="I170" s="68">
        <v>1.0280730437338501E-2</v>
      </c>
      <c r="J170" s="68">
        <v>5.5142965838731101E-2</v>
      </c>
      <c r="K170" s="82">
        <f t="shared" si="32"/>
        <v>1</v>
      </c>
      <c r="L170" s="99"/>
      <c r="M170" s="132"/>
      <c r="N170" s="132"/>
      <c r="O170" s="142" t="str">
        <f t="shared" si="31"/>
        <v/>
      </c>
    </row>
    <row r="171" spans="2:15" x14ac:dyDescent="0.25">
      <c r="B171" s="62"/>
      <c r="C171" s="62"/>
      <c r="D171" s="62"/>
      <c r="E171" s="62"/>
      <c r="F171" s="83"/>
      <c r="G171" s="115">
        <v>0.44</v>
      </c>
      <c r="H171" s="118">
        <v>109.304329395294</v>
      </c>
      <c r="I171" s="68">
        <v>4.0085131844628304E-3</v>
      </c>
      <c r="J171" s="68">
        <v>2.08731243715258E-2</v>
      </c>
      <c r="K171" s="82">
        <f t="shared" si="32"/>
        <v>1.2154696132596685</v>
      </c>
      <c r="L171" s="129">
        <f>AVERAGE(H171:H175)</f>
        <v>90.544827604293431</v>
      </c>
      <c r="M171" s="131">
        <f>AVERAGE(I171:I175)</f>
        <v>7.0621696787574236E-3</v>
      </c>
      <c r="N171" s="131">
        <f>_xlfn.STDEV.P(I171:I175)</f>
        <v>2.5701192073889659E-3</v>
      </c>
      <c r="O171" s="142">
        <f t="shared" si="31"/>
        <v>1.2154696132596685</v>
      </c>
    </row>
    <row r="172" spans="2:15" x14ac:dyDescent="0.25">
      <c r="B172" s="62"/>
      <c r="C172" s="62"/>
      <c r="D172" s="62"/>
      <c r="E172" s="62"/>
      <c r="F172" s="83"/>
      <c r="G172" s="115">
        <v>0.44</v>
      </c>
      <c r="H172" s="118">
        <v>63.438194036483701</v>
      </c>
      <c r="I172" s="68">
        <v>8.6383808419903708E-3</v>
      </c>
      <c r="J172" s="68">
        <v>3.7067213348577099E-2</v>
      </c>
      <c r="K172" s="82">
        <f t="shared" si="32"/>
        <v>1.2154696132596685</v>
      </c>
      <c r="L172" s="99"/>
      <c r="M172" s="132"/>
      <c r="N172" s="132"/>
      <c r="O172" s="142" t="str">
        <f t="shared" si="31"/>
        <v/>
      </c>
    </row>
    <row r="173" spans="2:15" x14ac:dyDescent="0.25">
      <c r="B173" s="62"/>
      <c r="C173" s="62"/>
      <c r="D173" s="62"/>
      <c r="E173" s="62"/>
      <c r="F173" s="83"/>
      <c r="G173" s="115">
        <v>0.44</v>
      </c>
      <c r="H173" s="118">
        <v>102.042792081832</v>
      </c>
      <c r="I173" s="68">
        <v>8.7499605063448404E-3</v>
      </c>
      <c r="J173" s="68">
        <v>4.6949754035575997E-2</v>
      </c>
      <c r="K173" s="82">
        <f t="shared" si="32"/>
        <v>1.2154696132596685</v>
      </c>
      <c r="L173" s="101"/>
      <c r="M173" s="131"/>
      <c r="N173" s="131"/>
      <c r="O173" s="142"/>
    </row>
    <row r="174" spans="2:15" x14ac:dyDescent="0.25">
      <c r="B174" s="62"/>
      <c r="C174" s="62"/>
      <c r="D174" s="62"/>
      <c r="E174" s="62"/>
      <c r="F174" s="83"/>
      <c r="G174" s="115">
        <v>0.44</v>
      </c>
      <c r="H174" s="118">
        <v>70.936660766601506</v>
      </c>
      <c r="I174" s="68">
        <v>9.9858204308869106E-3</v>
      </c>
      <c r="J174" s="68">
        <v>5.91823031702369E-2</v>
      </c>
      <c r="K174" s="82">
        <f t="shared" si="32"/>
        <v>1.2154696132596685</v>
      </c>
      <c r="L174" s="101"/>
      <c r="M174" s="131"/>
      <c r="N174" s="131"/>
      <c r="O174" s="142"/>
    </row>
    <row r="175" spans="2:15" x14ac:dyDescent="0.25">
      <c r="B175" s="62"/>
      <c r="C175" s="62"/>
      <c r="D175" s="62"/>
      <c r="E175" s="62"/>
      <c r="F175" s="83"/>
      <c r="G175" s="115">
        <v>0.44</v>
      </c>
      <c r="H175" s="118">
        <v>107.002161741256</v>
      </c>
      <c r="I175" s="68">
        <v>3.9281734301021701E-3</v>
      </c>
      <c r="J175" s="68">
        <v>2.1259129638711301E-2</v>
      </c>
      <c r="K175" s="82">
        <f t="shared" si="32"/>
        <v>1.2154696132596685</v>
      </c>
      <c r="L175" s="101"/>
      <c r="M175" s="131"/>
      <c r="N175" s="131"/>
      <c r="O175" s="142"/>
    </row>
    <row r="176" spans="2:15" x14ac:dyDescent="0.25">
      <c r="B176" s="62"/>
      <c r="C176" s="62"/>
      <c r="D176" s="62"/>
      <c r="E176" s="62"/>
      <c r="F176" s="83"/>
      <c r="G176" s="115">
        <v>0.5</v>
      </c>
      <c r="H176" s="118">
        <v>90.411008358001695</v>
      </c>
      <c r="I176" s="68">
        <v>1.60534155783199E-2</v>
      </c>
      <c r="J176" s="68">
        <v>7.0427917840332199E-2</v>
      </c>
      <c r="K176" s="82">
        <f t="shared" si="32"/>
        <v>1.3812154696132597</v>
      </c>
      <c r="L176" s="129">
        <f>AVERAGE(H176:H180)</f>
        <v>104.58826055526694</v>
      </c>
      <c r="M176" s="131">
        <f>AVERAGE(I176:I180)</f>
        <v>9.7259375929530933E-3</v>
      </c>
      <c r="N176" s="131">
        <f>_xlfn.STDEV.P(I176:I180)</f>
        <v>4.1101635983551129E-3</v>
      </c>
      <c r="O176" s="142">
        <f t="shared" ref="O176:O181" si="33">IF(L176=0,"",K176)</f>
        <v>1.3812154696132597</v>
      </c>
    </row>
    <row r="177" spans="2:15" x14ac:dyDescent="0.25">
      <c r="B177" s="62"/>
      <c r="C177" s="62"/>
      <c r="D177" s="62"/>
      <c r="E177" s="62"/>
      <c r="F177" s="83"/>
      <c r="G177" s="115">
        <v>0.5</v>
      </c>
      <c r="H177" s="118">
        <v>113.180570125579</v>
      </c>
      <c r="I177" s="68">
        <v>9.5135061716269693E-3</v>
      </c>
      <c r="J177" s="68">
        <v>4.3302221087181798E-2</v>
      </c>
      <c r="K177" s="82">
        <f t="shared" si="32"/>
        <v>1.3812154696132597</v>
      </c>
      <c r="L177" s="99"/>
      <c r="M177" s="132"/>
      <c r="N177" s="132"/>
      <c r="O177" s="142" t="str">
        <f t="shared" si="33"/>
        <v/>
      </c>
    </row>
    <row r="178" spans="2:15" x14ac:dyDescent="0.25">
      <c r="B178" s="62"/>
      <c r="C178" s="62"/>
      <c r="D178" s="62"/>
      <c r="E178" s="62"/>
      <c r="F178" s="83"/>
      <c r="G178" s="115">
        <v>0.5</v>
      </c>
      <c r="H178" s="118">
        <v>110.227441787719</v>
      </c>
      <c r="I178" s="68">
        <v>1.1703744318173301E-2</v>
      </c>
      <c r="J178" s="68">
        <v>6.2383975384520403E-2</v>
      </c>
      <c r="K178" s="82">
        <f t="shared" si="32"/>
        <v>1.3812154696132597</v>
      </c>
      <c r="L178" s="99"/>
      <c r="M178" s="132"/>
      <c r="N178" s="132"/>
      <c r="O178" s="142" t="str">
        <f t="shared" si="33"/>
        <v/>
      </c>
    </row>
    <row r="179" spans="2:15" x14ac:dyDescent="0.25">
      <c r="B179" s="62"/>
      <c r="C179" s="62"/>
      <c r="D179" s="62"/>
      <c r="E179" s="62"/>
      <c r="F179" s="83"/>
      <c r="G179" s="115">
        <v>0.5</v>
      </c>
      <c r="H179" s="118">
        <v>105.25890684127801</v>
      </c>
      <c r="I179" s="68">
        <v>7.6449959570510798E-3</v>
      </c>
      <c r="J179" s="68">
        <v>4.8517242621426399E-2</v>
      </c>
      <c r="K179" s="82">
        <f t="shared" si="32"/>
        <v>1.3812154696132597</v>
      </c>
      <c r="L179" s="101"/>
      <c r="M179" s="131"/>
      <c r="N179" s="131"/>
      <c r="O179" s="142" t="str">
        <f t="shared" si="33"/>
        <v/>
      </c>
    </row>
    <row r="180" spans="2:15" x14ac:dyDescent="0.25">
      <c r="B180" s="62"/>
      <c r="C180" s="62"/>
      <c r="D180" s="62"/>
      <c r="E180" s="62"/>
      <c r="F180" s="83"/>
      <c r="G180" s="115">
        <v>0.5</v>
      </c>
      <c r="H180" s="118">
        <v>103.863375663757</v>
      </c>
      <c r="I180" s="68">
        <v>3.7140259395942198E-3</v>
      </c>
      <c r="J180" s="68">
        <v>1.22366966845341E-2</v>
      </c>
      <c r="K180" s="82">
        <f t="shared" si="32"/>
        <v>1.3812154696132597</v>
      </c>
      <c r="L180" s="101"/>
      <c r="M180" s="131"/>
      <c r="N180" s="131"/>
      <c r="O180" s="142" t="str">
        <f t="shared" si="33"/>
        <v/>
      </c>
    </row>
    <row r="181" spans="2:15" x14ac:dyDescent="0.25">
      <c r="B181" s="62"/>
      <c r="C181" s="62"/>
      <c r="D181" s="62"/>
      <c r="E181" s="62"/>
      <c r="F181" s="83"/>
      <c r="G181" s="115">
        <v>0.6</v>
      </c>
      <c r="H181" s="118">
        <v>91.657875776290894</v>
      </c>
      <c r="I181" s="68">
        <v>3.7594824479461999E-3</v>
      </c>
      <c r="J181" s="68">
        <v>1.43676480728188E-2</v>
      </c>
      <c r="K181" s="82">
        <f t="shared" si="32"/>
        <v>1.6574585635359116</v>
      </c>
      <c r="L181" s="129">
        <f>AVERAGE(H181:H185)</f>
        <v>97.840345144271424</v>
      </c>
      <c r="M181" s="131">
        <f>AVERAGE(I181:I185)</f>
        <v>4.5799165639766543E-3</v>
      </c>
      <c r="N181" s="131">
        <f>_xlfn.STDEV.P(I181:I185)</f>
        <v>1.4990315525688221E-3</v>
      </c>
      <c r="O181" s="142">
        <f t="shared" si="33"/>
        <v>1.6574585635359116</v>
      </c>
    </row>
    <row r="182" spans="2:15" x14ac:dyDescent="0.25">
      <c r="B182" s="62"/>
      <c r="C182" s="62"/>
      <c r="D182" s="62"/>
      <c r="E182" s="62"/>
      <c r="F182" s="83"/>
      <c r="G182" s="115">
        <v>0.6</v>
      </c>
      <c r="H182" s="118">
        <v>106.95089411735501</v>
      </c>
      <c r="I182" s="68">
        <v>3.6834536104311602E-3</v>
      </c>
      <c r="J182" s="68">
        <v>7.9160627700605099E-3</v>
      </c>
      <c r="K182" s="82">
        <f t="shared" si="32"/>
        <v>1.6574585635359116</v>
      </c>
      <c r="L182" s="99"/>
      <c r="M182" s="132"/>
      <c r="N182" s="132"/>
      <c r="O182" s="142" t="str">
        <f t="shared" ref="O182" si="34">IF(L182=0,"",K182)</f>
        <v/>
      </c>
    </row>
    <row r="183" spans="2:15" x14ac:dyDescent="0.25">
      <c r="B183" s="62"/>
      <c r="C183" s="62"/>
      <c r="D183" s="62"/>
      <c r="E183" s="62"/>
      <c r="F183" s="83"/>
      <c r="G183" s="115">
        <v>0.6</v>
      </c>
      <c r="H183" s="118">
        <v>89.086406946182194</v>
      </c>
      <c r="I183" s="68">
        <v>7.1235548484050301E-3</v>
      </c>
      <c r="J183" s="68">
        <v>1.5878306341844201E-2</v>
      </c>
      <c r="K183" s="82">
        <f t="shared" si="32"/>
        <v>1.6574585635359116</v>
      </c>
      <c r="L183" s="99"/>
      <c r="M183" s="132"/>
      <c r="N183" s="132"/>
      <c r="O183" s="142" t="str">
        <f t="shared" ref="O183:O192" si="35">IF(L183=0,"",K183)</f>
        <v/>
      </c>
    </row>
    <row r="184" spans="2:15" x14ac:dyDescent="0.25">
      <c r="B184" s="62"/>
      <c r="C184" s="62"/>
      <c r="D184" s="62"/>
      <c r="E184" s="62"/>
      <c r="F184" s="83"/>
      <c r="G184" s="115">
        <v>0.6</v>
      </c>
      <c r="H184" s="118">
        <v>100.25365996360701</v>
      </c>
      <c r="I184" s="68">
        <v>5.3803980422636698E-3</v>
      </c>
      <c r="J184" s="68">
        <v>2.6088759110390099E-2</v>
      </c>
      <c r="K184" s="82">
        <f t="shared" si="32"/>
        <v>1.6574585635359116</v>
      </c>
      <c r="L184" s="99"/>
      <c r="M184" s="132"/>
      <c r="N184" s="132"/>
      <c r="O184" s="142" t="str">
        <f t="shared" si="35"/>
        <v/>
      </c>
    </row>
    <row r="185" spans="2:15" ht="15.75" thickBot="1" x14ac:dyDescent="0.3">
      <c r="B185" s="87"/>
      <c r="C185" s="87"/>
      <c r="D185" s="87"/>
      <c r="E185" s="87"/>
      <c r="F185" s="87"/>
      <c r="G185" s="136">
        <v>0.6</v>
      </c>
      <c r="H185" s="119">
        <v>101.25288891792199</v>
      </c>
      <c r="I185" s="126">
        <v>2.9526938708372098E-3</v>
      </c>
      <c r="J185" s="126">
        <v>9.0745634002573003E-3</v>
      </c>
      <c r="K185" s="82">
        <f t="shared" si="32"/>
        <v>1.6574585635359116</v>
      </c>
      <c r="L185" s="100"/>
      <c r="M185" s="133"/>
      <c r="N185" s="133"/>
      <c r="O185" s="143" t="str">
        <f t="shared" si="35"/>
        <v/>
      </c>
    </row>
    <row r="186" spans="2:15" x14ac:dyDescent="0.25">
      <c r="B186" s="83" t="s">
        <v>182</v>
      </c>
      <c r="C186" s="83">
        <v>10000</v>
      </c>
      <c r="D186" s="83"/>
      <c r="E186" s="83"/>
      <c r="F186" s="83"/>
      <c r="G186" s="137">
        <v>0.36199999999999999</v>
      </c>
      <c r="H186" s="117">
        <v>105.992720127105</v>
      </c>
      <c r="I186" s="125">
        <v>2.9694799246297698E-2</v>
      </c>
      <c r="J186" s="125">
        <v>0.184880271140407</v>
      </c>
      <c r="K186" s="82">
        <f t="shared" si="32"/>
        <v>1</v>
      </c>
      <c r="L186" s="129">
        <f>AVERAGE(H186:H190)</f>
        <v>104.53110799789377</v>
      </c>
      <c r="M186" s="131">
        <f>AVERAGE(I186:I190)</f>
        <v>1.8818525017470399E-2</v>
      </c>
      <c r="N186" s="131">
        <f>_xlfn.STDEV.P(I186:I190)</f>
        <v>9.299719709374538E-3</v>
      </c>
      <c r="O186" s="142">
        <f t="shared" si="35"/>
        <v>1</v>
      </c>
    </row>
    <row r="187" spans="2:15" x14ac:dyDescent="0.25">
      <c r="B187" s="62"/>
      <c r="C187" s="62"/>
      <c r="D187" s="62"/>
      <c r="E187" s="62"/>
      <c r="F187" s="83"/>
      <c r="G187" s="115">
        <v>0.36199999999999999</v>
      </c>
      <c r="H187" s="118">
        <v>89.6048038005828</v>
      </c>
      <c r="I187" s="68">
        <v>1.1581406671337601E-2</v>
      </c>
      <c r="J187" s="68">
        <v>0.104893259217352</v>
      </c>
      <c r="K187" s="82">
        <f t="shared" si="32"/>
        <v>1</v>
      </c>
      <c r="L187" s="101"/>
      <c r="M187" s="131"/>
      <c r="N187" s="131"/>
      <c r="O187" s="142" t="str">
        <f t="shared" si="35"/>
        <v/>
      </c>
    </row>
    <row r="188" spans="2:15" x14ac:dyDescent="0.25">
      <c r="B188" s="62"/>
      <c r="C188" s="62"/>
      <c r="D188" s="62"/>
      <c r="E188" s="62"/>
      <c r="F188" s="83"/>
      <c r="G188" s="115">
        <v>0.36199999999999999</v>
      </c>
      <c r="H188" s="118">
        <v>108.292656660079</v>
      </c>
      <c r="I188" s="68">
        <v>1.0814624813158501E-2</v>
      </c>
      <c r="J188" s="68">
        <v>8.1894274095408198E-2</v>
      </c>
      <c r="K188" s="82">
        <f t="shared" si="32"/>
        <v>1</v>
      </c>
      <c r="L188" s="101"/>
      <c r="M188" s="131"/>
      <c r="N188" s="131"/>
      <c r="O188" s="142" t="str">
        <f t="shared" si="35"/>
        <v/>
      </c>
    </row>
    <row r="189" spans="2:15" x14ac:dyDescent="0.25">
      <c r="B189" s="62"/>
      <c r="C189" s="62"/>
      <c r="D189" s="62"/>
      <c r="E189" s="62"/>
      <c r="F189" s="83"/>
      <c r="G189" s="115">
        <v>0.36199999999999999</v>
      </c>
      <c r="H189" s="118">
        <v>110.936699867248</v>
      </c>
      <c r="I189" s="68">
        <v>3.0700556845786299E-2</v>
      </c>
      <c r="J189" s="68">
        <v>0.194156954852896</v>
      </c>
      <c r="K189" s="82">
        <f t="shared" si="32"/>
        <v>1</v>
      </c>
      <c r="L189" s="101"/>
      <c r="M189" s="131"/>
      <c r="N189" s="131"/>
      <c r="O189" s="142" t="str">
        <f t="shared" si="35"/>
        <v/>
      </c>
    </row>
    <row r="190" spans="2:15" x14ac:dyDescent="0.25">
      <c r="B190" s="62"/>
      <c r="C190" s="62"/>
      <c r="D190" s="62"/>
      <c r="E190" s="62"/>
      <c r="F190" s="83"/>
      <c r="G190" s="115">
        <v>0.36199999999999999</v>
      </c>
      <c r="H190" s="118">
        <v>107.828659534454</v>
      </c>
      <c r="I190" s="68">
        <v>1.1301237510771899E-2</v>
      </c>
      <c r="J190" s="68">
        <v>9.4113466151870398E-2</v>
      </c>
      <c r="K190" s="82">
        <f t="shared" si="32"/>
        <v>1</v>
      </c>
      <c r="L190" s="99"/>
      <c r="M190" s="132"/>
      <c r="N190" s="132"/>
      <c r="O190" s="142" t="str">
        <f t="shared" si="35"/>
        <v/>
      </c>
    </row>
    <row r="191" spans="2:15" x14ac:dyDescent="0.25">
      <c r="B191" s="62"/>
      <c r="C191" s="62"/>
      <c r="D191" s="62"/>
      <c r="E191" s="62"/>
      <c r="F191" s="83"/>
      <c r="G191" s="115">
        <v>0.44</v>
      </c>
      <c r="H191" s="118">
        <v>79.318613052368093</v>
      </c>
      <c r="I191" s="68">
        <v>5.1136102044165004E-3</v>
      </c>
      <c r="J191" s="68">
        <v>1.31283572107574E-2</v>
      </c>
      <c r="K191" s="82">
        <f t="shared" si="32"/>
        <v>1.2154696132596685</v>
      </c>
      <c r="L191" s="129">
        <f>AVERAGE(H191:H195)</f>
        <v>95.551653432845782</v>
      </c>
      <c r="M191" s="131">
        <f>AVERAGE(I191:I195)</f>
        <v>7.198259203231935E-3</v>
      </c>
      <c r="N191" s="131">
        <f>_xlfn.STDEV.P(I191:I195)</f>
        <v>2.5593607434046912E-3</v>
      </c>
      <c r="O191" s="142">
        <f t="shared" si="35"/>
        <v>1.2154696132596685</v>
      </c>
    </row>
    <row r="192" spans="2:15" x14ac:dyDescent="0.25">
      <c r="B192" s="62"/>
      <c r="C192" s="62"/>
      <c r="D192" s="62"/>
      <c r="E192" s="62"/>
      <c r="F192" s="83"/>
      <c r="G192" s="115">
        <v>0.44</v>
      </c>
      <c r="H192" s="118">
        <v>85.827304124832096</v>
      </c>
      <c r="I192" s="68">
        <v>4.3171887040877001E-3</v>
      </c>
      <c r="J192" s="68">
        <v>1.7550192081368501E-2</v>
      </c>
      <c r="K192" s="82">
        <f t="shared" si="32"/>
        <v>1.2154696132596685</v>
      </c>
      <c r="L192" s="99"/>
      <c r="M192" s="132"/>
      <c r="N192" s="132"/>
      <c r="O192" s="142" t="str">
        <f t="shared" si="35"/>
        <v/>
      </c>
    </row>
    <row r="193" spans="2:15" x14ac:dyDescent="0.25">
      <c r="B193" s="62"/>
      <c r="C193" s="62"/>
      <c r="D193" s="62"/>
      <c r="E193" s="62"/>
      <c r="F193" s="83"/>
      <c r="G193" s="115">
        <v>0.44</v>
      </c>
      <c r="H193" s="118">
        <v>103.138082027435</v>
      </c>
      <c r="I193" s="68">
        <v>1.03637349495723E-2</v>
      </c>
      <c r="J193" s="68">
        <v>6.9149996053697094E-2</v>
      </c>
      <c r="K193" s="82">
        <f t="shared" si="32"/>
        <v>1.2154696132596685</v>
      </c>
      <c r="L193" s="101"/>
      <c r="M193" s="131"/>
      <c r="N193" s="131"/>
      <c r="O193" s="142"/>
    </row>
    <row r="194" spans="2:15" x14ac:dyDescent="0.25">
      <c r="B194" s="62"/>
      <c r="C194" s="62"/>
      <c r="D194" s="62"/>
      <c r="E194" s="62"/>
      <c r="F194" s="83"/>
      <c r="G194" s="115">
        <v>0.44</v>
      </c>
      <c r="H194" s="118">
        <v>135.00134873390101</v>
      </c>
      <c r="I194" s="68">
        <v>6.0411216250819801E-3</v>
      </c>
      <c r="J194" s="68">
        <v>2.7195993413734701E-2</v>
      </c>
      <c r="K194" s="82">
        <f t="shared" si="32"/>
        <v>1.2154696132596685</v>
      </c>
      <c r="L194" s="101"/>
      <c r="M194" s="131"/>
      <c r="N194" s="131"/>
      <c r="O194" s="142"/>
    </row>
    <row r="195" spans="2:15" x14ac:dyDescent="0.25">
      <c r="B195" s="62"/>
      <c r="C195" s="62"/>
      <c r="D195" s="62"/>
      <c r="E195" s="62"/>
      <c r="F195" s="83"/>
      <c r="G195" s="115">
        <v>0.44</v>
      </c>
      <c r="H195" s="118">
        <v>74.472919225692706</v>
      </c>
      <c r="I195" s="68">
        <v>1.0155640533001199E-2</v>
      </c>
      <c r="J195" s="68">
        <v>5.8939849030555103E-2</v>
      </c>
      <c r="K195" s="82">
        <f t="shared" si="32"/>
        <v>1.2154696132596685</v>
      </c>
      <c r="L195" s="101"/>
      <c r="M195" s="131"/>
      <c r="N195" s="131"/>
      <c r="O195" s="142"/>
    </row>
    <row r="196" spans="2:15" x14ac:dyDescent="0.25">
      <c r="B196" s="62"/>
      <c r="C196" s="62"/>
      <c r="D196" s="62"/>
      <c r="E196" s="62"/>
      <c r="F196" s="83"/>
      <c r="G196" s="115">
        <v>0.5</v>
      </c>
      <c r="H196" s="118">
        <v>93.519601106643606</v>
      </c>
      <c r="I196" s="68">
        <v>1.2796286308220399E-2</v>
      </c>
      <c r="J196" s="68">
        <v>7.2527378626066993E-2</v>
      </c>
      <c r="K196" s="82">
        <f t="shared" si="32"/>
        <v>1.3812154696132597</v>
      </c>
      <c r="L196" s="129">
        <f>AVERAGE(H196:H200)</f>
        <v>109.60323662757853</v>
      </c>
      <c r="M196" s="131">
        <f>AVERAGE(I196:I200)</f>
        <v>9.3637839733561566E-3</v>
      </c>
      <c r="N196" s="131">
        <f>_xlfn.STDEV.P(I196:I200)</f>
        <v>3.2539188757854669E-3</v>
      </c>
      <c r="O196" s="142">
        <f t="shared" ref="O196:O201" si="36">IF(L196=0,"",K196)</f>
        <v>1.3812154696132597</v>
      </c>
    </row>
    <row r="197" spans="2:15" x14ac:dyDescent="0.25">
      <c r="B197" s="62"/>
      <c r="C197" s="62"/>
      <c r="D197" s="62"/>
      <c r="E197" s="62"/>
      <c r="F197" s="83"/>
      <c r="G197" s="115">
        <v>0.5</v>
      </c>
      <c r="H197" s="118">
        <v>116.679279088974</v>
      </c>
      <c r="I197" s="68">
        <v>3.2752973028232599E-3</v>
      </c>
      <c r="J197" s="68">
        <v>7.5498249837310499E-3</v>
      </c>
      <c r="K197" s="82">
        <f t="shared" si="32"/>
        <v>1.3812154696132597</v>
      </c>
      <c r="L197" s="99"/>
      <c r="M197" s="132"/>
      <c r="N197" s="132"/>
      <c r="O197" s="142" t="str">
        <f t="shared" si="36"/>
        <v/>
      </c>
    </row>
    <row r="198" spans="2:15" x14ac:dyDescent="0.25">
      <c r="B198" s="62"/>
      <c r="C198" s="62"/>
      <c r="D198" s="62"/>
      <c r="E198" s="62"/>
      <c r="F198" s="83"/>
      <c r="G198" s="115">
        <v>0.5</v>
      </c>
      <c r="H198" s="118">
        <v>117.62699365615801</v>
      </c>
      <c r="I198" s="68">
        <v>1.12963496387749E-2</v>
      </c>
      <c r="J198" s="68">
        <v>7.23283907459462E-2</v>
      </c>
      <c r="K198" s="82">
        <f t="shared" si="32"/>
        <v>1.3812154696132597</v>
      </c>
      <c r="L198" s="99"/>
      <c r="M198" s="132"/>
      <c r="N198" s="132"/>
      <c r="O198" s="142" t="str">
        <f t="shared" si="36"/>
        <v/>
      </c>
    </row>
    <row r="199" spans="2:15" x14ac:dyDescent="0.25">
      <c r="B199" s="62"/>
      <c r="C199" s="62"/>
      <c r="D199" s="62"/>
      <c r="E199" s="62"/>
      <c r="F199" s="83"/>
      <c r="G199" s="115">
        <v>0.5</v>
      </c>
      <c r="H199" s="118">
        <v>110.144932031631</v>
      </c>
      <c r="I199" s="68">
        <v>9.9396436032170403E-3</v>
      </c>
      <c r="J199" s="68">
        <v>4.1420442374719799E-2</v>
      </c>
      <c r="K199" s="82">
        <f t="shared" si="32"/>
        <v>1.3812154696132597</v>
      </c>
      <c r="L199" s="101"/>
      <c r="M199" s="131"/>
      <c r="N199" s="131"/>
      <c r="O199" s="142" t="str">
        <f t="shared" si="36"/>
        <v/>
      </c>
    </row>
    <row r="200" spans="2:15" x14ac:dyDescent="0.25">
      <c r="B200" s="62"/>
      <c r="C200" s="62"/>
      <c r="D200" s="62"/>
      <c r="E200" s="62"/>
      <c r="F200" s="83"/>
      <c r="G200" s="115">
        <v>0.5</v>
      </c>
      <c r="H200" s="118">
        <v>110.045377254486</v>
      </c>
      <c r="I200" s="68">
        <v>9.5113430137451892E-3</v>
      </c>
      <c r="J200" s="68">
        <v>5.4203863864156203E-2</v>
      </c>
      <c r="K200" s="82">
        <f t="shared" si="32"/>
        <v>1.3812154696132597</v>
      </c>
      <c r="L200" s="101"/>
      <c r="M200" s="131"/>
      <c r="N200" s="131"/>
      <c r="O200" s="142" t="str">
        <f t="shared" si="36"/>
        <v/>
      </c>
    </row>
    <row r="201" spans="2:15" x14ac:dyDescent="0.25">
      <c r="B201" s="62"/>
      <c r="C201" s="62"/>
      <c r="D201" s="62"/>
      <c r="E201" s="62"/>
      <c r="F201" s="83"/>
      <c r="G201" s="115">
        <v>0.6</v>
      </c>
      <c r="H201" s="118">
        <v>109.432910919189</v>
      </c>
      <c r="I201" s="68">
        <v>1.58147056388191E-2</v>
      </c>
      <c r="J201" s="68">
        <v>8.9069700869939594E-2</v>
      </c>
      <c r="K201" s="82">
        <f t="shared" si="32"/>
        <v>1.6574585635359116</v>
      </c>
      <c r="L201" s="129">
        <f>AVERAGE(H201:H205)</f>
        <v>112.393580436706</v>
      </c>
      <c r="M201" s="131">
        <f>AVERAGE(I201:I205)</f>
        <v>9.2895480295045706E-3</v>
      </c>
      <c r="N201" s="131">
        <f>_xlfn.STDEV.P(I201:I205)</f>
        <v>3.8570802476714963E-3</v>
      </c>
      <c r="O201" s="142">
        <f t="shared" si="36"/>
        <v>1.6574585635359116</v>
      </c>
    </row>
    <row r="202" spans="2:15" x14ac:dyDescent="0.25">
      <c r="B202" s="62"/>
      <c r="C202" s="62"/>
      <c r="D202" s="62"/>
      <c r="E202" s="62"/>
      <c r="F202" s="83"/>
      <c r="G202" s="115">
        <v>0.6</v>
      </c>
      <c r="H202" s="118">
        <v>110.00740814208901</v>
      </c>
      <c r="I202" s="68">
        <v>8.0906678611506102E-3</v>
      </c>
      <c r="J202" s="68">
        <v>2.2481195385306699E-2</v>
      </c>
      <c r="K202" s="82">
        <f t="shared" si="32"/>
        <v>1.6574585635359116</v>
      </c>
      <c r="L202" s="99"/>
      <c r="M202" s="132"/>
      <c r="N202" s="132"/>
      <c r="O202" s="142" t="str">
        <f t="shared" ref="O202" si="37">IF(L202=0,"",K202)</f>
        <v/>
      </c>
    </row>
    <row r="203" spans="2:15" x14ac:dyDescent="0.25">
      <c r="B203" s="62"/>
      <c r="C203" s="62"/>
      <c r="D203" s="62"/>
      <c r="E203" s="62"/>
      <c r="F203" s="83"/>
      <c r="G203" s="115">
        <v>0.6</v>
      </c>
      <c r="H203" s="118">
        <v>115.614993810653</v>
      </c>
      <c r="I203" s="68">
        <v>3.9137375632151399E-3</v>
      </c>
      <c r="J203" s="68">
        <v>1.02297702503098E-2</v>
      </c>
      <c r="K203" s="82">
        <f t="shared" si="32"/>
        <v>1.6574585635359116</v>
      </c>
      <c r="L203" s="99"/>
      <c r="M203" s="132"/>
      <c r="N203" s="132"/>
      <c r="O203" s="142" t="str">
        <f t="shared" ref="O203:O204" si="38">IF(L203=0,"",K203)</f>
        <v/>
      </c>
    </row>
    <row r="204" spans="2:15" x14ac:dyDescent="0.25">
      <c r="B204" s="62"/>
      <c r="C204" s="62"/>
      <c r="D204" s="62"/>
      <c r="E204" s="62"/>
      <c r="F204" s="83"/>
      <c r="G204" s="115">
        <v>0.6</v>
      </c>
      <c r="H204" s="118">
        <v>118.773623466491</v>
      </c>
      <c r="I204" s="68">
        <v>8.4570573547816993E-3</v>
      </c>
      <c r="J204" s="68">
        <v>3.3979409560884098E-2</v>
      </c>
      <c r="K204" s="82">
        <f t="shared" si="32"/>
        <v>1.6574585635359116</v>
      </c>
      <c r="L204" s="99"/>
      <c r="M204" s="132"/>
      <c r="N204" s="132"/>
      <c r="O204" s="142" t="str">
        <f t="shared" si="38"/>
        <v/>
      </c>
    </row>
    <row r="205" spans="2:15" ht="15.75" thickBot="1" x14ac:dyDescent="0.3">
      <c r="B205" s="87"/>
      <c r="C205" s="87"/>
      <c r="D205" s="87"/>
      <c r="E205" s="87"/>
      <c r="F205" s="87"/>
      <c r="G205" s="136">
        <v>0.6</v>
      </c>
      <c r="H205" s="119">
        <v>108.138965845108</v>
      </c>
      <c r="I205" s="126">
        <v>1.01715717295563E-2</v>
      </c>
      <c r="J205" s="126">
        <v>4.7976041325905397E-2</v>
      </c>
      <c r="K205" s="82">
        <f t="shared" si="32"/>
        <v>1.6574585635359116</v>
      </c>
      <c r="L205" s="100"/>
      <c r="M205" s="133"/>
      <c r="N205" s="133"/>
      <c r="O205" s="143"/>
    </row>
    <row r="206" spans="2:15" x14ac:dyDescent="0.25">
      <c r="B206" s="83" t="s">
        <v>181</v>
      </c>
      <c r="C206" s="83">
        <v>10000</v>
      </c>
      <c r="D206" s="83"/>
      <c r="E206" s="83"/>
      <c r="F206" s="83"/>
      <c r="G206" s="137">
        <v>0.36199999999999999</v>
      </c>
      <c r="H206" s="117">
        <v>106.935126781463</v>
      </c>
      <c r="I206" s="125">
        <v>1.1214736878753399E-2</v>
      </c>
      <c r="J206" s="125">
        <v>6.4676133246560394E-2</v>
      </c>
      <c r="K206" s="82">
        <f t="shared" si="32"/>
        <v>1</v>
      </c>
      <c r="L206" s="129">
        <f>AVERAGE(H206:H210)</f>
        <v>95.353992891311492</v>
      </c>
      <c r="M206" s="131">
        <f>AVERAGE(I206:I210)</f>
        <v>1.2554678586841519E-2</v>
      </c>
      <c r="N206" s="131">
        <f>_xlfn.STDEV.P(I206:I210)</f>
        <v>6.0589954624925522E-3</v>
      </c>
      <c r="O206" s="142">
        <f t="shared" ref="O206:O212" si="39">IF(L206=0,"",K206)</f>
        <v>1</v>
      </c>
    </row>
    <row r="207" spans="2:15" x14ac:dyDescent="0.25">
      <c r="B207" s="62"/>
      <c r="C207" s="62"/>
      <c r="D207" s="62"/>
      <c r="E207" s="62"/>
      <c r="F207" s="83"/>
      <c r="G207" s="115">
        <v>0.36199999999999999</v>
      </c>
      <c r="H207" s="118">
        <v>92.700615882873507</v>
      </c>
      <c r="I207" s="68">
        <v>1.69064939093195E-2</v>
      </c>
      <c r="J207" s="68">
        <v>0.106107868326175</v>
      </c>
      <c r="K207" s="82">
        <f t="shared" si="32"/>
        <v>1</v>
      </c>
      <c r="L207" s="101"/>
      <c r="M207" s="131"/>
      <c r="N207" s="131"/>
      <c r="O207" s="142" t="str">
        <f t="shared" si="39"/>
        <v/>
      </c>
    </row>
    <row r="208" spans="2:15" x14ac:dyDescent="0.25">
      <c r="B208" s="62"/>
      <c r="C208" s="62"/>
      <c r="D208" s="62"/>
      <c r="E208" s="62"/>
      <c r="F208" s="83"/>
      <c r="G208" s="115">
        <v>0.36199999999999999</v>
      </c>
      <c r="H208" s="118">
        <v>90.917536258697496</v>
      </c>
      <c r="I208" s="68">
        <v>2.1428845421071301E-2</v>
      </c>
      <c r="J208" s="68">
        <v>0.107962193054743</v>
      </c>
      <c r="K208" s="82">
        <f t="shared" si="32"/>
        <v>1</v>
      </c>
      <c r="L208" s="101"/>
      <c r="M208" s="131"/>
      <c r="N208" s="131"/>
      <c r="O208" s="142" t="str">
        <f t="shared" si="39"/>
        <v/>
      </c>
    </row>
    <row r="209" spans="2:15" x14ac:dyDescent="0.25">
      <c r="B209" s="62"/>
      <c r="C209" s="62"/>
      <c r="D209" s="62"/>
      <c r="E209" s="62"/>
      <c r="F209" s="83"/>
      <c r="G209" s="115">
        <v>0.36199999999999999</v>
      </c>
      <c r="H209" s="118">
        <v>96.354759454727102</v>
      </c>
      <c r="I209" s="68">
        <v>4.0199818862288296E-3</v>
      </c>
      <c r="J209" s="68">
        <v>1.7535579031740099E-2</v>
      </c>
      <c r="K209" s="82">
        <f t="shared" si="32"/>
        <v>1</v>
      </c>
      <c r="L209" s="101"/>
      <c r="M209" s="131"/>
      <c r="N209" s="131"/>
      <c r="O209" s="142" t="str">
        <f t="shared" si="39"/>
        <v/>
      </c>
    </row>
    <row r="210" spans="2:15" x14ac:dyDescent="0.25">
      <c r="B210" s="62"/>
      <c r="C210" s="62"/>
      <c r="D210" s="62"/>
      <c r="E210" s="62"/>
      <c r="F210" s="83"/>
      <c r="G210" s="115">
        <v>0.36199999999999999</v>
      </c>
      <c r="H210" s="118">
        <v>89.861926078796301</v>
      </c>
      <c r="I210" s="68">
        <v>9.20333483883457E-3</v>
      </c>
      <c r="J210" s="68">
        <v>5.32938570949575E-2</v>
      </c>
      <c r="K210" s="82">
        <f t="shared" si="32"/>
        <v>1</v>
      </c>
      <c r="L210" s="99"/>
      <c r="M210" s="132"/>
      <c r="N210" s="132"/>
      <c r="O210" s="142" t="str">
        <f t="shared" si="39"/>
        <v/>
      </c>
    </row>
    <row r="211" spans="2:15" x14ac:dyDescent="0.25">
      <c r="B211" s="62"/>
      <c r="C211" s="62"/>
      <c r="D211" s="62"/>
      <c r="E211" s="62"/>
      <c r="F211" s="83"/>
      <c r="G211" s="115">
        <v>0.44</v>
      </c>
      <c r="H211" s="118">
        <v>97.7415673732757</v>
      </c>
      <c r="I211" s="68">
        <v>5.7167271146744601E-2</v>
      </c>
      <c r="J211" s="68">
        <v>0.26686176981106002</v>
      </c>
      <c r="K211" s="82">
        <f t="shared" si="32"/>
        <v>1.2154696132596685</v>
      </c>
      <c r="L211" s="129">
        <f>AVERAGE(H211:H215)</f>
        <v>91.20944733619676</v>
      </c>
      <c r="M211" s="131">
        <f>AVERAGE(I211:I215)</f>
        <v>1.6505977722637958E-2</v>
      </c>
      <c r="N211" s="131">
        <f>_xlfn.STDEV.P(I211:I215)</f>
        <v>2.046478544913613E-2</v>
      </c>
      <c r="O211" s="142">
        <f t="shared" si="39"/>
        <v>1.2154696132596685</v>
      </c>
    </row>
    <row r="212" spans="2:15" x14ac:dyDescent="0.25">
      <c r="B212" s="62"/>
      <c r="C212" s="62"/>
      <c r="D212" s="62"/>
      <c r="E212" s="62"/>
      <c r="F212" s="83"/>
      <c r="G212" s="115">
        <v>0.44</v>
      </c>
      <c r="H212" s="118">
        <v>65.396090745925903</v>
      </c>
      <c r="I212" s="68">
        <v>1.00683942188347E-2</v>
      </c>
      <c r="J212" s="68">
        <v>6.0901070240656101E-2</v>
      </c>
      <c r="K212" s="82">
        <f t="shared" si="32"/>
        <v>1.2154696132596685</v>
      </c>
      <c r="L212" s="99"/>
      <c r="M212" s="132"/>
      <c r="N212" s="132"/>
      <c r="O212" s="142" t="str">
        <f t="shared" si="39"/>
        <v/>
      </c>
    </row>
    <row r="213" spans="2:15" x14ac:dyDescent="0.25">
      <c r="B213" s="62"/>
      <c r="C213" s="62"/>
      <c r="D213" s="62"/>
      <c r="E213" s="62"/>
      <c r="F213" s="83"/>
      <c r="G213" s="115">
        <v>0.44</v>
      </c>
      <c r="H213" s="118">
        <v>105.872835874557</v>
      </c>
      <c r="I213" s="68">
        <v>3.2506211182936899E-3</v>
      </c>
      <c r="J213" s="68">
        <v>1.43879364685562E-2</v>
      </c>
      <c r="K213" s="82">
        <f t="shared" si="32"/>
        <v>1.2154696132596685</v>
      </c>
      <c r="L213" s="101"/>
      <c r="M213" s="131"/>
      <c r="N213" s="131"/>
      <c r="O213" s="142"/>
    </row>
    <row r="214" spans="2:15" x14ac:dyDescent="0.25">
      <c r="B214" s="62"/>
      <c r="C214" s="62"/>
      <c r="D214" s="62"/>
      <c r="E214" s="62"/>
      <c r="F214" s="83"/>
      <c r="G214" s="115">
        <v>0.44</v>
      </c>
      <c r="H214" s="118">
        <v>98.8162069320678</v>
      </c>
      <c r="I214" s="68">
        <v>7.3844371140772301E-3</v>
      </c>
      <c r="J214" s="68">
        <v>3.3176506420272797E-2</v>
      </c>
      <c r="K214" s="82">
        <f t="shared" si="32"/>
        <v>1.2154696132596685</v>
      </c>
      <c r="L214" s="101"/>
      <c r="M214" s="131"/>
      <c r="N214" s="131"/>
      <c r="O214" s="142"/>
    </row>
    <row r="215" spans="2:15" x14ac:dyDescent="0.25">
      <c r="B215" s="62"/>
      <c r="C215" s="62"/>
      <c r="D215" s="62"/>
      <c r="E215" s="62"/>
      <c r="F215" s="83"/>
      <c r="G215" s="115">
        <v>0.44</v>
      </c>
      <c r="H215" s="118">
        <v>88.2205357551574</v>
      </c>
      <c r="I215" s="68">
        <v>4.6591650152395603E-3</v>
      </c>
      <c r="J215" s="68">
        <v>2.1416864877006E-2</v>
      </c>
      <c r="K215" s="82">
        <f t="shared" si="32"/>
        <v>1.2154696132596685</v>
      </c>
      <c r="L215" s="101"/>
      <c r="M215" s="131"/>
      <c r="N215" s="131"/>
      <c r="O215" s="142"/>
    </row>
    <row r="216" spans="2:15" x14ac:dyDescent="0.25">
      <c r="B216" s="62"/>
      <c r="C216" s="62"/>
      <c r="D216" s="62"/>
      <c r="E216" s="62"/>
      <c r="F216" s="83"/>
      <c r="G216" s="115">
        <v>0.5</v>
      </c>
      <c r="H216" s="118">
        <v>100.80404806137</v>
      </c>
      <c r="I216" s="68">
        <v>2.18055970906081E-2</v>
      </c>
      <c r="J216" s="68">
        <v>0.135160699552653</v>
      </c>
      <c r="K216" s="82">
        <f t="shared" si="32"/>
        <v>1.3812154696132597</v>
      </c>
      <c r="L216" s="129">
        <f>AVERAGE(H216:H220)</f>
        <v>97.590518903731862</v>
      </c>
      <c r="M216" s="131">
        <f>AVERAGE(I216:I220)</f>
        <v>1.4587117427310614E-2</v>
      </c>
      <c r="N216" s="131">
        <f>_xlfn.STDEV.P(I216:I220)</f>
        <v>6.319103929937394E-3</v>
      </c>
      <c r="O216" s="142">
        <f t="shared" ref="O216:O221" si="40">IF(L216=0,"",K216)</f>
        <v>1.3812154696132597</v>
      </c>
    </row>
    <row r="217" spans="2:15" x14ac:dyDescent="0.25">
      <c r="B217" s="62"/>
      <c r="C217" s="62"/>
      <c r="D217" s="62"/>
      <c r="E217" s="62"/>
      <c r="F217" s="83"/>
      <c r="G217" s="115">
        <v>0.5</v>
      </c>
      <c r="H217" s="118">
        <v>102.866468191146</v>
      </c>
      <c r="I217" s="68">
        <v>3.09201336292046E-3</v>
      </c>
      <c r="J217" s="68">
        <v>6.5464584701247401E-3</v>
      </c>
      <c r="K217" s="82">
        <f t="shared" si="32"/>
        <v>1.3812154696132597</v>
      </c>
      <c r="L217" s="99"/>
      <c r="M217" s="132"/>
      <c r="N217" s="132"/>
      <c r="O217" s="142" t="str">
        <f t="shared" si="40"/>
        <v/>
      </c>
    </row>
    <row r="218" spans="2:15" x14ac:dyDescent="0.25">
      <c r="B218" s="62"/>
      <c r="C218" s="62"/>
      <c r="D218" s="62"/>
      <c r="E218" s="62"/>
      <c r="F218" s="83"/>
      <c r="G218" s="115">
        <v>0.5</v>
      </c>
      <c r="H218" s="118">
        <v>93.191061258315997</v>
      </c>
      <c r="I218" s="68">
        <v>1.84296452117024E-2</v>
      </c>
      <c r="J218" s="68">
        <v>0.111239159262694</v>
      </c>
      <c r="K218" s="82">
        <f t="shared" si="32"/>
        <v>1.3812154696132597</v>
      </c>
      <c r="L218" s="99"/>
      <c r="M218" s="132"/>
      <c r="N218" s="132"/>
      <c r="O218" s="142" t="str">
        <f t="shared" si="40"/>
        <v/>
      </c>
    </row>
    <row r="219" spans="2:15" x14ac:dyDescent="0.25">
      <c r="B219" s="62"/>
      <c r="C219" s="62"/>
      <c r="D219" s="62"/>
      <c r="E219" s="62"/>
      <c r="F219" s="83"/>
      <c r="G219" s="115">
        <v>0.5</v>
      </c>
      <c r="H219" s="118">
        <v>105.29221510887101</v>
      </c>
      <c r="I219" s="68">
        <v>1.42786818748173E-2</v>
      </c>
      <c r="J219" s="68">
        <v>8.5980722304294599E-2</v>
      </c>
      <c r="K219" s="82">
        <f t="shared" si="32"/>
        <v>1.3812154696132597</v>
      </c>
      <c r="L219" s="101"/>
      <c r="M219" s="131"/>
      <c r="N219" s="131"/>
      <c r="O219" s="142" t="str">
        <f t="shared" si="40"/>
        <v/>
      </c>
    </row>
    <row r="220" spans="2:15" x14ac:dyDescent="0.25">
      <c r="B220" s="62"/>
      <c r="C220" s="62"/>
      <c r="D220" s="62"/>
      <c r="E220" s="62"/>
      <c r="F220" s="83"/>
      <c r="G220" s="115">
        <v>0.5</v>
      </c>
      <c r="H220" s="118">
        <v>85.798801898956299</v>
      </c>
      <c r="I220" s="68">
        <v>1.5329649596504799E-2</v>
      </c>
      <c r="J220" s="68">
        <v>9.53339286868123E-2</v>
      </c>
      <c r="K220" s="82">
        <f t="shared" si="32"/>
        <v>1.3812154696132597</v>
      </c>
      <c r="L220" s="101"/>
      <c r="M220" s="131"/>
      <c r="N220" s="131"/>
      <c r="O220" s="142" t="str">
        <f t="shared" si="40"/>
        <v/>
      </c>
    </row>
    <row r="221" spans="2:15" x14ac:dyDescent="0.25">
      <c r="B221" s="62"/>
      <c r="C221" s="62"/>
      <c r="D221" s="62"/>
      <c r="E221" s="62"/>
      <c r="F221" s="83"/>
      <c r="G221" s="115">
        <v>0.6</v>
      </c>
      <c r="H221" s="118">
        <v>101.321289777755</v>
      </c>
      <c r="I221" s="68">
        <v>3.4213043786550899E-3</v>
      </c>
      <c r="J221" s="68">
        <v>1.0900015590780399E-2</v>
      </c>
      <c r="K221" s="82">
        <f t="shared" si="32"/>
        <v>1.6574585635359116</v>
      </c>
      <c r="L221" s="129">
        <f>AVERAGE(H221:H225)</f>
        <v>125.99923343658399</v>
      </c>
      <c r="M221" s="131">
        <f>AVERAGE(I221:I225)</f>
        <v>7.9013984431457081E-3</v>
      </c>
      <c r="N221" s="131">
        <f>_xlfn.STDEV.P(I221:I225)</f>
        <v>3.1954464624756877E-3</v>
      </c>
      <c r="O221" s="142">
        <f t="shared" si="40"/>
        <v>1.6574585635359116</v>
      </c>
    </row>
    <row r="222" spans="2:15" x14ac:dyDescent="0.25">
      <c r="B222" s="62"/>
      <c r="C222" s="62"/>
      <c r="D222" s="62"/>
      <c r="E222" s="62"/>
      <c r="F222" s="83"/>
      <c r="G222" s="115">
        <v>0.6</v>
      </c>
      <c r="H222" s="118">
        <v>124.198903560638</v>
      </c>
      <c r="I222" s="68">
        <v>9.6096016226448495E-3</v>
      </c>
      <c r="J222" s="68">
        <v>5.7396169021883797E-2</v>
      </c>
      <c r="K222" s="82">
        <f t="shared" si="32"/>
        <v>1.6574585635359116</v>
      </c>
      <c r="L222" s="99"/>
      <c r="M222" s="132"/>
      <c r="N222" s="132"/>
      <c r="O222" s="142" t="str">
        <f t="shared" ref="O222" si="41">IF(L222=0,"",K222)</f>
        <v/>
      </c>
    </row>
    <row r="223" spans="2:15" x14ac:dyDescent="0.25">
      <c r="B223" s="62"/>
      <c r="C223" s="62"/>
      <c r="D223" s="62"/>
      <c r="E223" s="62"/>
      <c r="F223" s="83"/>
      <c r="G223" s="115">
        <v>0.6</v>
      </c>
      <c r="H223" s="118">
        <v>126.10818243026699</v>
      </c>
      <c r="I223" s="68">
        <v>1.0796878238293599E-2</v>
      </c>
      <c r="J223" s="68">
        <v>5.2919921821957303E-2</v>
      </c>
      <c r="K223" s="82">
        <f t="shared" si="32"/>
        <v>1.6574585635359116</v>
      </c>
      <c r="L223" s="99"/>
      <c r="M223" s="132"/>
      <c r="N223" s="132"/>
      <c r="O223" s="142"/>
    </row>
    <row r="224" spans="2:15" x14ac:dyDescent="0.25">
      <c r="B224" s="62"/>
      <c r="C224" s="62"/>
      <c r="D224" s="62"/>
      <c r="E224" s="62"/>
      <c r="F224" s="83"/>
      <c r="G224" s="115">
        <v>0.6</v>
      </c>
      <c r="H224" s="118">
        <v>145.53621578216499</v>
      </c>
      <c r="I224" s="68">
        <v>4.7032247707103E-3</v>
      </c>
      <c r="J224" s="68">
        <v>1.53622656550957E-2</v>
      </c>
      <c r="K224" s="82">
        <f t="shared" si="32"/>
        <v>1.6574585635359116</v>
      </c>
      <c r="L224" s="99"/>
      <c r="M224" s="132"/>
      <c r="N224" s="132"/>
      <c r="O224" s="142"/>
    </row>
    <row r="225" spans="2:15" ht="15.75" thickBot="1" x14ac:dyDescent="0.3">
      <c r="B225" s="87"/>
      <c r="C225" s="87"/>
      <c r="D225" s="87"/>
      <c r="E225" s="87"/>
      <c r="F225" s="87"/>
      <c r="G225" s="136">
        <v>0.6</v>
      </c>
      <c r="H225" s="119">
        <v>132.831575632095</v>
      </c>
      <c r="I225" s="126">
        <v>1.09759832054247E-2</v>
      </c>
      <c r="J225" s="126">
        <v>3.96057939804857E-2</v>
      </c>
      <c r="K225" s="82">
        <f t="shared" si="32"/>
        <v>1.6574585635359116</v>
      </c>
      <c r="L225" s="100"/>
      <c r="M225" s="133"/>
      <c r="N225" s="133"/>
      <c r="O225" s="143"/>
    </row>
    <row r="226" spans="2:15" x14ac:dyDescent="0.25">
      <c r="B226" s="83" t="s">
        <v>180</v>
      </c>
      <c r="C226" s="83">
        <v>10000</v>
      </c>
      <c r="D226" s="83"/>
      <c r="E226" s="83"/>
      <c r="F226" s="83"/>
      <c r="G226" s="137">
        <v>0.36199999999999999</v>
      </c>
      <c r="H226" s="117">
        <v>84.129264116287203</v>
      </c>
      <c r="I226" s="125">
        <v>6.64201873747086E-3</v>
      </c>
      <c r="J226" s="125">
        <v>1.9819376374129401E-2</v>
      </c>
      <c r="K226" s="82">
        <f t="shared" si="32"/>
        <v>1</v>
      </c>
      <c r="L226" s="129">
        <f>AVERAGE(H226:H230)</f>
        <v>105.35846176147427</v>
      </c>
      <c r="M226" s="131">
        <f>AVERAGE(I226:I230)</f>
        <v>7.1906265300756989E-3</v>
      </c>
      <c r="N226" s="131">
        <f>_xlfn.STDEV.P(I226:I230)</f>
        <v>2.2794163805127179E-3</v>
      </c>
      <c r="O226" s="142">
        <f t="shared" ref="O226:O232" si="42">IF(L226=0,"",K226)</f>
        <v>1</v>
      </c>
    </row>
    <row r="227" spans="2:15" x14ac:dyDescent="0.25">
      <c r="B227" s="62"/>
      <c r="C227" s="62"/>
      <c r="D227" s="62"/>
      <c r="E227" s="62"/>
      <c r="F227" s="83"/>
      <c r="G227" s="115">
        <v>0.36199999999999999</v>
      </c>
      <c r="H227" s="118">
        <v>102.698334693908</v>
      </c>
      <c r="I227" s="68">
        <v>4.2808817099272397E-3</v>
      </c>
      <c r="J227" s="68">
        <v>3.3584108256332797E-2</v>
      </c>
      <c r="K227" s="82">
        <f t="shared" si="32"/>
        <v>1</v>
      </c>
      <c r="L227" s="101"/>
      <c r="M227" s="131"/>
      <c r="N227" s="131"/>
      <c r="O227" s="142" t="str">
        <f t="shared" si="42"/>
        <v/>
      </c>
    </row>
    <row r="228" spans="2:15" x14ac:dyDescent="0.25">
      <c r="B228" s="62"/>
      <c r="C228" s="62"/>
      <c r="D228" s="62"/>
      <c r="E228" s="62"/>
      <c r="F228" s="83"/>
      <c r="G228" s="115">
        <v>0.36199999999999999</v>
      </c>
      <c r="H228" s="118">
        <v>108.96826767921399</v>
      </c>
      <c r="I228" s="68">
        <v>1.105925157092E-2</v>
      </c>
      <c r="J228" s="68">
        <v>8.7825397410632097E-2</v>
      </c>
      <c r="K228" s="82">
        <f t="shared" si="32"/>
        <v>1</v>
      </c>
      <c r="L228" s="101"/>
      <c r="M228" s="131"/>
      <c r="N228" s="131"/>
      <c r="O228" s="142" t="str">
        <f t="shared" si="42"/>
        <v/>
      </c>
    </row>
    <row r="229" spans="2:15" x14ac:dyDescent="0.25">
      <c r="B229" s="62"/>
      <c r="C229" s="62"/>
      <c r="D229" s="62"/>
      <c r="E229" s="62"/>
      <c r="F229" s="83"/>
      <c r="G229" s="115">
        <v>0.36199999999999999</v>
      </c>
      <c r="H229" s="118">
        <v>131.66591286659201</v>
      </c>
      <c r="I229" s="68">
        <v>5.9460942627888097E-3</v>
      </c>
      <c r="J229" s="68">
        <v>4.8866512308317803E-2</v>
      </c>
      <c r="K229" s="82">
        <f t="shared" si="32"/>
        <v>1</v>
      </c>
      <c r="L229" s="101"/>
      <c r="M229" s="131"/>
      <c r="N229" s="131"/>
      <c r="O229" s="142" t="str">
        <f t="shared" si="42"/>
        <v/>
      </c>
    </row>
    <row r="230" spans="2:15" x14ac:dyDescent="0.25">
      <c r="B230" s="62"/>
      <c r="C230" s="62"/>
      <c r="D230" s="62"/>
      <c r="E230" s="62"/>
      <c r="F230" s="83"/>
      <c r="G230" s="115">
        <v>0.36199999999999999</v>
      </c>
      <c r="H230" s="118">
        <v>99.330529451370197</v>
      </c>
      <c r="I230" s="68">
        <v>8.0248863692715805E-3</v>
      </c>
      <c r="J230" s="68">
        <v>6.3983223552411997E-2</v>
      </c>
      <c r="K230" s="82">
        <f t="shared" si="32"/>
        <v>1</v>
      </c>
      <c r="L230" s="99"/>
      <c r="M230" s="132"/>
      <c r="N230" s="132"/>
      <c r="O230" s="142" t="str">
        <f t="shared" si="42"/>
        <v/>
      </c>
    </row>
    <row r="231" spans="2:15" x14ac:dyDescent="0.25">
      <c r="B231" s="62"/>
      <c r="C231" s="62"/>
      <c r="D231" s="62"/>
      <c r="E231" s="62"/>
      <c r="F231" s="83"/>
      <c r="G231" s="115">
        <v>0.44</v>
      </c>
      <c r="H231" s="118">
        <v>91.124573945999103</v>
      </c>
      <c r="I231" s="68">
        <v>9.0452789002486694E-3</v>
      </c>
      <c r="J231" s="68">
        <v>5.1647396145499798E-2</v>
      </c>
      <c r="K231" s="82">
        <f t="shared" ref="K231:K245" si="43">G231/$F$166</f>
        <v>1.2154696132596685</v>
      </c>
      <c r="L231" s="129">
        <f>AVERAGE(H231:H235)</f>
        <v>95.970396423339466</v>
      </c>
      <c r="M231" s="131">
        <f>AVERAGE(I231:I235)</f>
        <v>1.0006383820496829E-2</v>
      </c>
      <c r="N231" s="131">
        <f>_xlfn.STDEV.P(I231:I235)</f>
        <v>3.007679690897767E-3</v>
      </c>
      <c r="O231" s="142">
        <f t="shared" si="42"/>
        <v>1.2154696132596685</v>
      </c>
    </row>
    <row r="232" spans="2:15" x14ac:dyDescent="0.25">
      <c r="B232" s="62"/>
      <c r="C232" s="62"/>
      <c r="D232" s="62"/>
      <c r="E232" s="62"/>
      <c r="F232" s="83"/>
      <c r="G232" s="115">
        <v>0.44</v>
      </c>
      <c r="H232" s="118">
        <v>88.631844282150198</v>
      </c>
      <c r="I232" s="68">
        <v>8.86877732547579E-3</v>
      </c>
      <c r="J232" s="68">
        <v>3.74037412695176E-2</v>
      </c>
      <c r="K232" s="82">
        <f t="shared" si="43"/>
        <v>1.2154696132596685</v>
      </c>
      <c r="L232" s="99"/>
      <c r="M232" s="132"/>
      <c r="N232" s="132"/>
      <c r="O232" s="142" t="str">
        <f t="shared" si="42"/>
        <v/>
      </c>
    </row>
    <row r="233" spans="2:15" x14ac:dyDescent="0.25">
      <c r="B233" s="62"/>
      <c r="C233" s="62"/>
      <c r="D233" s="62"/>
      <c r="E233" s="62"/>
      <c r="F233" s="83"/>
      <c r="G233" s="115">
        <v>0.44</v>
      </c>
      <c r="H233" s="118">
        <v>109.20732808113</v>
      </c>
      <c r="I233" s="68">
        <v>5.4654499437998896E-3</v>
      </c>
      <c r="J233" s="68">
        <v>2.8221501962093599E-2</v>
      </c>
      <c r="K233" s="82">
        <f t="shared" si="43"/>
        <v>1.2154696132596685</v>
      </c>
      <c r="L233" s="101"/>
      <c r="M233" s="131"/>
      <c r="N233" s="131"/>
      <c r="O233" s="142"/>
    </row>
    <row r="234" spans="2:15" x14ac:dyDescent="0.25">
      <c r="B234" s="62"/>
      <c r="C234" s="62"/>
      <c r="D234" s="62"/>
      <c r="E234" s="62"/>
      <c r="F234" s="83"/>
      <c r="G234" s="115">
        <v>0.44</v>
      </c>
      <c r="H234" s="118">
        <v>102.818400859832</v>
      </c>
      <c r="I234" s="68">
        <v>1.29077036971598E-2</v>
      </c>
      <c r="J234" s="68">
        <v>6.5383132699357499E-2</v>
      </c>
      <c r="K234" s="82">
        <f t="shared" si="43"/>
        <v>1.2154696132596685</v>
      </c>
      <c r="L234" s="101"/>
      <c r="M234" s="131"/>
      <c r="N234" s="131"/>
      <c r="O234" s="142"/>
    </row>
    <row r="235" spans="2:15" x14ac:dyDescent="0.25">
      <c r="B235" s="62"/>
      <c r="C235" s="62"/>
      <c r="D235" s="62"/>
      <c r="E235" s="62"/>
      <c r="F235" s="83"/>
      <c r="G235" s="115">
        <v>0.44</v>
      </c>
      <c r="H235" s="118">
        <v>88.069834947586003</v>
      </c>
      <c r="I235" s="68">
        <v>1.37447092358E-2</v>
      </c>
      <c r="J235" s="68">
        <v>8.8932509300492499E-2</v>
      </c>
      <c r="K235" s="82">
        <f t="shared" si="43"/>
        <v>1.2154696132596685</v>
      </c>
      <c r="L235" s="101"/>
      <c r="M235" s="131"/>
      <c r="N235" s="131"/>
      <c r="O235" s="142"/>
    </row>
    <row r="236" spans="2:15" x14ac:dyDescent="0.25">
      <c r="B236" s="62"/>
      <c r="C236" s="62"/>
      <c r="D236" s="62"/>
      <c r="E236" s="62"/>
      <c r="F236" s="83"/>
      <c r="G236" s="115">
        <v>0.5</v>
      </c>
      <c r="H236" s="118">
        <v>84.735409975051795</v>
      </c>
      <c r="I236" s="68">
        <v>3.3273794599450103E-2</v>
      </c>
      <c r="J236" s="68">
        <v>0.16924912668512099</v>
      </c>
      <c r="K236" s="82">
        <f t="shared" si="43"/>
        <v>1.3812154696132597</v>
      </c>
      <c r="L236" s="129">
        <f>AVERAGE(H236:H240)</f>
        <v>100.90808396339406</v>
      </c>
      <c r="M236" s="131">
        <f>AVERAGE(I236:I240)</f>
        <v>1.2177414670490164E-2</v>
      </c>
      <c r="N236" s="131">
        <f>_xlfn.STDEV.P(I236:I240)</f>
        <v>1.1244414636327194E-2</v>
      </c>
      <c r="O236" s="142">
        <f t="shared" ref="O236:O241" si="44">IF(L236=0,"",K236)</f>
        <v>1.3812154696132597</v>
      </c>
    </row>
    <row r="237" spans="2:15" x14ac:dyDescent="0.25">
      <c r="B237" s="62"/>
      <c r="C237" s="62"/>
      <c r="D237" s="62"/>
      <c r="E237" s="62"/>
      <c r="F237" s="83"/>
      <c r="G237" s="115">
        <v>0.5</v>
      </c>
      <c r="H237" s="118">
        <v>118.009654521942</v>
      </c>
      <c r="I237" s="68">
        <v>3.2423171623406398E-3</v>
      </c>
      <c r="J237" s="68">
        <v>6.3207035583602196E-3</v>
      </c>
      <c r="K237" s="82">
        <f t="shared" si="43"/>
        <v>1.3812154696132597</v>
      </c>
      <c r="L237" s="99"/>
      <c r="M237" s="132"/>
      <c r="N237" s="132"/>
      <c r="O237" s="142" t="str">
        <f t="shared" si="44"/>
        <v/>
      </c>
    </row>
    <row r="238" spans="2:15" x14ac:dyDescent="0.25">
      <c r="B238" s="62"/>
      <c r="C238" s="62"/>
      <c r="D238" s="62"/>
      <c r="E238" s="62"/>
      <c r="F238" s="83"/>
      <c r="G238" s="115">
        <v>0.5</v>
      </c>
      <c r="H238" s="118">
        <v>125.03247976303101</v>
      </c>
      <c r="I238" s="68">
        <v>6.58884809506575E-3</v>
      </c>
      <c r="J238" s="68">
        <v>4.4218884141378603E-2</v>
      </c>
      <c r="K238" s="82">
        <f t="shared" si="43"/>
        <v>1.3812154696132597</v>
      </c>
      <c r="L238" s="99"/>
      <c r="M238" s="132"/>
      <c r="N238" s="132"/>
      <c r="O238" s="142" t="str">
        <f t="shared" si="44"/>
        <v/>
      </c>
    </row>
    <row r="239" spans="2:15" x14ac:dyDescent="0.25">
      <c r="B239" s="62"/>
      <c r="C239" s="62"/>
      <c r="D239" s="62"/>
      <c r="E239" s="62"/>
      <c r="F239" s="83"/>
      <c r="G239" s="115">
        <v>0.5</v>
      </c>
      <c r="H239" s="118">
        <v>66.719215869903493</v>
      </c>
      <c r="I239" s="68">
        <v>1.4109232474094501E-2</v>
      </c>
      <c r="J239" s="68">
        <v>3.4813753104616998E-2</v>
      </c>
      <c r="K239" s="82">
        <f t="shared" si="43"/>
        <v>1.3812154696132597</v>
      </c>
      <c r="L239" s="101"/>
      <c r="M239" s="131"/>
      <c r="N239" s="131"/>
      <c r="O239" s="142" t="str">
        <f t="shared" si="44"/>
        <v/>
      </c>
    </row>
    <row r="240" spans="2:15" x14ac:dyDescent="0.25">
      <c r="B240" s="62"/>
      <c r="C240" s="62"/>
      <c r="D240" s="62"/>
      <c r="E240" s="62"/>
      <c r="F240" s="83"/>
      <c r="G240" s="115">
        <v>0.5</v>
      </c>
      <c r="H240" s="118">
        <v>110.04365968704199</v>
      </c>
      <c r="I240" s="68">
        <v>3.6728810214998299E-3</v>
      </c>
      <c r="J240" s="68">
        <v>9.2996187574632405E-3</v>
      </c>
      <c r="K240" s="82">
        <f t="shared" si="43"/>
        <v>1.3812154696132597</v>
      </c>
      <c r="L240" s="101"/>
      <c r="M240" s="131"/>
      <c r="N240" s="131"/>
      <c r="O240" s="142" t="str">
        <f t="shared" si="44"/>
        <v/>
      </c>
    </row>
    <row r="241" spans="2:15" x14ac:dyDescent="0.25">
      <c r="B241" s="62"/>
      <c r="C241" s="62"/>
      <c r="D241" s="62"/>
      <c r="E241" s="62"/>
      <c r="F241" s="83"/>
      <c r="G241" s="115">
        <v>0.6</v>
      </c>
      <c r="H241" s="118">
        <v>128.54570245742701</v>
      </c>
      <c r="I241" s="68">
        <v>4.98081517695609E-3</v>
      </c>
      <c r="J241" s="68">
        <v>2.4517856807152402E-2</v>
      </c>
      <c r="K241" s="82">
        <f t="shared" si="43"/>
        <v>1.6574585635359116</v>
      </c>
      <c r="L241" s="129">
        <f>AVERAGE(H241:H245)</f>
        <v>393.39123396873441</v>
      </c>
      <c r="M241" s="131">
        <f>AVERAGE(I241:I245)</f>
        <v>6.7757503211652356E-3</v>
      </c>
      <c r="N241" s="131">
        <f>_xlfn.STDEV.P(I241:I245)</f>
        <v>1.2377691750989751E-3</v>
      </c>
      <c r="O241" s="142">
        <f t="shared" si="44"/>
        <v>1.6574585635359116</v>
      </c>
    </row>
    <row r="242" spans="2:15" x14ac:dyDescent="0.25">
      <c r="B242" s="62"/>
      <c r="C242" s="62"/>
      <c r="D242" s="62"/>
      <c r="E242" s="62"/>
      <c r="F242" s="83"/>
      <c r="G242" s="115">
        <v>0.6</v>
      </c>
      <c r="H242" s="118">
        <v>1201.9136161804199</v>
      </c>
      <c r="I242" s="68">
        <v>7.0951618564507601E-3</v>
      </c>
      <c r="J242" s="68">
        <v>4.1163376932321E-2</v>
      </c>
      <c r="K242" s="82">
        <f t="shared" si="43"/>
        <v>1.6574585635359116</v>
      </c>
      <c r="L242" s="99"/>
      <c r="M242" s="132"/>
      <c r="N242" s="132"/>
      <c r="O242" s="142"/>
    </row>
    <row r="243" spans="2:15" x14ac:dyDescent="0.25">
      <c r="B243" s="62"/>
      <c r="C243" s="62"/>
      <c r="D243" s="62"/>
      <c r="E243" s="62"/>
      <c r="F243" s="83"/>
      <c r="G243" s="115">
        <v>0.6</v>
      </c>
      <c r="H243" s="118">
        <v>234.68922877311701</v>
      </c>
      <c r="I243" s="68">
        <v>7.9543680543205705E-3</v>
      </c>
      <c r="J243" s="68">
        <v>4.0568123118763399E-2</v>
      </c>
      <c r="K243" s="82">
        <f t="shared" si="43"/>
        <v>1.6574585635359116</v>
      </c>
      <c r="L243" s="99"/>
      <c r="M243" s="132"/>
      <c r="N243" s="132"/>
      <c r="O243" s="142"/>
    </row>
    <row r="244" spans="2:15" x14ac:dyDescent="0.25">
      <c r="B244" s="62"/>
      <c r="C244" s="62"/>
      <c r="D244" s="62"/>
      <c r="E244" s="62"/>
      <c r="F244" s="83"/>
      <c r="G244" s="115">
        <v>0.6</v>
      </c>
      <c r="H244" s="118">
        <v>236.96883296966499</v>
      </c>
      <c r="I244" s="68">
        <v>5.7193525540044903E-3</v>
      </c>
      <c r="J244" s="68">
        <v>2.5822939150043502E-2</v>
      </c>
      <c r="K244" s="82">
        <f t="shared" si="43"/>
        <v>1.6574585635359116</v>
      </c>
      <c r="L244" s="99"/>
      <c r="M244" s="132"/>
      <c r="N244" s="132"/>
      <c r="O244" s="142"/>
    </row>
    <row r="245" spans="2:15" x14ac:dyDescent="0.25">
      <c r="B245" s="113"/>
      <c r="C245" s="113"/>
      <c r="D245" s="113"/>
      <c r="E245" s="113"/>
      <c r="F245" s="113"/>
      <c r="G245" s="138">
        <v>0.6</v>
      </c>
      <c r="H245" s="120">
        <v>164.83878946304301</v>
      </c>
      <c r="I245" s="127">
        <v>8.1290539640942704E-3</v>
      </c>
      <c r="J245" s="127">
        <v>4.6000897548094E-2</v>
      </c>
      <c r="K245" s="82">
        <f t="shared" si="43"/>
        <v>1.6574585635359116</v>
      </c>
      <c r="L245" s="114"/>
      <c r="M245" s="134"/>
      <c r="N245" s="134"/>
      <c r="O245" s="145"/>
    </row>
    <row r="246" spans="2:15" x14ac:dyDescent="0.25">
      <c r="B246" s="61"/>
      <c r="C246" s="61"/>
      <c r="D246" s="61"/>
      <c r="E246" s="61"/>
      <c r="F246" s="61"/>
      <c r="G246" s="122"/>
      <c r="H246" s="121"/>
      <c r="I246" s="128"/>
      <c r="J246" s="128"/>
      <c r="K246" s="61"/>
      <c r="L246" s="61"/>
      <c r="M246" s="128"/>
      <c r="N246" s="128"/>
      <c r="O246" s="146"/>
    </row>
  </sheetData>
  <mergeCells count="9">
    <mergeCell ref="Y19:AB19"/>
    <mergeCell ref="Y26:AB26"/>
    <mergeCell ref="AE5:AH5"/>
    <mergeCell ref="AD4:AE4"/>
    <mergeCell ref="B2:G2"/>
    <mergeCell ref="H2:K2"/>
    <mergeCell ref="L2:N2"/>
    <mergeCell ref="Y5:AB5"/>
    <mergeCell ref="Y12:AB1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7"/>
  <sheetViews>
    <sheetView topLeftCell="J4" workbookViewId="0">
      <selection activeCell="AD18" sqref="AD18"/>
    </sheetView>
  </sheetViews>
  <sheetFormatPr defaultRowHeight="15" x14ac:dyDescent="0.25"/>
  <sheetData>
    <row r="2" spans="2:15" x14ac:dyDescent="0.25">
      <c r="B2" s="151" t="s">
        <v>101</v>
      </c>
      <c r="C2" s="151"/>
      <c r="D2" s="151"/>
      <c r="E2" s="151"/>
      <c r="F2" s="151"/>
      <c r="G2" s="151"/>
      <c r="H2" s="152" t="s">
        <v>102</v>
      </c>
      <c r="I2" s="152"/>
      <c r="J2" s="152"/>
      <c r="K2" s="152"/>
      <c r="L2" s="154" t="s">
        <v>135</v>
      </c>
      <c r="M2" s="154"/>
      <c r="N2" s="154"/>
      <c r="O2" s="103" t="s">
        <v>145</v>
      </c>
    </row>
    <row r="3" spans="2:15" x14ac:dyDescent="0.25">
      <c r="B3" s="66" t="s">
        <v>94</v>
      </c>
      <c r="C3" s="66" t="s">
        <v>95</v>
      </c>
      <c r="D3" s="66" t="s">
        <v>122</v>
      </c>
      <c r="E3" s="66" t="s">
        <v>123</v>
      </c>
      <c r="F3" s="66" t="s">
        <v>129</v>
      </c>
      <c r="G3" s="66" t="s">
        <v>98</v>
      </c>
      <c r="H3" s="67" t="s">
        <v>103</v>
      </c>
      <c r="I3" s="67" t="s">
        <v>104</v>
      </c>
      <c r="J3" s="67" t="s">
        <v>105</v>
      </c>
      <c r="K3" s="106" t="s">
        <v>130</v>
      </c>
      <c r="L3" s="97" t="s">
        <v>136</v>
      </c>
      <c r="M3" s="97" t="s">
        <v>137</v>
      </c>
      <c r="N3" s="97" t="s">
        <v>105</v>
      </c>
      <c r="O3" s="104" t="s">
        <v>130</v>
      </c>
    </row>
    <row r="4" spans="2:15" x14ac:dyDescent="0.25">
      <c r="B4" s="62" t="s">
        <v>147</v>
      </c>
      <c r="C4" s="62">
        <v>1000</v>
      </c>
      <c r="D4" s="62">
        <v>0.15</v>
      </c>
      <c r="E4" s="62">
        <v>0.5</v>
      </c>
      <c r="F4" s="62">
        <v>0.36199999999999999</v>
      </c>
      <c r="G4" s="62">
        <v>0.36199999999999999</v>
      </c>
      <c r="H4" s="63">
        <v>47.015145778655999</v>
      </c>
      <c r="I4" s="63">
        <v>4.8586525731232198E-2</v>
      </c>
      <c r="J4" s="63">
        <v>0.25415430866283101</v>
      </c>
      <c r="K4" s="82">
        <f t="shared" ref="K4:K67" si="0">G4/(F4)</f>
        <v>1</v>
      </c>
      <c r="L4" s="99">
        <f>AVERAGE(H4:H7)</f>
        <v>58.833884537219973</v>
      </c>
      <c r="M4" s="99">
        <f>AVERAGE(I4:I7)</f>
        <v>3.5621117300472897E-2</v>
      </c>
      <c r="N4" s="99">
        <f>_xlfn.STDEV.P(I4:I7)</f>
        <v>2.3708217326778091E-2</v>
      </c>
      <c r="O4">
        <f t="shared" ref="O4:O67" si="1">IF(L4=0,"",K4)</f>
        <v>1</v>
      </c>
    </row>
    <row r="5" spans="2:15" x14ac:dyDescent="0.25">
      <c r="B5" s="62"/>
      <c r="C5" s="62"/>
      <c r="D5" s="62"/>
      <c r="E5" s="62"/>
      <c r="F5" s="62">
        <v>0.36199999999999999</v>
      </c>
      <c r="G5" s="62">
        <v>0.36199999999999999</v>
      </c>
      <c r="H5" s="63">
        <v>61.941532611846903</v>
      </c>
      <c r="I5" s="63">
        <v>1.4602309588940401E-2</v>
      </c>
      <c r="J5" s="63">
        <v>0.11171262099264399</v>
      </c>
      <c r="K5" s="82">
        <f t="shared" si="0"/>
        <v>1</v>
      </c>
      <c r="L5" s="99"/>
      <c r="M5" s="99"/>
      <c r="N5" s="99"/>
      <c r="O5" t="str">
        <f t="shared" si="1"/>
        <v/>
      </c>
    </row>
    <row r="6" spans="2:15" x14ac:dyDescent="0.25">
      <c r="B6" s="62"/>
      <c r="C6" s="62"/>
      <c r="D6" s="62"/>
      <c r="E6" s="62"/>
      <c r="F6" s="62">
        <v>0.36199999999999999</v>
      </c>
      <c r="G6" s="62">
        <v>0.36199999999999999</v>
      </c>
      <c r="H6" s="63">
        <v>69.421290159225407</v>
      </c>
      <c r="I6" s="63">
        <v>6.7985050061582494E-2</v>
      </c>
      <c r="J6" s="63">
        <v>0.28737065197552097</v>
      </c>
      <c r="K6" s="82">
        <f t="shared" si="0"/>
        <v>1</v>
      </c>
      <c r="L6" s="99"/>
      <c r="M6" s="99"/>
      <c r="N6" s="99"/>
      <c r="O6" t="str">
        <f t="shared" si="1"/>
        <v/>
      </c>
    </row>
    <row r="7" spans="2:15" x14ac:dyDescent="0.25">
      <c r="B7" s="62"/>
      <c r="C7" s="62"/>
      <c r="D7" s="62"/>
      <c r="E7" s="62"/>
      <c r="F7" s="62">
        <v>0.36199999999999999</v>
      </c>
      <c r="G7" s="62">
        <v>0.36199999999999999</v>
      </c>
      <c r="H7" s="63">
        <v>56.957569599151597</v>
      </c>
      <c r="I7" s="63">
        <v>1.1310583820136499E-2</v>
      </c>
      <c r="J7" s="63">
        <v>7.8437634933376105E-2</v>
      </c>
      <c r="K7" s="82">
        <f t="shared" si="0"/>
        <v>1</v>
      </c>
      <c r="L7" s="99"/>
      <c r="M7" s="99"/>
      <c r="N7" s="99"/>
      <c r="O7" t="str">
        <f t="shared" si="1"/>
        <v/>
      </c>
    </row>
    <row r="8" spans="2:15" x14ac:dyDescent="0.25">
      <c r="B8" s="62"/>
      <c r="C8" s="62"/>
      <c r="D8" s="62"/>
      <c r="E8" s="62"/>
      <c r="F8" s="62">
        <v>0.36199999999999999</v>
      </c>
      <c r="G8" s="62">
        <v>0.38</v>
      </c>
      <c r="H8" s="63">
        <v>68.827859163284302</v>
      </c>
      <c r="I8" s="63">
        <v>8.9848862907068207E-3</v>
      </c>
      <c r="J8" s="63">
        <v>8.1262325448958297E-2</v>
      </c>
      <c r="K8" s="82">
        <f t="shared" si="0"/>
        <v>1.0497237569060773</v>
      </c>
      <c r="L8" s="99">
        <f>AVERAGE(H8:H11)</f>
        <v>68.656833469867678</v>
      </c>
      <c r="M8" s="99">
        <f>AVERAGE(I8:I11)</f>
        <v>1.7814031994966457E-2</v>
      </c>
      <c r="N8" s="99">
        <f>_xlfn.STDEV.P(I8:I11)</f>
        <v>1.1747848389554259E-2</v>
      </c>
      <c r="O8">
        <f t="shared" si="1"/>
        <v>1.0497237569060773</v>
      </c>
    </row>
    <row r="9" spans="2:15" x14ac:dyDescent="0.25">
      <c r="B9" s="62"/>
      <c r="C9" s="62"/>
      <c r="D9" s="62"/>
      <c r="E9" s="62"/>
      <c r="F9" s="62">
        <v>0.36199999999999999</v>
      </c>
      <c r="G9" s="62">
        <v>0.38</v>
      </c>
      <c r="H9" s="63">
        <v>70.660170316696096</v>
      </c>
      <c r="I9" s="63">
        <v>3.4891879683862197E-2</v>
      </c>
      <c r="J9" s="63">
        <v>0.20886362348416601</v>
      </c>
      <c r="K9" s="82">
        <f t="shared" si="0"/>
        <v>1.0497237569060773</v>
      </c>
      <c r="L9" s="99"/>
      <c r="M9" s="99"/>
      <c r="N9" s="99"/>
      <c r="O9" t="str">
        <f t="shared" si="1"/>
        <v/>
      </c>
    </row>
    <row r="10" spans="2:15" x14ac:dyDescent="0.25">
      <c r="B10" s="62"/>
      <c r="C10" s="62"/>
      <c r="D10" s="62"/>
      <c r="E10" s="62"/>
      <c r="F10" s="62">
        <v>0.36199999999999999</v>
      </c>
      <c r="G10" s="62">
        <v>0.38</v>
      </c>
      <c r="H10" s="63">
        <v>74.3129079341888</v>
      </c>
      <c r="I10" s="63">
        <v>2.2304218987008701E-2</v>
      </c>
      <c r="J10" s="63">
        <v>0.124495570712817</v>
      </c>
      <c r="K10" s="82">
        <f t="shared" si="0"/>
        <v>1.0497237569060773</v>
      </c>
      <c r="L10" s="99"/>
      <c r="M10" s="99"/>
      <c r="N10" s="99"/>
      <c r="O10" t="str">
        <f t="shared" si="1"/>
        <v/>
      </c>
    </row>
    <row r="11" spans="2:15" x14ac:dyDescent="0.25">
      <c r="B11" s="62"/>
      <c r="C11" s="62"/>
      <c r="D11" s="62"/>
      <c r="E11" s="62"/>
      <c r="F11" s="62">
        <v>0.36199999999999999</v>
      </c>
      <c r="G11" s="62">
        <v>0.38</v>
      </c>
      <c r="H11" s="63">
        <v>60.826396465301499</v>
      </c>
      <c r="I11" s="63">
        <v>5.0751430182881096E-3</v>
      </c>
      <c r="J11" s="63">
        <v>4.2608404284442597E-2</v>
      </c>
      <c r="K11" s="82">
        <f t="shared" si="0"/>
        <v>1.0497237569060773</v>
      </c>
      <c r="L11" s="99"/>
      <c r="M11" s="99"/>
      <c r="N11" s="99"/>
      <c r="O11" t="str">
        <f t="shared" si="1"/>
        <v/>
      </c>
    </row>
    <row r="12" spans="2:15" x14ac:dyDescent="0.25">
      <c r="B12" s="62"/>
      <c r="C12" s="62"/>
      <c r="D12" s="62"/>
      <c r="E12" s="62"/>
      <c r="F12" s="62">
        <v>0.36199999999999999</v>
      </c>
      <c r="G12" s="62">
        <v>0.4</v>
      </c>
      <c r="H12" s="63">
        <v>52.4951236248016</v>
      </c>
      <c r="I12" s="63">
        <v>1.910678761272E-2</v>
      </c>
      <c r="J12" s="63">
        <v>0.13546541508811899</v>
      </c>
      <c r="K12" s="82">
        <f t="shared" si="0"/>
        <v>1.1049723756906078</v>
      </c>
      <c r="L12" s="99">
        <f>AVERAGE(H12:H15)</f>
        <v>66.056586742401095</v>
      </c>
      <c r="M12" s="99">
        <f>AVERAGE(I12:I15)</f>
        <v>2.0711313801393801E-2</v>
      </c>
      <c r="N12" s="99">
        <f>_xlfn.STDEV.P(I12:I15)</f>
        <v>1.8258084721065927E-2</v>
      </c>
      <c r="O12">
        <f t="shared" si="1"/>
        <v>1.1049723756906078</v>
      </c>
    </row>
    <row r="13" spans="2:15" x14ac:dyDescent="0.25">
      <c r="B13" s="62"/>
      <c r="C13" s="62"/>
      <c r="D13" s="62"/>
      <c r="E13" s="62"/>
      <c r="F13" s="62">
        <v>0.36199999999999999</v>
      </c>
      <c r="G13" s="62">
        <v>0.4</v>
      </c>
      <c r="H13" s="63">
        <v>70.736562967300401</v>
      </c>
      <c r="I13" s="63">
        <v>5.5203169377745498E-3</v>
      </c>
      <c r="J13" s="63">
        <v>3.6516377742662302E-2</v>
      </c>
      <c r="K13" s="82">
        <f t="shared" si="0"/>
        <v>1.1049723756906078</v>
      </c>
      <c r="L13" s="99"/>
      <c r="M13" s="99"/>
      <c r="N13" s="99"/>
      <c r="O13" t="str">
        <f t="shared" si="1"/>
        <v/>
      </c>
    </row>
    <row r="14" spans="2:15" x14ac:dyDescent="0.25">
      <c r="B14" s="62"/>
      <c r="C14" s="62"/>
      <c r="D14" s="62"/>
      <c r="E14" s="62"/>
      <c r="F14" s="62">
        <v>0.36199999999999999</v>
      </c>
      <c r="G14" s="62">
        <v>0.4</v>
      </c>
      <c r="H14" s="63">
        <v>64.9378147125244</v>
      </c>
      <c r="I14" s="63">
        <v>7.2110737814425497E-3</v>
      </c>
      <c r="J14" s="63">
        <v>5.2008451643036302E-2</v>
      </c>
      <c r="K14" s="82">
        <f t="shared" si="0"/>
        <v>1.1049723756906078</v>
      </c>
      <c r="L14" s="99"/>
      <c r="M14" s="99"/>
      <c r="N14" s="99"/>
      <c r="O14" t="str">
        <f t="shared" si="1"/>
        <v/>
      </c>
    </row>
    <row r="15" spans="2:15" x14ac:dyDescent="0.25">
      <c r="B15" s="62"/>
      <c r="C15" s="62"/>
      <c r="D15" s="62"/>
      <c r="E15" s="62"/>
      <c r="F15" s="62">
        <v>0.36199999999999999</v>
      </c>
      <c r="G15" s="62">
        <v>0.4</v>
      </c>
      <c r="H15" s="63">
        <v>76.056845664977999</v>
      </c>
      <c r="I15" s="63">
        <v>5.1007076873638098E-2</v>
      </c>
      <c r="J15" s="63">
        <v>0.23407823246016801</v>
      </c>
      <c r="K15" s="82">
        <f t="shared" si="0"/>
        <v>1.1049723756906078</v>
      </c>
      <c r="L15" s="99"/>
      <c r="M15" s="99"/>
      <c r="N15" s="99"/>
      <c r="O15" t="str">
        <f t="shared" si="1"/>
        <v/>
      </c>
    </row>
    <row r="16" spans="2:15" x14ac:dyDescent="0.25">
      <c r="B16" s="62"/>
      <c r="C16" s="62"/>
      <c r="D16" s="62"/>
      <c r="E16" s="62"/>
      <c r="F16" s="62">
        <v>0.36199999999999999</v>
      </c>
      <c r="G16" s="62">
        <v>0.44</v>
      </c>
      <c r="H16" s="63">
        <v>46.545724391937199</v>
      </c>
      <c r="I16" s="63">
        <v>6.9583092334628803E-3</v>
      </c>
      <c r="J16" s="63">
        <v>7.0296724025015106E-2</v>
      </c>
      <c r="K16" s="82">
        <f t="shared" si="0"/>
        <v>1.2154696132596685</v>
      </c>
      <c r="L16" s="99">
        <f>AVERAGE(H16:H19)</f>
        <v>60.179294884204822</v>
      </c>
      <c r="M16" s="99">
        <f>AVERAGE(I16:I19)</f>
        <v>2.8750024745623874E-2</v>
      </c>
      <c r="N16" s="99">
        <f>_xlfn.STDEV.P(I16:I19)</f>
        <v>1.7814212154742579E-2</v>
      </c>
      <c r="O16">
        <f t="shared" si="1"/>
        <v>1.2154696132596685</v>
      </c>
    </row>
    <row r="17" spans="2:15" x14ac:dyDescent="0.25">
      <c r="B17" s="62"/>
      <c r="C17" s="62"/>
      <c r="D17" s="62"/>
      <c r="E17" s="62"/>
      <c r="F17" s="62">
        <v>0.36199999999999999</v>
      </c>
      <c r="G17" s="62">
        <v>0.44</v>
      </c>
      <c r="H17" s="63">
        <v>74.221243619918795</v>
      </c>
      <c r="I17" s="63">
        <v>3.4745733859950403E-2</v>
      </c>
      <c r="J17" s="63">
        <v>0.192758313918763</v>
      </c>
      <c r="K17" s="82">
        <f t="shared" si="0"/>
        <v>1.2154696132596685</v>
      </c>
      <c r="L17" s="99"/>
      <c r="M17" s="99"/>
      <c r="N17" s="99"/>
      <c r="O17" t="str">
        <f t="shared" si="1"/>
        <v/>
      </c>
    </row>
    <row r="18" spans="2:15" x14ac:dyDescent="0.25">
      <c r="B18" s="62"/>
      <c r="C18" s="62"/>
      <c r="D18" s="62"/>
      <c r="E18" s="62"/>
      <c r="F18" s="62">
        <v>0.36199999999999999</v>
      </c>
      <c r="G18" s="62">
        <v>0.44</v>
      </c>
      <c r="H18" s="63">
        <v>43.415403604507397</v>
      </c>
      <c r="I18" s="63">
        <v>1.8846338179663101E-2</v>
      </c>
      <c r="J18" s="63">
        <v>8.5596421055412597E-2</v>
      </c>
      <c r="K18" s="82">
        <f t="shared" si="0"/>
        <v>1.2154696132596685</v>
      </c>
      <c r="L18" s="99"/>
      <c r="M18" s="99"/>
      <c r="N18" s="99"/>
      <c r="O18" t="str">
        <f t="shared" si="1"/>
        <v/>
      </c>
    </row>
    <row r="19" spans="2:15" x14ac:dyDescent="0.25">
      <c r="B19" s="62"/>
      <c r="C19" s="62"/>
      <c r="D19" s="62"/>
      <c r="E19" s="62"/>
      <c r="F19" s="62">
        <v>0.36199999999999999</v>
      </c>
      <c r="G19" s="62">
        <v>0.44</v>
      </c>
      <c r="H19" s="63">
        <v>76.534807920455904</v>
      </c>
      <c r="I19" s="63">
        <v>5.4449717709419101E-2</v>
      </c>
      <c r="J19" s="63">
        <v>0.27020920009035099</v>
      </c>
      <c r="K19" s="82">
        <f t="shared" si="0"/>
        <v>1.2154696132596685</v>
      </c>
      <c r="L19" s="99"/>
      <c r="M19" s="99"/>
      <c r="N19" s="99"/>
      <c r="O19" t="str">
        <f t="shared" si="1"/>
        <v/>
      </c>
    </row>
    <row r="20" spans="2:15" x14ac:dyDescent="0.25">
      <c r="B20" s="62"/>
      <c r="C20" s="62"/>
      <c r="D20" s="62"/>
      <c r="E20" s="62"/>
      <c r="F20" s="62">
        <v>0.36199999999999999</v>
      </c>
      <c r="G20" s="62">
        <v>0.48</v>
      </c>
      <c r="H20" s="63">
        <v>80.683361768722506</v>
      </c>
      <c r="I20" s="63">
        <v>2.9786074158646501E-2</v>
      </c>
      <c r="J20" s="63">
        <v>0.18839962990905901</v>
      </c>
      <c r="K20" s="82">
        <f t="shared" si="0"/>
        <v>1.3259668508287292</v>
      </c>
      <c r="L20" s="99">
        <f>AVERAGE(H20:H23)</f>
        <v>68.148815155029226</v>
      </c>
      <c r="M20" s="99">
        <f>AVERAGE(I20:I23)</f>
        <v>2.0902492758191036E-2</v>
      </c>
      <c r="N20" s="99">
        <f>_xlfn.STDEV.P(I20:I23)</f>
        <v>1.3082480709561074E-2</v>
      </c>
      <c r="O20">
        <f t="shared" si="1"/>
        <v>1.3259668508287292</v>
      </c>
    </row>
    <row r="21" spans="2:15" x14ac:dyDescent="0.25">
      <c r="B21" s="62"/>
      <c r="C21" s="62"/>
      <c r="D21" s="62"/>
      <c r="E21" s="62"/>
      <c r="F21" s="62">
        <v>0.36199999999999999</v>
      </c>
      <c r="G21" s="62">
        <v>0.48</v>
      </c>
      <c r="H21" s="63">
        <v>57.319816350936797</v>
      </c>
      <c r="I21" s="63">
        <v>8.8964284603884804E-3</v>
      </c>
      <c r="J21" s="63">
        <v>7.7609770006808701E-2</v>
      </c>
      <c r="K21" s="82">
        <f t="shared" si="0"/>
        <v>1.3259668508287292</v>
      </c>
      <c r="L21" s="99"/>
      <c r="M21" s="99"/>
      <c r="N21" s="99"/>
      <c r="O21" t="str">
        <f t="shared" si="1"/>
        <v/>
      </c>
    </row>
    <row r="22" spans="2:15" x14ac:dyDescent="0.25">
      <c r="B22" s="62"/>
      <c r="C22" s="62"/>
      <c r="D22" s="62"/>
      <c r="E22" s="62"/>
      <c r="F22" s="62">
        <v>0.36199999999999999</v>
      </c>
      <c r="G22" s="62">
        <v>0.48</v>
      </c>
      <c r="H22" s="63">
        <v>76.406174898147498</v>
      </c>
      <c r="I22" s="63">
        <v>7.3530317427077602E-3</v>
      </c>
      <c r="J22" s="63">
        <v>4.2320098417909402E-2</v>
      </c>
      <c r="K22" s="82">
        <f t="shared" si="0"/>
        <v>1.3259668508287292</v>
      </c>
      <c r="L22" s="99"/>
      <c r="M22" s="99"/>
      <c r="N22" s="99"/>
      <c r="O22" t="str">
        <f t="shared" si="1"/>
        <v/>
      </c>
    </row>
    <row r="23" spans="2:15" x14ac:dyDescent="0.25">
      <c r="B23" s="62"/>
      <c r="C23" s="62"/>
      <c r="D23" s="62"/>
      <c r="E23" s="62"/>
      <c r="F23" s="62">
        <v>0.36199999999999999</v>
      </c>
      <c r="G23" s="62">
        <v>0.48</v>
      </c>
      <c r="H23" s="63">
        <v>58.185907602310103</v>
      </c>
      <c r="I23" s="63">
        <v>3.7574436671021401E-2</v>
      </c>
      <c r="J23" s="63">
        <v>0.188497182927021</v>
      </c>
      <c r="K23" s="82">
        <f t="shared" si="0"/>
        <v>1.3259668508287292</v>
      </c>
      <c r="L23" s="99"/>
      <c r="M23" s="99"/>
      <c r="N23" s="99"/>
      <c r="O23" t="str">
        <f t="shared" si="1"/>
        <v/>
      </c>
    </row>
    <row r="24" spans="2:15" x14ac:dyDescent="0.25">
      <c r="B24" s="62"/>
      <c r="C24" s="62"/>
      <c r="D24" s="62"/>
      <c r="E24" s="62"/>
      <c r="F24" s="62">
        <v>0.36199999999999999</v>
      </c>
      <c r="G24" s="62">
        <v>0.55000000000000004</v>
      </c>
      <c r="H24" s="63">
        <v>79.873178482055593</v>
      </c>
      <c r="I24" s="63">
        <v>1.10392414526937E-2</v>
      </c>
      <c r="J24" s="63">
        <v>8.6445723051866902E-2</v>
      </c>
      <c r="K24" s="82">
        <f t="shared" si="0"/>
        <v>1.5193370165745859</v>
      </c>
      <c r="L24" s="99">
        <f>AVERAGE(H24:H27)</f>
        <v>72.107628762721944</v>
      </c>
      <c r="M24" s="99">
        <f>AVERAGE(I24:I27)</f>
        <v>5.3047315440453449E-2</v>
      </c>
      <c r="N24" s="99">
        <f>_xlfn.STDEV.P(I24:I27)</f>
        <v>3.0501576151455153E-2</v>
      </c>
      <c r="O24">
        <f t="shared" si="1"/>
        <v>1.5193370165745859</v>
      </c>
    </row>
    <row r="25" spans="2:15" x14ac:dyDescent="0.25">
      <c r="B25" s="62"/>
      <c r="C25" s="62"/>
      <c r="D25" s="62"/>
      <c r="E25" s="62"/>
      <c r="F25" s="62">
        <v>0.36199999999999999</v>
      </c>
      <c r="G25" s="62">
        <v>0.55000000000000004</v>
      </c>
      <c r="H25" s="63">
        <v>75.008420705795203</v>
      </c>
      <c r="I25" s="63">
        <v>7.4915720377405501E-2</v>
      </c>
      <c r="J25" s="63">
        <v>0.312687164991513</v>
      </c>
      <c r="K25" s="82">
        <f t="shared" si="0"/>
        <v>1.5193370165745859</v>
      </c>
      <c r="L25" s="99"/>
      <c r="M25" s="99"/>
      <c r="N25" s="99"/>
      <c r="O25" t="str">
        <f t="shared" si="1"/>
        <v/>
      </c>
    </row>
    <row r="26" spans="2:15" x14ac:dyDescent="0.25">
      <c r="B26" s="62"/>
      <c r="C26" s="62"/>
      <c r="D26" s="62"/>
      <c r="E26" s="62"/>
      <c r="F26" s="62">
        <v>0.36199999999999999</v>
      </c>
      <c r="G26" s="62">
        <v>0.55000000000000004</v>
      </c>
      <c r="H26" s="63">
        <v>83.102352142333899</v>
      </c>
      <c r="I26" s="63">
        <v>3.7861694698663698E-2</v>
      </c>
      <c r="J26" s="63">
        <v>0.18985422960057299</v>
      </c>
      <c r="K26" s="82">
        <f t="shared" si="0"/>
        <v>1.5193370165745859</v>
      </c>
      <c r="L26" s="99"/>
      <c r="M26" s="99"/>
      <c r="N26" s="99"/>
      <c r="O26" t="str">
        <f t="shared" si="1"/>
        <v/>
      </c>
    </row>
    <row r="27" spans="2:15" x14ac:dyDescent="0.25">
      <c r="B27" s="62"/>
      <c r="C27" s="62"/>
      <c r="D27" s="62"/>
      <c r="E27" s="62"/>
      <c r="F27" s="62">
        <v>0.36199999999999999</v>
      </c>
      <c r="G27" s="62">
        <v>0.55000000000000004</v>
      </c>
      <c r="H27" s="63">
        <v>50.446563720703097</v>
      </c>
      <c r="I27" s="63">
        <v>8.8372605233050905E-2</v>
      </c>
      <c r="J27" s="63">
        <v>0.33900979443296803</v>
      </c>
      <c r="K27" s="82">
        <f t="shared" si="0"/>
        <v>1.5193370165745859</v>
      </c>
      <c r="L27" s="99"/>
      <c r="M27" s="99"/>
      <c r="N27" s="99"/>
      <c r="O27" t="str">
        <f t="shared" si="1"/>
        <v/>
      </c>
    </row>
    <row r="28" spans="2:15" x14ac:dyDescent="0.25">
      <c r="B28" s="62"/>
      <c r="C28" s="62"/>
      <c r="D28" s="62"/>
      <c r="E28" s="62"/>
      <c r="F28" s="62">
        <v>0.36199999999999999</v>
      </c>
      <c r="G28" s="62">
        <v>0.6</v>
      </c>
      <c r="H28" s="63">
        <v>87.1518647670745</v>
      </c>
      <c r="I28" s="63">
        <v>5.2480355229305702E-3</v>
      </c>
      <c r="J28" s="63">
        <v>2.9665280219908E-2</v>
      </c>
      <c r="K28" s="82">
        <f t="shared" si="0"/>
        <v>1.6574585635359116</v>
      </c>
      <c r="L28" s="99">
        <f>AVERAGE(H28:H31)</f>
        <v>86.894996643066378</v>
      </c>
      <c r="M28" s="99">
        <f>AVERAGE(I28:I31)</f>
        <v>3.6213536833707621E-2</v>
      </c>
      <c r="N28" s="99">
        <f>_xlfn.STDEV.P(I28:I31)</f>
        <v>2.4903190756253506E-2</v>
      </c>
      <c r="O28">
        <f t="shared" si="1"/>
        <v>1.6574585635359116</v>
      </c>
    </row>
    <row r="29" spans="2:15" x14ac:dyDescent="0.25">
      <c r="B29" s="62"/>
      <c r="C29" s="62"/>
      <c r="D29" s="62"/>
      <c r="E29" s="62"/>
      <c r="F29" s="62">
        <v>0.36199999999999999</v>
      </c>
      <c r="G29" s="62">
        <v>0.6</v>
      </c>
      <c r="H29" s="63">
        <v>93.030741214752197</v>
      </c>
      <c r="I29" s="63">
        <v>7.4548698906982402E-2</v>
      </c>
      <c r="J29" s="63">
        <v>0.29690867872885202</v>
      </c>
      <c r="K29" s="82">
        <f t="shared" si="0"/>
        <v>1.6574585635359116</v>
      </c>
      <c r="L29" s="99"/>
      <c r="M29" s="99"/>
      <c r="N29" s="99"/>
      <c r="O29" t="str">
        <f t="shared" si="1"/>
        <v/>
      </c>
    </row>
    <row r="30" spans="2:15" x14ac:dyDescent="0.25">
      <c r="B30" s="62"/>
      <c r="C30" s="62"/>
      <c r="D30" s="62"/>
      <c r="E30" s="62"/>
      <c r="F30" s="62">
        <v>0.36199999999999999</v>
      </c>
      <c r="G30" s="62">
        <v>0.6</v>
      </c>
      <c r="H30" s="63">
        <v>84.938203334808307</v>
      </c>
      <c r="I30" s="63">
        <v>3.6069382015135397E-2</v>
      </c>
      <c r="J30" s="63">
        <v>0.17881178848762699</v>
      </c>
      <c r="K30" s="82">
        <f t="shared" si="0"/>
        <v>1.6574585635359116</v>
      </c>
      <c r="L30" s="99"/>
      <c r="M30" s="99"/>
      <c r="N30" s="99"/>
      <c r="O30" t="str">
        <f t="shared" si="1"/>
        <v/>
      </c>
    </row>
    <row r="31" spans="2:15" x14ac:dyDescent="0.25">
      <c r="B31" s="62"/>
      <c r="C31" s="62"/>
      <c r="D31" s="62"/>
      <c r="E31" s="62"/>
      <c r="F31" s="62">
        <v>0.36199999999999999</v>
      </c>
      <c r="G31" s="62">
        <v>0.6</v>
      </c>
      <c r="H31" s="63">
        <v>82.459177255630493</v>
      </c>
      <c r="I31" s="63">
        <v>2.89880308897821E-2</v>
      </c>
      <c r="J31" s="63">
        <v>0.16856114071782499</v>
      </c>
      <c r="K31" s="82">
        <f t="shared" si="0"/>
        <v>1.6574585635359116</v>
      </c>
      <c r="L31" s="99"/>
      <c r="M31" s="99"/>
      <c r="N31" s="99"/>
      <c r="O31" t="str">
        <f t="shared" si="1"/>
        <v/>
      </c>
    </row>
    <row r="32" spans="2:15" x14ac:dyDescent="0.25">
      <c r="B32" s="62"/>
      <c r="C32" s="62"/>
      <c r="D32" s="62"/>
      <c r="E32" s="62"/>
      <c r="F32" s="62">
        <v>0.36199999999999999</v>
      </c>
      <c r="G32" s="62">
        <v>0.7</v>
      </c>
      <c r="H32" s="63">
        <v>93.207547903060899</v>
      </c>
      <c r="I32" s="63">
        <v>2.20441534835954E-2</v>
      </c>
      <c r="J32" s="63">
        <v>0.14291198214791601</v>
      </c>
      <c r="K32" s="82">
        <f t="shared" si="0"/>
        <v>1.9337016574585635</v>
      </c>
      <c r="L32" s="99">
        <f>AVERAGE(H32:H35)</f>
        <v>90.983768403530078</v>
      </c>
      <c r="M32" s="99">
        <f>AVERAGE(I32:I35)</f>
        <v>6.1667618950630027E-2</v>
      </c>
      <c r="N32" s="99">
        <f>_xlfn.STDEV.P(I32:I35)</f>
        <v>4.1437232768677272E-2</v>
      </c>
      <c r="O32">
        <f t="shared" si="1"/>
        <v>1.9337016574585635</v>
      </c>
    </row>
    <row r="33" spans="2:15" x14ac:dyDescent="0.25">
      <c r="B33" s="62"/>
      <c r="C33" s="62"/>
      <c r="D33" s="62"/>
      <c r="E33" s="62"/>
      <c r="F33" s="62">
        <v>0.36199999999999999</v>
      </c>
      <c r="G33" s="62">
        <v>0.7</v>
      </c>
      <c r="H33" s="63">
        <v>95.247760057449298</v>
      </c>
      <c r="I33" s="63">
        <v>8.7274508307759693E-2</v>
      </c>
      <c r="J33" s="63">
        <v>0.31257929823663499</v>
      </c>
      <c r="K33" s="82">
        <f t="shared" si="0"/>
        <v>1.9337016574585635</v>
      </c>
      <c r="L33" s="99"/>
      <c r="M33" s="99"/>
      <c r="N33" s="99"/>
      <c r="O33" t="str">
        <f t="shared" si="1"/>
        <v/>
      </c>
    </row>
    <row r="34" spans="2:15" x14ac:dyDescent="0.25">
      <c r="B34" s="62"/>
      <c r="C34" s="62"/>
      <c r="D34" s="62"/>
      <c r="E34" s="62"/>
      <c r="F34" s="62">
        <v>0.36199999999999999</v>
      </c>
      <c r="G34" s="62">
        <v>0.7</v>
      </c>
      <c r="H34" s="63">
        <v>88.457717418670597</v>
      </c>
      <c r="I34" s="63">
        <v>0.116342525498057</v>
      </c>
      <c r="J34" s="63">
        <v>0.38897469174204202</v>
      </c>
      <c r="K34" s="82">
        <f t="shared" si="0"/>
        <v>1.9337016574585635</v>
      </c>
      <c r="L34" s="99"/>
      <c r="M34" s="99"/>
      <c r="N34" s="99"/>
      <c r="O34" t="str">
        <f t="shared" si="1"/>
        <v/>
      </c>
    </row>
    <row r="35" spans="2:15" ht="15.75" thickBot="1" x14ac:dyDescent="0.3">
      <c r="B35" s="87"/>
      <c r="C35" s="87"/>
      <c r="D35" s="87"/>
      <c r="E35" s="87"/>
      <c r="F35" s="87">
        <v>0.36199999999999999</v>
      </c>
      <c r="G35" s="87">
        <v>0.7</v>
      </c>
      <c r="H35" s="90">
        <v>87.022048234939504</v>
      </c>
      <c r="I35" s="90">
        <v>2.1009288513108001E-2</v>
      </c>
      <c r="J35" s="90">
        <v>0.15243816541565999</v>
      </c>
      <c r="K35" s="107">
        <f t="shared" si="0"/>
        <v>1.9337016574585635</v>
      </c>
      <c r="L35" s="100"/>
      <c r="M35" s="100"/>
      <c r="N35" s="100"/>
      <c r="O35" t="str">
        <f t="shared" si="1"/>
        <v/>
      </c>
    </row>
    <row r="36" spans="2:15" x14ac:dyDescent="0.25">
      <c r="B36" s="83" t="s">
        <v>146</v>
      </c>
      <c r="C36" s="83">
        <v>2500</v>
      </c>
      <c r="D36" s="83">
        <v>0.15</v>
      </c>
      <c r="E36" s="83">
        <v>0.5</v>
      </c>
      <c r="F36" s="83">
        <v>0.36199999999999999</v>
      </c>
      <c r="G36" s="83">
        <v>0.36199999999999999</v>
      </c>
      <c r="H36" s="85">
        <v>79.217655181884695</v>
      </c>
      <c r="I36" s="85">
        <v>1.3054771042860701E-2</v>
      </c>
      <c r="J36" s="85">
        <v>7.3215046009422996E-2</v>
      </c>
      <c r="K36" s="108">
        <f t="shared" si="0"/>
        <v>1</v>
      </c>
      <c r="L36" s="101">
        <f>AVERAGE(H36:H39)</f>
        <v>93.607429563999062</v>
      </c>
      <c r="M36" s="101">
        <f>AVERAGE(I36:I39)</f>
        <v>1.4356220411758325E-2</v>
      </c>
      <c r="N36" s="101">
        <f>_xlfn.STDEV.P(I36:I39)</f>
        <v>4.5432492743506898E-3</v>
      </c>
      <c r="O36">
        <f t="shared" si="1"/>
        <v>1</v>
      </c>
    </row>
    <row r="37" spans="2:15" x14ac:dyDescent="0.25">
      <c r="B37" s="62"/>
      <c r="C37" s="62"/>
      <c r="D37" s="62"/>
      <c r="E37" s="62"/>
      <c r="F37" s="83">
        <v>0.36199999999999999</v>
      </c>
      <c r="G37" s="62">
        <v>0.36199999999999999</v>
      </c>
      <c r="H37" s="63">
        <v>97.963407754898</v>
      </c>
      <c r="I37" s="63">
        <v>9.3975225777585998E-3</v>
      </c>
      <c r="J37" s="63">
        <v>5.0702807775358703E-2</v>
      </c>
      <c r="K37" s="82">
        <f t="shared" si="0"/>
        <v>1</v>
      </c>
      <c r="L37" s="99"/>
      <c r="M37" s="99"/>
      <c r="N37" s="99"/>
      <c r="O37" t="str">
        <f t="shared" si="1"/>
        <v/>
      </c>
    </row>
    <row r="38" spans="2:15" x14ac:dyDescent="0.25">
      <c r="B38" s="62"/>
      <c r="C38" s="62"/>
      <c r="D38" s="62"/>
      <c r="E38" s="62"/>
      <c r="F38" s="83">
        <v>0.36199999999999999</v>
      </c>
      <c r="G38" s="62">
        <v>0.36199999999999999</v>
      </c>
      <c r="H38" s="63">
        <v>101.99190974235501</v>
      </c>
      <c r="I38" s="63">
        <v>1.32033464472273E-2</v>
      </c>
      <c r="J38" s="63">
        <v>7.0789837014557003E-2</v>
      </c>
      <c r="K38" s="82">
        <f t="shared" si="0"/>
        <v>1</v>
      </c>
      <c r="L38" s="99"/>
      <c r="M38" s="99"/>
      <c r="N38" s="99"/>
      <c r="O38" t="str">
        <f t="shared" si="1"/>
        <v/>
      </c>
    </row>
    <row r="39" spans="2:15" x14ac:dyDescent="0.25">
      <c r="B39" s="62"/>
      <c r="C39" s="62"/>
      <c r="D39" s="62"/>
      <c r="E39" s="62"/>
      <c r="F39" s="83">
        <v>0.36199999999999999</v>
      </c>
      <c r="G39" s="62">
        <v>0.36199999999999999</v>
      </c>
      <c r="H39" s="63">
        <v>95.256745576858506</v>
      </c>
      <c r="I39" s="63">
        <v>2.17692415791867E-2</v>
      </c>
      <c r="J39" s="63">
        <v>0.130350284816452</v>
      </c>
      <c r="K39" s="82">
        <f t="shared" si="0"/>
        <v>1</v>
      </c>
      <c r="L39" s="99"/>
      <c r="M39" s="99"/>
      <c r="N39" s="99"/>
      <c r="O39" t="str">
        <f t="shared" si="1"/>
        <v/>
      </c>
    </row>
    <row r="40" spans="2:15" x14ac:dyDescent="0.25">
      <c r="B40" s="62"/>
      <c r="C40" s="62"/>
      <c r="D40" s="62"/>
      <c r="E40" s="62"/>
      <c r="F40" s="83">
        <v>0.36199999999999999</v>
      </c>
      <c r="G40" s="62">
        <v>0.38</v>
      </c>
      <c r="H40" s="63">
        <v>62.045171499252298</v>
      </c>
      <c r="I40" s="63">
        <v>7.18629381529509E-3</v>
      </c>
      <c r="J40" s="63">
        <v>2.1023662066310799E-2</v>
      </c>
      <c r="K40" s="82">
        <f t="shared" si="0"/>
        <v>1.0497237569060773</v>
      </c>
      <c r="L40" s="99">
        <f>AVERAGE(H40:H43)</f>
        <v>96.090802788734067</v>
      </c>
      <c r="M40" s="99">
        <f>AVERAGE(I40:I43)</f>
        <v>4.3738680484927076E-3</v>
      </c>
      <c r="N40" s="99">
        <f>_xlfn.STDEV.P(I40:I43)</f>
        <v>1.6515163687463525E-3</v>
      </c>
      <c r="O40">
        <f t="shared" si="1"/>
        <v>1.0497237569060773</v>
      </c>
    </row>
    <row r="41" spans="2:15" x14ac:dyDescent="0.25">
      <c r="B41" s="62"/>
      <c r="C41" s="62"/>
      <c r="D41" s="62"/>
      <c r="E41" s="62"/>
      <c r="F41" s="83">
        <v>0.36199999999999999</v>
      </c>
      <c r="G41" s="62">
        <v>0.38</v>
      </c>
      <c r="H41" s="63">
        <v>101.505209445953</v>
      </c>
      <c r="I41" s="63">
        <v>3.2059933272597699E-3</v>
      </c>
      <c r="J41" s="63">
        <v>1.89064762840759E-2</v>
      </c>
      <c r="K41" s="82">
        <f t="shared" si="0"/>
        <v>1.0497237569060773</v>
      </c>
      <c r="L41" s="99"/>
      <c r="M41" s="99"/>
      <c r="N41" s="99"/>
      <c r="O41" t="str">
        <f t="shared" si="1"/>
        <v/>
      </c>
    </row>
    <row r="42" spans="2:15" x14ac:dyDescent="0.25">
      <c r="B42" s="62"/>
      <c r="C42" s="62"/>
      <c r="D42" s="62"/>
      <c r="E42" s="62"/>
      <c r="F42" s="83">
        <v>0.36199999999999999</v>
      </c>
      <c r="G42" s="62">
        <v>0.38</v>
      </c>
      <c r="H42" s="63">
        <v>116.163626670837</v>
      </c>
      <c r="I42" s="63">
        <v>3.1747098278178498E-3</v>
      </c>
      <c r="J42" s="63">
        <v>1.42898091380207E-2</v>
      </c>
      <c r="K42" s="82">
        <f t="shared" si="0"/>
        <v>1.0497237569060773</v>
      </c>
      <c r="L42" s="99"/>
      <c r="M42" s="99"/>
      <c r="N42" s="99"/>
      <c r="O42" t="str">
        <f t="shared" si="1"/>
        <v/>
      </c>
    </row>
    <row r="43" spans="2:15" x14ac:dyDescent="0.25">
      <c r="B43" s="62"/>
      <c r="C43" s="62"/>
      <c r="D43" s="62"/>
      <c r="E43" s="62"/>
      <c r="F43" s="83">
        <v>0.36199999999999999</v>
      </c>
      <c r="G43" s="62">
        <v>0.38</v>
      </c>
      <c r="H43" s="63">
        <v>104.649203538894</v>
      </c>
      <c r="I43" s="63">
        <v>3.9284752235981199E-3</v>
      </c>
      <c r="J43" s="63">
        <v>1.57919985246191E-2</v>
      </c>
      <c r="K43" s="82">
        <f t="shared" si="0"/>
        <v>1.0497237569060773</v>
      </c>
      <c r="L43" s="99"/>
      <c r="M43" s="99"/>
      <c r="N43" s="99"/>
      <c r="O43" t="str">
        <f t="shared" si="1"/>
        <v/>
      </c>
    </row>
    <row r="44" spans="2:15" x14ac:dyDescent="0.25">
      <c r="B44" s="62"/>
      <c r="C44" s="62"/>
      <c r="D44" s="62"/>
      <c r="E44" s="62"/>
      <c r="F44" s="83">
        <v>0.36199999999999999</v>
      </c>
      <c r="G44" s="62">
        <v>0.4</v>
      </c>
      <c r="H44" s="63">
        <v>99.279462575912405</v>
      </c>
      <c r="I44" s="63">
        <v>1.7658138258570599E-2</v>
      </c>
      <c r="J44" s="63">
        <v>0.106247955195928</v>
      </c>
      <c r="K44" s="82">
        <f t="shared" si="0"/>
        <v>1.1049723756906078</v>
      </c>
      <c r="L44" s="99">
        <f>AVERAGE(H44:H47)</f>
        <v>110.86187982559174</v>
      </c>
      <c r="M44" s="99">
        <f>AVERAGE(I44:I47)</f>
        <v>2.3390125548524678E-2</v>
      </c>
      <c r="N44" s="99">
        <f>_xlfn.STDEV.P(I44:I47)</f>
        <v>1.6401882262979204E-2</v>
      </c>
      <c r="O44">
        <f t="shared" si="1"/>
        <v>1.1049723756906078</v>
      </c>
    </row>
    <row r="45" spans="2:15" x14ac:dyDescent="0.25">
      <c r="B45" s="62"/>
      <c r="C45" s="62"/>
      <c r="D45" s="62"/>
      <c r="E45" s="62"/>
      <c r="F45" s="83">
        <v>0.36199999999999999</v>
      </c>
      <c r="G45" s="62">
        <v>0.4</v>
      </c>
      <c r="H45" s="63">
        <v>90.557034492492605</v>
      </c>
      <c r="I45" s="63">
        <v>5.0498320108183302E-2</v>
      </c>
      <c r="J45" s="63">
        <v>0.225296283975911</v>
      </c>
      <c r="K45" s="82">
        <f t="shared" si="0"/>
        <v>1.1049723756906078</v>
      </c>
      <c r="L45" s="99"/>
      <c r="M45" s="99"/>
      <c r="N45" s="99"/>
      <c r="O45" t="str">
        <f t="shared" si="1"/>
        <v/>
      </c>
    </row>
    <row r="46" spans="2:15" x14ac:dyDescent="0.25">
      <c r="B46" s="62"/>
      <c r="C46" s="62"/>
      <c r="D46" s="62"/>
      <c r="E46" s="62"/>
      <c r="F46" s="83">
        <v>0.36199999999999999</v>
      </c>
      <c r="G46" s="62">
        <v>0.4</v>
      </c>
      <c r="H46" s="63">
        <v>126.997558832168</v>
      </c>
      <c r="I46" s="63">
        <v>1.9022858799692399E-2</v>
      </c>
      <c r="J46" s="63">
        <v>0.123656803634729</v>
      </c>
      <c r="K46" s="82">
        <f t="shared" si="0"/>
        <v>1.1049723756906078</v>
      </c>
      <c r="L46" s="99"/>
      <c r="M46" s="99"/>
      <c r="N46" s="99"/>
      <c r="O46" t="str">
        <f t="shared" si="1"/>
        <v/>
      </c>
    </row>
    <row r="47" spans="2:15" x14ac:dyDescent="0.25">
      <c r="B47" s="62"/>
      <c r="C47" s="62"/>
      <c r="D47" s="62"/>
      <c r="E47" s="62"/>
      <c r="F47" s="83">
        <v>0.36199999999999999</v>
      </c>
      <c r="G47" s="62">
        <v>0.4</v>
      </c>
      <c r="H47" s="63">
        <v>126.61346340179399</v>
      </c>
      <c r="I47" s="63">
        <v>6.3811850276523996E-3</v>
      </c>
      <c r="J47" s="63">
        <v>3.0575564889662302E-2</v>
      </c>
      <c r="K47" s="82">
        <f t="shared" si="0"/>
        <v>1.1049723756906078</v>
      </c>
      <c r="L47" s="99"/>
      <c r="M47" s="99"/>
      <c r="N47" s="99"/>
      <c r="O47" t="str">
        <f t="shared" si="1"/>
        <v/>
      </c>
    </row>
    <row r="48" spans="2:15" x14ac:dyDescent="0.25">
      <c r="B48" s="62"/>
      <c r="C48" s="62"/>
      <c r="D48" s="62"/>
      <c r="E48" s="62"/>
      <c r="F48" s="83">
        <v>0.36199999999999999</v>
      </c>
      <c r="G48" s="62">
        <v>0.44</v>
      </c>
      <c r="H48" s="63">
        <v>95.198197126388493</v>
      </c>
      <c r="I48" s="63">
        <v>3.7833497258022701E-2</v>
      </c>
      <c r="J48" s="63">
        <v>0.17877195368611101</v>
      </c>
      <c r="K48" s="82">
        <f t="shared" si="0"/>
        <v>1.2154696132596685</v>
      </c>
      <c r="L48" s="99">
        <f>AVERAGE(H48:H51)</f>
        <v>109.53137588500962</v>
      </c>
      <c r="M48" s="99">
        <f>AVERAGE(I48:I51)</f>
        <v>1.275006626664223E-2</v>
      </c>
      <c r="N48" s="99">
        <f>_xlfn.STDEV.P(I48:I51)</f>
        <v>1.4548662782969029E-2</v>
      </c>
      <c r="O48">
        <f t="shared" si="1"/>
        <v>1.2154696132596685</v>
      </c>
    </row>
    <row r="49" spans="2:15" x14ac:dyDescent="0.25">
      <c r="B49" s="62"/>
      <c r="C49" s="62"/>
      <c r="D49" s="62"/>
      <c r="E49" s="62"/>
      <c r="F49" s="83">
        <v>0.36199999999999999</v>
      </c>
      <c r="G49" s="62">
        <v>0.44</v>
      </c>
      <c r="H49" s="63">
        <v>114.765222787857</v>
      </c>
      <c r="I49" s="63">
        <v>2.2673805195728698E-3</v>
      </c>
      <c r="J49" s="63">
        <v>6.85660044749151E-3</v>
      </c>
      <c r="K49" s="82">
        <f t="shared" si="0"/>
        <v>1.2154696132596685</v>
      </c>
      <c r="L49" s="99"/>
      <c r="M49" s="99"/>
      <c r="N49" s="99"/>
      <c r="O49" t="str">
        <f t="shared" si="1"/>
        <v/>
      </c>
    </row>
    <row r="50" spans="2:15" x14ac:dyDescent="0.25">
      <c r="B50" s="62"/>
      <c r="C50" s="62"/>
      <c r="D50" s="62"/>
      <c r="E50" s="62"/>
      <c r="F50" s="83">
        <v>0.36199999999999999</v>
      </c>
      <c r="G50" s="62">
        <v>0.44</v>
      </c>
      <c r="H50" s="63">
        <v>114.863227367401</v>
      </c>
      <c r="I50" s="63">
        <v>4.74320108458308E-3</v>
      </c>
      <c r="J50" s="63">
        <v>3.20707667335225E-2</v>
      </c>
      <c r="K50" s="82">
        <f t="shared" si="0"/>
        <v>1.2154696132596685</v>
      </c>
      <c r="L50" s="99"/>
      <c r="M50" s="99"/>
      <c r="N50" s="99"/>
      <c r="O50" t="str">
        <f t="shared" si="1"/>
        <v/>
      </c>
    </row>
    <row r="51" spans="2:15" x14ac:dyDescent="0.25">
      <c r="B51" s="62"/>
      <c r="C51" s="62"/>
      <c r="D51" s="62"/>
      <c r="E51" s="62"/>
      <c r="F51" s="83">
        <v>0.36199999999999999</v>
      </c>
      <c r="G51" s="62">
        <v>0.44</v>
      </c>
      <c r="H51" s="63">
        <v>113.29885625839199</v>
      </c>
      <c r="I51" s="63">
        <v>6.1561862043902696E-3</v>
      </c>
      <c r="J51" s="63">
        <v>2.4941171168878899E-2</v>
      </c>
      <c r="K51" s="82">
        <f t="shared" si="0"/>
        <v>1.2154696132596685</v>
      </c>
      <c r="L51" s="99"/>
      <c r="M51" s="99"/>
      <c r="N51" s="99"/>
      <c r="O51" t="str">
        <f t="shared" si="1"/>
        <v/>
      </c>
    </row>
    <row r="52" spans="2:15" x14ac:dyDescent="0.25">
      <c r="B52" s="62"/>
      <c r="C52" s="62"/>
      <c r="D52" s="62"/>
      <c r="E52" s="62"/>
      <c r="F52" s="83">
        <v>0.36199999999999999</v>
      </c>
      <c r="G52" s="62">
        <v>0.48</v>
      </c>
      <c r="H52" s="63">
        <v>98.969792366027804</v>
      </c>
      <c r="I52" s="63">
        <v>2.36181210798736E-2</v>
      </c>
      <c r="J52" s="63">
        <v>0.12089807564069199</v>
      </c>
      <c r="K52" s="82">
        <f t="shared" si="0"/>
        <v>1.3259668508287292</v>
      </c>
      <c r="L52" s="99">
        <f>AVERAGE(H52:H55)</f>
        <v>99.24600327014916</v>
      </c>
      <c r="M52" s="99">
        <f>AVERAGE(I52:I55)</f>
        <v>2.2677278363206457E-2</v>
      </c>
      <c r="N52" s="99">
        <f>_xlfn.STDEV.P(I52:I55)</f>
        <v>1.989036698564477E-2</v>
      </c>
      <c r="O52">
        <f t="shared" si="1"/>
        <v>1.3259668508287292</v>
      </c>
    </row>
    <row r="53" spans="2:15" x14ac:dyDescent="0.25">
      <c r="B53" s="62"/>
      <c r="C53" s="62"/>
      <c r="D53" s="62"/>
      <c r="E53" s="62"/>
      <c r="F53" s="83">
        <v>0.36199999999999999</v>
      </c>
      <c r="G53" s="62">
        <v>0.48</v>
      </c>
      <c r="H53" s="63">
        <v>118.32376432418801</v>
      </c>
      <c r="I53" s="63">
        <v>5.4791331961014898E-2</v>
      </c>
      <c r="J53" s="63">
        <v>0.23724762646089001</v>
      </c>
      <c r="K53" s="82">
        <f t="shared" si="0"/>
        <v>1.3259668508287292</v>
      </c>
      <c r="L53" s="99"/>
      <c r="M53" s="99"/>
      <c r="N53" s="99"/>
      <c r="O53" t="str">
        <f t="shared" si="1"/>
        <v/>
      </c>
    </row>
    <row r="54" spans="2:15" x14ac:dyDescent="0.25">
      <c r="B54" s="62"/>
      <c r="C54" s="62"/>
      <c r="D54" s="62"/>
      <c r="E54" s="62"/>
      <c r="F54" s="83">
        <v>0.36199999999999999</v>
      </c>
      <c r="G54" s="62">
        <v>0.48</v>
      </c>
      <c r="H54" s="63">
        <v>80.761022806167603</v>
      </c>
      <c r="I54" s="63">
        <v>4.7363086083753699E-3</v>
      </c>
      <c r="J54" s="63">
        <v>1.9206594722539699E-2</v>
      </c>
      <c r="K54" s="82">
        <f t="shared" si="0"/>
        <v>1.3259668508287292</v>
      </c>
      <c r="L54" s="99"/>
      <c r="M54" s="99"/>
      <c r="N54" s="99"/>
      <c r="O54" t="str">
        <f t="shared" si="1"/>
        <v/>
      </c>
    </row>
    <row r="55" spans="2:15" x14ac:dyDescent="0.25">
      <c r="B55" s="62"/>
      <c r="C55" s="62"/>
      <c r="D55" s="62"/>
      <c r="E55" s="62"/>
      <c r="F55" s="83">
        <v>0.36199999999999999</v>
      </c>
      <c r="G55" s="62">
        <v>0.48</v>
      </c>
      <c r="H55" s="63">
        <v>98.9294335842132</v>
      </c>
      <c r="I55" s="63">
        <v>7.5633518035619499E-3</v>
      </c>
      <c r="J55" s="63">
        <v>3.7750441802116501E-2</v>
      </c>
      <c r="K55" s="82">
        <f t="shared" si="0"/>
        <v>1.3259668508287292</v>
      </c>
      <c r="L55" s="99"/>
      <c r="M55" s="99"/>
      <c r="N55" s="99"/>
      <c r="O55" t="str">
        <f t="shared" si="1"/>
        <v/>
      </c>
    </row>
    <row r="56" spans="2:15" x14ac:dyDescent="0.25">
      <c r="B56" s="62"/>
      <c r="C56" s="62"/>
      <c r="D56" s="62"/>
      <c r="E56" s="62"/>
      <c r="F56" s="83">
        <v>0.36199999999999999</v>
      </c>
      <c r="G56" s="62">
        <v>0.55000000000000004</v>
      </c>
      <c r="H56" s="63">
        <v>120.504861354827</v>
      </c>
      <c r="I56" s="63">
        <v>1.01593274654123E-2</v>
      </c>
      <c r="J56" s="63">
        <v>6.1524705549548898E-2</v>
      </c>
      <c r="K56" s="82">
        <f t="shared" si="0"/>
        <v>1.5193370165745859</v>
      </c>
      <c r="L56" s="99">
        <f>AVERAGE(H56:H59)</f>
        <v>112.343132436275</v>
      </c>
      <c r="M56" s="99">
        <f>AVERAGE(I56:I59)</f>
        <v>9.2251482218539092E-3</v>
      </c>
      <c r="N56" s="99">
        <f>_xlfn.STDEV.P(I56:I59)</f>
        <v>4.2457412041387744E-3</v>
      </c>
      <c r="O56">
        <f t="shared" si="1"/>
        <v>1.5193370165745859</v>
      </c>
    </row>
    <row r="57" spans="2:15" x14ac:dyDescent="0.25">
      <c r="B57" s="62"/>
      <c r="C57" s="62"/>
      <c r="D57" s="62"/>
      <c r="E57" s="62"/>
      <c r="F57" s="83">
        <v>0.36199999999999999</v>
      </c>
      <c r="G57" s="62">
        <v>0.55000000000000004</v>
      </c>
      <c r="H57" s="63">
        <v>111.415489912033</v>
      </c>
      <c r="I57" s="63">
        <v>2.5318241862883899E-3</v>
      </c>
      <c r="J57" s="63">
        <v>8.3007795809583399E-3</v>
      </c>
      <c r="K57" s="82">
        <f t="shared" si="0"/>
        <v>1.5193370165745859</v>
      </c>
      <c r="L57" s="99"/>
      <c r="M57" s="99"/>
      <c r="N57" s="99"/>
      <c r="O57" t="str">
        <f t="shared" si="1"/>
        <v/>
      </c>
    </row>
    <row r="58" spans="2:15" x14ac:dyDescent="0.25">
      <c r="B58" s="62"/>
      <c r="C58" s="62"/>
      <c r="D58" s="62"/>
      <c r="E58" s="62"/>
      <c r="F58" s="83">
        <v>0.36199999999999999</v>
      </c>
      <c r="G58" s="62">
        <v>0.55000000000000004</v>
      </c>
      <c r="H58" s="63">
        <v>115.07936143875099</v>
      </c>
      <c r="I58" s="63">
        <v>1.43237431074079E-2</v>
      </c>
      <c r="J58" s="63">
        <v>6.8794459252315907E-2</v>
      </c>
      <c r="K58" s="82">
        <f t="shared" si="0"/>
        <v>1.5193370165745859</v>
      </c>
      <c r="L58" s="99"/>
      <c r="M58" s="99"/>
      <c r="N58" s="99"/>
      <c r="O58" t="str">
        <f t="shared" si="1"/>
        <v/>
      </c>
    </row>
    <row r="59" spans="2:15" x14ac:dyDescent="0.25">
      <c r="B59" s="62"/>
      <c r="C59" s="62"/>
      <c r="D59" s="62"/>
      <c r="E59" s="62"/>
      <c r="F59" s="83">
        <v>0.36199999999999999</v>
      </c>
      <c r="G59" s="62">
        <v>0.55000000000000004</v>
      </c>
      <c r="H59" s="63">
        <v>102.37281703948899</v>
      </c>
      <c r="I59" s="63">
        <v>9.8856981283070508E-3</v>
      </c>
      <c r="J59" s="63">
        <v>2.15383480988094E-2</v>
      </c>
      <c r="K59" s="82">
        <f t="shared" si="0"/>
        <v>1.5193370165745859</v>
      </c>
      <c r="L59" s="99"/>
      <c r="M59" s="99"/>
      <c r="N59" s="99"/>
      <c r="O59" t="str">
        <f t="shared" si="1"/>
        <v/>
      </c>
    </row>
    <row r="60" spans="2:15" x14ac:dyDescent="0.25">
      <c r="B60" s="62"/>
      <c r="C60" s="62"/>
      <c r="D60" s="62"/>
      <c r="E60" s="62"/>
      <c r="F60" s="83">
        <v>0.36199999999999999</v>
      </c>
      <c r="G60" s="62">
        <v>0.6</v>
      </c>
      <c r="H60" s="63">
        <v>129.294627904891</v>
      </c>
      <c r="I60" s="63">
        <v>1.0481390058135901E-2</v>
      </c>
      <c r="J60" s="63">
        <v>6.4077363583498095E-2</v>
      </c>
      <c r="K60" s="82">
        <f t="shared" si="0"/>
        <v>1.6574585635359116</v>
      </c>
      <c r="L60" s="99">
        <f>AVERAGE(H60:H63)</f>
        <v>146.47967135906151</v>
      </c>
      <c r="M60" s="99">
        <f>AVERAGE(I60:I63)</f>
        <v>2.1524148150888527E-2</v>
      </c>
      <c r="N60" s="99">
        <f>_xlfn.STDEV.P(I60:I63)</f>
        <v>2.7444036253919443E-2</v>
      </c>
      <c r="O60">
        <f t="shared" si="1"/>
        <v>1.6574585635359116</v>
      </c>
    </row>
    <row r="61" spans="2:15" x14ac:dyDescent="0.25">
      <c r="B61" s="62"/>
      <c r="C61" s="62"/>
      <c r="D61" s="62"/>
      <c r="E61" s="62"/>
      <c r="F61" s="83">
        <v>0.36199999999999999</v>
      </c>
      <c r="G61" s="62">
        <v>0.6</v>
      </c>
      <c r="H61" s="63">
        <v>159.553869962692</v>
      </c>
      <c r="I61" s="63">
        <v>3.8684400391223498E-3</v>
      </c>
      <c r="J61" s="63">
        <v>8.5773656135751108E-3</v>
      </c>
      <c r="K61" s="82">
        <f t="shared" si="0"/>
        <v>1.6574585635359116</v>
      </c>
      <c r="L61" s="99"/>
      <c r="M61" s="99"/>
      <c r="N61" s="99"/>
      <c r="O61" t="str">
        <f t="shared" si="1"/>
        <v/>
      </c>
    </row>
    <row r="62" spans="2:15" x14ac:dyDescent="0.25">
      <c r="B62" s="62"/>
      <c r="C62" s="62"/>
      <c r="D62" s="62"/>
      <c r="E62" s="62"/>
      <c r="F62" s="83">
        <v>0.36199999999999999</v>
      </c>
      <c r="G62" s="62">
        <v>0.6</v>
      </c>
      <c r="H62" s="63">
        <v>148.57301068305901</v>
      </c>
      <c r="I62" s="63">
        <v>6.8791711915234102E-2</v>
      </c>
      <c r="J62" s="63">
        <v>0.29516946873171701</v>
      </c>
      <c r="K62" s="82">
        <f t="shared" si="0"/>
        <v>1.6574585635359116</v>
      </c>
      <c r="L62" s="99"/>
      <c r="M62" s="99"/>
      <c r="N62" s="99"/>
      <c r="O62" t="str">
        <f t="shared" si="1"/>
        <v/>
      </c>
    </row>
    <row r="63" spans="2:15" x14ac:dyDescent="0.25">
      <c r="B63" s="62"/>
      <c r="C63" s="62"/>
      <c r="D63" s="62"/>
      <c r="E63" s="62"/>
      <c r="F63" s="83">
        <v>0.36199999999999999</v>
      </c>
      <c r="G63" s="62">
        <v>0.6</v>
      </c>
      <c r="H63" s="63">
        <v>148.49717688560401</v>
      </c>
      <c r="I63" s="63">
        <v>2.9550505910617602E-3</v>
      </c>
      <c r="J63" s="63">
        <v>1.36168188237585E-2</v>
      </c>
      <c r="K63" s="82">
        <f t="shared" si="0"/>
        <v>1.6574585635359116</v>
      </c>
      <c r="L63" s="99"/>
      <c r="M63" s="99"/>
      <c r="N63" s="99"/>
      <c r="O63" t="str">
        <f t="shared" si="1"/>
        <v/>
      </c>
    </row>
    <row r="64" spans="2:15" x14ac:dyDescent="0.25">
      <c r="B64" s="62"/>
      <c r="C64" s="62"/>
      <c r="D64" s="62"/>
      <c r="E64" s="62"/>
      <c r="F64" s="83">
        <v>0.36199999999999999</v>
      </c>
      <c r="G64" s="62">
        <v>0.7</v>
      </c>
      <c r="H64" s="63">
        <v>183.958043098449</v>
      </c>
      <c r="I64" s="63">
        <v>8.5839343279798998E-3</v>
      </c>
      <c r="J64" s="63">
        <v>3.74029342982325E-2</v>
      </c>
      <c r="K64" s="82">
        <f t="shared" si="0"/>
        <v>1.9337016574585635</v>
      </c>
      <c r="L64" s="99">
        <f>AVERAGE(H64:H67)</f>
        <v>173.52430564165047</v>
      </c>
      <c r="M64" s="99">
        <f>AVERAGE(I64:I67)</f>
        <v>6.8383986705942996E-3</v>
      </c>
      <c r="N64" s="99">
        <f>_xlfn.STDEV.P(I64:I67)</f>
        <v>1.1847872624594156E-3</v>
      </c>
      <c r="O64">
        <f t="shared" si="1"/>
        <v>1.9337016574585635</v>
      </c>
    </row>
    <row r="65" spans="2:15" x14ac:dyDescent="0.25">
      <c r="B65" s="62"/>
      <c r="C65" s="62"/>
      <c r="D65" s="62"/>
      <c r="E65" s="62"/>
      <c r="F65" s="83">
        <v>0.36199999999999999</v>
      </c>
      <c r="G65" s="62">
        <v>0.7</v>
      </c>
      <c r="H65" s="63">
        <v>164.96431779861399</v>
      </c>
      <c r="I65" s="63">
        <v>7.2678593893283697E-3</v>
      </c>
      <c r="J65" s="63">
        <v>2.2003751507856599E-2</v>
      </c>
      <c r="K65" s="82">
        <f t="shared" si="0"/>
        <v>1.9337016574585635</v>
      </c>
      <c r="L65" s="99"/>
      <c r="M65" s="99"/>
      <c r="N65" s="99"/>
      <c r="O65" t="str">
        <f t="shared" si="1"/>
        <v/>
      </c>
    </row>
    <row r="66" spans="2:15" x14ac:dyDescent="0.25">
      <c r="B66" s="62"/>
      <c r="C66" s="62"/>
      <c r="D66" s="62"/>
      <c r="E66" s="62"/>
      <c r="F66" s="83">
        <v>0.36199999999999999</v>
      </c>
      <c r="G66" s="62">
        <v>0.7</v>
      </c>
      <c r="H66" s="63">
        <v>177.68073272705001</v>
      </c>
      <c r="I66" s="63">
        <v>5.8464189910479797E-3</v>
      </c>
      <c r="J66" s="63">
        <v>2.7069227745092801E-2</v>
      </c>
      <c r="K66" s="82">
        <f t="shared" si="0"/>
        <v>1.9337016574585635</v>
      </c>
      <c r="L66" s="99"/>
      <c r="M66" s="99"/>
      <c r="N66" s="99"/>
      <c r="O66" t="str">
        <f t="shared" si="1"/>
        <v/>
      </c>
    </row>
    <row r="67" spans="2:15" ht="15.75" thickBot="1" x14ac:dyDescent="0.3">
      <c r="B67" s="87"/>
      <c r="C67" s="87"/>
      <c r="D67" s="87"/>
      <c r="E67" s="87"/>
      <c r="F67" s="87">
        <v>0.36199999999999999</v>
      </c>
      <c r="G67" s="87">
        <v>0.7</v>
      </c>
      <c r="H67" s="90">
        <v>167.494128942489</v>
      </c>
      <c r="I67" s="90">
        <v>5.65538197402095E-3</v>
      </c>
      <c r="J67" s="90">
        <v>2.3130098959718098E-2</v>
      </c>
      <c r="K67" s="107">
        <f t="shared" si="0"/>
        <v>1.9337016574585635</v>
      </c>
      <c r="L67" s="100"/>
      <c r="M67" s="100"/>
      <c r="N67" s="100"/>
      <c r="O67" t="str">
        <f t="shared" si="1"/>
        <v/>
      </c>
    </row>
    <row r="68" spans="2:15" x14ac:dyDescent="0.25">
      <c r="B68" s="83" t="s">
        <v>159</v>
      </c>
      <c r="C68" s="83">
        <v>5000</v>
      </c>
      <c r="D68" s="78">
        <v>0.15</v>
      </c>
      <c r="E68" s="62">
        <v>0.5</v>
      </c>
      <c r="F68" s="62">
        <v>0.36199999999999999</v>
      </c>
      <c r="G68" s="115">
        <v>0.36199999999999999</v>
      </c>
      <c r="H68" s="117">
        <v>195.852350711822</v>
      </c>
      <c r="I68" s="125">
        <v>2.83307295302481E-3</v>
      </c>
      <c r="J68" s="125">
        <v>6.3522831802713597E-3</v>
      </c>
      <c r="K68" s="108">
        <f>G68/$F$4</f>
        <v>1</v>
      </c>
      <c r="L68" s="129">
        <f>AVERAGE(H68:H72)</f>
        <v>156.50081200599621</v>
      </c>
      <c r="M68" s="131">
        <f>AVERAGE(I68:I72)</f>
        <v>5.7248937289002388E-3</v>
      </c>
      <c r="N68" s="131">
        <f>_xlfn.STDEV.P(I68:I72)</f>
        <v>3.9624444621727869E-3</v>
      </c>
      <c r="O68" s="142">
        <f t="shared" ref="O68:O74" si="2">IF(L68=0,"",K68)</f>
        <v>1</v>
      </c>
    </row>
    <row r="69" spans="2:15" x14ac:dyDescent="0.25">
      <c r="B69" s="83"/>
      <c r="C69" s="83"/>
      <c r="D69" s="78"/>
      <c r="E69" s="62"/>
      <c r="F69" s="83"/>
      <c r="G69" s="115">
        <v>0.36199999999999999</v>
      </c>
      <c r="H69" s="117">
        <v>105.479798316955</v>
      </c>
      <c r="I69" s="125">
        <v>1.3185187176240801E-2</v>
      </c>
      <c r="J69" s="125">
        <v>7.3992561250064495E-2</v>
      </c>
      <c r="K69" s="108">
        <f t="shared" ref="K69:K86" si="3">G69/$F$4</f>
        <v>1</v>
      </c>
      <c r="L69" s="101"/>
      <c r="M69" s="131"/>
      <c r="N69" s="131"/>
      <c r="O69" s="142" t="str">
        <f t="shared" si="2"/>
        <v/>
      </c>
    </row>
    <row r="70" spans="2:15" x14ac:dyDescent="0.25">
      <c r="B70" s="83"/>
      <c r="C70" s="83"/>
      <c r="D70" s="78"/>
      <c r="E70" s="62"/>
      <c r="F70" s="83"/>
      <c r="G70" s="115">
        <v>0.36199999999999999</v>
      </c>
      <c r="H70" s="117">
        <v>147.79175138473499</v>
      </c>
      <c r="I70" s="125">
        <v>2.8533223649517998E-3</v>
      </c>
      <c r="J70" s="125">
        <v>5.6635669260865999E-3</v>
      </c>
      <c r="K70" s="108">
        <f t="shared" si="3"/>
        <v>1</v>
      </c>
      <c r="L70" s="101"/>
      <c r="M70" s="131"/>
      <c r="N70" s="131"/>
      <c r="O70" s="142" t="str">
        <f t="shared" si="2"/>
        <v/>
      </c>
    </row>
    <row r="71" spans="2:15" x14ac:dyDescent="0.25">
      <c r="B71" s="83"/>
      <c r="C71" s="83"/>
      <c r="D71" s="78"/>
      <c r="E71" s="62"/>
      <c r="F71" s="83"/>
      <c r="G71" s="115">
        <v>0.36199999999999999</v>
      </c>
      <c r="H71" s="117">
        <v>165.78911423683101</v>
      </c>
      <c r="I71" s="125">
        <v>6.4257277063228396E-3</v>
      </c>
      <c r="J71" s="125">
        <v>2.32776300652635E-2</v>
      </c>
      <c r="K71" s="108">
        <f t="shared" si="3"/>
        <v>1</v>
      </c>
      <c r="L71" s="101"/>
      <c r="M71" s="131"/>
      <c r="N71" s="131"/>
      <c r="O71" s="142" t="str">
        <f t="shared" si="2"/>
        <v/>
      </c>
    </row>
    <row r="72" spans="2:15" x14ac:dyDescent="0.25">
      <c r="B72" s="62"/>
      <c r="C72" s="62"/>
      <c r="D72" s="62"/>
      <c r="E72" s="62"/>
      <c r="F72" s="83"/>
      <c r="G72" s="115">
        <v>0.36199999999999999</v>
      </c>
      <c r="H72" s="118">
        <v>167.59104537963799</v>
      </c>
      <c r="I72" s="68">
        <v>3.3271584439609398E-3</v>
      </c>
      <c r="J72" s="68">
        <v>1.15405879127065E-2</v>
      </c>
      <c r="K72" s="108">
        <f t="shared" si="3"/>
        <v>1</v>
      </c>
      <c r="L72" s="99"/>
      <c r="M72" s="132"/>
      <c r="N72" s="132"/>
      <c r="O72" s="142" t="str">
        <f t="shared" si="2"/>
        <v/>
      </c>
    </row>
    <row r="73" spans="2:15" x14ac:dyDescent="0.25">
      <c r="B73" s="62"/>
      <c r="C73" s="62"/>
      <c r="D73" s="62"/>
      <c r="E73" s="62"/>
      <c r="F73" s="83"/>
      <c r="G73" s="115">
        <v>0.44</v>
      </c>
      <c r="H73" s="118">
        <v>166.94590044021601</v>
      </c>
      <c r="I73" s="68">
        <v>4.7220952247460698E-3</v>
      </c>
      <c r="J73" s="68">
        <v>2.4367198278497499E-2</v>
      </c>
      <c r="K73" s="108">
        <f t="shared" si="3"/>
        <v>1.2154696132596685</v>
      </c>
      <c r="L73" s="129">
        <f>AVERAGE(H73:H77)</f>
        <v>171.64513731002779</v>
      </c>
      <c r="M73" s="131">
        <f>AVERAGE(I73:I77)</f>
        <v>4.2225028928758639E-3</v>
      </c>
      <c r="N73" s="131">
        <f>_xlfn.STDEV.P(I73:I77)</f>
        <v>6.8853852312905606E-4</v>
      </c>
      <c r="O73" s="142">
        <f t="shared" si="2"/>
        <v>1.2154696132596685</v>
      </c>
    </row>
    <row r="74" spans="2:15" x14ac:dyDescent="0.25">
      <c r="B74" s="62"/>
      <c r="C74" s="62"/>
      <c r="D74" s="62"/>
      <c r="E74" s="62"/>
      <c r="F74" s="83"/>
      <c r="G74" s="115">
        <v>0.44</v>
      </c>
      <c r="H74" s="118">
        <v>178.62513017654399</v>
      </c>
      <c r="I74" s="68">
        <v>4.0936893701222698E-3</v>
      </c>
      <c r="J74" s="68">
        <v>1.6911629988318699E-2</v>
      </c>
      <c r="K74" s="108">
        <f t="shared" si="3"/>
        <v>1.2154696132596685</v>
      </c>
      <c r="L74" s="99"/>
      <c r="M74" s="132"/>
      <c r="N74" s="132"/>
      <c r="O74" s="142" t="str">
        <f t="shared" si="2"/>
        <v/>
      </c>
    </row>
    <row r="75" spans="2:15" x14ac:dyDescent="0.25">
      <c r="B75" s="83"/>
      <c r="C75" s="83"/>
      <c r="D75" s="78"/>
      <c r="E75" s="62"/>
      <c r="F75" s="83"/>
      <c r="G75" s="115">
        <v>0.44</v>
      </c>
      <c r="H75" s="117">
        <v>165.82452178001401</v>
      </c>
      <c r="I75" s="125">
        <v>3.3275093631571599E-3</v>
      </c>
      <c r="J75" s="125">
        <v>1.0120143773217001E-2</v>
      </c>
      <c r="K75" s="108">
        <f t="shared" si="3"/>
        <v>1.2154696132596685</v>
      </c>
      <c r="L75" s="101"/>
      <c r="M75" s="131"/>
      <c r="N75" s="131"/>
      <c r="O75" s="142"/>
    </row>
    <row r="76" spans="2:15" x14ac:dyDescent="0.25">
      <c r="B76" s="83"/>
      <c r="C76" s="83"/>
      <c r="D76" s="78"/>
      <c r="E76" s="62"/>
      <c r="F76" s="83"/>
      <c r="G76" s="115">
        <v>0.44</v>
      </c>
      <c r="H76" s="117">
        <v>182.21650075912399</v>
      </c>
      <c r="I76" s="125">
        <v>5.24809801096013E-3</v>
      </c>
      <c r="J76" s="125">
        <v>2.2364041593798401E-2</v>
      </c>
      <c r="K76" s="108">
        <f t="shared" si="3"/>
        <v>1.2154696132596685</v>
      </c>
      <c r="L76" s="101"/>
      <c r="M76" s="131"/>
      <c r="N76" s="131"/>
      <c r="O76" s="142"/>
    </row>
    <row r="77" spans="2:15" x14ac:dyDescent="0.25">
      <c r="B77" s="83"/>
      <c r="C77" s="83"/>
      <c r="D77" s="78"/>
      <c r="E77" s="62"/>
      <c r="F77" s="83"/>
      <c r="G77" s="115">
        <v>0.44</v>
      </c>
      <c r="H77" s="117">
        <v>164.61363339424099</v>
      </c>
      <c r="I77" s="125">
        <v>3.7211224953936899E-3</v>
      </c>
      <c r="J77" s="125">
        <v>7.6864611092388102E-3</v>
      </c>
      <c r="K77" s="108">
        <f t="shared" si="3"/>
        <v>1.2154696132596685</v>
      </c>
      <c r="L77" s="101"/>
      <c r="M77" s="131"/>
      <c r="N77" s="131"/>
      <c r="O77" s="142"/>
    </row>
    <row r="78" spans="2:15" x14ac:dyDescent="0.25">
      <c r="B78" s="62"/>
      <c r="C78" s="62"/>
      <c r="D78" s="62"/>
      <c r="E78" s="62"/>
      <c r="F78" s="83"/>
      <c r="G78" s="115">
        <v>0.5</v>
      </c>
      <c r="H78" s="118">
        <v>151.17496609687799</v>
      </c>
      <c r="I78" s="68">
        <v>5.1452012778508902E-3</v>
      </c>
      <c r="J78" s="68">
        <v>1.4635882635522301E-2</v>
      </c>
      <c r="K78" s="108">
        <f t="shared" si="3"/>
        <v>1.3812154696132597</v>
      </c>
      <c r="L78" s="129">
        <f>AVERAGE(H78:H82)</f>
        <v>158.83915238380399</v>
      </c>
      <c r="M78" s="131">
        <f>AVERAGE(I78:I82)</f>
        <v>4.76780938082554E-3</v>
      </c>
      <c r="N78" s="131">
        <f>_xlfn.STDEV.P(I78:I82)</f>
        <v>1.2805851779756244E-3</v>
      </c>
      <c r="O78" s="142">
        <f t="shared" ref="O78:O94" si="4">IF(L78=0,"",K78)</f>
        <v>1.3812154696132597</v>
      </c>
    </row>
    <row r="79" spans="2:15" x14ac:dyDescent="0.25">
      <c r="B79" s="62"/>
      <c r="C79" s="62"/>
      <c r="D79" s="62"/>
      <c r="E79" s="62"/>
      <c r="F79" s="83"/>
      <c r="G79" s="115">
        <v>0.5</v>
      </c>
      <c r="H79" s="118">
        <v>152.995899438858</v>
      </c>
      <c r="I79" s="68">
        <v>6.6249061432317596E-3</v>
      </c>
      <c r="J79" s="68">
        <v>2.51604136919387E-2</v>
      </c>
      <c r="K79" s="108">
        <f t="shared" si="3"/>
        <v>1.3812154696132597</v>
      </c>
      <c r="L79" s="99"/>
      <c r="M79" s="132"/>
      <c r="N79" s="132"/>
      <c r="O79" s="142" t="str">
        <f t="shared" si="4"/>
        <v/>
      </c>
    </row>
    <row r="80" spans="2:15" x14ac:dyDescent="0.25">
      <c r="B80" s="62"/>
      <c r="C80" s="62"/>
      <c r="D80" s="62"/>
      <c r="E80" s="62"/>
      <c r="F80" s="83"/>
      <c r="G80" s="115">
        <v>0.5</v>
      </c>
      <c r="H80" s="118">
        <v>175.017510414123</v>
      </c>
      <c r="I80" s="68">
        <v>2.8817439724384002E-3</v>
      </c>
      <c r="J80" s="68">
        <v>6.6674654065295097E-3</v>
      </c>
      <c r="K80" s="108">
        <f t="shared" si="3"/>
        <v>1.3812154696132597</v>
      </c>
      <c r="L80" s="99"/>
      <c r="M80" s="132"/>
      <c r="N80" s="132"/>
      <c r="O80" s="142" t="str">
        <f t="shared" si="4"/>
        <v/>
      </c>
    </row>
    <row r="81" spans="2:15" x14ac:dyDescent="0.25">
      <c r="B81" s="83"/>
      <c r="C81" s="83"/>
      <c r="D81" s="78"/>
      <c r="E81" s="62"/>
      <c r="F81" s="83"/>
      <c r="G81" s="115">
        <v>0.5</v>
      </c>
      <c r="H81" s="117">
        <v>148.538568973541</v>
      </c>
      <c r="I81" s="125">
        <v>5.2972727000489498E-3</v>
      </c>
      <c r="J81" s="125">
        <v>9.0598181871014392E-3</v>
      </c>
      <c r="K81" s="108">
        <f t="shared" si="3"/>
        <v>1.3812154696132597</v>
      </c>
      <c r="L81" s="101"/>
      <c r="M81" s="131"/>
      <c r="N81" s="131"/>
      <c r="O81" s="142" t="str">
        <f t="shared" si="4"/>
        <v/>
      </c>
    </row>
    <row r="82" spans="2:15" x14ac:dyDescent="0.25">
      <c r="B82" s="83"/>
      <c r="C82" s="83"/>
      <c r="D82" s="78"/>
      <c r="E82" s="62"/>
      <c r="F82" s="83"/>
      <c r="G82" s="115">
        <v>0.5</v>
      </c>
      <c r="H82" s="117">
        <v>166.46881699561999</v>
      </c>
      <c r="I82" s="125">
        <v>3.8899228105577E-3</v>
      </c>
      <c r="J82" s="125">
        <v>7.7887621439351401E-3</v>
      </c>
      <c r="K82" s="108">
        <f t="shared" si="3"/>
        <v>1.3812154696132597</v>
      </c>
      <c r="L82" s="101"/>
      <c r="M82" s="131"/>
      <c r="N82" s="131"/>
      <c r="O82" s="142" t="str">
        <f t="shared" si="4"/>
        <v/>
      </c>
    </row>
    <row r="83" spans="2:15" x14ac:dyDescent="0.25">
      <c r="B83" s="83"/>
      <c r="C83" s="83"/>
      <c r="D83" s="78"/>
      <c r="E83" s="62"/>
      <c r="F83" s="83"/>
      <c r="G83" s="115">
        <v>0.6</v>
      </c>
      <c r="H83" s="117">
        <v>155.81005907058699</v>
      </c>
      <c r="I83" s="125">
        <v>1.0611261251029199E-2</v>
      </c>
      <c r="J83" s="125">
        <v>4.9820031443730102E-2</v>
      </c>
      <c r="K83" s="108">
        <f t="shared" si="3"/>
        <v>1.6574585635359116</v>
      </c>
      <c r="L83" s="129">
        <f>AVERAGE(H83:H87)</f>
        <v>163.809875822067</v>
      </c>
      <c r="M83" s="131">
        <f>AVERAGE(I83:I87)</f>
        <v>5.5769160092849169E-3</v>
      </c>
      <c r="N83" s="131">
        <f>_xlfn.STDEV.P(I83:I87)</f>
        <v>2.7038429905334618E-3</v>
      </c>
      <c r="O83" s="142">
        <f t="shared" si="4"/>
        <v>1.6574585635359116</v>
      </c>
    </row>
    <row r="84" spans="2:15" x14ac:dyDescent="0.25">
      <c r="B84" s="62"/>
      <c r="C84" s="62"/>
      <c r="D84" s="62"/>
      <c r="E84" s="62"/>
      <c r="F84" s="83"/>
      <c r="G84" s="115">
        <v>0.6</v>
      </c>
      <c r="H84" s="118">
        <v>170.39219164848299</v>
      </c>
      <c r="I84" s="68">
        <v>5.8613984359408696E-3</v>
      </c>
      <c r="J84" s="68">
        <v>1.46912999452854E-2</v>
      </c>
      <c r="K84" s="108">
        <f t="shared" si="3"/>
        <v>1.6574585635359116</v>
      </c>
      <c r="L84" s="99"/>
      <c r="M84" s="132"/>
      <c r="N84" s="132"/>
      <c r="O84" s="142" t="str">
        <f t="shared" si="4"/>
        <v/>
      </c>
    </row>
    <row r="85" spans="2:15" x14ac:dyDescent="0.25">
      <c r="B85" s="62"/>
      <c r="C85" s="62"/>
      <c r="D85" s="62"/>
      <c r="E85" s="62"/>
      <c r="F85" s="83"/>
      <c r="G85" s="115">
        <v>0.6</v>
      </c>
      <c r="H85" s="118">
        <v>161.12812709808301</v>
      </c>
      <c r="I85" s="68">
        <v>2.9559792187728801E-3</v>
      </c>
      <c r="J85" s="68">
        <v>6.3565987799191603E-3</v>
      </c>
      <c r="K85" s="108">
        <f t="shared" si="3"/>
        <v>1.6574585635359116</v>
      </c>
      <c r="L85" s="99"/>
      <c r="M85" s="132"/>
      <c r="N85" s="132"/>
      <c r="O85" s="142" t="str">
        <f t="shared" si="4"/>
        <v/>
      </c>
    </row>
    <row r="86" spans="2:15" x14ac:dyDescent="0.25">
      <c r="B86" s="62"/>
      <c r="C86" s="62"/>
      <c r="D86" s="62"/>
      <c r="E86" s="62"/>
      <c r="F86" s="83"/>
      <c r="G86" s="115">
        <v>0.6</v>
      </c>
      <c r="H86" s="118">
        <v>149.85660266876201</v>
      </c>
      <c r="I86" s="68">
        <v>3.6713490342952099E-3</v>
      </c>
      <c r="J86" s="68">
        <v>1.0693846210701199E-2</v>
      </c>
      <c r="K86" s="108">
        <f t="shared" si="3"/>
        <v>1.6574585635359116</v>
      </c>
      <c r="L86" s="99"/>
      <c r="M86" s="132"/>
      <c r="N86" s="132"/>
      <c r="O86" s="142" t="str">
        <f t="shared" si="4"/>
        <v/>
      </c>
    </row>
    <row r="87" spans="2:15" ht="15.75" thickBot="1" x14ac:dyDescent="0.3">
      <c r="B87" s="87"/>
      <c r="C87" s="87"/>
      <c r="D87" s="87"/>
      <c r="E87" s="87"/>
      <c r="F87" s="87"/>
      <c r="G87" s="136">
        <v>0.6</v>
      </c>
      <c r="H87" s="119">
        <v>181.86239862442</v>
      </c>
      <c r="I87" s="126">
        <v>4.7845921063864299E-3</v>
      </c>
      <c r="J87" s="126">
        <v>9.8965560464899203E-3</v>
      </c>
      <c r="K87" s="91">
        <f>G87/$F$4</f>
        <v>1.6574585635359116</v>
      </c>
      <c r="L87" s="100"/>
      <c r="M87" s="133"/>
      <c r="N87" s="133"/>
      <c r="O87" s="143" t="str">
        <f t="shared" si="4"/>
        <v/>
      </c>
    </row>
    <row r="88" spans="2:15" x14ac:dyDescent="0.25">
      <c r="B88" s="83" t="s">
        <v>174</v>
      </c>
      <c r="C88" s="83">
        <v>10000</v>
      </c>
      <c r="D88" s="83"/>
      <c r="E88" s="83"/>
      <c r="F88" s="62">
        <v>0.36199999999999999</v>
      </c>
      <c r="G88" s="137">
        <v>0.36199999999999999</v>
      </c>
      <c r="H88" s="117">
        <v>356.46014380455</v>
      </c>
      <c r="I88" s="125">
        <v>2.9817968508106798E-3</v>
      </c>
      <c r="J88" s="125">
        <v>1.2505960077391199E-2</v>
      </c>
      <c r="K88" s="79">
        <f>G88/$F$88</f>
        <v>1</v>
      </c>
      <c r="L88" s="129">
        <f>AVERAGE(H88:H92)</f>
        <v>390.62708902358963</v>
      </c>
      <c r="M88" s="131">
        <f>AVERAGE(I88:I92)</f>
        <v>3.0399085015917942E-3</v>
      </c>
      <c r="N88" s="131">
        <f>_xlfn.STDEV.P(I88:I92)</f>
        <v>6.1944067044963403E-4</v>
      </c>
      <c r="O88" s="142">
        <f t="shared" si="4"/>
        <v>1</v>
      </c>
    </row>
    <row r="89" spans="2:15" x14ac:dyDescent="0.25">
      <c r="B89" s="62"/>
      <c r="C89" s="62"/>
      <c r="D89" s="62"/>
      <c r="E89" s="62"/>
      <c r="F89" s="83"/>
      <c r="G89" s="115">
        <v>0.36199999999999999</v>
      </c>
      <c r="H89" s="118">
        <v>422.30791354179303</v>
      </c>
      <c r="I89" s="68">
        <v>2.5479334431050401E-3</v>
      </c>
      <c r="J89" s="68">
        <v>1.20139336144013E-2</v>
      </c>
      <c r="K89" s="79">
        <f t="shared" ref="K89:K107" si="5">G89/$F$88</f>
        <v>1</v>
      </c>
      <c r="L89" s="101"/>
      <c r="M89" s="131"/>
      <c r="N89" s="131"/>
      <c r="O89" s="142" t="str">
        <f t="shared" si="4"/>
        <v/>
      </c>
    </row>
    <row r="90" spans="2:15" x14ac:dyDescent="0.25">
      <c r="B90" s="62"/>
      <c r="C90" s="62"/>
      <c r="D90" s="62"/>
      <c r="E90" s="62"/>
      <c r="F90" s="83"/>
      <c r="G90" s="115">
        <v>0.36199999999999999</v>
      </c>
      <c r="H90" s="118">
        <v>426.436926364898</v>
      </c>
      <c r="I90" s="68">
        <v>3.6289886295828798E-3</v>
      </c>
      <c r="J90" s="68">
        <v>1.2228681583294701E-2</v>
      </c>
      <c r="K90" s="79">
        <f t="shared" si="5"/>
        <v>1</v>
      </c>
      <c r="L90" s="101"/>
      <c r="M90" s="131"/>
      <c r="N90" s="131"/>
      <c r="O90" s="142" t="str">
        <f t="shared" si="4"/>
        <v/>
      </c>
    </row>
    <row r="91" spans="2:15" x14ac:dyDescent="0.25">
      <c r="B91" s="62"/>
      <c r="C91" s="62"/>
      <c r="D91" s="62"/>
      <c r="E91" s="62"/>
      <c r="F91" s="83"/>
      <c r="G91" s="115">
        <v>0.36199999999999999</v>
      </c>
      <c r="H91" s="118">
        <v>418.71839284896799</v>
      </c>
      <c r="I91" s="68">
        <v>2.2063658296580298E-3</v>
      </c>
      <c r="J91" s="68">
        <v>4.6164002688324404E-3</v>
      </c>
      <c r="K91" s="79">
        <f t="shared" si="5"/>
        <v>1</v>
      </c>
      <c r="L91" s="101"/>
      <c r="M91" s="131"/>
      <c r="N91" s="131"/>
      <c r="O91" s="142" t="str">
        <f t="shared" si="4"/>
        <v/>
      </c>
    </row>
    <row r="92" spans="2:15" x14ac:dyDescent="0.25">
      <c r="B92" s="62"/>
      <c r="C92" s="62"/>
      <c r="D92" s="62"/>
      <c r="E92" s="62"/>
      <c r="F92" s="83"/>
      <c r="G92" s="115">
        <v>0.36199999999999999</v>
      </c>
      <c r="H92" s="118">
        <v>329.21206855773897</v>
      </c>
      <c r="I92" s="68">
        <v>3.8344577548023399E-3</v>
      </c>
      <c r="J92" s="68">
        <v>1.0060745126787901E-2</v>
      </c>
      <c r="K92" s="79">
        <f t="shared" si="5"/>
        <v>1</v>
      </c>
      <c r="L92" s="99"/>
      <c r="M92" s="132"/>
      <c r="N92" s="132"/>
      <c r="O92" s="142" t="str">
        <f t="shared" si="4"/>
        <v/>
      </c>
    </row>
    <row r="93" spans="2:15" x14ac:dyDescent="0.25">
      <c r="B93" s="62"/>
      <c r="C93" s="62"/>
      <c r="D93" s="62"/>
      <c r="E93" s="62"/>
      <c r="F93" s="83"/>
      <c r="G93" s="115">
        <v>0.44</v>
      </c>
      <c r="H93" s="118">
        <v>423.271595239639</v>
      </c>
      <c r="I93" s="68">
        <v>3.6286515996428802E-3</v>
      </c>
      <c r="J93" s="68">
        <v>1.20363746090993E-2</v>
      </c>
      <c r="K93" s="79">
        <f t="shared" si="5"/>
        <v>1.2154696132596685</v>
      </c>
      <c r="L93" s="129">
        <f>AVERAGE(H93:H97)</f>
        <v>418.48422379493684</v>
      </c>
      <c r="M93" s="131">
        <f>AVERAGE(I93:I97)</f>
        <v>6.5963547621333187E-3</v>
      </c>
      <c r="N93" s="131">
        <f>_xlfn.STDEV.P(I93:I97)</f>
        <v>4.6207835811943833E-3</v>
      </c>
      <c r="O93" s="142">
        <f t="shared" si="4"/>
        <v>1.2154696132596685</v>
      </c>
    </row>
    <row r="94" spans="2:15" x14ac:dyDescent="0.25">
      <c r="B94" s="62"/>
      <c r="C94" s="62"/>
      <c r="D94" s="62"/>
      <c r="E94" s="62"/>
      <c r="F94" s="83"/>
      <c r="G94" s="115">
        <v>0.44</v>
      </c>
      <c r="H94" s="118">
        <v>416.74149608611998</v>
      </c>
      <c r="I94" s="68">
        <v>2.2133124918377002E-3</v>
      </c>
      <c r="J94" s="68">
        <v>5.2108840157780497E-3</v>
      </c>
      <c r="K94" s="79">
        <f t="shared" si="5"/>
        <v>1.2154696132596685</v>
      </c>
      <c r="L94" s="99"/>
      <c r="M94" s="132"/>
      <c r="N94" s="132"/>
      <c r="O94" s="142" t="str">
        <f t="shared" si="4"/>
        <v/>
      </c>
    </row>
    <row r="95" spans="2:15" x14ac:dyDescent="0.25">
      <c r="B95" s="62"/>
      <c r="C95" s="62"/>
      <c r="D95" s="62"/>
      <c r="E95" s="62"/>
      <c r="F95" s="83"/>
      <c r="G95" s="115">
        <v>0.44</v>
      </c>
      <c r="H95" s="118">
        <v>448.92631196975702</v>
      </c>
      <c r="I95" s="68">
        <v>1.37162575673919E-2</v>
      </c>
      <c r="J95" s="68">
        <v>5.7727850542907598E-2</v>
      </c>
      <c r="K95" s="79">
        <f t="shared" si="5"/>
        <v>1.2154696132596685</v>
      </c>
      <c r="L95" s="101"/>
      <c r="M95" s="131"/>
      <c r="N95" s="131"/>
      <c r="O95" s="142"/>
    </row>
    <row r="96" spans="2:15" x14ac:dyDescent="0.25">
      <c r="B96" s="62"/>
      <c r="C96" s="62"/>
      <c r="D96" s="62"/>
      <c r="E96" s="62"/>
      <c r="F96" s="83"/>
      <c r="G96" s="115">
        <v>0.44</v>
      </c>
      <c r="H96" s="118">
        <v>418.39463853836003</v>
      </c>
      <c r="I96" s="68">
        <v>1.0454784411557901E-2</v>
      </c>
      <c r="J96" s="68">
        <v>2.53814088783989E-2</v>
      </c>
      <c r="K96" s="79">
        <f t="shared" si="5"/>
        <v>1.2154696132596685</v>
      </c>
      <c r="L96" s="101"/>
      <c r="M96" s="131"/>
      <c r="N96" s="131"/>
      <c r="O96" s="142"/>
    </row>
    <row r="97" spans="2:15" x14ac:dyDescent="0.25">
      <c r="B97" s="62"/>
      <c r="C97" s="62"/>
      <c r="D97" s="62"/>
      <c r="E97" s="62"/>
      <c r="F97" s="83"/>
      <c r="G97" s="115">
        <v>0.44</v>
      </c>
      <c r="H97" s="118">
        <v>385.08707714080799</v>
      </c>
      <c r="I97" s="68">
        <v>2.9687677402362202E-3</v>
      </c>
      <c r="J97" s="68">
        <v>5.7157483784723599E-3</v>
      </c>
      <c r="K97" s="79">
        <f t="shared" si="5"/>
        <v>1.2154696132596685</v>
      </c>
      <c r="L97" s="101"/>
      <c r="M97" s="131"/>
      <c r="N97" s="131"/>
      <c r="O97" s="142"/>
    </row>
    <row r="98" spans="2:15" x14ac:dyDescent="0.25">
      <c r="B98" s="62"/>
      <c r="C98" s="62"/>
      <c r="D98" s="62"/>
      <c r="E98" s="62"/>
      <c r="F98" s="83"/>
      <c r="G98" s="115">
        <v>0.5</v>
      </c>
      <c r="H98" s="118">
        <v>376.58634424209498</v>
      </c>
      <c r="I98" s="68">
        <v>2.5166463421634399E-3</v>
      </c>
      <c r="J98" s="68">
        <v>4.7671877213779704E-3</v>
      </c>
      <c r="K98" s="79">
        <f t="shared" si="5"/>
        <v>1.3812154696132597</v>
      </c>
      <c r="L98" s="129">
        <f>AVERAGE(H98:H102)</f>
        <v>388.1496716499322</v>
      </c>
      <c r="M98" s="131">
        <f>AVERAGE(I98:I102)</f>
        <v>4.7740832582924527E-3</v>
      </c>
      <c r="N98" s="131">
        <f>_xlfn.STDEV.P(I98:I102)</f>
        <v>2.7412968671319308E-3</v>
      </c>
      <c r="O98" s="142">
        <f t="shared" ref="O98:O114" si="6">IF(L98=0,"",K98)</f>
        <v>1.3812154696132597</v>
      </c>
    </row>
    <row r="99" spans="2:15" x14ac:dyDescent="0.25">
      <c r="B99" s="62"/>
      <c r="C99" s="62"/>
      <c r="D99" s="62"/>
      <c r="E99" s="62"/>
      <c r="F99" s="83"/>
      <c r="G99" s="115">
        <v>0.5</v>
      </c>
      <c r="H99" s="118">
        <v>332.05989837646399</v>
      </c>
      <c r="I99" s="68">
        <v>9.9736173702850706E-3</v>
      </c>
      <c r="J99" s="68">
        <v>2.6646769580947499E-2</v>
      </c>
      <c r="K99" s="79">
        <f t="shared" si="5"/>
        <v>1.3812154696132597</v>
      </c>
      <c r="L99" s="99"/>
      <c r="M99" s="132"/>
      <c r="N99" s="132"/>
      <c r="O99" s="142" t="str">
        <f t="shared" si="6"/>
        <v/>
      </c>
    </row>
    <row r="100" spans="2:15" x14ac:dyDescent="0.25">
      <c r="B100" s="62"/>
      <c r="C100" s="62"/>
      <c r="D100" s="62"/>
      <c r="E100" s="62"/>
      <c r="F100" s="83"/>
      <c r="G100" s="115">
        <v>0.5</v>
      </c>
      <c r="H100" s="118">
        <v>436.56629824638298</v>
      </c>
      <c r="I100" s="68">
        <v>5.0616275506627497E-3</v>
      </c>
      <c r="J100" s="68">
        <v>1.05070863632858E-2</v>
      </c>
      <c r="K100" s="79">
        <f t="shared" si="5"/>
        <v>1.3812154696132597</v>
      </c>
      <c r="L100" s="99"/>
      <c r="M100" s="132"/>
      <c r="N100" s="132"/>
      <c r="O100" s="142" t="str">
        <f t="shared" si="6"/>
        <v/>
      </c>
    </row>
    <row r="101" spans="2:15" x14ac:dyDescent="0.25">
      <c r="B101" s="62"/>
      <c r="C101" s="62"/>
      <c r="D101" s="62"/>
      <c r="E101" s="62"/>
      <c r="F101" s="83"/>
      <c r="G101" s="115">
        <v>0.5</v>
      </c>
      <c r="H101" s="118">
        <v>412.60499954223599</v>
      </c>
      <c r="I101" s="68">
        <v>3.42795598760218E-3</v>
      </c>
      <c r="J101" s="68">
        <v>7.2511239769792396E-3</v>
      </c>
      <c r="K101" s="79">
        <f t="shared" si="5"/>
        <v>1.3812154696132597</v>
      </c>
      <c r="L101" s="101"/>
      <c r="M101" s="131"/>
      <c r="N101" s="131"/>
      <c r="O101" s="142" t="str">
        <f t="shared" si="6"/>
        <v/>
      </c>
    </row>
    <row r="102" spans="2:15" x14ac:dyDescent="0.25">
      <c r="B102" s="62"/>
      <c r="C102" s="62"/>
      <c r="D102" s="62"/>
      <c r="E102" s="62"/>
      <c r="F102" s="83"/>
      <c r="G102" s="115">
        <v>0.5</v>
      </c>
      <c r="H102" s="118">
        <v>382.93081784248301</v>
      </c>
      <c r="I102" s="68">
        <v>2.8905690407488201E-3</v>
      </c>
      <c r="J102" s="68">
        <v>5.8194243634920101E-3</v>
      </c>
      <c r="K102" s="79">
        <f t="shared" si="5"/>
        <v>1.3812154696132597</v>
      </c>
      <c r="L102" s="101"/>
      <c r="M102" s="131"/>
      <c r="N102" s="131"/>
      <c r="O102" s="142" t="str">
        <f t="shared" si="6"/>
        <v/>
      </c>
    </row>
    <row r="103" spans="2:15" x14ac:dyDescent="0.25">
      <c r="B103" s="62"/>
      <c r="C103" s="62"/>
      <c r="D103" s="62"/>
      <c r="E103" s="62"/>
      <c r="F103" s="83"/>
      <c r="G103" s="115">
        <v>0.6</v>
      </c>
      <c r="H103" s="118">
        <v>435.72771143913201</v>
      </c>
      <c r="I103" s="68">
        <v>4.1274200805055099E-3</v>
      </c>
      <c r="J103" s="68">
        <v>7.3873341803289798E-3</v>
      </c>
      <c r="K103" s="79">
        <f t="shared" si="5"/>
        <v>1.6574585635359116</v>
      </c>
      <c r="L103" s="129">
        <f>AVERAGE(H103:H107)</f>
        <v>424.42792878150885</v>
      </c>
      <c r="M103" s="131">
        <f>AVERAGE(I103:I107)</f>
        <v>5.0801799738155167E-3</v>
      </c>
      <c r="N103" s="131">
        <f>_xlfn.STDEV.P(I103:I107)</f>
        <v>1.2082260851778157E-3</v>
      </c>
      <c r="O103" s="142">
        <f t="shared" si="6"/>
        <v>1.6574585635359116</v>
      </c>
    </row>
    <row r="104" spans="2:15" x14ac:dyDescent="0.25">
      <c r="B104" s="62"/>
      <c r="C104" s="62"/>
      <c r="D104" s="62"/>
      <c r="E104" s="62"/>
      <c r="F104" s="83"/>
      <c r="G104" s="115">
        <v>0.6</v>
      </c>
      <c r="H104" s="118">
        <v>457.63699054718001</v>
      </c>
      <c r="I104" s="68">
        <v>4.4222507296866097E-3</v>
      </c>
      <c r="J104" s="68">
        <v>7.6350112843361299E-3</v>
      </c>
      <c r="K104" s="79">
        <f t="shared" si="5"/>
        <v>1.6574585635359116</v>
      </c>
      <c r="L104" s="99"/>
      <c r="M104" s="132"/>
      <c r="N104" s="132"/>
      <c r="O104" s="142" t="str">
        <f t="shared" si="6"/>
        <v/>
      </c>
    </row>
    <row r="105" spans="2:15" x14ac:dyDescent="0.25">
      <c r="B105" s="62"/>
      <c r="C105" s="62"/>
      <c r="D105" s="62"/>
      <c r="E105" s="62"/>
      <c r="F105" s="83"/>
      <c r="G105" s="115">
        <v>0.6</v>
      </c>
      <c r="H105" s="118">
        <v>423.994365215301</v>
      </c>
      <c r="I105" s="68">
        <v>7.0261843156676704E-3</v>
      </c>
      <c r="J105" s="68">
        <v>1.6785436770850301E-2</v>
      </c>
      <c r="K105" s="79">
        <f t="shared" si="5"/>
        <v>1.6574585635359116</v>
      </c>
      <c r="L105" s="99"/>
      <c r="M105" s="132"/>
      <c r="N105" s="132"/>
      <c r="O105" s="142" t="str">
        <f t="shared" si="6"/>
        <v/>
      </c>
    </row>
    <row r="106" spans="2:15" x14ac:dyDescent="0.25">
      <c r="B106" s="62"/>
      <c r="C106" s="62"/>
      <c r="D106" s="62"/>
      <c r="E106" s="62"/>
      <c r="F106" s="83"/>
      <c r="G106" s="115">
        <v>0.6</v>
      </c>
      <c r="H106" s="118">
        <v>417.588327407836</v>
      </c>
      <c r="I106" s="68">
        <v>5.9409381480042302E-3</v>
      </c>
      <c r="J106" s="68">
        <v>1.27642649032005E-2</v>
      </c>
      <c r="K106" s="79">
        <f t="shared" si="5"/>
        <v>1.6574585635359116</v>
      </c>
      <c r="L106" s="99"/>
      <c r="M106" s="132"/>
      <c r="N106" s="132"/>
      <c r="O106" s="142" t="str">
        <f t="shared" si="6"/>
        <v/>
      </c>
    </row>
    <row r="107" spans="2:15" ht="15.75" thickBot="1" x14ac:dyDescent="0.3">
      <c r="B107" s="87"/>
      <c r="C107" s="87"/>
      <c r="D107" s="87"/>
      <c r="E107" s="87"/>
      <c r="F107" s="87"/>
      <c r="G107" s="136">
        <v>0.6</v>
      </c>
      <c r="H107" s="119">
        <v>387.19224929809502</v>
      </c>
      <c r="I107" s="126">
        <v>3.8841065952135599E-3</v>
      </c>
      <c r="J107" s="126">
        <v>7.73699678400897E-3</v>
      </c>
      <c r="K107" s="79">
        <f t="shared" si="5"/>
        <v>1.6574585635359116</v>
      </c>
      <c r="L107" s="100"/>
      <c r="M107" s="133"/>
      <c r="N107" s="133"/>
      <c r="O107" s="143" t="str">
        <f t="shared" si="6"/>
        <v/>
      </c>
    </row>
    <row r="108" spans="2:15" x14ac:dyDescent="0.25">
      <c r="B108" s="83" t="s">
        <v>179</v>
      </c>
      <c r="C108" s="83">
        <v>2500</v>
      </c>
      <c r="D108" s="83">
        <v>0.15</v>
      </c>
      <c r="E108" s="83">
        <v>0.5</v>
      </c>
      <c r="F108" s="83">
        <v>0.36199999999999999</v>
      </c>
      <c r="G108" s="137">
        <v>0.36199999999999999</v>
      </c>
      <c r="H108" s="117">
        <v>105.820727348327</v>
      </c>
      <c r="I108" s="125">
        <v>1.9362595045126E-2</v>
      </c>
      <c r="J108" s="125">
        <v>0.114684392329245</v>
      </c>
      <c r="K108" s="79">
        <f>G108/$F$108</f>
        <v>1</v>
      </c>
      <c r="L108" s="129">
        <f>AVERAGE(H108:H112)</f>
        <v>90.470499372482067</v>
      </c>
      <c r="M108" s="131">
        <f>AVERAGE(I108:I112)</f>
        <v>1.1360649845785369E-2</v>
      </c>
      <c r="N108" s="131">
        <f>_xlfn.STDEV.P(I108:I112)</f>
        <v>4.4116502550690349E-3</v>
      </c>
      <c r="O108" s="142">
        <f t="shared" si="6"/>
        <v>1</v>
      </c>
    </row>
    <row r="109" spans="2:15" x14ac:dyDescent="0.25">
      <c r="B109" s="62"/>
      <c r="C109" s="62"/>
      <c r="D109" s="62"/>
      <c r="E109" s="62"/>
      <c r="F109" s="83"/>
      <c r="G109" s="115">
        <v>0.36199999999999999</v>
      </c>
      <c r="H109" s="118">
        <v>108.01029229164099</v>
      </c>
      <c r="I109" s="68">
        <v>7.0693094096415596E-3</v>
      </c>
      <c r="J109" s="68">
        <v>4.1879794580055398E-2</v>
      </c>
      <c r="K109" s="79">
        <f t="shared" ref="K109:K127" si="7">G109/$F$108</f>
        <v>1</v>
      </c>
      <c r="L109" s="101"/>
      <c r="M109" s="131"/>
      <c r="N109" s="131"/>
      <c r="O109" s="142" t="str">
        <f t="shared" si="6"/>
        <v/>
      </c>
    </row>
    <row r="110" spans="2:15" x14ac:dyDescent="0.25">
      <c r="B110" s="62"/>
      <c r="C110" s="62"/>
      <c r="D110" s="62"/>
      <c r="E110" s="62"/>
      <c r="F110" s="83"/>
      <c r="G110" s="115">
        <v>0.36199999999999999</v>
      </c>
      <c r="H110" s="118">
        <v>77.139213085174504</v>
      </c>
      <c r="I110" s="68">
        <v>7.7825564633467901E-3</v>
      </c>
      <c r="J110" s="68">
        <v>4.5910416404600897E-2</v>
      </c>
      <c r="K110" s="79">
        <f t="shared" si="7"/>
        <v>1</v>
      </c>
      <c r="L110" s="101"/>
      <c r="M110" s="131"/>
      <c r="N110" s="131"/>
      <c r="O110" s="142" t="str">
        <f t="shared" si="6"/>
        <v/>
      </c>
    </row>
    <row r="111" spans="2:15" x14ac:dyDescent="0.25">
      <c r="B111" s="62"/>
      <c r="C111" s="62"/>
      <c r="D111" s="62"/>
      <c r="E111" s="62"/>
      <c r="F111" s="83"/>
      <c r="G111" s="115">
        <v>0.36199999999999999</v>
      </c>
      <c r="H111" s="118">
        <v>80.6145694255828</v>
      </c>
      <c r="I111" s="68">
        <v>1.2308057873474E-2</v>
      </c>
      <c r="J111" s="68">
        <v>9.1627438482728502E-2</v>
      </c>
      <c r="K111" s="79">
        <f t="shared" si="7"/>
        <v>1</v>
      </c>
      <c r="L111" s="101"/>
      <c r="M111" s="131"/>
      <c r="N111" s="131"/>
      <c r="O111" s="142" t="str">
        <f t="shared" si="6"/>
        <v/>
      </c>
    </row>
    <row r="112" spans="2:15" x14ac:dyDescent="0.25">
      <c r="B112" s="62"/>
      <c r="C112" s="62"/>
      <c r="D112" s="62"/>
      <c r="E112" s="62"/>
      <c r="F112" s="83"/>
      <c r="G112" s="115">
        <v>0.36199999999999999</v>
      </c>
      <c r="H112" s="118">
        <v>80.767694711685095</v>
      </c>
      <c r="I112" s="68">
        <v>1.0280730437338501E-2</v>
      </c>
      <c r="J112" s="68">
        <v>5.5142965838731101E-2</v>
      </c>
      <c r="K112" s="79">
        <f t="shared" si="7"/>
        <v>1</v>
      </c>
      <c r="L112" s="99"/>
      <c r="M112" s="132"/>
      <c r="N112" s="132"/>
      <c r="O112" s="142" t="str">
        <f t="shared" si="6"/>
        <v/>
      </c>
    </row>
    <row r="113" spans="2:15" x14ac:dyDescent="0.25">
      <c r="B113" s="62"/>
      <c r="C113" s="62"/>
      <c r="D113" s="62"/>
      <c r="E113" s="62"/>
      <c r="F113" s="83"/>
      <c r="G113" s="115">
        <v>0.44</v>
      </c>
      <c r="H113" s="118">
        <v>109.304329395294</v>
      </c>
      <c r="I113" s="68">
        <v>4.0085131844628304E-3</v>
      </c>
      <c r="J113" s="68">
        <v>2.08731243715258E-2</v>
      </c>
      <c r="K113" s="79">
        <f t="shared" si="7"/>
        <v>1.2154696132596685</v>
      </c>
      <c r="L113" s="129">
        <f>AVERAGE(H113:H117)</f>
        <v>90.544827604293431</v>
      </c>
      <c r="M113" s="131">
        <f>AVERAGE(I113:I117)</f>
        <v>7.0621696787574236E-3</v>
      </c>
      <c r="N113" s="131">
        <f>_xlfn.STDEV.P(I113:I117)</f>
        <v>2.5701192073889659E-3</v>
      </c>
      <c r="O113" s="142">
        <f t="shared" si="6"/>
        <v>1.2154696132596685</v>
      </c>
    </row>
    <row r="114" spans="2:15" x14ac:dyDescent="0.25">
      <c r="B114" s="62"/>
      <c r="C114" s="62"/>
      <c r="D114" s="62"/>
      <c r="E114" s="62"/>
      <c r="F114" s="83"/>
      <c r="G114" s="115">
        <v>0.44</v>
      </c>
      <c r="H114" s="118">
        <v>63.438194036483701</v>
      </c>
      <c r="I114" s="68">
        <v>8.6383808419903708E-3</v>
      </c>
      <c r="J114" s="68">
        <v>3.7067213348577099E-2</v>
      </c>
      <c r="K114" s="79">
        <f t="shared" si="7"/>
        <v>1.2154696132596685</v>
      </c>
      <c r="L114" s="99"/>
      <c r="M114" s="132"/>
      <c r="N114" s="132"/>
      <c r="O114" s="142" t="str">
        <f t="shared" si="6"/>
        <v/>
      </c>
    </row>
    <row r="115" spans="2:15" x14ac:dyDescent="0.25">
      <c r="B115" s="62"/>
      <c r="C115" s="62"/>
      <c r="D115" s="62"/>
      <c r="E115" s="62"/>
      <c r="F115" s="83"/>
      <c r="G115" s="115">
        <v>0.44</v>
      </c>
      <c r="H115" s="118">
        <v>102.042792081832</v>
      </c>
      <c r="I115" s="68">
        <v>8.7499605063448404E-3</v>
      </c>
      <c r="J115" s="68">
        <v>4.6949754035575997E-2</v>
      </c>
      <c r="K115" s="79">
        <f t="shared" si="7"/>
        <v>1.2154696132596685</v>
      </c>
      <c r="L115" s="101"/>
      <c r="M115" s="131"/>
      <c r="N115" s="131"/>
      <c r="O115" s="142"/>
    </row>
    <row r="116" spans="2:15" x14ac:dyDescent="0.25">
      <c r="B116" s="62"/>
      <c r="C116" s="62"/>
      <c r="D116" s="62"/>
      <c r="E116" s="62"/>
      <c r="F116" s="83"/>
      <c r="G116" s="115">
        <v>0.44</v>
      </c>
      <c r="H116" s="118">
        <v>70.936660766601506</v>
      </c>
      <c r="I116" s="68">
        <v>9.9858204308869106E-3</v>
      </c>
      <c r="J116" s="68">
        <v>5.91823031702369E-2</v>
      </c>
      <c r="K116" s="79">
        <f t="shared" si="7"/>
        <v>1.2154696132596685</v>
      </c>
      <c r="L116" s="101"/>
      <c r="M116" s="131"/>
      <c r="N116" s="131"/>
      <c r="O116" s="142"/>
    </row>
    <row r="117" spans="2:15" x14ac:dyDescent="0.25">
      <c r="B117" s="62"/>
      <c r="C117" s="62"/>
      <c r="D117" s="62"/>
      <c r="E117" s="62"/>
      <c r="F117" s="83"/>
      <c r="G117" s="115">
        <v>0.44</v>
      </c>
      <c r="H117" s="118">
        <v>107.002161741256</v>
      </c>
      <c r="I117" s="68">
        <v>3.9281734301021701E-3</v>
      </c>
      <c r="J117" s="68">
        <v>2.1259129638711301E-2</v>
      </c>
      <c r="K117" s="79">
        <f t="shared" si="7"/>
        <v>1.2154696132596685</v>
      </c>
      <c r="L117" s="101"/>
      <c r="M117" s="131"/>
      <c r="N117" s="131"/>
      <c r="O117" s="142"/>
    </row>
    <row r="118" spans="2:15" x14ac:dyDescent="0.25">
      <c r="B118" s="62"/>
      <c r="C118" s="62"/>
      <c r="D118" s="62"/>
      <c r="E118" s="62"/>
      <c r="F118" s="83"/>
      <c r="G118" s="115">
        <v>0.5</v>
      </c>
      <c r="H118" s="118">
        <v>90.411008358001695</v>
      </c>
      <c r="I118" s="68">
        <v>1.60534155783199E-2</v>
      </c>
      <c r="J118" s="68">
        <v>7.0427917840332199E-2</v>
      </c>
      <c r="K118" s="79">
        <f t="shared" si="7"/>
        <v>1.3812154696132597</v>
      </c>
      <c r="L118" s="129">
        <f>AVERAGE(H118:H122)</f>
        <v>104.58826055526694</v>
      </c>
      <c r="M118" s="131">
        <f>AVERAGE(I118:I122)</f>
        <v>9.7259375929530933E-3</v>
      </c>
      <c r="N118" s="131">
        <f>_xlfn.STDEV.P(I118:I122)</f>
        <v>4.1101635983551129E-3</v>
      </c>
      <c r="O118" s="142">
        <f t="shared" ref="O118:O127" si="8">IF(L118=0,"",K118)</f>
        <v>1.3812154696132597</v>
      </c>
    </row>
    <row r="119" spans="2:15" x14ac:dyDescent="0.25">
      <c r="B119" s="62"/>
      <c r="C119" s="62"/>
      <c r="D119" s="62"/>
      <c r="E119" s="62"/>
      <c r="F119" s="83"/>
      <c r="G119" s="115">
        <v>0.5</v>
      </c>
      <c r="H119" s="118">
        <v>113.180570125579</v>
      </c>
      <c r="I119" s="68">
        <v>9.5135061716269693E-3</v>
      </c>
      <c r="J119" s="68">
        <v>4.3302221087181798E-2</v>
      </c>
      <c r="K119" s="79">
        <f t="shared" si="7"/>
        <v>1.3812154696132597</v>
      </c>
      <c r="L119" s="99"/>
      <c r="M119" s="132"/>
      <c r="N119" s="132"/>
      <c r="O119" s="142" t="str">
        <f t="shared" si="8"/>
        <v/>
      </c>
    </row>
    <row r="120" spans="2:15" x14ac:dyDescent="0.25">
      <c r="B120" s="62"/>
      <c r="C120" s="62"/>
      <c r="D120" s="62"/>
      <c r="E120" s="62"/>
      <c r="F120" s="83"/>
      <c r="G120" s="115">
        <v>0.5</v>
      </c>
      <c r="H120" s="118">
        <v>110.227441787719</v>
      </c>
      <c r="I120" s="68">
        <v>1.1703744318173301E-2</v>
      </c>
      <c r="J120" s="68">
        <v>6.2383975384520403E-2</v>
      </c>
      <c r="K120" s="79">
        <f t="shared" si="7"/>
        <v>1.3812154696132597</v>
      </c>
      <c r="L120" s="99"/>
      <c r="M120" s="132"/>
      <c r="N120" s="132"/>
      <c r="O120" s="142" t="str">
        <f t="shared" si="8"/>
        <v/>
      </c>
    </row>
    <row r="121" spans="2:15" x14ac:dyDescent="0.25">
      <c r="B121" s="62"/>
      <c r="C121" s="62"/>
      <c r="D121" s="62"/>
      <c r="E121" s="62"/>
      <c r="F121" s="83"/>
      <c r="G121" s="115">
        <v>0.5</v>
      </c>
      <c r="H121" s="118">
        <v>105.25890684127801</v>
      </c>
      <c r="I121" s="68">
        <v>7.6449959570510798E-3</v>
      </c>
      <c r="J121" s="68">
        <v>4.8517242621426399E-2</v>
      </c>
      <c r="K121" s="79">
        <f t="shared" si="7"/>
        <v>1.3812154696132597</v>
      </c>
      <c r="L121" s="101"/>
      <c r="M121" s="131"/>
      <c r="N121" s="131"/>
      <c r="O121" s="142" t="str">
        <f t="shared" si="8"/>
        <v/>
      </c>
    </row>
    <row r="122" spans="2:15" x14ac:dyDescent="0.25">
      <c r="B122" s="62"/>
      <c r="C122" s="62"/>
      <c r="D122" s="62"/>
      <c r="E122" s="62"/>
      <c r="F122" s="83"/>
      <c r="G122" s="115">
        <v>0.5</v>
      </c>
      <c r="H122" s="118">
        <v>103.863375663757</v>
      </c>
      <c r="I122" s="68">
        <v>3.7140259395942198E-3</v>
      </c>
      <c r="J122" s="68">
        <v>1.22366966845341E-2</v>
      </c>
      <c r="K122" s="79">
        <f t="shared" si="7"/>
        <v>1.3812154696132597</v>
      </c>
      <c r="L122" s="101"/>
      <c r="M122" s="131"/>
      <c r="N122" s="131"/>
      <c r="O122" s="142" t="str">
        <f t="shared" si="8"/>
        <v/>
      </c>
    </row>
    <row r="123" spans="2:15" x14ac:dyDescent="0.25">
      <c r="B123" s="62"/>
      <c r="C123" s="62"/>
      <c r="D123" s="62"/>
      <c r="E123" s="62"/>
      <c r="F123" s="83"/>
      <c r="G123" s="115">
        <v>0.6</v>
      </c>
      <c r="H123" s="118">
        <v>91.657875776290894</v>
      </c>
      <c r="I123" s="68">
        <v>3.7594824479461999E-3</v>
      </c>
      <c r="J123" s="68">
        <v>1.43676480728188E-2</v>
      </c>
      <c r="K123" s="79">
        <f t="shared" si="7"/>
        <v>1.6574585635359116</v>
      </c>
      <c r="L123" s="129">
        <f>AVERAGE(H123:H127)</f>
        <v>97.840345144271424</v>
      </c>
      <c r="M123" s="131">
        <f>AVERAGE(I123:I127)</f>
        <v>4.5799165639766543E-3</v>
      </c>
      <c r="N123" s="131">
        <f>_xlfn.STDEV.P(I123:I127)</f>
        <v>1.4990315525688221E-3</v>
      </c>
      <c r="O123" s="142">
        <f t="shared" si="8"/>
        <v>1.6574585635359116</v>
      </c>
    </row>
    <row r="124" spans="2:15" x14ac:dyDescent="0.25">
      <c r="B124" s="62"/>
      <c r="C124" s="62"/>
      <c r="D124" s="62"/>
      <c r="E124" s="62"/>
      <c r="F124" s="83"/>
      <c r="G124" s="115">
        <v>0.6</v>
      </c>
      <c r="H124" s="118">
        <v>106.95089411735501</v>
      </c>
      <c r="I124" s="68">
        <v>3.6834536104311602E-3</v>
      </c>
      <c r="J124" s="68">
        <v>7.9160627700605099E-3</v>
      </c>
      <c r="K124" s="79">
        <f t="shared" si="7"/>
        <v>1.6574585635359116</v>
      </c>
      <c r="L124" s="99"/>
      <c r="M124" s="132"/>
      <c r="N124" s="132"/>
      <c r="O124" s="142" t="str">
        <f t="shared" si="8"/>
        <v/>
      </c>
    </row>
    <row r="125" spans="2:15" x14ac:dyDescent="0.25">
      <c r="B125" s="62"/>
      <c r="C125" s="62"/>
      <c r="D125" s="62"/>
      <c r="E125" s="62"/>
      <c r="F125" s="83"/>
      <c r="G125" s="115">
        <v>0.6</v>
      </c>
      <c r="H125" s="118">
        <v>89.086406946182194</v>
      </c>
      <c r="I125" s="68">
        <v>7.1235548484050301E-3</v>
      </c>
      <c r="J125" s="68">
        <v>1.5878306341844201E-2</v>
      </c>
      <c r="K125" s="79">
        <f t="shared" si="7"/>
        <v>1.6574585635359116</v>
      </c>
      <c r="L125" s="99"/>
      <c r="M125" s="132"/>
      <c r="N125" s="132"/>
      <c r="O125" s="142" t="str">
        <f t="shared" si="8"/>
        <v/>
      </c>
    </row>
    <row r="126" spans="2:15" x14ac:dyDescent="0.25">
      <c r="B126" s="62"/>
      <c r="C126" s="62"/>
      <c r="D126" s="62"/>
      <c r="E126" s="62"/>
      <c r="F126" s="83"/>
      <c r="G126" s="115">
        <v>0.6</v>
      </c>
      <c r="H126" s="118">
        <v>100.25365996360701</v>
      </c>
      <c r="I126" s="68">
        <v>5.3803980422636698E-3</v>
      </c>
      <c r="J126" s="68">
        <v>2.6088759110390099E-2</v>
      </c>
      <c r="K126" s="79">
        <f t="shared" si="7"/>
        <v>1.6574585635359116</v>
      </c>
      <c r="L126" s="99"/>
      <c r="M126" s="132"/>
      <c r="N126" s="132"/>
      <c r="O126" s="142" t="str">
        <f t="shared" si="8"/>
        <v/>
      </c>
    </row>
    <row r="127" spans="2:15" ht="15.75" thickBot="1" x14ac:dyDescent="0.3">
      <c r="B127" s="87"/>
      <c r="C127" s="87"/>
      <c r="D127" s="87"/>
      <c r="E127" s="87"/>
      <c r="F127" s="87"/>
      <c r="G127" s="136">
        <v>0.6</v>
      </c>
      <c r="H127" s="119">
        <v>101.25288891792199</v>
      </c>
      <c r="I127" s="126">
        <v>2.9526938708372098E-3</v>
      </c>
      <c r="J127" s="126">
        <v>9.0745634002573003E-3</v>
      </c>
      <c r="K127" s="79">
        <f t="shared" si="7"/>
        <v>1.6574585635359116</v>
      </c>
      <c r="L127" s="100"/>
      <c r="M127" s="133"/>
      <c r="N127" s="133"/>
      <c r="O127" s="143" t="str">
        <f t="shared" si="8"/>
        <v/>
      </c>
    </row>
  </sheetData>
  <mergeCells count="3">
    <mergeCell ref="B2:G2"/>
    <mergeCell ref="H2:K2"/>
    <mergeCell ref="L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56"/>
  <sheetViews>
    <sheetView topLeftCell="Z36" zoomScale="85" zoomScaleNormal="85" workbookViewId="0">
      <selection activeCell="AW68" sqref="AW68"/>
    </sheetView>
  </sheetViews>
  <sheetFormatPr defaultRowHeight="15" x14ac:dyDescent="0.25"/>
  <cols>
    <col min="2" max="10" width="13.85546875" customWidth="1"/>
    <col min="11" max="11" width="13.85546875" style="80" customWidth="1"/>
    <col min="12" max="13" width="13.85546875" customWidth="1"/>
    <col min="22" max="27" width="8.85546875" style="102"/>
    <col min="28" max="31" width="8.85546875" style="96"/>
    <col min="32" max="34" width="8.85546875" style="99"/>
  </cols>
  <sheetData>
    <row r="1" spans="2:35" x14ac:dyDescent="0.25">
      <c r="C1" s="158" t="s">
        <v>125</v>
      </c>
      <c r="D1" s="158"/>
      <c r="E1" s="158"/>
      <c r="F1" s="158"/>
      <c r="G1" s="158"/>
      <c r="H1" s="158"/>
      <c r="I1" s="158"/>
      <c r="J1" s="158"/>
      <c r="K1" s="158"/>
      <c r="V1" s="22"/>
      <c r="W1" s="22"/>
      <c r="X1" s="22"/>
      <c r="Y1" s="22"/>
      <c r="Z1" s="22"/>
      <c r="AA1" s="22"/>
      <c r="AB1" s="22"/>
      <c r="AC1" s="22"/>
      <c r="AD1" s="22"/>
      <c r="AE1" s="22"/>
      <c r="AF1" s="105"/>
      <c r="AG1" s="105"/>
      <c r="AH1" s="105"/>
    </row>
    <row r="2" spans="2:35" x14ac:dyDescent="0.25">
      <c r="B2" s="66" t="s">
        <v>94</v>
      </c>
      <c r="C2" s="155" t="s">
        <v>124</v>
      </c>
      <c r="D2" s="156"/>
      <c r="E2" s="156"/>
      <c r="F2" s="156"/>
      <c r="G2" s="156"/>
      <c r="H2" s="156"/>
      <c r="I2" s="156"/>
      <c r="J2" s="156"/>
      <c r="K2" s="157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5"/>
      <c r="AG2" s="105"/>
      <c r="AH2" s="105"/>
    </row>
    <row r="3" spans="2:35" x14ac:dyDescent="0.25">
      <c r="B3" s="66" t="s">
        <v>95</v>
      </c>
      <c r="C3" s="159">
        <v>2500</v>
      </c>
      <c r="D3" s="160"/>
      <c r="E3" s="160"/>
      <c r="F3" s="160"/>
      <c r="G3" s="160"/>
      <c r="H3" s="160"/>
      <c r="I3" s="160"/>
      <c r="J3" s="160"/>
      <c r="K3" s="161"/>
      <c r="M3" t="s">
        <v>139</v>
      </c>
      <c r="N3" t="s">
        <v>140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105"/>
      <c r="AG3" s="105"/>
      <c r="AH3" s="105"/>
    </row>
    <row r="4" spans="2:35" x14ac:dyDescent="0.25">
      <c r="B4" s="66" t="s">
        <v>122</v>
      </c>
      <c r="C4" s="159">
        <v>0.1</v>
      </c>
      <c r="D4" s="160"/>
      <c r="E4" s="160"/>
      <c r="F4" s="160"/>
      <c r="G4" s="160"/>
      <c r="H4" s="160"/>
      <c r="I4" s="160"/>
      <c r="J4" s="160"/>
      <c r="K4" s="161"/>
      <c r="M4" t="s">
        <v>141</v>
      </c>
      <c r="N4" t="s">
        <v>142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105"/>
      <c r="AG4" s="105"/>
      <c r="AH4" s="105"/>
    </row>
    <row r="5" spans="2:35" x14ac:dyDescent="0.25">
      <c r="B5" s="66" t="s">
        <v>123</v>
      </c>
      <c r="C5" s="159">
        <v>0.4</v>
      </c>
      <c r="D5" s="160"/>
      <c r="E5" s="160"/>
      <c r="F5" s="160"/>
      <c r="G5" s="160"/>
      <c r="H5" s="160"/>
      <c r="I5" s="160"/>
      <c r="J5" s="160"/>
      <c r="K5" s="161"/>
      <c r="M5" t="s">
        <v>143</v>
      </c>
      <c r="N5" t="s">
        <v>144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105"/>
      <c r="AG5" s="105"/>
      <c r="AH5" s="105"/>
    </row>
    <row r="6" spans="2:35" x14ac:dyDescent="0.25">
      <c r="B6" s="66" t="s">
        <v>98</v>
      </c>
      <c r="C6" s="62">
        <v>0.28000000000000003</v>
      </c>
      <c r="D6" s="62">
        <v>0.3</v>
      </c>
      <c r="E6" s="64">
        <v>0.4</v>
      </c>
      <c r="F6" s="64"/>
      <c r="G6" s="64">
        <v>0.5</v>
      </c>
      <c r="H6" s="62">
        <v>0.6</v>
      </c>
      <c r="I6" s="62">
        <v>0.7</v>
      </c>
      <c r="J6" s="62">
        <v>0.8</v>
      </c>
      <c r="K6" s="78">
        <v>0.9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105"/>
      <c r="AG6" s="105"/>
      <c r="AH6" s="105"/>
    </row>
    <row r="7" spans="2:35" x14ac:dyDescent="0.25">
      <c r="B7" s="67" t="s">
        <v>103</v>
      </c>
      <c r="C7" s="63">
        <v>164.67476129531801</v>
      </c>
      <c r="D7" s="63">
        <v>190.88939642906101</v>
      </c>
      <c r="E7" s="72">
        <v>133.46045684814399</v>
      </c>
      <c r="F7" s="72"/>
      <c r="G7" s="73">
        <v>122.851951122283</v>
      </c>
      <c r="H7" s="63">
        <v>91.901008605957003</v>
      </c>
      <c r="I7" s="63">
        <v>77.341222286224294</v>
      </c>
      <c r="J7" s="63">
        <v>101.304563045501</v>
      </c>
      <c r="K7" s="79">
        <v>108.06644010543801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110"/>
      <c r="AG7" s="110"/>
      <c r="AH7" s="110"/>
    </row>
    <row r="8" spans="2:35" x14ac:dyDescent="0.25">
      <c r="B8" s="67" t="s">
        <v>104</v>
      </c>
      <c r="C8" s="63">
        <v>5.7099952665768403E-3</v>
      </c>
      <c r="D8" s="63">
        <v>4.3041335786281497E-3</v>
      </c>
      <c r="E8" s="72">
        <v>2.82717324468389E-3</v>
      </c>
      <c r="F8" s="72"/>
      <c r="G8" s="72">
        <v>8.4947721897162307E-2</v>
      </c>
      <c r="H8" s="63">
        <v>2.1371568722350499E-2</v>
      </c>
      <c r="I8" s="63">
        <v>9.8173887093831805E-2</v>
      </c>
      <c r="J8" s="63">
        <v>1.1034961894986E-2</v>
      </c>
      <c r="K8" s="79">
        <v>0.22877876166556699</v>
      </c>
      <c r="V8" s="151" t="s">
        <v>101</v>
      </c>
      <c r="W8" s="151"/>
      <c r="X8" s="151"/>
      <c r="Y8" s="151"/>
      <c r="Z8" s="151"/>
      <c r="AA8" s="151"/>
      <c r="AB8" s="152" t="s">
        <v>102</v>
      </c>
      <c r="AC8" s="152"/>
      <c r="AD8" s="152"/>
      <c r="AE8" s="152"/>
      <c r="AF8" s="154" t="s">
        <v>135</v>
      </c>
      <c r="AG8" s="154"/>
      <c r="AH8" s="154"/>
      <c r="AI8" s="103" t="s">
        <v>145</v>
      </c>
    </row>
    <row r="9" spans="2:35" x14ac:dyDescent="0.25">
      <c r="B9" s="67" t="s">
        <v>105</v>
      </c>
      <c r="C9" s="63">
        <v>3.74758471031367E-2</v>
      </c>
      <c r="D9" s="63">
        <v>2.9115771914161301E-2</v>
      </c>
      <c r="E9" s="72">
        <v>1.8396133504005499E-2</v>
      </c>
      <c r="F9" s="72"/>
      <c r="G9" s="72">
        <v>0.32531973050388102</v>
      </c>
      <c r="H9" s="63">
        <v>0.122043181137584</v>
      </c>
      <c r="I9" s="63">
        <v>0.34553497832471902</v>
      </c>
      <c r="J9" s="63">
        <v>5.0230909480799099E-2</v>
      </c>
      <c r="K9" s="79">
        <v>0.505046515618509</v>
      </c>
      <c r="V9" s="66" t="s">
        <v>94</v>
      </c>
      <c r="W9" s="66" t="s">
        <v>95</v>
      </c>
      <c r="X9" s="66" t="s">
        <v>122</v>
      </c>
      <c r="Y9" s="66" t="s">
        <v>123</v>
      </c>
      <c r="Z9" s="66" t="s">
        <v>129</v>
      </c>
      <c r="AA9" s="66" t="s">
        <v>98</v>
      </c>
      <c r="AB9" s="67" t="s">
        <v>103</v>
      </c>
      <c r="AC9" s="67" t="s">
        <v>104</v>
      </c>
      <c r="AD9" s="67" t="s">
        <v>105</v>
      </c>
      <c r="AE9" s="106" t="s">
        <v>130</v>
      </c>
      <c r="AF9" s="97" t="s">
        <v>136</v>
      </c>
      <c r="AG9" s="97" t="s">
        <v>137</v>
      </c>
      <c r="AH9" s="97" t="s">
        <v>105</v>
      </c>
      <c r="AI9" s="104" t="s">
        <v>130</v>
      </c>
    </row>
    <row r="10" spans="2:35" x14ac:dyDescent="0.25">
      <c r="B10" s="71"/>
      <c r="V10" s="62" t="s">
        <v>147</v>
      </c>
      <c r="W10" s="62">
        <v>1000</v>
      </c>
      <c r="X10" s="62">
        <v>0.15</v>
      </c>
      <c r="Y10" s="62">
        <v>0.5</v>
      </c>
      <c r="Z10" s="62">
        <v>0.36199999999999999</v>
      </c>
      <c r="AA10" s="62">
        <v>0.36199999999999999</v>
      </c>
      <c r="AB10" s="63">
        <v>47.015145778655999</v>
      </c>
      <c r="AC10" s="63">
        <v>4.8586525731232198E-2</v>
      </c>
      <c r="AD10" s="63">
        <v>0.25415430866283101</v>
      </c>
      <c r="AE10" s="82">
        <f t="shared" ref="AE10:AE74" si="0">AA10/(Z10)</f>
        <v>1</v>
      </c>
      <c r="AF10" s="99">
        <f>AVERAGE(AB10:AB13)</f>
        <v>58.833884537219973</v>
      </c>
      <c r="AG10" s="99">
        <f>AVERAGE(AC10:AC13)</f>
        <v>3.5621117300472897E-2</v>
      </c>
      <c r="AH10" s="99">
        <f>_xlfn.STDEV.P(AC10:AC13)</f>
        <v>2.3708217326778091E-2</v>
      </c>
      <c r="AI10">
        <f t="shared" ref="AI10:AI41" si="1">IF(AF10=0,"",AE10)</f>
        <v>1</v>
      </c>
    </row>
    <row r="11" spans="2:35" x14ac:dyDescent="0.25">
      <c r="B11" s="71"/>
      <c r="V11" s="62"/>
      <c r="W11" s="62"/>
      <c r="X11" s="62"/>
      <c r="Y11" s="62"/>
      <c r="Z11" s="62">
        <v>0.36199999999999999</v>
      </c>
      <c r="AA11" s="62">
        <v>0.36199999999999999</v>
      </c>
      <c r="AB11" s="63">
        <v>61.941532611846903</v>
      </c>
      <c r="AC11" s="63">
        <v>1.4602309588940401E-2</v>
      </c>
      <c r="AD11" s="63">
        <v>0.11171262099264399</v>
      </c>
      <c r="AE11" s="82">
        <f t="shared" si="0"/>
        <v>1</v>
      </c>
      <c r="AI11" t="str">
        <f t="shared" si="1"/>
        <v/>
      </c>
    </row>
    <row r="12" spans="2:35" x14ac:dyDescent="0.25">
      <c r="B12" s="158" t="s">
        <v>126</v>
      </c>
      <c r="C12" s="158"/>
      <c r="D12" s="158"/>
      <c r="E12" s="158"/>
      <c r="F12" s="158"/>
      <c r="G12" s="158"/>
      <c r="H12" s="158"/>
      <c r="I12" s="158"/>
      <c r="J12" s="158"/>
      <c r="K12" s="158"/>
      <c r="V12" s="62"/>
      <c r="W12" s="62"/>
      <c r="X12" s="62"/>
      <c r="Y12" s="62"/>
      <c r="Z12" s="62">
        <v>0.36199999999999999</v>
      </c>
      <c r="AA12" s="62">
        <v>0.36199999999999999</v>
      </c>
      <c r="AB12" s="63">
        <v>69.421290159225407</v>
      </c>
      <c r="AC12" s="63">
        <v>6.7985050061582494E-2</v>
      </c>
      <c r="AD12" s="63">
        <v>0.28737065197552097</v>
      </c>
      <c r="AE12" s="82">
        <f t="shared" si="0"/>
        <v>1</v>
      </c>
      <c r="AI12" t="str">
        <f t="shared" si="1"/>
        <v/>
      </c>
    </row>
    <row r="13" spans="2:35" x14ac:dyDescent="0.25">
      <c r="B13" s="66" t="s">
        <v>94</v>
      </c>
      <c r="C13" s="155" t="s">
        <v>128</v>
      </c>
      <c r="D13" s="156"/>
      <c r="E13" s="156"/>
      <c r="F13" s="156"/>
      <c r="G13" s="156"/>
      <c r="H13" s="156"/>
      <c r="I13" s="156"/>
      <c r="J13" s="156"/>
      <c r="K13" s="157"/>
      <c r="V13" s="62"/>
      <c r="W13" s="62"/>
      <c r="X13" s="62"/>
      <c r="Y13" s="62"/>
      <c r="Z13" s="62">
        <v>0.36199999999999999</v>
      </c>
      <c r="AA13" s="62">
        <v>0.36199999999999999</v>
      </c>
      <c r="AB13" s="63">
        <v>56.957569599151597</v>
      </c>
      <c r="AC13" s="63">
        <v>1.1310583820136499E-2</v>
      </c>
      <c r="AD13" s="63">
        <v>7.8437634933376105E-2</v>
      </c>
      <c r="AE13" s="82">
        <f t="shared" si="0"/>
        <v>1</v>
      </c>
      <c r="AI13" t="str">
        <f t="shared" si="1"/>
        <v/>
      </c>
    </row>
    <row r="14" spans="2:35" x14ac:dyDescent="0.25">
      <c r="B14" s="66" t="s">
        <v>95</v>
      </c>
      <c r="C14" s="159">
        <v>2500</v>
      </c>
      <c r="D14" s="160"/>
      <c r="E14" s="160"/>
      <c r="F14" s="160"/>
      <c r="G14" s="160"/>
      <c r="H14" s="160"/>
      <c r="I14" s="160"/>
      <c r="J14" s="160"/>
      <c r="K14" s="161"/>
      <c r="V14" s="62"/>
      <c r="W14" s="62"/>
      <c r="X14" s="62"/>
      <c r="Y14" s="62"/>
      <c r="Z14" s="62">
        <v>0.36199999999999999</v>
      </c>
      <c r="AA14" s="62">
        <v>0.38</v>
      </c>
      <c r="AB14" s="63">
        <v>68.827859163284302</v>
      </c>
      <c r="AC14" s="63">
        <v>8.9848862907068207E-3</v>
      </c>
      <c r="AD14" s="63">
        <v>8.1262325448958297E-2</v>
      </c>
      <c r="AE14" s="82">
        <f t="shared" si="0"/>
        <v>1.0497237569060773</v>
      </c>
      <c r="AF14" s="99">
        <f>AVERAGE(AB14:AB17)</f>
        <v>68.656833469867678</v>
      </c>
      <c r="AG14" s="99">
        <f>AVERAGE(AC14:AC17)</f>
        <v>1.7814031994966457E-2</v>
      </c>
      <c r="AH14" s="99">
        <f>_xlfn.STDEV.P(AC14:AC17)</f>
        <v>1.1747848389554259E-2</v>
      </c>
      <c r="AI14">
        <f t="shared" si="1"/>
        <v>1.0497237569060773</v>
      </c>
    </row>
    <row r="15" spans="2:35" x14ac:dyDescent="0.25">
      <c r="B15" s="66" t="s">
        <v>122</v>
      </c>
      <c r="C15" s="159">
        <v>0.1</v>
      </c>
      <c r="D15" s="160"/>
      <c r="E15" s="160"/>
      <c r="F15" s="160"/>
      <c r="G15" s="160"/>
      <c r="H15" s="160"/>
      <c r="I15" s="160"/>
      <c r="J15" s="160"/>
      <c r="K15" s="161"/>
      <c r="V15" s="62"/>
      <c r="W15" s="62"/>
      <c r="X15" s="62"/>
      <c r="Y15" s="62"/>
      <c r="Z15" s="62">
        <v>0.36199999999999999</v>
      </c>
      <c r="AA15" s="62">
        <v>0.38</v>
      </c>
      <c r="AB15" s="63">
        <v>70.660170316696096</v>
      </c>
      <c r="AC15" s="63">
        <v>3.4891879683862197E-2</v>
      </c>
      <c r="AD15" s="63">
        <v>0.20886362348416601</v>
      </c>
      <c r="AE15" s="82">
        <f t="shared" si="0"/>
        <v>1.0497237569060773</v>
      </c>
      <c r="AI15" t="str">
        <f t="shared" si="1"/>
        <v/>
      </c>
    </row>
    <row r="16" spans="2:35" x14ac:dyDescent="0.25">
      <c r="B16" s="66" t="s">
        <v>123</v>
      </c>
      <c r="C16" s="159">
        <v>0.4</v>
      </c>
      <c r="D16" s="160"/>
      <c r="E16" s="160"/>
      <c r="F16" s="160"/>
      <c r="G16" s="160"/>
      <c r="H16" s="160"/>
      <c r="I16" s="160"/>
      <c r="J16" s="160"/>
      <c r="K16" s="161"/>
      <c r="V16" s="62"/>
      <c r="W16" s="62"/>
      <c r="X16" s="62"/>
      <c r="Y16" s="62"/>
      <c r="Z16" s="62">
        <v>0.36199999999999999</v>
      </c>
      <c r="AA16" s="62">
        <v>0.38</v>
      </c>
      <c r="AB16" s="63">
        <v>74.3129079341888</v>
      </c>
      <c r="AC16" s="63">
        <v>2.2304218987008701E-2</v>
      </c>
      <c r="AD16" s="63">
        <v>0.124495570712817</v>
      </c>
      <c r="AE16" s="82">
        <f t="shared" si="0"/>
        <v>1.0497237569060773</v>
      </c>
      <c r="AI16" t="str">
        <f t="shared" si="1"/>
        <v/>
      </c>
    </row>
    <row r="17" spans="2:51" x14ac:dyDescent="0.25">
      <c r="B17" s="66" t="s">
        <v>98</v>
      </c>
      <c r="C17" s="62">
        <v>0.28000000000000003</v>
      </c>
      <c r="D17" s="62">
        <v>0.3</v>
      </c>
      <c r="E17" s="64">
        <v>0.4</v>
      </c>
      <c r="F17" s="64"/>
      <c r="G17" s="64">
        <v>0.5</v>
      </c>
      <c r="H17" s="62">
        <v>0.6</v>
      </c>
      <c r="I17" s="62">
        <v>0.7</v>
      </c>
      <c r="J17" s="62">
        <v>0.8</v>
      </c>
      <c r="K17" s="78">
        <v>0.9</v>
      </c>
      <c r="V17" s="62"/>
      <c r="W17" s="62"/>
      <c r="X17" s="62"/>
      <c r="Y17" s="62"/>
      <c r="Z17" s="62">
        <v>0.36199999999999999</v>
      </c>
      <c r="AA17" s="62">
        <v>0.38</v>
      </c>
      <c r="AB17" s="63">
        <v>60.826396465301499</v>
      </c>
      <c r="AC17" s="63">
        <v>5.0751430182881096E-3</v>
      </c>
      <c r="AD17" s="63">
        <v>4.2608404284442597E-2</v>
      </c>
      <c r="AE17" s="82">
        <f t="shared" si="0"/>
        <v>1.0497237569060773</v>
      </c>
      <c r="AI17" t="str">
        <f t="shared" si="1"/>
        <v/>
      </c>
    </row>
    <row r="18" spans="2:51" x14ac:dyDescent="0.25">
      <c r="B18" s="67" t="s">
        <v>103</v>
      </c>
      <c r="C18" s="63">
        <v>164.67476129531801</v>
      </c>
      <c r="D18" s="63">
        <v>190.88939642906101</v>
      </c>
      <c r="E18" s="72">
        <v>133.46045684814399</v>
      </c>
      <c r="F18" s="72"/>
      <c r="G18" s="73">
        <v>122.851951122283</v>
      </c>
      <c r="H18" s="63">
        <v>91.901008605957003</v>
      </c>
      <c r="I18" s="63">
        <v>77.341222286224294</v>
      </c>
      <c r="J18" s="63">
        <v>101.304563045501</v>
      </c>
      <c r="K18" s="79">
        <v>108.06644010543801</v>
      </c>
      <c r="Q18" s="163" t="s">
        <v>138</v>
      </c>
      <c r="R18" s="164"/>
      <c r="S18" s="165"/>
      <c r="V18" s="62"/>
      <c r="W18" s="62"/>
      <c r="X18" s="62"/>
      <c r="Y18" s="62"/>
      <c r="Z18" s="62">
        <v>0.36199999999999999</v>
      </c>
      <c r="AA18" s="62">
        <v>0.4</v>
      </c>
      <c r="AB18" s="63">
        <v>52.4951236248016</v>
      </c>
      <c r="AC18" s="63">
        <v>1.910678761272E-2</v>
      </c>
      <c r="AD18" s="63">
        <v>0.13546541508811899</v>
      </c>
      <c r="AE18" s="82">
        <f t="shared" si="0"/>
        <v>1.1049723756906078</v>
      </c>
      <c r="AF18" s="99">
        <f>AVERAGE(AB18:AB21)</f>
        <v>66.056586742401095</v>
      </c>
      <c r="AG18" s="99">
        <f>AVERAGE(AC18:AC21)</f>
        <v>2.0711313801393801E-2</v>
      </c>
      <c r="AH18" s="99">
        <f>_xlfn.STDEV.P(AC18:AC21)</f>
        <v>1.8258084721065927E-2</v>
      </c>
      <c r="AI18">
        <f t="shared" si="1"/>
        <v>1.1049723756906078</v>
      </c>
    </row>
    <row r="19" spans="2:51" x14ac:dyDescent="0.25">
      <c r="B19" s="67" t="s">
        <v>104</v>
      </c>
      <c r="C19" s="63">
        <v>5.7099952665768403E-3</v>
      </c>
      <c r="D19" s="63">
        <v>4.3041335786281497E-3</v>
      </c>
      <c r="E19" s="72">
        <v>2.82717324468389E-3</v>
      </c>
      <c r="F19" s="72"/>
      <c r="G19" s="72">
        <v>8.4947721897162307E-2</v>
      </c>
      <c r="H19" s="63">
        <v>2.1371568722350499E-2</v>
      </c>
      <c r="I19" s="63">
        <v>9.8173887093831805E-2</v>
      </c>
      <c r="J19" s="63">
        <v>1.1034961894986E-2</v>
      </c>
      <c r="K19" s="79">
        <v>0.22877876166556699</v>
      </c>
      <c r="Q19" s="166"/>
      <c r="R19" s="167"/>
      <c r="S19" s="168"/>
      <c r="V19" s="62"/>
      <c r="W19" s="62"/>
      <c r="X19" s="62"/>
      <c r="Y19" s="62"/>
      <c r="Z19" s="62">
        <v>0.36199999999999999</v>
      </c>
      <c r="AA19" s="62">
        <v>0.4</v>
      </c>
      <c r="AB19" s="63">
        <v>70.736562967300401</v>
      </c>
      <c r="AC19" s="63">
        <v>5.5203169377745498E-3</v>
      </c>
      <c r="AD19" s="63">
        <v>3.6516377742662302E-2</v>
      </c>
      <c r="AE19" s="82">
        <f t="shared" si="0"/>
        <v>1.1049723756906078</v>
      </c>
      <c r="AI19" t="str">
        <f t="shared" si="1"/>
        <v/>
      </c>
    </row>
    <row r="20" spans="2:51" x14ac:dyDescent="0.25">
      <c r="B20" s="67" t="s">
        <v>105</v>
      </c>
      <c r="C20" s="63">
        <v>3.74758471031367E-2</v>
      </c>
      <c r="D20" s="63">
        <v>2.9115771914161301E-2</v>
      </c>
      <c r="E20" s="72">
        <v>1.8396133504005499E-2</v>
      </c>
      <c r="F20" s="72"/>
      <c r="G20" s="72">
        <v>0.32531973050388102</v>
      </c>
      <c r="H20" s="63">
        <v>0.122043181137584</v>
      </c>
      <c r="I20" s="63">
        <v>0.34553497832471902</v>
      </c>
      <c r="J20" s="63">
        <v>5.0230909480799099E-2</v>
      </c>
      <c r="K20" s="79">
        <v>0.505046515618509</v>
      </c>
      <c r="Q20" s="169"/>
      <c r="R20" s="170"/>
      <c r="S20" s="171"/>
      <c r="V20" s="62"/>
      <c r="W20" s="62"/>
      <c r="X20" s="62"/>
      <c r="Y20" s="62"/>
      <c r="Z20" s="62">
        <v>0.36199999999999999</v>
      </c>
      <c r="AA20" s="62">
        <v>0.4</v>
      </c>
      <c r="AB20" s="63">
        <v>64.9378147125244</v>
      </c>
      <c r="AC20" s="63">
        <v>7.2110737814425497E-3</v>
      </c>
      <c r="AD20" s="63">
        <v>5.2008451643036302E-2</v>
      </c>
      <c r="AE20" s="82">
        <f t="shared" si="0"/>
        <v>1.1049723756906078</v>
      </c>
      <c r="AI20" t="str">
        <f t="shared" si="1"/>
        <v/>
      </c>
    </row>
    <row r="21" spans="2:51" x14ac:dyDescent="0.25">
      <c r="V21" s="62"/>
      <c r="W21" s="62"/>
      <c r="X21" s="62"/>
      <c r="Y21" s="62"/>
      <c r="Z21" s="62">
        <v>0.36199999999999999</v>
      </c>
      <c r="AA21" s="62">
        <v>0.4</v>
      </c>
      <c r="AB21" s="63">
        <v>76.056845664977999</v>
      </c>
      <c r="AC21" s="63">
        <v>5.1007076873638098E-2</v>
      </c>
      <c r="AD21" s="63">
        <v>0.23407823246016801</v>
      </c>
      <c r="AE21" s="82">
        <f t="shared" si="0"/>
        <v>1.1049723756906078</v>
      </c>
      <c r="AI21" t="str">
        <f t="shared" si="1"/>
        <v/>
      </c>
      <c r="AW21" t="s">
        <v>148</v>
      </c>
      <c r="AX21">
        <v>2500</v>
      </c>
      <c r="AY21" t="s">
        <v>166</v>
      </c>
    </row>
    <row r="22" spans="2:51" x14ac:dyDescent="0.25">
      <c r="B22" s="74" t="s">
        <v>127</v>
      </c>
      <c r="V22" s="62"/>
      <c r="W22" s="62"/>
      <c r="X22" s="62"/>
      <c r="Y22" s="62"/>
      <c r="Z22" s="62">
        <v>0.36199999999999999</v>
      </c>
      <c r="AA22" s="62">
        <v>0.44</v>
      </c>
      <c r="AB22" s="63">
        <v>46.545724391937199</v>
      </c>
      <c r="AC22" s="63">
        <v>6.9583092334628803E-3</v>
      </c>
      <c r="AD22" s="63">
        <v>7.0296724025015106E-2</v>
      </c>
      <c r="AE22" s="82">
        <f t="shared" si="0"/>
        <v>1.2154696132596685</v>
      </c>
      <c r="AF22" s="99">
        <f>AVERAGE(AB22:AB25)</f>
        <v>60.179294884204822</v>
      </c>
      <c r="AG22" s="99">
        <f>AVERAGE(AC22:AC25)</f>
        <v>2.8750024745623874E-2</v>
      </c>
      <c r="AH22" s="99">
        <f>_xlfn.STDEV.P(AC22:AC25)</f>
        <v>1.7814212154742579E-2</v>
      </c>
      <c r="AI22">
        <f t="shared" si="1"/>
        <v>1.2154696132596685</v>
      </c>
      <c r="AW22" t="s">
        <v>149</v>
      </c>
      <c r="AX22">
        <v>1000</v>
      </c>
      <c r="AY22" t="s">
        <v>167</v>
      </c>
    </row>
    <row r="23" spans="2:51" x14ac:dyDescent="0.25">
      <c r="B23" s="151" t="s">
        <v>101</v>
      </c>
      <c r="C23" s="151"/>
      <c r="D23" s="151"/>
      <c r="E23" s="151"/>
      <c r="F23" s="151"/>
      <c r="G23" s="162"/>
      <c r="H23" s="152" t="s">
        <v>102</v>
      </c>
      <c r="I23" s="152"/>
      <c r="J23" s="152"/>
      <c r="K23" s="152"/>
      <c r="L23" s="153" t="s">
        <v>135</v>
      </c>
      <c r="M23" s="153"/>
      <c r="V23" s="62"/>
      <c r="W23" s="62"/>
      <c r="X23" s="62"/>
      <c r="Y23" s="62"/>
      <c r="Z23" s="62">
        <v>0.36199999999999999</v>
      </c>
      <c r="AA23" s="62">
        <v>0.44</v>
      </c>
      <c r="AB23" s="63">
        <v>74.221243619918795</v>
      </c>
      <c r="AC23" s="63">
        <v>3.4745733859950403E-2</v>
      </c>
      <c r="AD23" s="63">
        <v>0.192758313918763</v>
      </c>
      <c r="AE23" s="82">
        <f t="shared" si="0"/>
        <v>1.2154696132596685</v>
      </c>
      <c r="AI23" t="str">
        <f t="shared" si="1"/>
        <v/>
      </c>
      <c r="AW23" t="s">
        <v>150</v>
      </c>
      <c r="AX23">
        <v>500</v>
      </c>
      <c r="AY23" t="s">
        <v>166</v>
      </c>
    </row>
    <row r="24" spans="2:51" x14ac:dyDescent="0.25">
      <c r="B24" s="66" t="s">
        <v>94</v>
      </c>
      <c r="C24" s="66" t="s">
        <v>95</v>
      </c>
      <c r="D24" s="66" t="s">
        <v>122</v>
      </c>
      <c r="E24" s="66" t="s">
        <v>123</v>
      </c>
      <c r="F24" s="66" t="s">
        <v>129</v>
      </c>
      <c r="G24" s="75" t="s">
        <v>98</v>
      </c>
      <c r="H24" s="67" t="s">
        <v>103</v>
      </c>
      <c r="I24" s="67" t="s">
        <v>104</v>
      </c>
      <c r="J24" s="67" t="s">
        <v>105</v>
      </c>
      <c r="K24" s="81" t="s">
        <v>130</v>
      </c>
      <c r="L24" s="97" t="s">
        <v>136</v>
      </c>
      <c r="M24" s="97" t="s">
        <v>137</v>
      </c>
      <c r="V24" s="62"/>
      <c r="W24" s="62"/>
      <c r="X24" s="62"/>
      <c r="Y24" s="62"/>
      <c r="Z24" s="62">
        <v>0.36199999999999999</v>
      </c>
      <c r="AA24" s="62">
        <v>0.44</v>
      </c>
      <c r="AB24" s="63">
        <v>43.415403604507397</v>
      </c>
      <c r="AC24" s="63">
        <v>1.8846338179663101E-2</v>
      </c>
      <c r="AD24" s="63">
        <v>8.5596421055412597E-2</v>
      </c>
      <c r="AE24" s="82">
        <f t="shared" si="0"/>
        <v>1.2154696132596685</v>
      </c>
      <c r="AI24" t="str">
        <f t="shared" si="1"/>
        <v/>
      </c>
      <c r="AW24" t="s">
        <v>163</v>
      </c>
      <c r="AX24">
        <v>1000</v>
      </c>
      <c r="AY24" t="s">
        <v>164</v>
      </c>
    </row>
    <row r="25" spans="2:51" x14ac:dyDescent="0.25">
      <c r="B25" s="64" t="s">
        <v>132</v>
      </c>
      <c r="C25" s="64">
        <v>2500</v>
      </c>
      <c r="D25" s="64">
        <v>0.1</v>
      </c>
      <c r="E25" s="64">
        <v>0.4</v>
      </c>
      <c r="F25" s="64">
        <v>0.28000000000000003</v>
      </c>
      <c r="G25" s="76">
        <v>0.28000000000000003</v>
      </c>
      <c r="H25" s="63">
        <v>111.814006328582</v>
      </c>
      <c r="I25" s="63">
        <v>3.1582093496743601E-3</v>
      </c>
      <c r="J25" s="63">
        <v>1.48411922267465E-2</v>
      </c>
      <c r="K25" s="82">
        <f t="shared" ref="K25:K88" si="2">G25/(F25)</f>
        <v>1</v>
      </c>
      <c r="L25" s="98">
        <f>AVERAGE(H25:H29)</f>
        <v>100.54872822761499</v>
      </c>
      <c r="M25" s="98">
        <f>AVERAGE(I25:I29)</f>
        <v>1.0155834253610083E-2</v>
      </c>
      <c r="V25" s="62"/>
      <c r="W25" s="62"/>
      <c r="X25" s="62"/>
      <c r="Y25" s="62"/>
      <c r="Z25" s="62">
        <v>0.36199999999999999</v>
      </c>
      <c r="AA25" s="62">
        <v>0.44</v>
      </c>
      <c r="AB25" s="63">
        <v>76.534807920455904</v>
      </c>
      <c r="AC25" s="63">
        <v>5.4449717709419101E-2</v>
      </c>
      <c r="AD25" s="63">
        <v>0.27020920009035099</v>
      </c>
      <c r="AE25" s="82">
        <f t="shared" si="0"/>
        <v>1.2154696132596685</v>
      </c>
      <c r="AI25" t="str">
        <f t="shared" si="1"/>
        <v/>
      </c>
      <c r="AW25" t="s">
        <v>165</v>
      </c>
      <c r="AX25">
        <v>2500</v>
      </c>
      <c r="AY25" t="s">
        <v>164</v>
      </c>
    </row>
    <row r="26" spans="2:51" x14ac:dyDescent="0.25">
      <c r="B26" s="62"/>
      <c r="C26" s="62"/>
      <c r="D26" s="62"/>
      <c r="E26" s="64"/>
      <c r="F26" s="64">
        <v>0.28000000000000003</v>
      </c>
      <c r="G26" s="76">
        <v>0.28000000000000003</v>
      </c>
      <c r="H26" s="63">
        <v>101.469020366668</v>
      </c>
      <c r="I26" s="63">
        <v>2.8074310698208298E-2</v>
      </c>
      <c r="J26" s="63">
        <v>0.14857724673682801</v>
      </c>
      <c r="K26" s="82">
        <f t="shared" si="2"/>
        <v>1</v>
      </c>
      <c r="L26" s="99"/>
      <c r="M26" s="99"/>
      <c r="V26" s="62"/>
      <c r="W26" s="62"/>
      <c r="X26" s="62"/>
      <c r="Y26" s="62"/>
      <c r="Z26" s="62">
        <v>0.36199999999999999</v>
      </c>
      <c r="AA26" s="62">
        <v>0.48</v>
      </c>
      <c r="AB26" s="63">
        <v>80.683361768722506</v>
      </c>
      <c r="AC26" s="63">
        <v>2.9786074158646501E-2</v>
      </c>
      <c r="AD26" s="63">
        <v>0.18839962990905901</v>
      </c>
      <c r="AE26" s="82">
        <f t="shared" si="0"/>
        <v>1.3259668508287292</v>
      </c>
      <c r="AF26" s="99">
        <f>AVERAGE(AB26:AB29)</f>
        <v>68.148815155029226</v>
      </c>
      <c r="AG26" s="99">
        <f>AVERAGE(AC26:AC29)</f>
        <v>2.0902492758191036E-2</v>
      </c>
      <c r="AH26" s="99">
        <f>_xlfn.STDEV.P(AC26:AC29)</f>
        <v>1.3082480709561074E-2</v>
      </c>
      <c r="AI26">
        <f t="shared" si="1"/>
        <v>1.3259668508287292</v>
      </c>
    </row>
    <row r="27" spans="2:51" x14ac:dyDescent="0.25">
      <c r="B27" s="62"/>
      <c r="C27" s="62"/>
      <c r="D27" s="62"/>
      <c r="E27" s="62"/>
      <c r="F27" s="64">
        <v>0.28000000000000003</v>
      </c>
      <c r="G27" s="77">
        <v>0.28000000000000003</v>
      </c>
      <c r="H27" s="63">
        <v>96.232031583785997</v>
      </c>
      <c r="I27" s="63">
        <v>4.2643653411633103E-3</v>
      </c>
      <c r="J27" s="63">
        <v>1.86570590584147E-2</v>
      </c>
      <c r="K27" s="82">
        <f t="shared" si="2"/>
        <v>1</v>
      </c>
      <c r="L27" s="99"/>
      <c r="M27" s="99"/>
      <c r="V27" s="62"/>
      <c r="W27" s="62"/>
      <c r="X27" s="62"/>
      <c r="Y27" s="62"/>
      <c r="Z27" s="62">
        <v>0.36199999999999999</v>
      </c>
      <c r="AA27" s="62">
        <v>0.48</v>
      </c>
      <c r="AB27" s="63">
        <v>57.319816350936797</v>
      </c>
      <c r="AC27" s="63">
        <v>8.8964284603884804E-3</v>
      </c>
      <c r="AD27" s="63">
        <v>7.7609770006808701E-2</v>
      </c>
      <c r="AE27" s="82">
        <f t="shared" si="0"/>
        <v>1.3259668508287292</v>
      </c>
      <c r="AI27" t="str">
        <f t="shared" si="1"/>
        <v/>
      </c>
    </row>
    <row r="28" spans="2:51" x14ac:dyDescent="0.25">
      <c r="B28" s="62"/>
      <c r="C28" s="62"/>
      <c r="D28" s="62"/>
      <c r="E28" s="62"/>
      <c r="F28" s="64">
        <v>0.28000000000000003</v>
      </c>
      <c r="G28" s="77">
        <v>0.28000000000000003</v>
      </c>
      <c r="H28" s="63">
        <v>111.45154666900601</v>
      </c>
      <c r="I28" s="63">
        <v>4.9679530296094501E-3</v>
      </c>
      <c r="J28" s="63">
        <v>1.0119481554829E-2</v>
      </c>
      <c r="K28" s="82">
        <f t="shared" si="2"/>
        <v>1</v>
      </c>
      <c r="L28" s="99"/>
      <c r="M28" s="99"/>
      <c r="V28" s="62"/>
      <c r="W28" s="62"/>
      <c r="X28" s="62"/>
      <c r="Y28" s="62"/>
      <c r="Z28" s="62">
        <v>0.36199999999999999</v>
      </c>
      <c r="AA28" s="62">
        <v>0.48</v>
      </c>
      <c r="AB28" s="63">
        <v>76.406174898147498</v>
      </c>
      <c r="AC28" s="63">
        <v>7.3530317427077602E-3</v>
      </c>
      <c r="AD28" s="63">
        <v>4.2320098417909402E-2</v>
      </c>
      <c r="AE28" s="82">
        <f t="shared" si="0"/>
        <v>1.3259668508287292</v>
      </c>
      <c r="AI28" t="str">
        <f t="shared" si="1"/>
        <v/>
      </c>
    </row>
    <row r="29" spans="2:51" x14ac:dyDescent="0.25">
      <c r="B29" s="62"/>
      <c r="C29" s="62"/>
      <c r="D29" s="62"/>
      <c r="E29" s="62"/>
      <c r="F29" s="64">
        <v>0.28000000000000003</v>
      </c>
      <c r="G29" s="77">
        <v>0.28000000000000003</v>
      </c>
      <c r="H29" s="63">
        <v>81.777036190032902</v>
      </c>
      <c r="I29" s="63">
        <v>1.0314332849394999E-2</v>
      </c>
      <c r="J29" s="63">
        <v>5.2027404718697101E-2</v>
      </c>
      <c r="K29" s="82">
        <f t="shared" si="2"/>
        <v>1</v>
      </c>
      <c r="L29" s="99"/>
      <c r="M29" s="99"/>
      <c r="V29" s="62"/>
      <c r="W29" s="62"/>
      <c r="X29" s="62"/>
      <c r="Y29" s="62"/>
      <c r="Z29" s="62">
        <v>0.36199999999999999</v>
      </c>
      <c r="AA29" s="62">
        <v>0.48</v>
      </c>
      <c r="AB29" s="63">
        <v>58.185907602310103</v>
      </c>
      <c r="AC29" s="63">
        <v>3.7574436671021401E-2</v>
      </c>
      <c r="AD29" s="63">
        <v>0.188497182927021</v>
      </c>
      <c r="AE29" s="82">
        <f t="shared" si="0"/>
        <v>1.3259668508287292</v>
      </c>
      <c r="AI29" t="str">
        <f t="shared" si="1"/>
        <v/>
      </c>
    </row>
    <row r="30" spans="2:51" x14ac:dyDescent="0.25">
      <c r="B30" s="62"/>
      <c r="C30" s="62"/>
      <c r="D30" s="62"/>
      <c r="E30" s="62"/>
      <c r="F30" s="64">
        <v>0.28000000000000003</v>
      </c>
      <c r="G30" s="77">
        <v>0.3</v>
      </c>
      <c r="H30" s="63">
        <v>102.142310857772</v>
      </c>
      <c r="I30" s="63">
        <v>1.8320322739958199E-2</v>
      </c>
      <c r="J30" s="63">
        <v>0.116832425439096</v>
      </c>
      <c r="K30" s="82">
        <f t="shared" si="2"/>
        <v>1.0714285714285714</v>
      </c>
      <c r="L30" s="99">
        <f>AVERAGE(H30:H34)</f>
        <v>90.947809553146016</v>
      </c>
      <c r="M30" s="99">
        <f>AVERAGE(I30:I34)</f>
        <v>1.9203727881959429E-2</v>
      </c>
      <c r="V30" s="62"/>
      <c r="W30" s="62"/>
      <c r="X30" s="62"/>
      <c r="Y30" s="62"/>
      <c r="Z30" s="62">
        <v>0.36199999999999999</v>
      </c>
      <c r="AA30" s="62">
        <v>0.55000000000000004</v>
      </c>
      <c r="AB30" s="63">
        <v>79.873178482055593</v>
      </c>
      <c r="AC30" s="63">
        <v>1.10392414526937E-2</v>
      </c>
      <c r="AD30" s="63">
        <v>8.6445723051866902E-2</v>
      </c>
      <c r="AE30" s="82">
        <f t="shared" si="0"/>
        <v>1.5193370165745859</v>
      </c>
      <c r="AF30" s="99">
        <f>AVERAGE(AB30:AB33)</f>
        <v>72.107628762721944</v>
      </c>
      <c r="AG30" s="99">
        <f>AVERAGE(AC30:AC33)</f>
        <v>5.3047315440453449E-2</v>
      </c>
      <c r="AH30" s="99">
        <f>_xlfn.STDEV.P(AC30:AC33)</f>
        <v>3.0501576151455153E-2</v>
      </c>
      <c r="AI30">
        <f t="shared" si="1"/>
        <v>1.5193370165745859</v>
      </c>
    </row>
    <row r="31" spans="2:51" x14ac:dyDescent="0.25">
      <c r="B31" s="62"/>
      <c r="C31" s="62"/>
      <c r="D31" s="62"/>
      <c r="E31" s="62"/>
      <c r="F31" s="64">
        <v>0.28000000000000003</v>
      </c>
      <c r="G31" s="77">
        <v>0.3</v>
      </c>
      <c r="H31" s="63">
        <v>72.058296442031804</v>
      </c>
      <c r="I31" s="63">
        <v>1.25301797309317E-2</v>
      </c>
      <c r="J31" s="63">
        <v>5.01684439559048E-2</v>
      </c>
      <c r="K31" s="82">
        <f t="shared" si="2"/>
        <v>1.0714285714285714</v>
      </c>
      <c r="L31" s="99"/>
      <c r="M31" s="99"/>
      <c r="V31" s="62"/>
      <c r="W31" s="62"/>
      <c r="X31" s="62"/>
      <c r="Y31" s="62"/>
      <c r="Z31" s="62">
        <v>0.36199999999999999</v>
      </c>
      <c r="AA31" s="62">
        <v>0.55000000000000004</v>
      </c>
      <c r="AB31" s="63">
        <v>75.008420705795203</v>
      </c>
      <c r="AC31" s="63">
        <v>7.4915720377405501E-2</v>
      </c>
      <c r="AD31" s="63">
        <v>0.312687164991513</v>
      </c>
      <c r="AE31" s="82">
        <f t="shared" si="0"/>
        <v>1.5193370165745859</v>
      </c>
      <c r="AI31" t="str">
        <f t="shared" si="1"/>
        <v/>
      </c>
    </row>
    <row r="32" spans="2:51" x14ac:dyDescent="0.25">
      <c r="B32" s="62"/>
      <c r="C32" s="62"/>
      <c r="D32" s="62"/>
      <c r="E32" s="62"/>
      <c r="F32" s="64">
        <v>0.28000000000000003</v>
      </c>
      <c r="G32" s="77">
        <v>0.3</v>
      </c>
      <c r="H32" s="63">
        <v>105.773405313491</v>
      </c>
      <c r="I32" s="63">
        <v>3.4031266965235403E-2</v>
      </c>
      <c r="J32" s="63">
        <v>0.200774555060559</v>
      </c>
      <c r="K32" s="82">
        <f t="shared" si="2"/>
        <v>1.0714285714285714</v>
      </c>
      <c r="L32" s="99"/>
      <c r="M32" s="99"/>
      <c r="V32" s="62"/>
      <c r="W32" s="62"/>
      <c r="X32" s="62"/>
      <c r="Y32" s="62"/>
      <c r="Z32" s="62">
        <v>0.36199999999999999</v>
      </c>
      <c r="AA32" s="62">
        <v>0.55000000000000004</v>
      </c>
      <c r="AB32" s="63">
        <v>83.102352142333899</v>
      </c>
      <c r="AC32" s="63">
        <v>3.7861694698663698E-2</v>
      </c>
      <c r="AD32" s="63">
        <v>0.18985422960057299</v>
      </c>
      <c r="AE32" s="82">
        <f t="shared" si="0"/>
        <v>1.5193370165745859</v>
      </c>
      <c r="AI32" t="str">
        <f t="shared" si="1"/>
        <v/>
      </c>
    </row>
    <row r="33" spans="2:35" x14ac:dyDescent="0.25">
      <c r="B33" s="62"/>
      <c r="C33" s="62"/>
      <c r="D33" s="62"/>
      <c r="E33" s="62"/>
      <c r="F33" s="64">
        <v>0.28000000000000003</v>
      </c>
      <c r="G33" s="77">
        <v>0.3</v>
      </c>
      <c r="H33" s="63">
        <v>76.110450506210299</v>
      </c>
      <c r="I33" s="63">
        <v>9.9483788208490301E-3</v>
      </c>
      <c r="J33" s="63">
        <v>3.2822510727357403E-2</v>
      </c>
      <c r="K33" s="82">
        <f t="shared" si="2"/>
        <v>1.0714285714285714</v>
      </c>
      <c r="L33" s="99"/>
      <c r="M33" s="99"/>
      <c r="V33" s="62"/>
      <c r="W33" s="62"/>
      <c r="X33" s="62"/>
      <c r="Y33" s="62"/>
      <c r="Z33" s="62">
        <v>0.36199999999999999</v>
      </c>
      <c r="AA33" s="62">
        <v>0.55000000000000004</v>
      </c>
      <c r="AB33" s="63">
        <v>50.446563720703097</v>
      </c>
      <c r="AC33" s="63">
        <v>8.8372605233050905E-2</v>
      </c>
      <c r="AD33" s="63">
        <v>0.33900979443296803</v>
      </c>
      <c r="AE33" s="82">
        <f t="shared" si="0"/>
        <v>1.5193370165745859</v>
      </c>
      <c r="AI33" t="str">
        <f t="shared" si="1"/>
        <v/>
      </c>
    </row>
    <row r="34" spans="2:35" x14ac:dyDescent="0.25">
      <c r="B34" s="62"/>
      <c r="C34" s="62"/>
      <c r="D34" s="62"/>
      <c r="E34" s="62"/>
      <c r="F34" s="64">
        <v>0.28000000000000003</v>
      </c>
      <c r="G34" s="77">
        <v>0.3</v>
      </c>
      <c r="H34" s="63">
        <v>98.654584646224905</v>
      </c>
      <c r="I34" s="63">
        <v>2.11884911528228E-2</v>
      </c>
      <c r="J34" s="63">
        <v>0.116751017322268</v>
      </c>
      <c r="K34" s="82">
        <f t="shared" si="2"/>
        <v>1.0714285714285714</v>
      </c>
      <c r="L34" s="99"/>
      <c r="M34" s="99"/>
      <c r="V34" s="62"/>
      <c r="W34" s="62"/>
      <c r="X34" s="62"/>
      <c r="Y34" s="62"/>
      <c r="Z34" s="62">
        <v>0.36199999999999999</v>
      </c>
      <c r="AA34" s="62">
        <v>0.6</v>
      </c>
      <c r="AB34" s="63">
        <v>87.1518647670745</v>
      </c>
      <c r="AC34" s="63">
        <v>5.2480355229305702E-3</v>
      </c>
      <c r="AD34" s="63">
        <v>2.9665280219908E-2</v>
      </c>
      <c r="AE34" s="82">
        <f t="shared" si="0"/>
        <v>1.6574585635359116</v>
      </c>
      <c r="AF34" s="99">
        <f>AVERAGE(AB34:AB37)</f>
        <v>86.894996643066378</v>
      </c>
      <c r="AG34" s="99">
        <f>AVERAGE(AC34:AC37)</f>
        <v>3.6213536833707621E-2</v>
      </c>
      <c r="AH34" s="99">
        <f>_xlfn.STDEV.P(AC34:AC37)</f>
        <v>2.4903190756253506E-2</v>
      </c>
      <c r="AI34">
        <f t="shared" si="1"/>
        <v>1.6574585635359116</v>
      </c>
    </row>
    <row r="35" spans="2:35" x14ac:dyDescent="0.25">
      <c r="B35" s="62"/>
      <c r="C35" s="62"/>
      <c r="D35" s="62"/>
      <c r="E35" s="62"/>
      <c r="F35" s="64">
        <v>0.28000000000000003</v>
      </c>
      <c r="G35" s="77">
        <v>0.32</v>
      </c>
      <c r="H35" s="63">
        <v>112.269344806671</v>
      </c>
      <c r="I35" s="63">
        <v>8.3224515072660606E-3</v>
      </c>
      <c r="J35" s="63">
        <v>4.9493420230581203E-2</v>
      </c>
      <c r="K35" s="82">
        <f t="shared" si="2"/>
        <v>1.1428571428571428</v>
      </c>
      <c r="L35" s="99">
        <f>AVERAGE(H35:H39)</f>
        <v>103.52308235168444</v>
      </c>
      <c r="M35" s="99">
        <f>AVERAGE(I35:I39)</f>
        <v>1.1297623757397023E-2</v>
      </c>
      <c r="P35" t="s">
        <v>204</v>
      </c>
      <c r="Q35">
        <v>2500</v>
      </c>
      <c r="R35" t="s">
        <v>210</v>
      </c>
      <c r="V35" s="62"/>
      <c r="W35" s="62"/>
      <c r="X35" s="62"/>
      <c r="Y35" s="62"/>
      <c r="Z35" s="62">
        <v>0.36199999999999999</v>
      </c>
      <c r="AA35" s="62">
        <v>0.6</v>
      </c>
      <c r="AB35" s="63">
        <v>93.030741214752197</v>
      </c>
      <c r="AC35" s="63">
        <v>7.4548698906982402E-2</v>
      </c>
      <c r="AD35" s="63">
        <v>0.29690867872885202</v>
      </c>
      <c r="AE35" s="82">
        <f t="shared" si="0"/>
        <v>1.6574585635359116</v>
      </c>
      <c r="AI35" t="str">
        <f t="shared" si="1"/>
        <v/>
      </c>
    </row>
    <row r="36" spans="2:35" x14ac:dyDescent="0.25">
      <c r="B36" s="62"/>
      <c r="C36" s="62"/>
      <c r="D36" s="62"/>
      <c r="E36" s="62"/>
      <c r="F36" s="64">
        <v>0.28000000000000003</v>
      </c>
      <c r="G36" s="77">
        <v>0.32</v>
      </c>
      <c r="H36" s="63">
        <v>91.827549934387207</v>
      </c>
      <c r="I36" s="63">
        <v>7.22780154934717E-3</v>
      </c>
      <c r="J36" s="63">
        <v>3.1350206421483499E-2</v>
      </c>
      <c r="K36" s="82">
        <f t="shared" si="2"/>
        <v>1.1428571428571428</v>
      </c>
      <c r="L36" s="99"/>
      <c r="M36" s="99"/>
      <c r="P36" t="s">
        <v>205</v>
      </c>
      <c r="Q36">
        <v>1000</v>
      </c>
      <c r="R36" t="s">
        <v>210</v>
      </c>
      <c r="V36" s="62"/>
      <c r="W36" s="62"/>
      <c r="X36" s="62"/>
      <c r="Y36" s="62"/>
      <c r="Z36" s="62">
        <v>0.36199999999999999</v>
      </c>
      <c r="AA36" s="62">
        <v>0.6</v>
      </c>
      <c r="AB36" s="63">
        <v>84.938203334808307</v>
      </c>
      <c r="AC36" s="63">
        <v>3.6069382015135397E-2</v>
      </c>
      <c r="AD36" s="63">
        <v>0.17881178848762699</v>
      </c>
      <c r="AE36" s="82">
        <f t="shared" si="0"/>
        <v>1.6574585635359116</v>
      </c>
      <c r="AI36" t="str">
        <f t="shared" si="1"/>
        <v/>
      </c>
    </row>
    <row r="37" spans="2:35" x14ac:dyDescent="0.25">
      <c r="B37" s="62"/>
      <c r="C37" s="62"/>
      <c r="D37" s="62"/>
      <c r="E37" s="62"/>
      <c r="F37" s="64">
        <v>0.28000000000000003</v>
      </c>
      <c r="G37" s="77">
        <v>0.32</v>
      </c>
      <c r="H37" s="63">
        <v>130.01699686050401</v>
      </c>
      <c r="I37" s="63">
        <v>2.3902841141274899E-2</v>
      </c>
      <c r="J37" s="63">
        <v>0.12737393141273501</v>
      </c>
      <c r="K37" s="79">
        <f t="shared" si="2"/>
        <v>1.1428571428571428</v>
      </c>
      <c r="L37" s="99"/>
      <c r="M37" s="99"/>
      <c r="P37" t="s">
        <v>206</v>
      </c>
      <c r="Q37">
        <v>500</v>
      </c>
      <c r="R37" t="s">
        <v>210</v>
      </c>
      <c r="V37" s="62"/>
      <c r="W37" s="62"/>
      <c r="X37" s="62"/>
      <c r="Y37" s="62"/>
      <c r="Z37" s="62">
        <v>0.36199999999999999</v>
      </c>
      <c r="AA37" s="62">
        <v>0.6</v>
      </c>
      <c r="AB37" s="63">
        <v>82.459177255630493</v>
      </c>
      <c r="AC37" s="63">
        <v>2.89880308897821E-2</v>
      </c>
      <c r="AD37" s="63">
        <v>0.16856114071782499</v>
      </c>
      <c r="AE37" s="82">
        <f t="shared" si="0"/>
        <v>1.6574585635359116</v>
      </c>
      <c r="AI37" t="str">
        <f t="shared" si="1"/>
        <v/>
      </c>
    </row>
    <row r="38" spans="2:35" x14ac:dyDescent="0.25">
      <c r="B38" s="62"/>
      <c r="C38" s="62"/>
      <c r="D38" s="62"/>
      <c r="E38" s="62"/>
      <c r="F38" s="64">
        <v>0.28000000000000003</v>
      </c>
      <c r="G38" s="77">
        <v>0.32</v>
      </c>
      <c r="H38" s="63">
        <v>76.190719127655001</v>
      </c>
      <c r="I38" s="63">
        <v>1.42127055994693E-2</v>
      </c>
      <c r="J38" s="63">
        <v>2.70729568001607E-2</v>
      </c>
      <c r="K38" s="79">
        <f t="shared" si="2"/>
        <v>1.1428571428571428</v>
      </c>
      <c r="L38" s="99"/>
      <c r="M38" s="99"/>
      <c r="P38" t="s">
        <v>207</v>
      </c>
      <c r="Q38">
        <v>1000</v>
      </c>
      <c r="R38" t="s">
        <v>209</v>
      </c>
      <c r="V38" s="62"/>
      <c r="W38" s="62"/>
      <c r="X38" s="62"/>
      <c r="Y38" s="62"/>
      <c r="Z38" s="62">
        <v>0.36199999999999999</v>
      </c>
      <c r="AA38" s="62">
        <v>0.7</v>
      </c>
      <c r="AB38" s="63">
        <v>93.207547903060899</v>
      </c>
      <c r="AC38" s="63">
        <v>2.20441534835954E-2</v>
      </c>
      <c r="AD38" s="63">
        <v>0.14291198214791601</v>
      </c>
      <c r="AE38" s="82">
        <f t="shared" si="0"/>
        <v>1.9337016574585635</v>
      </c>
      <c r="AF38" s="99">
        <f>AVERAGE(AB38:AB41)</f>
        <v>90.983768403530078</v>
      </c>
      <c r="AG38" s="99">
        <f>AVERAGE(AC38:AC41)</f>
        <v>6.1667618950630027E-2</v>
      </c>
      <c r="AH38" s="99">
        <f>_xlfn.STDEV.P(AC38:AC41)</f>
        <v>4.1437232768677272E-2</v>
      </c>
      <c r="AI38">
        <f t="shared" si="1"/>
        <v>1.9337016574585635</v>
      </c>
    </row>
    <row r="39" spans="2:35" x14ac:dyDescent="0.25">
      <c r="B39" s="62"/>
      <c r="C39" s="62"/>
      <c r="D39" s="62"/>
      <c r="E39" s="62"/>
      <c r="F39" s="64">
        <v>0.28000000000000003</v>
      </c>
      <c r="G39" s="77">
        <v>0.32</v>
      </c>
      <c r="H39" s="63">
        <v>107.310801029205</v>
      </c>
      <c r="I39" s="63">
        <v>2.82231898962768E-3</v>
      </c>
      <c r="J39" s="63">
        <v>5.3018870888896803E-3</v>
      </c>
      <c r="K39" s="79">
        <f t="shared" si="2"/>
        <v>1.1428571428571428</v>
      </c>
      <c r="L39" s="99"/>
      <c r="M39" s="99"/>
      <c r="P39" t="s">
        <v>208</v>
      </c>
      <c r="Q39">
        <v>2500</v>
      </c>
      <c r="R39" t="s">
        <v>209</v>
      </c>
      <c r="V39" s="62"/>
      <c r="W39" s="62"/>
      <c r="X39" s="62"/>
      <c r="Y39" s="62"/>
      <c r="Z39" s="62">
        <v>0.36199999999999999</v>
      </c>
      <c r="AA39" s="62">
        <v>0.7</v>
      </c>
      <c r="AB39" s="63">
        <v>95.247760057449298</v>
      </c>
      <c r="AC39" s="63">
        <v>8.7274508307759693E-2</v>
      </c>
      <c r="AD39" s="63">
        <v>0.31257929823663499</v>
      </c>
      <c r="AE39" s="82">
        <f t="shared" si="0"/>
        <v>1.9337016574585635</v>
      </c>
      <c r="AI39" t="str">
        <f t="shared" si="1"/>
        <v/>
      </c>
    </row>
    <row r="40" spans="2:35" x14ac:dyDescent="0.25">
      <c r="B40" s="62"/>
      <c r="C40" s="62"/>
      <c r="D40" s="62"/>
      <c r="E40" s="62"/>
      <c r="F40" s="64">
        <v>0.28000000000000003</v>
      </c>
      <c r="G40" s="77">
        <v>0.34</v>
      </c>
      <c r="H40" s="63">
        <v>100.461384057998</v>
      </c>
      <c r="I40" s="63">
        <v>4.0209453266178401E-3</v>
      </c>
      <c r="J40" s="63">
        <v>1.8142399564419098E-2</v>
      </c>
      <c r="K40" s="79">
        <f t="shared" si="2"/>
        <v>1.2142857142857142</v>
      </c>
      <c r="L40" s="99">
        <f>AVERAGE(H40:H44)</f>
        <v>103.03359847068741</v>
      </c>
      <c r="M40" s="99">
        <f>AVERAGE(I40:I44)</f>
        <v>7.1422367833983702E-3</v>
      </c>
      <c r="V40" s="62"/>
      <c r="W40" s="62"/>
      <c r="X40" s="62"/>
      <c r="Y40" s="62"/>
      <c r="Z40" s="62">
        <v>0.36199999999999999</v>
      </c>
      <c r="AA40" s="62">
        <v>0.7</v>
      </c>
      <c r="AB40" s="63">
        <v>88.457717418670597</v>
      </c>
      <c r="AC40" s="63">
        <v>0.116342525498057</v>
      </c>
      <c r="AD40" s="63">
        <v>0.38897469174204202</v>
      </c>
      <c r="AE40" s="82">
        <f t="shared" si="0"/>
        <v>1.9337016574585635</v>
      </c>
      <c r="AI40" t="str">
        <f t="shared" si="1"/>
        <v/>
      </c>
    </row>
    <row r="41" spans="2:35" ht="15.75" thickBot="1" x14ac:dyDescent="0.3">
      <c r="B41" s="62"/>
      <c r="C41" s="62"/>
      <c r="D41" s="62"/>
      <c r="E41" s="62"/>
      <c r="F41" s="64">
        <v>0.28000000000000003</v>
      </c>
      <c r="G41" s="77">
        <v>0.34</v>
      </c>
      <c r="H41" s="63">
        <v>92.255847454071002</v>
      </c>
      <c r="I41" s="63">
        <v>6.8764091184328998E-3</v>
      </c>
      <c r="J41" s="63">
        <v>4.1813021097880397E-2</v>
      </c>
      <c r="K41" s="79">
        <f t="shared" si="2"/>
        <v>1.2142857142857142</v>
      </c>
      <c r="L41" s="99"/>
      <c r="M41" s="99"/>
      <c r="V41" s="87"/>
      <c r="W41" s="87"/>
      <c r="X41" s="87"/>
      <c r="Y41" s="87"/>
      <c r="Z41" s="87">
        <v>0.36199999999999999</v>
      </c>
      <c r="AA41" s="87">
        <v>0.7</v>
      </c>
      <c r="AB41" s="90">
        <v>87.022048234939504</v>
      </c>
      <c r="AC41" s="90">
        <v>2.1009288513108001E-2</v>
      </c>
      <c r="AD41" s="90">
        <v>0.15243816541565999</v>
      </c>
      <c r="AE41" s="107">
        <f t="shared" si="0"/>
        <v>1.9337016574585635</v>
      </c>
      <c r="AF41" s="100"/>
      <c r="AG41" s="100"/>
      <c r="AH41" s="100"/>
      <c r="AI41" t="str">
        <f t="shared" si="1"/>
        <v/>
      </c>
    </row>
    <row r="42" spans="2:35" x14ac:dyDescent="0.25">
      <c r="B42" s="62"/>
      <c r="C42" s="62"/>
      <c r="D42" s="62"/>
      <c r="E42" s="62"/>
      <c r="F42" s="64">
        <v>0.28000000000000003</v>
      </c>
      <c r="G42" s="77">
        <v>0.34</v>
      </c>
      <c r="H42" s="63">
        <v>111.79615020751901</v>
      </c>
      <c r="I42" s="63">
        <v>1.0023386982541601E-2</v>
      </c>
      <c r="J42" s="63">
        <v>6.4323855565621493E-2</v>
      </c>
      <c r="K42" s="79">
        <f t="shared" si="2"/>
        <v>1.2142857142857142</v>
      </c>
      <c r="L42" s="99"/>
      <c r="M42" s="99"/>
      <c r="V42" s="83" t="s">
        <v>146</v>
      </c>
      <c r="W42" s="83">
        <v>2500</v>
      </c>
      <c r="X42" s="83">
        <v>0.15</v>
      </c>
      <c r="Y42" s="83">
        <v>0.5</v>
      </c>
      <c r="Z42" s="83">
        <v>0.36199999999999999</v>
      </c>
      <c r="AA42" s="83">
        <v>0.36199999999999999</v>
      </c>
      <c r="AB42" s="85">
        <v>79.217655181884695</v>
      </c>
      <c r="AC42" s="85">
        <v>1.3054771042860701E-2</v>
      </c>
      <c r="AD42" s="85">
        <v>7.3215046009422996E-2</v>
      </c>
      <c r="AE42" s="108">
        <f t="shared" si="0"/>
        <v>1</v>
      </c>
      <c r="AF42" s="101">
        <f>AVERAGE(AB42:AB45)</f>
        <v>93.607429563999062</v>
      </c>
      <c r="AG42" s="101">
        <f>AVERAGE(AC42:AC45)</f>
        <v>1.4356220411758325E-2</v>
      </c>
      <c r="AH42" s="101">
        <f>_xlfn.STDEV.P(AC42:AC45)</f>
        <v>4.5432492743506898E-3</v>
      </c>
      <c r="AI42">
        <f t="shared" ref="AI42:AI74" si="3">IF(AF42=0,"",AE42)</f>
        <v>1</v>
      </c>
    </row>
    <row r="43" spans="2:35" x14ac:dyDescent="0.25">
      <c r="B43" s="62"/>
      <c r="C43" s="62"/>
      <c r="D43" s="62"/>
      <c r="E43" s="62"/>
      <c r="F43" s="64">
        <v>0.28000000000000003</v>
      </c>
      <c r="G43" s="77">
        <v>0.34</v>
      </c>
      <c r="H43" s="63">
        <v>106.417412042617</v>
      </c>
      <c r="I43" s="63">
        <v>1.25809033380754E-2</v>
      </c>
      <c r="J43" s="63">
        <v>8.0108307459205899E-2</v>
      </c>
      <c r="K43" s="79">
        <f t="shared" si="2"/>
        <v>1.2142857142857142</v>
      </c>
      <c r="L43" s="99"/>
      <c r="M43" s="99"/>
      <c r="V43" s="62"/>
      <c r="W43" s="62"/>
      <c r="X43" s="62"/>
      <c r="Y43" s="62"/>
      <c r="Z43" s="83">
        <v>0.36199999999999999</v>
      </c>
      <c r="AA43" s="62">
        <v>0.36199999999999999</v>
      </c>
      <c r="AB43" s="63">
        <v>97.963407754898</v>
      </c>
      <c r="AC43" s="63">
        <v>9.3975225777585998E-3</v>
      </c>
      <c r="AD43" s="63">
        <v>5.0702807775358703E-2</v>
      </c>
      <c r="AE43" s="82">
        <f t="shared" si="0"/>
        <v>1</v>
      </c>
      <c r="AI43" t="str">
        <f t="shared" si="3"/>
        <v/>
      </c>
    </row>
    <row r="44" spans="2:35" x14ac:dyDescent="0.25">
      <c r="B44" s="62"/>
      <c r="C44" s="62"/>
      <c r="D44" s="62"/>
      <c r="E44" s="62"/>
      <c r="F44" s="64">
        <v>0.28000000000000003</v>
      </c>
      <c r="G44" s="77">
        <v>0.34</v>
      </c>
      <c r="H44" s="63">
        <v>104.237198591232</v>
      </c>
      <c r="I44" s="63">
        <v>2.2095391513241099E-3</v>
      </c>
      <c r="J44" s="63">
        <v>5.3419416210303801E-3</v>
      </c>
      <c r="K44" s="79">
        <f t="shared" si="2"/>
        <v>1.2142857142857142</v>
      </c>
      <c r="L44" s="99"/>
      <c r="M44" s="99"/>
      <c r="V44" s="62"/>
      <c r="W44" s="62"/>
      <c r="X44" s="62"/>
      <c r="Y44" s="62"/>
      <c r="Z44" s="83">
        <v>0.36199999999999999</v>
      </c>
      <c r="AA44" s="62">
        <v>0.36199999999999999</v>
      </c>
      <c r="AB44" s="63">
        <v>101.99190974235501</v>
      </c>
      <c r="AC44" s="63">
        <v>1.32033464472273E-2</v>
      </c>
      <c r="AD44" s="63">
        <v>7.0789837014557003E-2</v>
      </c>
      <c r="AE44" s="82">
        <f t="shared" si="0"/>
        <v>1</v>
      </c>
      <c r="AI44" t="str">
        <f t="shared" si="3"/>
        <v/>
      </c>
    </row>
    <row r="45" spans="2:35" x14ac:dyDescent="0.25">
      <c r="B45" s="62"/>
      <c r="C45" s="62"/>
      <c r="D45" s="62"/>
      <c r="E45" s="62"/>
      <c r="F45" s="64">
        <v>0.28000000000000003</v>
      </c>
      <c r="G45" s="77">
        <v>0.36</v>
      </c>
      <c r="H45" s="63">
        <v>118.664956092834</v>
      </c>
      <c r="I45" s="63">
        <v>1.9831928147600299E-2</v>
      </c>
      <c r="J45" s="63">
        <v>0.115233537928491</v>
      </c>
      <c r="K45" s="79">
        <f t="shared" si="2"/>
        <v>1.2857142857142856</v>
      </c>
      <c r="L45" s="99">
        <f>AVERAGE(H45:H49)</f>
        <v>92.514421701431161</v>
      </c>
      <c r="M45" s="99">
        <f>AVERAGE(I45:I49)</f>
        <v>1.0949051416399675E-2</v>
      </c>
      <c r="V45" s="62"/>
      <c r="W45" s="62"/>
      <c r="X45" s="62"/>
      <c r="Y45" s="62"/>
      <c r="Z45" s="83">
        <v>0.36199999999999999</v>
      </c>
      <c r="AA45" s="62">
        <v>0.36199999999999999</v>
      </c>
      <c r="AB45" s="63">
        <v>95.256745576858506</v>
      </c>
      <c r="AC45" s="63">
        <v>2.17692415791867E-2</v>
      </c>
      <c r="AD45" s="63">
        <v>0.130350284816452</v>
      </c>
      <c r="AE45" s="82">
        <f t="shared" si="0"/>
        <v>1</v>
      </c>
      <c r="AI45" t="str">
        <f t="shared" si="3"/>
        <v/>
      </c>
    </row>
    <row r="46" spans="2:35" x14ac:dyDescent="0.25">
      <c r="B46" s="62"/>
      <c r="C46" s="62"/>
      <c r="D46" s="62"/>
      <c r="E46" s="62"/>
      <c r="F46" s="64">
        <v>0.28000000000000003</v>
      </c>
      <c r="G46" s="77">
        <v>0.36</v>
      </c>
      <c r="H46" s="63">
        <v>85.638558387756305</v>
      </c>
      <c r="I46" s="63">
        <v>5.1623770369204503E-3</v>
      </c>
      <c r="J46" s="63">
        <v>2.00791506048725E-2</v>
      </c>
      <c r="K46" s="79">
        <f t="shared" si="2"/>
        <v>1.2857142857142856</v>
      </c>
      <c r="L46" s="99"/>
      <c r="M46" s="99"/>
      <c r="V46" s="62"/>
      <c r="W46" s="62"/>
      <c r="X46" s="62"/>
      <c r="Y46" s="62"/>
      <c r="Z46" s="83">
        <v>0.36199999999999999</v>
      </c>
      <c r="AA46" s="62">
        <v>0.38</v>
      </c>
      <c r="AB46" s="63">
        <v>62.045171499252298</v>
      </c>
      <c r="AC46" s="63">
        <v>7.18629381529509E-3</v>
      </c>
      <c r="AD46" s="63">
        <v>2.1023662066310799E-2</v>
      </c>
      <c r="AE46" s="82">
        <f t="shared" si="0"/>
        <v>1.0497237569060773</v>
      </c>
      <c r="AF46" s="99">
        <f>AVERAGE(AB46:AB49)</f>
        <v>96.090802788734067</v>
      </c>
      <c r="AG46" s="99">
        <f>AVERAGE(AC46:AC49)</f>
        <v>4.3738680484927076E-3</v>
      </c>
      <c r="AH46" s="99">
        <f>_xlfn.STDEV.P(AC46:AC49)</f>
        <v>1.6515163687463525E-3</v>
      </c>
      <c r="AI46">
        <f t="shared" si="3"/>
        <v>1.0497237569060773</v>
      </c>
    </row>
    <row r="47" spans="2:35" x14ac:dyDescent="0.25">
      <c r="B47" s="62"/>
      <c r="C47" s="62"/>
      <c r="D47" s="62"/>
      <c r="E47" s="62"/>
      <c r="F47" s="64">
        <v>0.28000000000000003</v>
      </c>
      <c r="G47" s="77">
        <v>0.36</v>
      </c>
      <c r="H47" s="63">
        <v>66.314270496368394</v>
      </c>
      <c r="I47" s="63">
        <v>9.1284318857089101E-3</v>
      </c>
      <c r="J47" s="63">
        <v>2.82480499976436E-2</v>
      </c>
      <c r="K47" s="79">
        <f t="shared" si="2"/>
        <v>1.2857142857142856</v>
      </c>
      <c r="L47" s="99"/>
      <c r="M47" s="99"/>
      <c r="V47" s="62"/>
      <c r="W47" s="62"/>
      <c r="X47" s="62"/>
      <c r="Y47" s="62"/>
      <c r="Z47" s="83">
        <v>0.36199999999999999</v>
      </c>
      <c r="AA47" s="62">
        <v>0.38</v>
      </c>
      <c r="AB47" s="63">
        <v>101.505209445953</v>
      </c>
      <c r="AC47" s="63">
        <v>3.2059933272597699E-3</v>
      </c>
      <c r="AD47" s="63">
        <v>1.89064762840759E-2</v>
      </c>
      <c r="AE47" s="82">
        <f t="shared" si="0"/>
        <v>1.0497237569060773</v>
      </c>
      <c r="AI47" t="str">
        <f t="shared" si="3"/>
        <v/>
      </c>
    </row>
    <row r="48" spans="2:35" x14ac:dyDescent="0.25">
      <c r="B48" s="62"/>
      <c r="C48" s="62"/>
      <c r="D48" s="62"/>
      <c r="E48" s="62"/>
      <c r="F48" s="64">
        <v>0.28000000000000003</v>
      </c>
      <c r="G48" s="77">
        <v>0.36</v>
      </c>
      <c r="H48" s="63">
        <v>69.376468181610093</v>
      </c>
      <c r="I48" s="63">
        <v>1.2978867870315601E-2</v>
      </c>
      <c r="J48" s="63">
        <v>7.1349036187374898E-2</v>
      </c>
      <c r="K48" s="79">
        <f t="shared" si="2"/>
        <v>1.2857142857142856</v>
      </c>
      <c r="L48" s="99"/>
      <c r="M48" s="99"/>
      <c r="V48" s="62"/>
      <c r="W48" s="62"/>
      <c r="X48" s="62"/>
      <c r="Y48" s="62"/>
      <c r="Z48" s="83">
        <v>0.36199999999999999</v>
      </c>
      <c r="AA48" s="62">
        <v>0.38</v>
      </c>
      <c r="AB48" s="63">
        <v>116.163626670837</v>
      </c>
      <c r="AC48" s="63">
        <v>3.1747098278178498E-3</v>
      </c>
      <c r="AD48" s="63">
        <v>1.42898091380207E-2</v>
      </c>
      <c r="AE48" s="82">
        <f t="shared" si="0"/>
        <v>1.0497237569060773</v>
      </c>
      <c r="AI48" t="str">
        <f t="shared" si="3"/>
        <v/>
      </c>
    </row>
    <row r="49" spans="2:35" x14ac:dyDescent="0.25">
      <c r="B49" s="62"/>
      <c r="C49" s="62"/>
      <c r="D49" s="62"/>
      <c r="E49" s="62"/>
      <c r="F49" s="64">
        <v>0.28000000000000003</v>
      </c>
      <c r="G49" s="77">
        <v>0.36</v>
      </c>
      <c r="H49" s="63">
        <v>122.57785534858699</v>
      </c>
      <c r="I49" s="63">
        <v>7.6436521414531104E-3</v>
      </c>
      <c r="J49" s="63">
        <v>4.2499271859570302E-2</v>
      </c>
      <c r="K49" s="79">
        <f t="shared" si="2"/>
        <v>1.2857142857142856</v>
      </c>
      <c r="L49" s="99"/>
      <c r="M49" s="99"/>
      <c r="V49" s="62"/>
      <c r="W49" s="62"/>
      <c r="X49" s="62"/>
      <c r="Y49" s="62"/>
      <c r="Z49" s="83">
        <v>0.36199999999999999</v>
      </c>
      <c r="AA49" s="62">
        <v>0.38</v>
      </c>
      <c r="AB49" s="63">
        <v>104.649203538894</v>
      </c>
      <c r="AC49" s="63">
        <v>3.9284752235981199E-3</v>
      </c>
      <c r="AD49" s="63">
        <v>1.57919985246191E-2</v>
      </c>
      <c r="AE49" s="82">
        <f t="shared" si="0"/>
        <v>1.0497237569060773</v>
      </c>
      <c r="AI49" t="str">
        <f t="shared" si="3"/>
        <v/>
      </c>
    </row>
    <row r="50" spans="2:35" x14ac:dyDescent="0.25">
      <c r="B50" s="62"/>
      <c r="C50" s="62"/>
      <c r="D50" s="62"/>
      <c r="E50" s="62"/>
      <c r="F50" s="64">
        <v>0.28000000000000003</v>
      </c>
      <c r="G50" s="77">
        <v>0.38</v>
      </c>
      <c r="H50" s="63">
        <v>83.342139959335299</v>
      </c>
      <c r="I50" s="63">
        <v>5.8006870521954404E-3</v>
      </c>
      <c r="J50" s="63">
        <v>2.22883253969712E-2</v>
      </c>
      <c r="K50" s="79">
        <f t="shared" si="2"/>
        <v>1.357142857142857</v>
      </c>
      <c r="L50" s="99">
        <f>AVERAGE(H50:H54)</f>
        <v>101.05813760757425</v>
      </c>
      <c r="M50" s="99">
        <f>AVERAGE(I50:I54)</f>
        <v>9.8888211988901083E-3</v>
      </c>
      <c r="V50" s="62"/>
      <c r="W50" s="62"/>
      <c r="X50" s="62"/>
      <c r="Y50" s="62"/>
      <c r="Z50" s="83">
        <v>0.36199999999999999</v>
      </c>
      <c r="AA50" s="62">
        <v>0.4</v>
      </c>
      <c r="AB50" s="63">
        <v>99.279462575912405</v>
      </c>
      <c r="AC50" s="63">
        <v>1.7658138258570599E-2</v>
      </c>
      <c r="AD50" s="63">
        <v>0.106247955195928</v>
      </c>
      <c r="AE50" s="82">
        <f t="shared" si="0"/>
        <v>1.1049723756906078</v>
      </c>
      <c r="AF50" s="99">
        <f>AVERAGE(AB50:AB53)</f>
        <v>110.86187982559174</v>
      </c>
      <c r="AG50" s="99">
        <f>AVERAGE(AC50:AC53)</f>
        <v>2.3390125548524678E-2</v>
      </c>
      <c r="AH50" s="99">
        <f>_xlfn.STDEV.P(AC50:AC53)</f>
        <v>1.6401882262979204E-2</v>
      </c>
      <c r="AI50">
        <f t="shared" si="3"/>
        <v>1.1049723756906078</v>
      </c>
    </row>
    <row r="51" spans="2:35" x14ac:dyDescent="0.25">
      <c r="B51" s="62"/>
      <c r="C51" s="62"/>
      <c r="D51" s="62"/>
      <c r="E51" s="62"/>
      <c r="F51" s="64">
        <v>0.28000000000000003</v>
      </c>
      <c r="G51" s="77">
        <v>0.38</v>
      </c>
      <c r="H51" s="63">
        <v>107.430936574935</v>
      </c>
      <c r="I51" s="63">
        <v>9.0223903501197404E-3</v>
      </c>
      <c r="J51" s="63">
        <v>4.81915202305171E-2</v>
      </c>
      <c r="K51" s="79">
        <f t="shared" si="2"/>
        <v>1.357142857142857</v>
      </c>
      <c r="L51" s="99"/>
      <c r="M51" s="99"/>
      <c r="V51" s="62"/>
      <c r="W51" s="62"/>
      <c r="X51" s="62"/>
      <c r="Y51" s="62"/>
      <c r="Z51" s="83">
        <v>0.36199999999999999</v>
      </c>
      <c r="AA51" s="62">
        <v>0.4</v>
      </c>
      <c r="AB51" s="63">
        <v>90.557034492492605</v>
      </c>
      <c r="AC51" s="63">
        <v>5.0498320108183302E-2</v>
      </c>
      <c r="AD51" s="63">
        <v>0.225296283975911</v>
      </c>
      <c r="AE51" s="82">
        <f t="shared" si="0"/>
        <v>1.1049723756906078</v>
      </c>
      <c r="AI51" t="str">
        <f t="shared" si="3"/>
        <v/>
      </c>
    </row>
    <row r="52" spans="2:35" x14ac:dyDescent="0.25">
      <c r="B52" s="62"/>
      <c r="C52" s="62"/>
      <c r="D52" s="62"/>
      <c r="E52" s="62"/>
      <c r="F52" s="64">
        <v>0.28000000000000003</v>
      </c>
      <c r="G52" s="77">
        <v>0.38</v>
      </c>
      <c r="H52" s="63">
        <v>101.151332616806</v>
      </c>
      <c r="I52" s="63">
        <v>1.1671668165158701E-2</v>
      </c>
      <c r="J52" s="63">
        <v>8.2649617887926505E-2</v>
      </c>
      <c r="K52" s="79">
        <f t="shared" si="2"/>
        <v>1.357142857142857</v>
      </c>
      <c r="L52" s="99"/>
      <c r="M52" s="99"/>
      <c r="V52" s="62"/>
      <c r="W52" s="62"/>
      <c r="X52" s="62"/>
      <c r="Y52" s="62"/>
      <c r="Z52" s="83">
        <v>0.36199999999999999</v>
      </c>
      <c r="AA52" s="62">
        <v>0.4</v>
      </c>
      <c r="AB52" s="63">
        <v>126.997558832168</v>
      </c>
      <c r="AC52" s="63">
        <v>1.9022858799692399E-2</v>
      </c>
      <c r="AD52" s="63">
        <v>0.123656803634729</v>
      </c>
      <c r="AE52" s="82">
        <f t="shared" si="0"/>
        <v>1.1049723756906078</v>
      </c>
      <c r="AI52" t="str">
        <f t="shared" si="3"/>
        <v/>
      </c>
    </row>
    <row r="53" spans="2:35" x14ac:dyDescent="0.25">
      <c r="B53" s="62"/>
      <c r="C53" s="62"/>
      <c r="D53" s="62"/>
      <c r="E53" s="62"/>
      <c r="F53" s="64">
        <v>0.28000000000000003</v>
      </c>
      <c r="G53" s="77">
        <v>0.38</v>
      </c>
      <c r="H53" s="63">
        <v>101.322838306427</v>
      </c>
      <c r="I53" s="63">
        <v>7.2270901250018598E-3</v>
      </c>
      <c r="J53" s="63">
        <v>4.4157032718806097E-2</v>
      </c>
      <c r="K53" s="79">
        <f t="shared" si="2"/>
        <v>1.357142857142857</v>
      </c>
      <c r="L53" s="99"/>
      <c r="M53" s="99"/>
      <c r="V53" s="62"/>
      <c r="W53" s="62"/>
      <c r="X53" s="62"/>
      <c r="Y53" s="62"/>
      <c r="Z53" s="83">
        <v>0.36199999999999999</v>
      </c>
      <c r="AA53" s="62">
        <v>0.4</v>
      </c>
      <c r="AB53" s="63">
        <v>126.61346340179399</v>
      </c>
      <c r="AC53" s="63">
        <v>6.3811850276523996E-3</v>
      </c>
      <c r="AD53" s="63">
        <v>3.0575564889662302E-2</v>
      </c>
      <c r="AE53" s="82">
        <f t="shared" si="0"/>
        <v>1.1049723756906078</v>
      </c>
      <c r="AI53" t="str">
        <f t="shared" si="3"/>
        <v/>
      </c>
    </row>
    <row r="54" spans="2:35" x14ac:dyDescent="0.25">
      <c r="B54" s="62"/>
      <c r="C54" s="62"/>
      <c r="D54" s="62"/>
      <c r="E54" s="62"/>
      <c r="F54" s="64">
        <v>0.28000000000000003</v>
      </c>
      <c r="G54" s="77">
        <v>0.38</v>
      </c>
      <c r="H54" s="63">
        <v>112.043440580368</v>
      </c>
      <c r="I54" s="63">
        <v>1.5722270301974799E-2</v>
      </c>
      <c r="J54" s="63">
        <v>8.5679738800948799E-2</v>
      </c>
      <c r="K54" s="79">
        <f t="shared" si="2"/>
        <v>1.357142857142857</v>
      </c>
      <c r="L54" s="99"/>
      <c r="M54" s="99"/>
      <c r="V54" s="62"/>
      <c r="W54" s="62"/>
      <c r="X54" s="62"/>
      <c r="Y54" s="62"/>
      <c r="Z54" s="83">
        <v>0.36199999999999999</v>
      </c>
      <c r="AA54" s="62">
        <v>0.44</v>
      </c>
      <c r="AB54" s="63">
        <v>95.198197126388493</v>
      </c>
      <c r="AC54" s="63">
        <v>3.7833497258022701E-2</v>
      </c>
      <c r="AD54" s="63">
        <v>0.17877195368611101</v>
      </c>
      <c r="AE54" s="82">
        <f t="shared" si="0"/>
        <v>1.2154696132596685</v>
      </c>
      <c r="AF54" s="99">
        <f>AVERAGE(AB54:AB57)</f>
        <v>109.53137588500962</v>
      </c>
      <c r="AG54" s="99">
        <f>AVERAGE(AC54:AC57)</f>
        <v>1.275006626664223E-2</v>
      </c>
      <c r="AH54" s="99">
        <f>_xlfn.STDEV.P(AC54:AC57)</f>
        <v>1.4548662782969029E-2</v>
      </c>
      <c r="AI54">
        <f t="shared" si="3"/>
        <v>1.2154696132596685</v>
      </c>
    </row>
    <row r="55" spans="2:35" x14ac:dyDescent="0.25">
      <c r="B55" s="62"/>
      <c r="C55" s="62"/>
      <c r="D55" s="62"/>
      <c r="E55" s="62"/>
      <c r="F55" s="64">
        <v>0.28000000000000003</v>
      </c>
      <c r="G55" s="77">
        <v>0.4</v>
      </c>
      <c r="H55" s="63">
        <v>97.749732494354205</v>
      </c>
      <c r="I55" s="63">
        <v>3.0626270731394698E-3</v>
      </c>
      <c r="J55" s="63">
        <v>8.3800853787287504E-3</v>
      </c>
      <c r="K55" s="79">
        <f t="shared" si="2"/>
        <v>1.4285714285714286</v>
      </c>
      <c r="L55" s="99">
        <f>AVERAGE(H55:H59)</f>
        <v>98.389407539367625</v>
      </c>
      <c r="M55" s="99">
        <f>AVERAGE(I55:I59)</f>
        <v>4.2583924744298129E-3</v>
      </c>
      <c r="V55" s="62"/>
      <c r="W55" s="62"/>
      <c r="X55" s="62"/>
      <c r="Y55" s="62"/>
      <c r="Z55" s="83">
        <v>0.36199999999999999</v>
      </c>
      <c r="AA55" s="62">
        <v>0.44</v>
      </c>
      <c r="AB55" s="63">
        <v>114.765222787857</v>
      </c>
      <c r="AC55" s="63">
        <v>2.2673805195728698E-3</v>
      </c>
      <c r="AD55" s="63">
        <v>6.85660044749151E-3</v>
      </c>
      <c r="AE55" s="82">
        <f t="shared" si="0"/>
        <v>1.2154696132596685</v>
      </c>
      <c r="AI55" t="str">
        <f t="shared" si="3"/>
        <v/>
      </c>
    </row>
    <row r="56" spans="2:35" x14ac:dyDescent="0.25">
      <c r="B56" s="62"/>
      <c r="C56" s="62"/>
      <c r="D56" s="62"/>
      <c r="E56" s="62"/>
      <c r="F56" s="64">
        <v>0.28000000000000003</v>
      </c>
      <c r="G56" s="77">
        <v>0.4</v>
      </c>
      <c r="H56" s="63">
        <v>74.646540641784597</v>
      </c>
      <c r="I56" s="63">
        <v>5.1737149925414902E-3</v>
      </c>
      <c r="J56" s="63">
        <v>2.9790765696621001E-2</v>
      </c>
      <c r="K56" s="79">
        <f t="shared" si="2"/>
        <v>1.4285714285714286</v>
      </c>
      <c r="L56" s="99"/>
      <c r="M56" s="99"/>
      <c r="V56" s="62"/>
      <c r="W56" s="62"/>
      <c r="X56" s="62"/>
      <c r="Y56" s="62"/>
      <c r="Z56" s="83">
        <v>0.36199999999999999</v>
      </c>
      <c r="AA56" s="62">
        <v>0.44</v>
      </c>
      <c r="AB56" s="63">
        <v>114.863227367401</v>
      </c>
      <c r="AC56" s="63">
        <v>4.74320108458308E-3</v>
      </c>
      <c r="AD56" s="63">
        <v>3.20707667335225E-2</v>
      </c>
      <c r="AE56" s="82">
        <f t="shared" si="0"/>
        <v>1.2154696132596685</v>
      </c>
      <c r="AI56" t="str">
        <f t="shared" si="3"/>
        <v/>
      </c>
    </row>
    <row r="57" spans="2:35" x14ac:dyDescent="0.25">
      <c r="B57" s="62"/>
      <c r="C57" s="62"/>
      <c r="D57" s="62"/>
      <c r="E57" s="62"/>
      <c r="F57" s="64">
        <v>0.28000000000000003</v>
      </c>
      <c r="G57" s="77">
        <v>0.4</v>
      </c>
      <c r="H57" s="63">
        <v>122.705850124359</v>
      </c>
      <c r="I57" s="63">
        <v>3.4093056034586598E-3</v>
      </c>
      <c r="J57" s="63">
        <v>6.8508792685355998E-3</v>
      </c>
      <c r="K57" s="79">
        <f t="shared" si="2"/>
        <v>1.4285714285714286</v>
      </c>
      <c r="L57" s="99"/>
      <c r="M57" s="99"/>
      <c r="V57" s="62"/>
      <c r="W57" s="62"/>
      <c r="X57" s="62"/>
      <c r="Y57" s="62"/>
      <c r="Z57" s="83">
        <v>0.36199999999999999</v>
      </c>
      <c r="AA57" s="62">
        <v>0.44</v>
      </c>
      <c r="AB57" s="63">
        <v>113.29885625839199</v>
      </c>
      <c r="AC57" s="63">
        <v>6.1561862043902696E-3</v>
      </c>
      <c r="AD57" s="63">
        <v>2.4941171168878899E-2</v>
      </c>
      <c r="AE57" s="82">
        <f t="shared" si="0"/>
        <v>1.2154696132596685</v>
      </c>
      <c r="AI57" t="str">
        <f t="shared" si="3"/>
        <v/>
      </c>
    </row>
    <row r="58" spans="2:35" x14ac:dyDescent="0.25">
      <c r="B58" s="62"/>
      <c r="C58" s="62"/>
      <c r="D58" s="62"/>
      <c r="E58" s="62"/>
      <c r="F58" s="64">
        <v>0.28000000000000003</v>
      </c>
      <c r="G58" s="77">
        <v>0.4</v>
      </c>
      <c r="H58" s="63">
        <v>99.828910827636705</v>
      </c>
      <c r="I58" s="63">
        <v>5.2639554755669398E-3</v>
      </c>
      <c r="J58" s="63">
        <v>1.46668852573115E-2</v>
      </c>
      <c r="K58" s="79">
        <f t="shared" si="2"/>
        <v>1.4285714285714286</v>
      </c>
      <c r="L58" s="99"/>
      <c r="M58" s="99"/>
      <c r="V58" s="62"/>
      <c r="W58" s="62"/>
      <c r="X58" s="62"/>
      <c r="Y58" s="62"/>
      <c r="Z58" s="83">
        <v>0.36199999999999999</v>
      </c>
      <c r="AA58" s="62">
        <v>0.48</v>
      </c>
      <c r="AB58" s="63">
        <v>98.969792366027804</v>
      </c>
      <c r="AC58" s="63">
        <v>2.36181210798736E-2</v>
      </c>
      <c r="AD58" s="63">
        <v>0.12089807564069199</v>
      </c>
      <c r="AE58" s="82">
        <f t="shared" si="0"/>
        <v>1.3259668508287292</v>
      </c>
      <c r="AF58" s="99">
        <f>AVERAGE(AB58:AB61)</f>
        <v>99.24600327014916</v>
      </c>
      <c r="AG58" s="99">
        <f>AVERAGE(AC58:AC61)</f>
        <v>2.2677278363206457E-2</v>
      </c>
      <c r="AH58" s="99">
        <f>_xlfn.STDEV.P(AC58:AC61)</f>
        <v>1.989036698564477E-2</v>
      </c>
      <c r="AI58">
        <f t="shared" si="3"/>
        <v>1.3259668508287292</v>
      </c>
    </row>
    <row r="59" spans="2:35" x14ac:dyDescent="0.25">
      <c r="B59" s="62"/>
      <c r="C59" s="62"/>
      <c r="D59" s="62"/>
      <c r="E59" s="62"/>
      <c r="F59" s="64">
        <v>0.28000000000000003</v>
      </c>
      <c r="G59" s="77">
        <v>0.4</v>
      </c>
      <c r="H59" s="63">
        <v>97.016003608703599</v>
      </c>
      <c r="I59" s="63">
        <v>4.3823592274425099E-3</v>
      </c>
      <c r="J59" s="63">
        <v>3.3475723882773901E-2</v>
      </c>
      <c r="K59" s="79">
        <f t="shared" si="2"/>
        <v>1.4285714285714286</v>
      </c>
      <c r="L59" s="99"/>
      <c r="M59" s="99"/>
      <c r="V59" s="62"/>
      <c r="W59" s="62"/>
      <c r="X59" s="62"/>
      <c r="Y59" s="62"/>
      <c r="Z59" s="83">
        <v>0.36199999999999999</v>
      </c>
      <c r="AA59" s="62">
        <v>0.48</v>
      </c>
      <c r="AB59" s="63">
        <v>118.32376432418801</v>
      </c>
      <c r="AC59" s="63">
        <v>5.4791331961014898E-2</v>
      </c>
      <c r="AD59" s="63">
        <v>0.23724762646089001</v>
      </c>
      <c r="AE59" s="82">
        <f t="shared" si="0"/>
        <v>1.3259668508287292</v>
      </c>
      <c r="AI59" t="str">
        <f t="shared" si="3"/>
        <v/>
      </c>
    </row>
    <row r="60" spans="2:35" x14ac:dyDescent="0.25">
      <c r="B60" s="62"/>
      <c r="C60" s="62"/>
      <c r="D60" s="62"/>
      <c r="E60" s="62"/>
      <c r="F60" s="64">
        <v>0.28000000000000003</v>
      </c>
      <c r="G60" s="77">
        <v>0.42</v>
      </c>
      <c r="H60" s="63">
        <v>104.453422784805</v>
      </c>
      <c r="I60" s="63">
        <v>1.94743680672472E-2</v>
      </c>
      <c r="J60" s="63">
        <v>0.13654897608147601</v>
      </c>
      <c r="K60" s="79">
        <f t="shared" si="2"/>
        <v>1.4999999999999998</v>
      </c>
      <c r="L60" s="99">
        <f>AVERAGE(H60:H64)</f>
        <v>111.84773588180501</v>
      </c>
      <c r="M60" s="99">
        <f>AVERAGE(I60:I64)</f>
        <v>9.9211384739153613E-3</v>
      </c>
      <c r="V60" s="62"/>
      <c r="W60" s="62"/>
      <c r="X60" s="62"/>
      <c r="Y60" s="62"/>
      <c r="Z60" s="83">
        <v>0.36199999999999999</v>
      </c>
      <c r="AA60" s="62">
        <v>0.48</v>
      </c>
      <c r="AB60" s="63">
        <v>80.761022806167603</v>
      </c>
      <c r="AC60" s="63">
        <v>4.7363086083753699E-3</v>
      </c>
      <c r="AD60" s="63">
        <v>1.9206594722539699E-2</v>
      </c>
      <c r="AE60" s="82">
        <f t="shared" si="0"/>
        <v>1.3259668508287292</v>
      </c>
      <c r="AI60" t="str">
        <f t="shared" si="3"/>
        <v/>
      </c>
    </row>
    <row r="61" spans="2:35" x14ac:dyDescent="0.25">
      <c r="B61" s="62"/>
      <c r="C61" s="62"/>
      <c r="D61" s="62"/>
      <c r="E61" s="62"/>
      <c r="F61" s="64">
        <v>0.28000000000000003</v>
      </c>
      <c r="G61" s="77">
        <v>0.42</v>
      </c>
      <c r="H61" s="63">
        <v>105.617467164993</v>
      </c>
      <c r="I61" s="63">
        <v>6.4014191702002499E-3</v>
      </c>
      <c r="J61" s="63">
        <v>2.0266356805060001E-2</v>
      </c>
      <c r="K61" s="79">
        <f t="shared" si="2"/>
        <v>1.4999999999999998</v>
      </c>
      <c r="L61" s="99"/>
      <c r="M61" s="99"/>
      <c r="V61" s="62"/>
      <c r="W61" s="62"/>
      <c r="X61" s="62"/>
      <c r="Y61" s="62"/>
      <c r="Z61" s="83">
        <v>0.36199999999999999</v>
      </c>
      <c r="AA61" s="62">
        <v>0.48</v>
      </c>
      <c r="AB61" s="63">
        <v>98.9294335842132</v>
      </c>
      <c r="AC61" s="63">
        <v>7.5633518035619499E-3</v>
      </c>
      <c r="AD61" s="63">
        <v>3.7750441802116501E-2</v>
      </c>
      <c r="AE61" s="82">
        <f t="shared" si="0"/>
        <v>1.3259668508287292</v>
      </c>
      <c r="AI61" t="str">
        <f t="shared" si="3"/>
        <v/>
      </c>
    </row>
    <row r="62" spans="2:35" x14ac:dyDescent="0.25">
      <c r="B62" s="62"/>
      <c r="C62" s="62"/>
      <c r="D62" s="62"/>
      <c r="E62" s="62"/>
      <c r="F62" s="64">
        <v>0.28000000000000003</v>
      </c>
      <c r="G62" s="77">
        <v>0.42</v>
      </c>
      <c r="H62" s="63">
        <v>117.21054267883299</v>
      </c>
      <c r="I62" s="63">
        <v>6.0065589947340299E-3</v>
      </c>
      <c r="J62" s="63">
        <v>1.34645461299325E-2</v>
      </c>
      <c r="K62" s="79">
        <f t="shared" si="2"/>
        <v>1.4999999999999998</v>
      </c>
      <c r="L62" s="99"/>
      <c r="M62" s="99"/>
      <c r="V62" s="62"/>
      <c r="W62" s="62"/>
      <c r="X62" s="62"/>
      <c r="Y62" s="62"/>
      <c r="Z62" s="83">
        <v>0.36199999999999999</v>
      </c>
      <c r="AA62" s="62">
        <v>0.55000000000000004</v>
      </c>
      <c r="AB62" s="63">
        <v>120.504861354827</v>
      </c>
      <c r="AC62" s="63">
        <v>1.01593274654123E-2</v>
      </c>
      <c r="AD62" s="63">
        <v>6.1524705549548898E-2</v>
      </c>
      <c r="AE62" s="82">
        <f t="shared" si="0"/>
        <v>1.5193370165745859</v>
      </c>
      <c r="AF62" s="99">
        <f>AVERAGE(AB62:AB65)</f>
        <v>112.343132436275</v>
      </c>
      <c r="AG62" s="99">
        <f>AVERAGE(AC62:AC65)</f>
        <v>9.2251482218539092E-3</v>
      </c>
      <c r="AH62" s="99">
        <f>_xlfn.STDEV.P(AC62:AC65)</f>
        <v>4.2457412041387744E-3</v>
      </c>
      <c r="AI62">
        <f t="shared" si="3"/>
        <v>1.5193370165745859</v>
      </c>
    </row>
    <row r="63" spans="2:35" x14ac:dyDescent="0.25">
      <c r="B63" s="62"/>
      <c r="C63" s="62"/>
      <c r="D63" s="62"/>
      <c r="E63" s="62"/>
      <c r="F63" s="64">
        <v>0.28000000000000003</v>
      </c>
      <c r="G63" s="77">
        <v>0.42</v>
      </c>
      <c r="H63" s="63">
        <v>115.208547115325</v>
      </c>
      <c r="I63" s="63">
        <v>5.8263717179189304E-3</v>
      </c>
      <c r="J63" s="63">
        <v>2.38024236007306E-2</v>
      </c>
      <c r="K63" s="79">
        <f t="shared" si="2"/>
        <v>1.4999999999999998</v>
      </c>
      <c r="L63" s="99"/>
      <c r="M63" s="99"/>
      <c r="V63" s="62"/>
      <c r="W63" s="62"/>
      <c r="X63" s="62"/>
      <c r="Y63" s="62"/>
      <c r="Z63" s="83">
        <v>0.36199999999999999</v>
      </c>
      <c r="AA63" s="62">
        <v>0.55000000000000004</v>
      </c>
      <c r="AB63" s="63">
        <v>111.415489912033</v>
      </c>
      <c r="AC63" s="63">
        <v>2.5318241862883899E-3</v>
      </c>
      <c r="AD63" s="63">
        <v>8.3007795809583399E-3</v>
      </c>
      <c r="AE63" s="82">
        <f t="shared" si="0"/>
        <v>1.5193370165745859</v>
      </c>
      <c r="AI63" t="str">
        <f t="shared" si="3"/>
        <v/>
      </c>
    </row>
    <row r="64" spans="2:35" x14ac:dyDescent="0.25">
      <c r="B64" s="62"/>
      <c r="C64" s="62"/>
      <c r="D64" s="62"/>
      <c r="E64" s="62"/>
      <c r="F64" s="64">
        <v>0.28000000000000003</v>
      </c>
      <c r="G64" s="77">
        <v>0.42</v>
      </c>
      <c r="H64" s="63">
        <v>116.748699665069</v>
      </c>
      <c r="I64" s="63">
        <v>1.1896974419476399E-2</v>
      </c>
      <c r="J64" s="63">
        <v>4.2836475215734499E-2</v>
      </c>
      <c r="K64" s="79">
        <f t="shared" si="2"/>
        <v>1.4999999999999998</v>
      </c>
      <c r="L64" s="99"/>
      <c r="M64" s="99"/>
      <c r="V64" s="62"/>
      <c r="W64" s="62"/>
      <c r="X64" s="62"/>
      <c r="Y64" s="62"/>
      <c r="Z64" s="83">
        <v>0.36199999999999999</v>
      </c>
      <c r="AA64" s="62">
        <v>0.55000000000000004</v>
      </c>
      <c r="AB64" s="63">
        <v>115.07936143875099</v>
      </c>
      <c r="AC64" s="63">
        <v>1.43237431074079E-2</v>
      </c>
      <c r="AD64" s="63">
        <v>6.8794459252315907E-2</v>
      </c>
      <c r="AE64" s="82">
        <f t="shared" si="0"/>
        <v>1.5193370165745859</v>
      </c>
      <c r="AI64" t="str">
        <f t="shared" si="3"/>
        <v/>
      </c>
    </row>
    <row r="65" spans="2:40" x14ac:dyDescent="0.25">
      <c r="B65" s="62"/>
      <c r="C65" s="62"/>
      <c r="D65" s="62"/>
      <c r="E65" s="62"/>
      <c r="F65" s="64">
        <v>0.28000000000000003</v>
      </c>
      <c r="G65" s="77">
        <v>0.45</v>
      </c>
      <c r="H65" s="63">
        <v>105.059230089187</v>
      </c>
      <c r="I65" s="63">
        <v>7.1855590930655104E-3</v>
      </c>
      <c r="J65" s="63">
        <v>1.65269177187813E-2</v>
      </c>
      <c r="K65" s="79">
        <f t="shared" si="2"/>
        <v>1.607142857142857</v>
      </c>
      <c r="L65" s="99">
        <f>AVERAGE(H65:H69)</f>
        <v>93.668633460998322</v>
      </c>
      <c r="M65" s="99">
        <f>AVERAGE(I65:I69)</f>
        <v>6.3858494136090653E-3</v>
      </c>
      <c r="V65" s="62"/>
      <c r="W65" s="62"/>
      <c r="X65" s="62"/>
      <c r="Y65" s="62"/>
      <c r="Z65" s="83">
        <v>0.36199999999999999</v>
      </c>
      <c r="AA65" s="62">
        <v>0.55000000000000004</v>
      </c>
      <c r="AB65" s="63">
        <v>102.37281703948899</v>
      </c>
      <c r="AC65" s="63">
        <v>9.8856981283070508E-3</v>
      </c>
      <c r="AD65" s="63">
        <v>2.15383480988094E-2</v>
      </c>
      <c r="AE65" s="82">
        <f t="shared" si="0"/>
        <v>1.5193370165745859</v>
      </c>
      <c r="AI65" t="str">
        <f t="shared" si="3"/>
        <v/>
      </c>
    </row>
    <row r="66" spans="2:40" x14ac:dyDescent="0.25">
      <c r="B66" s="62"/>
      <c r="C66" s="62"/>
      <c r="D66" s="62"/>
      <c r="E66" s="62"/>
      <c r="F66" s="64">
        <v>0.28000000000000003</v>
      </c>
      <c r="G66" s="77">
        <v>0.45</v>
      </c>
      <c r="H66" s="63">
        <v>86.425096035003605</v>
      </c>
      <c r="I66" s="63">
        <v>1.0361173824533901E-2</v>
      </c>
      <c r="J66" s="63">
        <v>3.3648962829885699E-2</v>
      </c>
      <c r="K66" s="79">
        <f t="shared" si="2"/>
        <v>1.607142857142857</v>
      </c>
      <c r="L66" s="99"/>
      <c r="M66" s="99"/>
      <c r="V66" s="62"/>
      <c r="W66" s="62"/>
      <c r="X66" s="62"/>
      <c r="Y66" s="62"/>
      <c r="Z66" s="83">
        <v>0.36199999999999999</v>
      </c>
      <c r="AA66" s="62">
        <v>0.6</v>
      </c>
      <c r="AB66" s="63">
        <v>129.294627904891</v>
      </c>
      <c r="AC66" s="63">
        <v>1.0481390058135901E-2</v>
      </c>
      <c r="AD66" s="63">
        <v>6.4077363583498095E-2</v>
      </c>
      <c r="AE66" s="82">
        <f t="shared" si="0"/>
        <v>1.6574585635359116</v>
      </c>
      <c r="AF66" s="99">
        <f>AVERAGE(AB66:AB69)</f>
        <v>146.47967135906151</v>
      </c>
      <c r="AG66" s="99">
        <f>AVERAGE(AC66:AC69)</f>
        <v>2.1524148150888527E-2</v>
      </c>
      <c r="AH66" s="99">
        <f>_xlfn.STDEV.P(AC66:AC69)</f>
        <v>2.7444036253919443E-2</v>
      </c>
      <c r="AI66">
        <f t="shared" si="3"/>
        <v>1.6574585635359116</v>
      </c>
    </row>
    <row r="67" spans="2:40" x14ac:dyDescent="0.25">
      <c r="B67" s="62"/>
      <c r="C67" s="62"/>
      <c r="D67" s="62"/>
      <c r="E67" s="62"/>
      <c r="F67" s="64">
        <v>0.28000000000000003</v>
      </c>
      <c r="G67" s="77">
        <v>0.45</v>
      </c>
      <c r="H67" s="63">
        <v>71.8324809074401</v>
      </c>
      <c r="I67" s="63">
        <v>3.9744737600203601E-3</v>
      </c>
      <c r="J67" s="63">
        <v>1.0904834071923501E-2</v>
      </c>
      <c r="K67" s="79">
        <f t="shared" si="2"/>
        <v>1.607142857142857</v>
      </c>
      <c r="L67" s="99"/>
      <c r="M67" s="99"/>
      <c r="V67" s="62"/>
      <c r="W67" s="62"/>
      <c r="X67" s="62"/>
      <c r="Y67" s="62"/>
      <c r="Z67" s="83">
        <v>0.36199999999999999</v>
      </c>
      <c r="AA67" s="62">
        <v>0.6</v>
      </c>
      <c r="AB67" s="63">
        <v>159.553869962692</v>
      </c>
      <c r="AC67" s="63">
        <v>3.8684400391223498E-3</v>
      </c>
      <c r="AD67" s="63">
        <v>8.5773656135751108E-3</v>
      </c>
      <c r="AE67" s="82">
        <f t="shared" si="0"/>
        <v>1.6574585635359116</v>
      </c>
      <c r="AI67" t="str">
        <f t="shared" si="3"/>
        <v/>
      </c>
    </row>
    <row r="68" spans="2:40" x14ac:dyDescent="0.25">
      <c r="B68" s="62"/>
      <c r="C68" s="62"/>
      <c r="D68" s="62"/>
      <c r="E68" s="62"/>
      <c r="F68" s="64">
        <v>0.28000000000000003</v>
      </c>
      <c r="G68" s="77">
        <v>0.45</v>
      </c>
      <c r="H68" s="63">
        <v>90.009540796279893</v>
      </c>
      <c r="I68" s="63">
        <v>5.5001255504037901E-3</v>
      </c>
      <c r="J68" s="63">
        <v>1.09423850275998E-2</v>
      </c>
      <c r="K68" s="79">
        <f t="shared" si="2"/>
        <v>1.607142857142857</v>
      </c>
      <c r="L68" s="99"/>
      <c r="M68" s="99"/>
      <c r="V68" s="62"/>
      <c r="W68" s="62"/>
      <c r="X68" s="62"/>
      <c r="Y68" s="62"/>
      <c r="Z68" s="83">
        <v>0.36199999999999999</v>
      </c>
      <c r="AA68" s="62">
        <v>0.6</v>
      </c>
      <c r="AB68" s="63">
        <v>148.57301068305901</v>
      </c>
      <c r="AC68" s="63">
        <v>6.8791711915234102E-2</v>
      </c>
      <c r="AD68" s="63">
        <v>0.29516946873171701</v>
      </c>
      <c r="AE68" s="82">
        <f t="shared" si="0"/>
        <v>1.6574585635359116</v>
      </c>
      <c r="AI68" t="str">
        <f t="shared" si="3"/>
        <v/>
      </c>
    </row>
    <row r="69" spans="2:40" x14ac:dyDescent="0.25">
      <c r="B69" s="62"/>
      <c r="C69" s="62"/>
      <c r="D69" s="62"/>
      <c r="E69" s="62"/>
      <c r="F69" s="64">
        <v>0.28000000000000003</v>
      </c>
      <c r="G69" s="77">
        <v>0.45</v>
      </c>
      <c r="H69" s="63">
        <v>115.016819477081</v>
      </c>
      <c r="I69" s="63">
        <v>4.9079148400217598E-3</v>
      </c>
      <c r="J69" s="63">
        <v>1.3522570520654999E-2</v>
      </c>
      <c r="K69" s="79">
        <f t="shared" si="2"/>
        <v>1.607142857142857</v>
      </c>
      <c r="L69" s="99"/>
      <c r="M69" s="99"/>
      <c r="V69" s="62"/>
      <c r="W69" s="62"/>
      <c r="X69" s="62"/>
      <c r="Y69" s="62"/>
      <c r="Z69" s="83">
        <v>0.36199999999999999</v>
      </c>
      <c r="AA69" s="62">
        <v>0.6</v>
      </c>
      <c r="AB69" s="63">
        <v>148.49717688560401</v>
      </c>
      <c r="AC69" s="63">
        <v>2.9550505910617602E-3</v>
      </c>
      <c r="AD69" s="63">
        <v>1.36168188237585E-2</v>
      </c>
      <c r="AE69" s="82">
        <f t="shared" si="0"/>
        <v>1.6574585635359116</v>
      </c>
      <c r="AI69" t="str">
        <f t="shared" si="3"/>
        <v/>
      </c>
    </row>
    <row r="70" spans="2:40" x14ac:dyDescent="0.25">
      <c r="B70" s="62"/>
      <c r="C70" s="62"/>
      <c r="D70" s="62"/>
      <c r="E70" s="62"/>
      <c r="F70" s="64">
        <v>0.28000000000000003</v>
      </c>
      <c r="G70" s="77">
        <v>0.5</v>
      </c>
      <c r="H70" s="63">
        <v>97.844920396804795</v>
      </c>
      <c r="I70" s="63">
        <v>6.7650491763014001E-3</v>
      </c>
      <c r="J70" s="63">
        <v>2.9627006315396699E-2</v>
      </c>
      <c r="K70" s="79">
        <f t="shared" si="2"/>
        <v>1.7857142857142856</v>
      </c>
      <c r="L70" s="99">
        <f>AVERAGE(H70:H74)</f>
        <v>93.739301776885924</v>
      </c>
      <c r="M70" s="99">
        <f>AVERAGE(I70:I74)</f>
        <v>8.0817945689056394E-3</v>
      </c>
      <c r="V70" s="62"/>
      <c r="W70" s="62"/>
      <c r="X70" s="62"/>
      <c r="Y70" s="62"/>
      <c r="Z70" s="83">
        <v>0.36199999999999999</v>
      </c>
      <c r="AA70" s="62">
        <v>0.7</v>
      </c>
      <c r="AB70" s="63">
        <v>183.958043098449</v>
      </c>
      <c r="AC70" s="63">
        <v>8.5839343279798998E-3</v>
      </c>
      <c r="AD70" s="63">
        <v>3.74029342982325E-2</v>
      </c>
      <c r="AE70" s="82">
        <f t="shared" si="0"/>
        <v>1.9337016574585635</v>
      </c>
      <c r="AF70" s="99">
        <f>AVERAGE(AB70:AB73)</f>
        <v>173.52430564165047</v>
      </c>
      <c r="AG70" s="99">
        <f>AVERAGE(AC70:AC73)</f>
        <v>6.8383986705942996E-3</v>
      </c>
      <c r="AH70" s="99">
        <f>_xlfn.STDEV.P(AC70:AC73)</f>
        <v>1.1847872624594156E-3</v>
      </c>
      <c r="AI70">
        <f t="shared" si="3"/>
        <v>1.9337016574585635</v>
      </c>
    </row>
    <row r="71" spans="2:40" x14ac:dyDescent="0.25">
      <c r="B71" s="62"/>
      <c r="C71" s="62"/>
      <c r="D71" s="62"/>
      <c r="E71" s="62"/>
      <c r="F71" s="64">
        <v>0.28000000000000003</v>
      </c>
      <c r="G71" s="77">
        <v>0.5</v>
      </c>
      <c r="H71" s="63">
        <v>83.492730855941701</v>
      </c>
      <c r="I71" s="63">
        <v>5.6316398985410297E-3</v>
      </c>
      <c r="J71" s="63">
        <v>3.5722208262667601E-2</v>
      </c>
      <c r="K71" s="79">
        <f t="shared" si="2"/>
        <v>1.7857142857142856</v>
      </c>
      <c r="L71" s="99"/>
      <c r="M71" s="99"/>
      <c r="V71" s="62"/>
      <c r="W71" s="62"/>
      <c r="X71" s="62"/>
      <c r="Y71" s="62"/>
      <c r="Z71" s="83">
        <v>0.36199999999999999</v>
      </c>
      <c r="AA71" s="62">
        <v>0.7</v>
      </c>
      <c r="AB71" s="63">
        <v>164.96431779861399</v>
      </c>
      <c r="AC71" s="63">
        <v>7.2678593893283697E-3</v>
      </c>
      <c r="AD71" s="63">
        <v>2.2003751507856599E-2</v>
      </c>
      <c r="AE71" s="82">
        <f t="shared" si="0"/>
        <v>1.9337016574585635</v>
      </c>
      <c r="AI71" t="str">
        <f t="shared" si="3"/>
        <v/>
      </c>
    </row>
    <row r="72" spans="2:40" x14ac:dyDescent="0.25">
      <c r="B72" s="62"/>
      <c r="C72" s="62"/>
      <c r="D72" s="62"/>
      <c r="E72" s="62"/>
      <c r="F72" s="64">
        <v>0.28000000000000003</v>
      </c>
      <c r="G72" s="77">
        <v>0.5</v>
      </c>
      <c r="H72" s="63">
        <v>88.755849123001099</v>
      </c>
      <c r="I72" s="63">
        <v>7.2827855142103704E-3</v>
      </c>
      <c r="J72" s="63">
        <v>3.0291921656369802E-2</v>
      </c>
      <c r="K72" s="79">
        <f t="shared" si="2"/>
        <v>1.7857142857142856</v>
      </c>
      <c r="L72" s="99"/>
      <c r="M72" s="99"/>
      <c r="V72" s="62"/>
      <c r="W72" s="62"/>
      <c r="X72" s="62"/>
      <c r="Y72" s="62"/>
      <c r="Z72" s="83">
        <v>0.36199999999999999</v>
      </c>
      <c r="AA72" s="62">
        <v>0.7</v>
      </c>
      <c r="AB72" s="63">
        <v>177.68073272705001</v>
      </c>
      <c r="AC72" s="63">
        <v>5.8464189910479797E-3</v>
      </c>
      <c r="AD72" s="63">
        <v>2.7069227745092801E-2</v>
      </c>
      <c r="AE72" s="82">
        <f t="shared" si="0"/>
        <v>1.9337016574585635</v>
      </c>
      <c r="AI72" t="str">
        <f t="shared" si="3"/>
        <v/>
      </c>
    </row>
    <row r="73" spans="2:40" ht="15.75" thickBot="1" x14ac:dyDescent="0.3">
      <c r="B73" s="62"/>
      <c r="C73" s="62"/>
      <c r="D73" s="62"/>
      <c r="E73" s="62"/>
      <c r="F73" s="64">
        <v>0.28000000000000003</v>
      </c>
      <c r="G73" s="77">
        <v>0.5</v>
      </c>
      <c r="H73" s="63">
        <v>106.537467241287</v>
      </c>
      <c r="I73" s="63">
        <v>1.15254549055064E-2</v>
      </c>
      <c r="J73" s="63">
        <v>4.6932180602941298E-2</v>
      </c>
      <c r="K73" s="79">
        <f t="shared" si="2"/>
        <v>1.7857142857142856</v>
      </c>
      <c r="L73" s="99"/>
      <c r="M73" s="99"/>
      <c r="V73" s="87"/>
      <c r="W73" s="87"/>
      <c r="X73" s="87"/>
      <c r="Y73" s="87"/>
      <c r="Z73" s="87">
        <v>0.36199999999999999</v>
      </c>
      <c r="AA73" s="87">
        <v>0.7</v>
      </c>
      <c r="AB73" s="90">
        <v>167.494128942489</v>
      </c>
      <c r="AC73" s="90">
        <v>5.65538197402095E-3</v>
      </c>
      <c r="AD73" s="90">
        <v>2.3130098959718098E-2</v>
      </c>
      <c r="AE73" s="107">
        <f t="shared" si="0"/>
        <v>1.9337016574585635</v>
      </c>
      <c r="AF73" s="100"/>
      <c r="AG73" s="100"/>
      <c r="AH73" s="100"/>
      <c r="AI73" t="str">
        <f t="shared" si="3"/>
        <v/>
      </c>
    </row>
    <row r="74" spans="2:40" x14ac:dyDescent="0.25">
      <c r="B74" s="62"/>
      <c r="C74" s="62"/>
      <c r="D74" s="62"/>
      <c r="E74" s="62"/>
      <c r="F74" s="64">
        <v>0.28000000000000003</v>
      </c>
      <c r="G74" s="77">
        <v>0.5</v>
      </c>
      <c r="H74" s="63">
        <v>92.065541267395005</v>
      </c>
      <c r="I74" s="63">
        <v>9.2040433499690003E-3</v>
      </c>
      <c r="J74" s="63">
        <v>4.3439896913383999E-2</v>
      </c>
      <c r="K74" s="79">
        <f t="shared" si="2"/>
        <v>1.7857142857142856</v>
      </c>
      <c r="L74" s="99"/>
      <c r="M74" s="99"/>
      <c r="V74" s="83" t="s">
        <v>151</v>
      </c>
      <c r="W74" s="83"/>
      <c r="X74" s="83"/>
      <c r="Y74" s="83"/>
      <c r="Z74" s="83">
        <v>0.36199999999999999</v>
      </c>
      <c r="AA74" s="83">
        <v>0.36199999999999999</v>
      </c>
      <c r="AB74" s="85">
        <v>110.02765870094299</v>
      </c>
      <c r="AC74" s="85">
        <v>1.08440108123629E-2</v>
      </c>
      <c r="AD74" s="85">
        <v>7.8880110708409806E-2</v>
      </c>
      <c r="AE74" s="111">
        <f t="shared" si="0"/>
        <v>1</v>
      </c>
      <c r="AF74" s="101">
        <f>AVERAGE(AB74:AB78)</f>
        <v>107.79822554588279</v>
      </c>
      <c r="AG74" s="101">
        <f>AVERAGE(AC74:AC78)</f>
        <v>1.2148545321737075E-2</v>
      </c>
      <c r="AH74" s="101">
        <f>_xlfn.STDEV.P(AC74:AC78)</f>
        <v>6.921845485104652E-3</v>
      </c>
      <c r="AI74">
        <f t="shared" si="3"/>
        <v>1</v>
      </c>
    </row>
    <row r="75" spans="2:40" x14ac:dyDescent="0.25">
      <c r="B75" s="62"/>
      <c r="C75" s="62"/>
      <c r="D75" s="62"/>
      <c r="E75" s="62"/>
      <c r="F75" s="64">
        <v>0.28000000000000003</v>
      </c>
      <c r="G75" s="77">
        <v>0.6</v>
      </c>
      <c r="H75" s="63">
        <v>104.886251211166</v>
      </c>
      <c r="I75" s="63">
        <v>3.3213371776361E-3</v>
      </c>
      <c r="J75" s="63">
        <v>1.1289861443343799E-2</v>
      </c>
      <c r="K75" s="79">
        <f t="shared" si="2"/>
        <v>2.1428571428571428</v>
      </c>
      <c r="L75" s="99">
        <f>AVERAGE(H75:H76)</f>
        <v>109.898081064224</v>
      </c>
      <c r="M75" s="99">
        <f>AVERAGE(I75:I76)</f>
        <v>7.4336296542579002E-3</v>
      </c>
      <c r="V75" s="62" t="s">
        <v>152</v>
      </c>
      <c r="W75" s="62"/>
      <c r="X75" s="62"/>
      <c r="Y75" s="62"/>
      <c r="Z75" s="83">
        <v>0.36199999999999999</v>
      </c>
      <c r="AA75" s="62">
        <v>0.36199999999999999</v>
      </c>
      <c r="AB75" s="63">
        <v>114.494600772857</v>
      </c>
      <c r="AC75" s="63">
        <v>7.6703959503609496E-3</v>
      </c>
      <c r="AD75" s="63">
        <v>2.5779375765492701E-2</v>
      </c>
      <c r="AE75" s="82">
        <f t="shared" ref="AE75:AE88" si="4">AA75/(Z75)</f>
        <v>1</v>
      </c>
      <c r="AI75" t="str">
        <f t="shared" ref="AI75:AI88" si="5">IF(AF75=0,"",AE75)</f>
        <v/>
      </c>
    </row>
    <row r="76" spans="2:40" x14ac:dyDescent="0.25">
      <c r="B76" s="62"/>
      <c r="C76" s="62"/>
      <c r="D76" s="62"/>
      <c r="E76" s="62"/>
      <c r="F76" s="64">
        <v>0.28000000000000003</v>
      </c>
      <c r="G76" s="77">
        <v>0.6</v>
      </c>
      <c r="H76" s="63">
        <v>114.90991091728201</v>
      </c>
      <c r="I76" s="63">
        <v>1.15459221308797E-2</v>
      </c>
      <c r="J76" s="63">
        <v>5.6959054627956002E-2</v>
      </c>
      <c r="K76" s="79">
        <f t="shared" si="2"/>
        <v>2.1428571428571428</v>
      </c>
      <c r="L76" s="99"/>
      <c r="M76" s="99"/>
      <c r="V76" s="62"/>
      <c r="W76" s="62"/>
      <c r="X76" s="62"/>
      <c r="Y76" s="62"/>
      <c r="Z76" s="83">
        <v>0.36199999999999999</v>
      </c>
      <c r="AA76" s="62">
        <v>0.36199999999999999</v>
      </c>
      <c r="AB76" s="63">
        <v>110.17718219757</v>
      </c>
      <c r="AC76" s="63">
        <v>4.3713274684737203E-3</v>
      </c>
      <c r="AD76" s="63">
        <v>1.32380611197141E-2</v>
      </c>
      <c r="AE76" s="82">
        <f t="shared" si="4"/>
        <v>1</v>
      </c>
      <c r="AI76" t="str">
        <f t="shared" si="5"/>
        <v/>
      </c>
    </row>
    <row r="77" spans="2:40" x14ac:dyDescent="0.25">
      <c r="B77" s="62"/>
      <c r="C77" s="62"/>
      <c r="D77" s="62"/>
      <c r="E77" s="62"/>
      <c r="F77" s="64">
        <v>0.28000000000000003</v>
      </c>
      <c r="G77" s="77">
        <v>0.7</v>
      </c>
      <c r="H77" s="63">
        <v>108.18661499023401</v>
      </c>
      <c r="I77" s="63">
        <v>8.9963266200469794E-2</v>
      </c>
      <c r="J77" s="63">
        <v>0.29457176609483199</v>
      </c>
      <c r="K77" s="79">
        <f t="shared" si="2"/>
        <v>2.4999999999999996</v>
      </c>
      <c r="L77" s="99">
        <f>AVERAGE(H77:H78)</f>
        <v>104.59427654743151</v>
      </c>
      <c r="M77" s="99">
        <f>AVERAGE(I77:I78)</f>
        <v>9.5414182366526407E-2</v>
      </c>
      <c r="V77" s="62"/>
      <c r="W77" s="62"/>
      <c r="X77" s="62"/>
      <c r="Y77" s="62"/>
      <c r="Z77" s="83">
        <v>0.36199999999999999</v>
      </c>
      <c r="AA77" s="62">
        <v>0.36199999999999999</v>
      </c>
      <c r="AB77" s="63">
        <v>102.16763782501199</v>
      </c>
      <c r="AC77" s="63">
        <v>2.4646166495111799E-2</v>
      </c>
      <c r="AD77" s="63">
        <v>0.16851535559640099</v>
      </c>
      <c r="AE77" s="82">
        <f t="shared" si="4"/>
        <v>1</v>
      </c>
      <c r="AI77" t="str">
        <f t="shared" si="5"/>
        <v/>
      </c>
    </row>
    <row r="78" spans="2:40" ht="15.75" thickBot="1" x14ac:dyDescent="0.3">
      <c r="B78" s="87"/>
      <c r="C78" s="87"/>
      <c r="D78" s="87"/>
      <c r="E78" s="87"/>
      <c r="F78" s="88">
        <v>0.28000000000000003</v>
      </c>
      <c r="G78" s="89">
        <v>0.7</v>
      </c>
      <c r="H78" s="90">
        <v>101.00193810462901</v>
      </c>
      <c r="I78" s="90">
        <v>0.10086509853258301</v>
      </c>
      <c r="J78" s="90">
        <v>0.34062486267817699</v>
      </c>
      <c r="K78" s="91">
        <f t="shared" si="2"/>
        <v>2.4999999999999996</v>
      </c>
      <c r="L78" s="100"/>
      <c r="M78" s="100"/>
      <c r="V78" s="62"/>
      <c r="W78" s="62"/>
      <c r="X78" s="62"/>
      <c r="Y78" s="62"/>
      <c r="Z78" s="83">
        <v>0.36199999999999999</v>
      </c>
      <c r="AA78" s="62">
        <v>0.36199999999999999</v>
      </c>
      <c r="AB78" s="63">
        <v>102.124048233032</v>
      </c>
      <c r="AC78" s="63">
        <v>1.3210825882375999E-2</v>
      </c>
      <c r="AD78" s="63">
        <v>7.9781342406676295E-2</v>
      </c>
      <c r="AE78" s="82">
        <f t="shared" si="4"/>
        <v>1</v>
      </c>
      <c r="AI78" t="str">
        <f t="shared" si="5"/>
        <v/>
      </c>
    </row>
    <row r="79" spans="2:40" x14ac:dyDescent="0.25">
      <c r="B79" s="83" t="s">
        <v>133</v>
      </c>
      <c r="C79" s="83">
        <v>1000</v>
      </c>
      <c r="D79" s="83">
        <v>0.1</v>
      </c>
      <c r="E79" s="83">
        <v>0.4</v>
      </c>
      <c r="F79" s="83">
        <v>0.28000000000000003</v>
      </c>
      <c r="G79" s="84">
        <v>0.28000000000000003</v>
      </c>
      <c r="H79" s="85">
        <v>57.973000288009601</v>
      </c>
      <c r="I79" s="85">
        <v>2.1609350605284801E-2</v>
      </c>
      <c r="J79" s="85">
        <v>0.12400501697609</v>
      </c>
      <c r="K79" s="94">
        <f t="shared" si="2"/>
        <v>1</v>
      </c>
      <c r="L79" s="101">
        <f>AVERAGE(H79:H81)</f>
        <v>56.571527640024762</v>
      </c>
      <c r="M79" s="101">
        <f>AVERAGE(I79:I81)</f>
        <v>1.2106825378077149E-2</v>
      </c>
      <c r="N79">
        <f>IF(L79=0,"",K79)</f>
        <v>1</v>
      </c>
      <c r="V79" s="62"/>
      <c r="W79" s="62"/>
      <c r="X79" s="62"/>
      <c r="Y79" s="62"/>
      <c r="Z79" s="83">
        <v>0.36199999999999999</v>
      </c>
      <c r="AA79" s="62">
        <v>0.5</v>
      </c>
      <c r="AB79" s="63">
        <v>100.14898681640599</v>
      </c>
      <c r="AC79" s="63">
        <v>4.77673047128537E-3</v>
      </c>
      <c r="AD79" s="63">
        <v>2.3900487389261899E-2</v>
      </c>
      <c r="AE79" s="82">
        <f t="shared" si="4"/>
        <v>1.3812154696132597</v>
      </c>
      <c r="AF79" s="99">
        <f>AVERAGE(AB79:AB83)</f>
        <v>100.85999898910492</v>
      </c>
      <c r="AG79" s="99">
        <f>AVERAGE(AC79:AC83)</f>
        <v>6.8656867176382962E-3</v>
      </c>
      <c r="AH79" s="99">
        <f>_xlfn.STDEV.P(AC79:AC83)</f>
        <v>1.8483825238983596E-3</v>
      </c>
      <c r="AI79">
        <f t="shared" si="5"/>
        <v>1.3812154696132597</v>
      </c>
      <c r="AN79" t="s">
        <v>211</v>
      </c>
    </row>
    <row r="80" spans="2:40" x14ac:dyDescent="0.25">
      <c r="B80" s="62"/>
      <c r="C80" s="62"/>
      <c r="D80" s="62"/>
      <c r="E80" s="62"/>
      <c r="F80" s="83">
        <v>0.28000000000000003</v>
      </c>
      <c r="G80" s="77">
        <v>0.28000000000000003</v>
      </c>
      <c r="H80" s="63">
        <v>43.205080032348597</v>
      </c>
      <c r="I80" s="63">
        <v>7.4504455677922698E-3</v>
      </c>
      <c r="J80" s="63">
        <v>6.7712213632090207E-2</v>
      </c>
      <c r="K80" s="79">
        <f t="shared" si="2"/>
        <v>1</v>
      </c>
      <c r="L80" s="99"/>
      <c r="M80" s="99"/>
      <c r="N80" t="str">
        <f t="shared" ref="N80:N143" si="6">IF(L80=0,"",K80)</f>
        <v/>
      </c>
      <c r="V80" s="62"/>
      <c r="W80" s="62"/>
      <c r="X80" s="62"/>
      <c r="Y80" s="62"/>
      <c r="Z80" s="83">
        <v>0.36199999999999999</v>
      </c>
      <c r="AA80" s="62">
        <v>0.5</v>
      </c>
      <c r="AB80" s="63">
        <v>101.22159910201999</v>
      </c>
      <c r="AC80" s="63">
        <v>6.7391508941710204E-3</v>
      </c>
      <c r="AD80" s="63">
        <v>1.8933123179887299E-2</v>
      </c>
      <c r="AE80" s="82">
        <f t="shared" si="4"/>
        <v>1.3812154696132597</v>
      </c>
      <c r="AI80" t="str">
        <f t="shared" si="5"/>
        <v/>
      </c>
    </row>
    <row r="81" spans="2:35" x14ac:dyDescent="0.25">
      <c r="B81" s="62"/>
      <c r="C81" s="62"/>
      <c r="D81" s="62"/>
      <c r="E81" s="62"/>
      <c r="F81" s="83">
        <v>0.28000000000000003</v>
      </c>
      <c r="G81" s="77">
        <v>0.28000000000000003</v>
      </c>
      <c r="H81" s="63">
        <v>68.536502599716101</v>
      </c>
      <c r="I81" s="63">
        <v>7.26067996115438E-3</v>
      </c>
      <c r="J81" s="63">
        <v>5.2641597889211501E-2</v>
      </c>
      <c r="K81" s="79">
        <f t="shared" si="2"/>
        <v>1</v>
      </c>
      <c r="L81" s="99"/>
      <c r="M81" s="99"/>
      <c r="N81" t="str">
        <f t="shared" si="6"/>
        <v/>
      </c>
      <c r="V81" s="62"/>
      <c r="W81" s="62"/>
      <c r="X81" s="62"/>
      <c r="Y81" s="62"/>
      <c r="Z81" s="83">
        <v>0.36199999999999999</v>
      </c>
      <c r="AA81" s="62">
        <v>0.5</v>
      </c>
      <c r="AB81" s="63">
        <v>114.123462200164</v>
      </c>
      <c r="AC81" s="63">
        <v>1.0198764058533901E-2</v>
      </c>
      <c r="AD81" s="63">
        <v>5.9362246465598199E-2</v>
      </c>
      <c r="AE81" s="82">
        <f t="shared" si="4"/>
        <v>1.3812154696132597</v>
      </c>
      <c r="AI81" t="str">
        <f t="shared" si="5"/>
        <v/>
      </c>
    </row>
    <row r="82" spans="2:35" x14ac:dyDescent="0.25">
      <c r="B82" s="62"/>
      <c r="C82" s="62"/>
      <c r="D82" s="62"/>
      <c r="E82" s="62"/>
      <c r="F82" s="83">
        <v>0.28000000000000003</v>
      </c>
      <c r="G82" s="77">
        <v>0.3</v>
      </c>
      <c r="H82" s="63">
        <v>43.4860999584198</v>
      </c>
      <c r="I82" s="63">
        <v>2.2070907515835798E-2</v>
      </c>
      <c r="J82" s="63">
        <v>0.15702194464004199</v>
      </c>
      <c r="K82" s="79">
        <f t="shared" si="2"/>
        <v>1.0714285714285714</v>
      </c>
      <c r="L82" s="99">
        <f>AVERAGE(H82:H84)</f>
        <v>53.653436183929436</v>
      </c>
      <c r="M82" s="99">
        <f>AVERAGE(I82:I84)</f>
        <v>1.8005271944493497E-2</v>
      </c>
      <c r="N82">
        <f t="shared" si="6"/>
        <v>1.0714285714285714</v>
      </c>
      <c r="V82" s="62"/>
      <c r="W82" s="62"/>
      <c r="X82" s="62"/>
      <c r="Y82" s="62"/>
      <c r="Z82" s="83">
        <v>0.36199999999999999</v>
      </c>
      <c r="AA82" s="62">
        <v>0.5</v>
      </c>
      <c r="AB82" s="63">
        <v>85.370568275451603</v>
      </c>
      <c r="AC82" s="63">
        <v>5.6108562670313103E-3</v>
      </c>
      <c r="AD82" s="63">
        <v>2.45711289163731E-2</v>
      </c>
      <c r="AE82" s="82">
        <f t="shared" si="4"/>
        <v>1.3812154696132597</v>
      </c>
      <c r="AI82" t="str">
        <f t="shared" si="5"/>
        <v/>
      </c>
    </row>
    <row r="83" spans="2:35" x14ac:dyDescent="0.25">
      <c r="B83" s="62"/>
      <c r="C83" s="62"/>
      <c r="D83" s="62"/>
      <c r="E83" s="62"/>
      <c r="F83" s="83">
        <v>0.28000000000000003</v>
      </c>
      <c r="G83" s="77">
        <v>0.3</v>
      </c>
      <c r="H83" s="63">
        <v>65.5980064868927</v>
      </c>
      <c r="I83" s="63">
        <v>1.0629633622481699E-2</v>
      </c>
      <c r="J83" s="63">
        <v>9.0596235164561903E-2</v>
      </c>
      <c r="K83" s="79">
        <f t="shared" si="2"/>
        <v>1.0714285714285714</v>
      </c>
      <c r="L83" s="99"/>
      <c r="M83" s="99"/>
      <c r="N83" t="str">
        <f t="shared" si="6"/>
        <v/>
      </c>
      <c r="V83" s="62"/>
      <c r="W83" s="62"/>
      <c r="X83" s="62"/>
      <c r="Y83" s="62"/>
      <c r="Z83" s="83">
        <v>0.36199999999999999</v>
      </c>
      <c r="AA83" s="62">
        <v>0.5</v>
      </c>
      <c r="AB83" s="63">
        <v>103.435378551483</v>
      </c>
      <c r="AC83" s="63">
        <v>7.0029318971698796E-3</v>
      </c>
      <c r="AD83" s="63">
        <v>1.7413950620050599E-2</v>
      </c>
      <c r="AE83" s="82">
        <f t="shared" si="4"/>
        <v>1.3812154696132597</v>
      </c>
      <c r="AI83" t="str">
        <f t="shared" si="5"/>
        <v/>
      </c>
    </row>
    <row r="84" spans="2:35" x14ac:dyDescent="0.25">
      <c r="B84" s="62"/>
      <c r="C84" s="62"/>
      <c r="D84" s="62"/>
      <c r="E84" s="62"/>
      <c r="F84" s="83">
        <v>0.28000000000000003</v>
      </c>
      <c r="G84" s="77">
        <v>0.3</v>
      </c>
      <c r="H84" s="63">
        <v>51.876202106475802</v>
      </c>
      <c r="I84" s="63">
        <v>2.1315274695162999E-2</v>
      </c>
      <c r="J84" s="63">
        <v>0.14659455516705</v>
      </c>
      <c r="K84" s="79">
        <f t="shared" si="2"/>
        <v>1.0714285714285714</v>
      </c>
      <c r="L84" s="99"/>
      <c r="M84" s="99"/>
      <c r="N84" t="str">
        <f t="shared" si="6"/>
        <v/>
      </c>
      <c r="V84" s="62"/>
      <c r="W84" s="62"/>
      <c r="X84" s="62"/>
      <c r="Y84" s="62"/>
      <c r="Z84" s="83">
        <v>0.36199999999999999</v>
      </c>
      <c r="AA84" s="62">
        <v>0.6</v>
      </c>
      <c r="AB84" s="63">
        <v>113.32958817481899</v>
      </c>
      <c r="AC84" s="63">
        <v>5.0942818241661103E-3</v>
      </c>
      <c r="AD84" s="63">
        <v>2.17158373770397E-2</v>
      </c>
      <c r="AE84" s="82">
        <f t="shared" si="4"/>
        <v>1.6574585635359116</v>
      </c>
      <c r="AF84" s="99">
        <f>AVERAGE(AB84:AB88)</f>
        <v>118.03047599792421</v>
      </c>
      <c r="AG84" s="99">
        <f>AVERAGE(AC84:AC88)</f>
        <v>6.4732406318378094E-3</v>
      </c>
      <c r="AH84" s="99">
        <f>_xlfn.STDEV.P(AC84:AC88)</f>
        <v>2.4116594993920295E-3</v>
      </c>
      <c r="AI84">
        <f t="shared" si="5"/>
        <v>1.6574585635359116</v>
      </c>
    </row>
    <row r="85" spans="2:35" x14ac:dyDescent="0.25">
      <c r="B85" s="62"/>
      <c r="C85" s="62"/>
      <c r="D85" s="62"/>
      <c r="E85" s="62"/>
      <c r="F85" s="83">
        <v>0.28000000000000003</v>
      </c>
      <c r="G85" s="77">
        <v>0.32</v>
      </c>
      <c r="H85" s="63">
        <v>48.124320507049497</v>
      </c>
      <c r="I85" s="63">
        <v>8.1178900089792193E-3</v>
      </c>
      <c r="J85" s="63">
        <v>6.6996865140110898E-2</v>
      </c>
      <c r="K85" s="79">
        <f t="shared" si="2"/>
        <v>1.1428571428571428</v>
      </c>
      <c r="L85" s="99">
        <f>AVERAGE(H85:H87)</f>
        <v>62.162009080251003</v>
      </c>
      <c r="M85" s="99">
        <f>AVERAGE(I85:I87)</f>
        <v>1.5090136776328934E-2</v>
      </c>
      <c r="N85">
        <f t="shared" si="6"/>
        <v>1.1428571428571428</v>
      </c>
      <c r="V85" s="62"/>
      <c r="W85" s="62"/>
      <c r="X85" s="62"/>
      <c r="Y85" s="62"/>
      <c r="Z85" s="83">
        <v>0.36199999999999999</v>
      </c>
      <c r="AA85" s="62">
        <v>0.6</v>
      </c>
      <c r="AB85" s="63">
        <v>114.903458833694</v>
      </c>
      <c r="AC85" s="63">
        <v>4.8347319609152303E-3</v>
      </c>
      <c r="AD85" s="63">
        <v>1.5631969270288201E-2</v>
      </c>
      <c r="AE85" s="82">
        <f t="shared" si="4"/>
        <v>1.6574585635359116</v>
      </c>
      <c r="AI85" t="str">
        <f t="shared" si="5"/>
        <v/>
      </c>
    </row>
    <row r="86" spans="2:35" x14ac:dyDescent="0.25">
      <c r="B86" s="62"/>
      <c r="C86" s="62"/>
      <c r="D86" s="62"/>
      <c r="E86" s="62"/>
      <c r="F86" s="83">
        <v>0.28000000000000003</v>
      </c>
      <c r="G86" s="77">
        <v>0.32</v>
      </c>
      <c r="H86" s="63">
        <v>68.569950103759695</v>
      </c>
      <c r="I86" s="63">
        <v>6.33000259124138E-3</v>
      </c>
      <c r="J86" s="63">
        <v>3.3236093191125402E-2</v>
      </c>
      <c r="K86" s="79">
        <f t="shared" si="2"/>
        <v>1.1428571428571428</v>
      </c>
      <c r="L86" s="99"/>
      <c r="M86" s="99"/>
      <c r="N86" t="str">
        <f t="shared" si="6"/>
        <v/>
      </c>
      <c r="V86" s="62"/>
      <c r="W86" s="62"/>
      <c r="X86" s="62"/>
      <c r="Y86" s="62"/>
      <c r="Z86" s="83">
        <v>0.36199999999999999</v>
      </c>
      <c r="AA86" s="62">
        <v>0.6</v>
      </c>
      <c r="AB86" s="63">
        <v>123.37829685211101</v>
      </c>
      <c r="AC86" s="63">
        <v>8.2338222725421104E-3</v>
      </c>
      <c r="AD86" s="63">
        <v>3.2249899841660497E-2</v>
      </c>
      <c r="AE86" s="82">
        <f t="shared" si="4"/>
        <v>1.6574585635359116</v>
      </c>
      <c r="AI86" t="str">
        <f t="shared" si="5"/>
        <v/>
      </c>
    </row>
    <row r="87" spans="2:35" x14ac:dyDescent="0.25">
      <c r="B87" s="62"/>
      <c r="C87" s="62"/>
      <c r="D87" s="62"/>
      <c r="E87" s="62"/>
      <c r="F87" s="83">
        <v>0.28000000000000003</v>
      </c>
      <c r="G87" s="77">
        <v>0.32</v>
      </c>
      <c r="H87" s="63">
        <v>69.791756629943805</v>
      </c>
      <c r="I87" s="63">
        <v>3.0822517728766201E-2</v>
      </c>
      <c r="J87" s="63">
        <v>0.20099114218366701</v>
      </c>
      <c r="K87" s="79">
        <f t="shared" si="2"/>
        <v>1.1428571428571428</v>
      </c>
      <c r="L87" s="99"/>
      <c r="M87" s="99"/>
      <c r="N87" t="str">
        <f t="shared" si="6"/>
        <v/>
      </c>
      <c r="V87" s="62"/>
      <c r="W87" s="62"/>
      <c r="X87" s="62"/>
      <c r="Y87" s="62"/>
      <c r="Z87" s="83">
        <v>0.36199999999999999</v>
      </c>
      <c r="AA87" s="62">
        <v>0.6</v>
      </c>
      <c r="AB87" s="63">
        <v>121.360422611236</v>
      </c>
      <c r="AC87" s="63">
        <v>1.03114141414061E-2</v>
      </c>
      <c r="AD87" s="63">
        <v>4.65163226631388E-2</v>
      </c>
      <c r="AE87" s="82">
        <f t="shared" si="4"/>
        <v>1.6574585635359116</v>
      </c>
      <c r="AI87" t="str">
        <f t="shared" si="5"/>
        <v/>
      </c>
    </row>
    <row r="88" spans="2:35" ht="15.75" thickBot="1" x14ac:dyDescent="0.3">
      <c r="B88" s="62"/>
      <c r="C88" s="62"/>
      <c r="D88" s="62"/>
      <c r="E88" s="62"/>
      <c r="F88" s="83">
        <v>0.28000000000000003</v>
      </c>
      <c r="G88" s="77">
        <v>0.34</v>
      </c>
      <c r="H88" s="63">
        <v>68.212762117385793</v>
      </c>
      <c r="I88" s="63">
        <v>2.36680343771495E-2</v>
      </c>
      <c r="J88" s="63">
        <v>0.15167713059191201</v>
      </c>
      <c r="K88" s="79">
        <f t="shared" si="2"/>
        <v>1.2142857142857142</v>
      </c>
      <c r="L88" s="99">
        <f>AVERAGE(H88:H93)</f>
        <v>65.13991582393642</v>
      </c>
      <c r="M88" s="99">
        <f>AVERAGE(I88:I93)</f>
        <v>1.7295057216796392E-2</v>
      </c>
      <c r="N88">
        <f t="shared" si="6"/>
        <v>1.2142857142857142</v>
      </c>
      <c r="V88" s="87"/>
      <c r="W88" s="87"/>
      <c r="X88" s="87"/>
      <c r="Y88" s="87"/>
      <c r="Z88" s="87">
        <v>0.36199999999999999</v>
      </c>
      <c r="AA88" s="87">
        <v>0.6</v>
      </c>
      <c r="AB88" s="90">
        <v>117.180613517761</v>
      </c>
      <c r="AC88" s="90">
        <v>3.8919529601594998E-3</v>
      </c>
      <c r="AD88" s="90">
        <v>6.6656783137957702E-3</v>
      </c>
      <c r="AE88" s="107">
        <f t="shared" si="4"/>
        <v>1.6574585635359116</v>
      </c>
      <c r="AF88" s="100"/>
      <c r="AG88" s="100"/>
      <c r="AH88" s="100"/>
      <c r="AI88" t="str">
        <f t="shared" si="5"/>
        <v/>
      </c>
    </row>
    <row r="89" spans="2:35" x14ac:dyDescent="0.25">
      <c r="B89" s="62"/>
      <c r="C89" s="62"/>
      <c r="D89" s="62"/>
      <c r="E89" s="62"/>
      <c r="F89" s="83">
        <v>0.28000000000000003</v>
      </c>
      <c r="G89" s="77">
        <v>0.34</v>
      </c>
      <c r="H89" s="63">
        <v>62.571171283721903</v>
      </c>
      <c r="I89" s="63">
        <v>1.47522778336956E-2</v>
      </c>
      <c r="J89" s="63">
        <v>0.118272312278173</v>
      </c>
      <c r="K89" s="79">
        <f t="shared" ref="K89:K152" si="7">G89/(F89)</f>
        <v>1.2142857142857142</v>
      </c>
      <c r="L89" s="99"/>
      <c r="M89" s="99"/>
      <c r="N89" t="str">
        <f t="shared" si="6"/>
        <v/>
      </c>
      <c r="V89" s="83" t="s">
        <v>154</v>
      </c>
      <c r="W89" s="83"/>
      <c r="X89" s="83"/>
      <c r="Y89" s="83"/>
      <c r="Z89" s="83">
        <v>0.36199999999999999</v>
      </c>
      <c r="AA89" s="83"/>
      <c r="AB89" s="85"/>
      <c r="AC89" s="85"/>
      <c r="AD89" s="85"/>
      <c r="AE89" s="112"/>
      <c r="AF89" s="101"/>
      <c r="AG89" s="101"/>
      <c r="AH89" s="101"/>
    </row>
    <row r="90" spans="2:35" x14ac:dyDescent="0.25">
      <c r="B90" s="62"/>
      <c r="C90" s="62"/>
      <c r="D90" s="62"/>
      <c r="E90" s="62"/>
      <c r="F90" s="83">
        <v>0.28000000000000003</v>
      </c>
      <c r="G90" s="77">
        <v>0.34</v>
      </c>
      <c r="H90" s="63">
        <v>65.831348657608004</v>
      </c>
      <c r="I90" s="63">
        <v>7.61859888025169E-3</v>
      </c>
      <c r="J90" s="63">
        <v>5.2571174278228099E-2</v>
      </c>
      <c r="K90" s="79">
        <f t="shared" si="7"/>
        <v>1.2142857142857142</v>
      </c>
      <c r="L90" s="99"/>
      <c r="M90" s="99"/>
      <c r="N90" t="str">
        <f t="shared" si="6"/>
        <v/>
      </c>
      <c r="V90" s="62" t="s">
        <v>153</v>
      </c>
      <c r="W90" s="62"/>
      <c r="X90" s="62"/>
      <c r="Y90" s="62"/>
      <c r="Z90" s="62">
        <v>0.36199999999999999</v>
      </c>
      <c r="AA90" s="62"/>
      <c r="AB90" s="63"/>
      <c r="AC90" s="63"/>
      <c r="AD90" s="63"/>
      <c r="AE90" s="109"/>
    </row>
    <row r="91" spans="2:35" x14ac:dyDescent="0.25">
      <c r="B91" s="62"/>
      <c r="C91" s="62"/>
      <c r="D91" s="62"/>
      <c r="E91" s="62"/>
      <c r="F91" s="83">
        <v>0.28000000000000003</v>
      </c>
      <c r="G91" s="77">
        <v>0.34</v>
      </c>
      <c r="H91" s="63">
        <v>67.288493633270207</v>
      </c>
      <c r="I91" s="63">
        <v>2.7044817975664302E-2</v>
      </c>
      <c r="J91" s="63">
        <v>0.16839070633942901</v>
      </c>
      <c r="K91" s="79">
        <f t="shared" si="7"/>
        <v>1.2142857142857142</v>
      </c>
      <c r="L91" s="99"/>
      <c r="M91" s="99"/>
      <c r="N91" t="str">
        <f t="shared" si="6"/>
        <v/>
      </c>
      <c r="V91" s="62"/>
      <c r="W91" s="62"/>
      <c r="X91" s="62"/>
      <c r="Y91" s="62"/>
      <c r="Z91" s="62"/>
      <c r="AA91" s="62"/>
      <c r="AB91" s="63"/>
      <c r="AC91" s="63"/>
      <c r="AD91" s="63"/>
      <c r="AE91" s="109"/>
    </row>
    <row r="92" spans="2:35" x14ac:dyDescent="0.25">
      <c r="B92" s="62"/>
      <c r="C92" s="62"/>
      <c r="D92" s="62"/>
      <c r="E92" s="62"/>
      <c r="F92" s="83">
        <v>0.28000000000000003</v>
      </c>
      <c r="G92" s="77">
        <v>0.34</v>
      </c>
      <c r="H92" s="63">
        <v>69.960030317306504</v>
      </c>
      <c r="I92" s="63">
        <v>2.54086940811801E-2</v>
      </c>
      <c r="J92" s="63">
        <v>0.17335486667694</v>
      </c>
      <c r="K92" s="79">
        <f t="shared" si="7"/>
        <v>1.2142857142857142</v>
      </c>
      <c r="L92" s="99"/>
      <c r="M92" s="99"/>
      <c r="N92" t="str">
        <f t="shared" si="6"/>
        <v/>
      </c>
      <c r="V92" s="62"/>
      <c r="W92" s="62"/>
      <c r="X92" s="62"/>
      <c r="Y92" s="62"/>
      <c r="Z92" s="62"/>
      <c r="AA92" s="62"/>
      <c r="AB92" s="63"/>
      <c r="AC92" s="63"/>
      <c r="AD92" s="63"/>
      <c r="AE92" s="109"/>
    </row>
    <row r="93" spans="2:35" x14ac:dyDescent="0.25">
      <c r="B93" s="62"/>
      <c r="C93" s="62"/>
      <c r="D93" s="62"/>
      <c r="E93" s="62"/>
      <c r="F93" s="83">
        <v>0.28000000000000003</v>
      </c>
      <c r="G93" s="77">
        <v>0.34</v>
      </c>
      <c r="H93" s="63">
        <v>56.975688934326101</v>
      </c>
      <c r="I93" s="63">
        <v>5.2779201528371598E-3</v>
      </c>
      <c r="J93" s="63">
        <v>3.5235634489978802E-2</v>
      </c>
      <c r="K93" s="79">
        <f t="shared" si="7"/>
        <v>1.2142857142857142</v>
      </c>
      <c r="L93" s="99"/>
      <c r="M93" s="99"/>
      <c r="N93" t="str">
        <f t="shared" si="6"/>
        <v/>
      </c>
      <c r="V93" s="62"/>
      <c r="W93" s="62"/>
      <c r="X93" s="62"/>
      <c r="Y93" s="62"/>
      <c r="Z93" s="62"/>
      <c r="AA93" s="62"/>
      <c r="AB93" s="63"/>
      <c r="AC93" s="63"/>
      <c r="AD93" s="63"/>
      <c r="AE93" s="109"/>
    </row>
    <row r="94" spans="2:35" x14ac:dyDescent="0.25">
      <c r="B94" s="62"/>
      <c r="C94" s="62"/>
      <c r="D94" s="62"/>
      <c r="E94" s="62"/>
      <c r="F94" s="83">
        <v>0.28000000000000003</v>
      </c>
      <c r="G94" s="77">
        <v>0.36</v>
      </c>
      <c r="H94" s="63">
        <v>71.879483699798499</v>
      </c>
      <c r="I94" s="63">
        <v>4.4282074248180999E-3</v>
      </c>
      <c r="J94" s="63">
        <v>2.31227586720281E-2</v>
      </c>
      <c r="K94" s="79">
        <f t="shared" si="7"/>
        <v>1.2857142857142856</v>
      </c>
      <c r="L94" s="99">
        <f>AVERAGE(H94:H99)</f>
        <v>62.879492998123119</v>
      </c>
      <c r="M94" s="99">
        <f>AVERAGE(I94:I99)</f>
        <v>1.7561534428507757E-2</v>
      </c>
      <c r="N94">
        <f t="shared" si="6"/>
        <v>1.2857142857142856</v>
      </c>
      <c r="V94" s="62"/>
      <c r="W94" s="62"/>
      <c r="X94" s="62"/>
      <c r="Y94" s="62"/>
      <c r="Z94" s="62"/>
      <c r="AA94" s="62"/>
      <c r="AB94" s="63"/>
      <c r="AC94" s="63"/>
      <c r="AD94" s="63"/>
      <c r="AE94" s="109"/>
    </row>
    <row r="95" spans="2:35" x14ac:dyDescent="0.25">
      <c r="B95" s="62"/>
      <c r="C95" s="62"/>
      <c r="D95" s="62"/>
      <c r="E95" s="62"/>
      <c r="F95" s="83">
        <v>0.28000000000000003</v>
      </c>
      <c r="G95" s="77">
        <v>0.36</v>
      </c>
      <c r="H95" s="63">
        <v>43.534489393234203</v>
      </c>
      <c r="I95" s="63">
        <v>7.7151577122235903E-3</v>
      </c>
      <c r="J95" s="63">
        <v>6.9606432478879293E-2</v>
      </c>
      <c r="K95" s="79">
        <f t="shared" si="7"/>
        <v>1.2857142857142856</v>
      </c>
      <c r="L95" s="99"/>
      <c r="M95" s="99"/>
      <c r="N95" t="str">
        <f t="shared" si="6"/>
        <v/>
      </c>
      <c r="V95" s="62"/>
      <c r="W95" s="62"/>
      <c r="X95" s="62"/>
      <c r="Y95" s="62"/>
      <c r="Z95" s="62"/>
      <c r="AA95" s="62"/>
      <c r="AB95" s="63"/>
      <c r="AC95" s="63"/>
      <c r="AD95" s="63"/>
      <c r="AE95" s="109"/>
    </row>
    <row r="96" spans="2:35" x14ac:dyDescent="0.25">
      <c r="B96" s="62"/>
      <c r="C96" s="62"/>
      <c r="D96" s="62"/>
      <c r="E96" s="62"/>
      <c r="F96" s="83">
        <v>0.28000000000000003</v>
      </c>
      <c r="G96" s="77">
        <v>0.36</v>
      </c>
      <c r="H96" s="63">
        <v>54.396600723266602</v>
      </c>
      <c r="I96" s="63">
        <v>6.7243810696071601E-3</v>
      </c>
      <c r="J96" s="63">
        <v>3.06457234587755E-2</v>
      </c>
      <c r="K96" s="79">
        <f t="shared" si="7"/>
        <v>1.2857142857142856</v>
      </c>
      <c r="L96" s="99"/>
      <c r="M96" s="99"/>
      <c r="N96" t="str">
        <f t="shared" si="6"/>
        <v/>
      </c>
      <c r="V96" s="62"/>
      <c r="W96" s="62"/>
      <c r="X96" s="62"/>
      <c r="Y96" s="62"/>
      <c r="Z96" s="62"/>
      <c r="AA96" s="62"/>
      <c r="AB96" s="63"/>
      <c r="AC96" s="63"/>
      <c r="AD96" s="63"/>
      <c r="AE96" s="109"/>
    </row>
    <row r="97" spans="2:31" x14ac:dyDescent="0.25">
      <c r="B97" s="62"/>
      <c r="C97" s="62"/>
      <c r="D97" s="62"/>
      <c r="E97" s="62"/>
      <c r="F97" s="83">
        <v>0.28000000000000003</v>
      </c>
      <c r="G97" s="77">
        <v>0.36</v>
      </c>
      <c r="H97" s="63">
        <v>76.357018470764103</v>
      </c>
      <c r="I97" s="63">
        <v>3.9046678090644799E-2</v>
      </c>
      <c r="J97" s="63">
        <v>0.22899693867952201</v>
      </c>
      <c r="K97" s="79">
        <f t="shared" si="7"/>
        <v>1.2857142857142856</v>
      </c>
      <c r="L97" s="99"/>
      <c r="M97" s="99"/>
      <c r="N97" t="str">
        <f t="shared" si="6"/>
        <v/>
      </c>
      <c r="V97" s="62"/>
      <c r="W97" s="62"/>
      <c r="X97" s="62"/>
      <c r="Y97" s="62"/>
      <c r="Z97" s="62"/>
      <c r="AA97" s="62"/>
      <c r="AB97" s="63"/>
      <c r="AC97" s="63"/>
      <c r="AD97" s="63"/>
      <c r="AE97" s="109"/>
    </row>
    <row r="98" spans="2:31" x14ac:dyDescent="0.25">
      <c r="B98" s="62"/>
      <c r="C98" s="62"/>
      <c r="D98" s="62"/>
      <c r="E98" s="62"/>
      <c r="F98" s="83">
        <v>0.28000000000000003</v>
      </c>
      <c r="G98" s="77">
        <v>0.36</v>
      </c>
      <c r="H98" s="63">
        <v>62.352533817291203</v>
      </c>
      <c r="I98" s="63">
        <v>3.1635742692003303E-2</v>
      </c>
      <c r="J98" s="63">
        <v>0.18874476737913101</v>
      </c>
      <c r="K98" s="79">
        <f t="shared" si="7"/>
        <v>1.2857142857142856</v>
      </c>
      <c r="L98" s="99"/>
      <c r="M98" s="99"/>
      <c r="N98" t="str">
        <f t="shared" si="6"/>
        <v/>
      </c>
      <c r="V98" s="62"/>
      <c r="W98" s="62"/>
      <c r="X98" s="62"/>
      <c r="Y98" s="62"/>
      <c r="Z98" s="62"/>
      <c r="AA98" s="62"/>
      <c r="AB98" s="63"/>
      <c r="AC98" s="63"/>
      <c r="AD98" s="63"/>
      <c r="AE98" s="109"/>
    </row>
    <row r="99" spans="2:31" x14ac:dyDescent="0.25">
      <c r="B99" s="62"/>
      <c r="C99" s="62"/>
      <c r="D99" s="62"/>
      <c r="E99" s="62"/>
      <c r="F99" s="83">
        <v>0.28000000000000003</v>
      </c>
      <c r="G99" s="77">
        <v>0.36</v>
      </c>
      <c r="H99" s="63">
        <v>68.756831884384098</v>
      </c>
      <c r="I99" s="63">
        <v>1.58190395817496E-2</v>
      </c>
      <c r="J99" s="63">
        <v>0.11366514195866501</v>
      </c>
      <c r="K99" s="79">
        <f t="shared" si="7"/>
        <v>1.2857142857142856</v>
      </c>
      <c r="L99" s="99"/>
      <c r="M99" s="99"/>
      <c r="N99" t="str">
        <f t="shared" si="6"/>
        <v/>
      </c>
      <c r="V99" s="62"/>
      <c r="W99" s="62"/>
      <c r="X99" s="62"/>
      <c r="Y99" s="62"/>
      <c r="Z99" s="62"/>
      <c r="AA99" s="62"/>
      <c r="AB99" s="63"/>
      <c r="AC99" s="63"/>
      <c r="AD99" s="63"/>
      <c r="AE99" s="109"/>
    </row>
    <row r="100" spans="2:31" x14ac:dyDescent="0.25">
      <c r="B100" s="62"/>
      <c r="C100" s="62"/>
      <c r="D100" s="62"/>
      <c r="E100" s="62"/>
      <c r="F100" s="83">
        <v>0.28000000000000003</v>
      </c>
      <c r="G100" s="77">
        <v>0.38</v>
      </c>
      <c r="H100" s="63">
        <v>79.2137033939361</v>
      </c>
      <c r="I100" s="63">
        <v>1.37391275624461E-2</v>
      </c>
      <c r="J100" s="63">
        <v>9.4277168193972499E-2</v>
      </c>
      <c r="K100" s="79">
        <f t="shared" si="7"/>
        <v>1.357142857142857</v>
      </c>
      <c r="L100" s="99">
        <f>AVERAGE(H100:H105)</f>
        <v>73.995046854019137</v>
      </c>
      <c r="M100" s="99">
        <f>AVERAGE(I100:I105)</f>
        <v>3.5413236211971753E-2</v>
      </c>
      <c r="N100">
        <f t="shared" si="6"/>
        <v>1.357142857142857</v>
      </c>
      <c r="V100" s="62"/>
      <c r="W100" s="62"/>
      <c r="X100" s="62"/>
      <c r="Y100" s="62"/>
      <c r="Z100" s="62"/>
      <c r="AA100" s="62"/>
      <c r="AB100" s="63"/>
      <c r="AC100" s="63"/>
      <c r="AD100" s="63"/>
      <c r="AE100" s="109"/>
    </row>
    <row r="101" spans="2:31" x14ac:dyDescent="0.25">
      <c r="B101" s="62"/>
      <c r="C101" s="62"/>
      <c r="D101" s="62"/>
      <c r="E101" s="62"/>
      <c r="F101" s="83">
        <v>0.28000000000000003</v>
      </c>
      <c r="G101" s="77">
        <v>0.38</v>
      </c>
      <c r="H101" s="63">
        <v>76.8024227619171</v>
      </c>
      <c r="I101" s="63">
        <v>2.7319075220650899E-2</v>
      </c>
      <c r="J101" s="63">
        <v>0.17161385022730299</v>
      </c>
      <c r="K101" s="79">
        <f t="shared" si="7"/>
        <v>1.357142857142857</v>
      </c>
      <c r="L101" s="99"/>
      <c r="M101" s="99"/>
      <c r="N101" t="str">
        <f t="shared" si="6"/>
        <v/>
      </c>
      <c r="V101" s="62"/>
      <c r="W101" s="62"/>
      <c r="X101" s="62"/>
      <c r="Y101" s="62"/>
      <c r="Z101" s="62"/>
      <c r="AA101" s="62"/>
      <c r="AB101" s="63"/>
      <c r="AC101" s="63"/>
      <c r="AD101" s="63"/>
      <c r="AE101" s="109"/>
    </row>
    <row r="102" spans="2:31" x14ac:dyDescent="0.25">
      <c r="B102" s="62"/>
      <c r="C102" s="62"/>
      <c r="D102" s="62"/>
      <c r="E102" s="62"/>
      <c r="F102" s="83">
        <v>0.28000000000000003</v>
      </c>
      <c r="G102" s="77">
        <v>0.38</v>
      </c>
      <c r="H102" s="63">
        <v>68.306752443313599</v>
      </c>
      <c r="I102" s="63">
        <v>3.2053113399636603E-2</v>
      </c>
      <c r="J102" s="63">
        <v>0.19243431006909101</v>
      </c>
      <c r="K102" s="79">
        <f t="shared" si="7"/>
        <v>1.357142857142857</v>
      </c>
      <c r="L102" s="99"/>
      <c r="M102" s="99"/>
      <c r="N102" t="str">
        <f t="shared" si="6"/>
        <v/>
      </c>
      <c r="V102" s="62"/>
      <c r="W102" s="62"/>
      <c r="X102" s="62"/>
      <c r="Y102" s="62"/>
      <c r="Z102" s="62"/>
      <c r="AA102" s="62"/>
      <c r="AB102" s="63"/>
      <c r="AC102" s="63"/>
      <c r="AD102" s="63"/>
      <c r="AE102" s="109"/>
    </row>
    <row r="103" spans="2:31" x14ac:dyDescent="0.25">
      <c r="B103" s="62"/>
      <c r="C103" s="62"/>
      <c r="D103" s="62"/>
      <c r="E103" s="62"/>
      <c r="F103" s="83">
        <v>0.28000000000000003</v>
      </c>
      <c r="G103" s="77">
        <v>0.38</v>
      </c>
      <c r="H103" s="63">
        <v>69.959800720214801</v>
      </c>
      <c r="I103" s="63">
        <v>4.1938134372338703E-2</v>
      </c>
      <c r="J103" s="63">
        <v>0.23856612900850499</v>
      </c>
      <c r="K103" s="79">
        <f t="shared" si="7"/>
        <v>1.357142857142857</v>
      </c>
      <c r="L103" s="99"/>
      <c r="M103" s="99"/>
      <c r="N103" t="str">
        <f t="shared" si="6"/>
        <v/>
      </c>
      <c r="V103" s="62"/>
      <c r="W103" s="62"/>
      <c r="X103" s="62"/>
      <c r="Y103" s="62"/>
      <c r="Z103" s="62"/>
      <c r="AA103" s="62"/>
      <c r="AB103" s="63"/>
      <c r="AC103" s="63"/>
      <c r="AD103" s="63"/>
      <c r="AE103" s="109"/>
    </row>
    <row r="104" spans="2:31" x14ac:dyDescent="0.25">
      <c r="B104" s="62"/>
      <c r="C104" s="62"/>
      <c r="D104" s="62"/>
      <c r="E104" s="62"/>
      <c r="F104" s="83">
        <v>0.28000000000000003</v>
      </c>
      <c r="G104" s="77">
        <v>0.38</v>
      </c>
      <c r="H104" s="63">
        <v>70.901469230651799</v>
      </c>
      <c r="I104" s="63">
        <v>3.6987811538539098E-2</v>
      </c>
      <c r="J104" s="63">
        <v>0.21606086478794201</v>
      </c>
      <c r="K104" s="79">
        <f t="shared" si="7"/>
        <v>1.357142857142857</v>
      </c>
      <c r="L104" s="99"/>
      <c r="M104" s="99"/>
      <c r="N104" t="str">
        <f t="shared" si="6"/>
        <v/>
      </c>
      <c r="V104" s="62"/>
      <c r="W104" s="62"/>
      <c r="X104" s="62"/>
      <c r="Y104" s="62"/>
      <c r="Z104" s="62"/>
      <c r="AA104" s="62"/>
      <c r="AB104" s="63"/>
      <c r="AC104" s="63"/>
      <c r="AD104" s="63"/>
      <c r="AE104" s="109"/>
    </row>
    <row r="105" spans="2:31" x14ac:dyDescent="0.25">
      <c r="B105" s="62"/>
      <c r="C105" s="62"/>
      <c r="D105" s="62"/>
      <c r="E105" s="62"/>
      <c r="F105" s="83">
        <v>0.28000000000000003</v>
      </c>
      <c r="G105" s="77">
        <v>0.38</v>
      </c>
      <c r="H105" s="63">
        <v>78.786132574081407</v>
      </c>
      <c r="I105" s="63">
        <v>6.0442155178219097E-2</v>
      </c>
      <c r="J105" s="63">
        <v>0.26733539050640398</v>
      </c>
      <c r="K105" s="79">
        <f t="shared" si="7"/>
        <v>1.357142857142857</v>
      </c>
      <c r="L105" s="99"/>
      <c r="M105" s="99"/>
      <c r="N105" t="str">
        <f t="shared" si="6"/>
        <v/>
      </c>
      <c r="V105" s="62"/>
      <c r="W105" s="62"/>
      <c r="X105" s="62"/>
      <c r="Y105" s="62"/>
      <c r="Z105" s="62"/>
      <c r="AA105" s="62"/>
      <c r="AB105" s="63"/>
      <c r="AC105" s="63"/>
      <c r="AD105" s="63"/>
      <c r="AE105" s="109"/>
    </row>
    <row r="106" spans="2:31" x14ac:dyDescent="0.25">
      <c r="B106" s="62"/>
      <c r="C106" s="62"/>
      <c r="D106" s="62"/>
      <c r="E106" s="62"/>
      <c r="F106" s="83">
        <v>0.28000000000000003</v>
      </c>
      <c r="G106" s="77">
        <v>0.4</v>
      </c>
      <c r="H106" s="63">
        <v>68.468916416168199</v>
      </c>
      <c r="I106" s="63">
        <v>3.2750261382646903E-2</v>
      </c>
      <c r="J106" s="63">
        <v>0.181652292919501</v>
      </c>
      <c r="K106" s="79">
        <f t="shared" si="7"/>
        <v>1.4285714285714286</v>
      </c>
      <c r="L106" s="99">
        <f>AVERAGE(H106:H111)</f>
        <v>65.019710620244311</v>
      </c>
      <c r="M106" s="99">
        <f>AVERAGE(I106:I111)</f>
        <v>2.9407150215571151E-2</v>
      </c>
      <c r="N106">
        <f t="shared" si="6"/>
        <v>1.4285714285714286</v>
      </c>
      <c r="V106" s="62"/>
      <c r="W106" s="62"/>
      <c r="X106" s="62"/>
      <c r="Y106" s="62"/>
      <c r="Z106" s="62"/>
      <c r="AA106" s="62"/>
      <c r="AB106" s="63"/>
      <c r="AC106" s="63"/>
      <c r="AD106" s="63"/>
      <c r="AE106" s="109"/>
    </row>
    <row r="107" spans="2:31" x14ac:dyDescent="0.25">
      <c r="B107" s="62"/>
      <c r="C107" s="62"/>
      <c r="D107" s="62"/>
      <c r="E107" s="62"/>
      <c r="F107" s="83">
        <v>0.28000000000000003</v>
      </c>
      <c r="G107" s="77">
        <v>0.4</v>
      </c>
      <c r="H107" s="63">
        <v>70.300188779830904</v>
      </c>
      <c r="I107" s="63">
        <v>2.0246461688014899E-2</v>
      </c>
      <c r="J107" s="63">
        <v>0.15263999594785399</v>
      </c>
      <c r="K107" s="79">
        <f t="shared" si="7"/>
        <v>1.4285714285714286</v>
      </c>
      <c r="L107" s="99"/>
      <c r="M107" s="99"/>
      <c r="N107" t="str">
        <f t="shared" si="6"/>
        <v/>
      </c>
      <c r="V107" s="62"/>
      <c r="W107" s="62"/>
      <c r="X107" s="62"/>
      <c r="Y107" s="62"/>
      <c r="Z107" s="62"/>
      <c r="AA107" s="62"/>
      <c r="AB107" s="63"/>
      <c r="AC107" s="63"/>
      <c r="AD107" s="63"/>
      <c r="AE107" s="109"/>
    </row>
    <row r="108" spans="2:31" x14ac:dyDescent="0.25">
      <c r="B108" s="62"/>
      <c r="C108" s="62"/>
      <c r="D108" s="62"/>
      <c r="E108" s="62"/>
      <c r="F108" s="83">
        <v>0.28000000000000003</v>
      </c>
      <c r="G108" s="77">
        <v>0.4</v>
      </c>
      <c r="H108" s="63">
        <v>70.428398132324205</v>
      </c>
      <c r="I108" s="63">
        <v>4.6339788316866498E-2</v>
      </c>
      <c r="J108" s="63">
        <v>0.25105211478308498</v>
      </c>
      <c r="K108" s="79">
        <f t="shared" si="7"/>
        <v>1.4285714285714286</v>
      </c>
      <c r="L108" s="99"/>
      <c r="M108" s="99"/>
      <c r="N108" t="str">
        <f t="shared" si="6"/>
        <v/>
      </c>
      <c r="V108" s="62"/>
      <c r="W108" s="62"/>
      <c r="X108" s="62"/>
      <c r="Y108" s="62"/>
      <c r="Z108" s="62"/>
      <c r="AA108" s="62"/>
      <c r="AB108" s="63"/>
      <c r="AC108" s="63"/>
      <c r="AD108" s="63"/>
      <c r="AE108" s="109"/>
    </row>
    <row r="109" spans="2:31" x14ac:dyDescent="0.25">
      <c r="B109" s="62"/>
      <c r="C109" s="62"/>
      <c r="D109" s="62"/>
      <c r="E109" s="62"/>
      <c r="F109" s="83">
        <v>0.28000000000000003</v>
      </c>
      <c r="G109" s="77">
        <v>0.4</v>
      </c>
      <c r="H109" s="63">
        <v>59.931849956512401</v>
      </c>
      <c r="I109" s="63">
        <v>6.0344183128223698E-2</v>
      </c>
      <c r="J109" s="63">
        <v>0.27758264568198099</v>
      </c>
      <c r="K109" s="79">
        <f t="shared" si="7"/>
        <v>1.4285714285714286</v>
      </c>
      <c r="L109" s="99"/>
      <c r="M109" s="99"/>
      <c r="N109" t="str">
        <f t="shared" si="6"/>
        <v/>
      </c>
      <c r="V109" s="62"/>
      <c r="W109" s="62"/>
      <c r="X109" s="62"/>
      <c r="Y109" s="62"/>
      <c r="Z109" s="62"/>
      <c r="AA109" s="62"/>
      <c r="AB109" s="63"/>
      <c r="AC109" s="63"/>
      <c r="AD109" s="63"/>
      <c r="AE109" s="109"/>
    </row>
    <row r="110" spans="2:31" x14ac:dyDescent="0.25">
      <c r="B110" s="62"/>
      <c r="C110" s="62"/>
      <c r="D110" s="62"/>
      <c r="E110" s="62"/>
      <c r="F110" s="83">
        <v>0.28000000000000003</v>
      </c>
      <c r="G110" s="77">
        <v>0.4</v>
      </c>
      <c r="H110" s="63">
        <v>59.402281761169398</v>
      </c>
      <c r="I110" s="63">
        <v>1.0455241955021601E-2</v>
      </c>
      <c r="J110" s="63">
        <v>8.5952841110600697E-2</v>
      </c>
      <c r="K110" s="79">
        <f t="shared" si="7"/>
        <v>1.4285714285714286</v>
      </c>
      <c r="L110" s="99"/>
      <c r="M110" s="99"/>
      <c r="N110" t="str">
        <f t="shared" si="6"/>
        <v/>
      </c>
      <c r="V110" s="62"/>
      <c r="W110" s="62"/>
      <c r="X110" s="62"/>
      <c r="Y110" s="62"/>
      <c r="Z110" s="62"/>
      <c r="AA110" s="62"/>
      <c r="AB110" s="63"/>
      <c r="AC110" s="63"/>
      <c r="AD110" s="63"/>
      <c r="AE110" s="109"/>
    </row>
    <row r="111" spans="2:31" x14ac:dyDescent="0.25">
      <c r="B111" s="62"/>
      <c r="C111" s="62"/>
      <c r="D111" s="62"/>
      <c r="E111" s="62"/>
      <c r="F111" s="83">
        <v>0.28000000000000003</v>
      </c>
      <c r="G111" s="77">
        <v>0.4</v>
      </c>
      <c r="H111" s="63">
        <v>61.586628675460801</v>
      </c>
      <c r="I111" s="63">
        <v>6.30696482265331E-3</v>
      </c>
      <c r="J111" s="63">
        <v>1.6267024693894801E-2</v>
      </c>
      <c r="K111" s="79">
        <f t="shared" si="7"/>
        <v>1.4285714285714286</v>
      </c>
      <c r="L111" s="99"/>
      <c r="M111" s="99"/>
      <c r="N111" t="str">
        <f t="shared" si="6"/>
        <v/>
      </c>
      <c r="V111" s="62"/>
      <c r="W111" s="62"/>
      <c r="X111" s="62"/>
      <c r="Y111" s="62"/>
      <c r="Z111" s="62"/>
      <c r="AA111" s="62"/>
      <c r="AB111" s="63"/>
      <c r="AC111" s="63"/>
      <c r="AD111" s="63"/>
      <c r="AE111" s="109"/>
    </row>
    <row r="112" spans="2:31" x14ac:dyDescent="0.25">
      <c r="B112" s="62"/>
      <c r="C112" s="62"/>
      <c r="D112" s="62"/>
      <c r="E112" s="62"/>
      <c r="F112" s="83">
        <v>0.28000000000000003</v>
      </c>
      <c r="G112" s="77">
        <v>0.5</v>
      </c>
      <c r="H112" s="63">
        <v>74.6678049564361</v>
      </c>
      <c r="I112" s="63">
        <v>2.15862804014481E-2</v>
      </c>
      <c r="J112" s="63">
        <v>0.114067092265131</v>
      </c>
      <c r="K112" s="79">
        <f t="shared" si="7"/>
        <v>1.7857142857142856</v>
      </c>
      <c r="L112" s="99">
        <f>AVERAGE(H112:H114)</f>
        <v>72.08856940269466</v>
      </c>
      <c r="M112" s="99">
        <f>AVERAGE(I112:I114)</f>
        <v>1.5987955592970168E-2</v>
      </c>
      <c r="N112">
        <f t="shared" si="6"/>
        <v>1.7857142857142856</v>
      </c>
      <c r="V112" s="62"/>
      <c r="W112" s="62"/>
      <c r="X112" s="62"/>
      <c r="Y112" s="62"/>
      <c r="Z112" s="62"/>
      <c r="AA112" s="62"/>
      <c r="AB112" s="63"/>
      <c r="AC112" s="63"/>
      <c r="AD112" s="63"/>
      <c r="AE112" s="109"/>
    </row>
    <row r="113" spans="2:31" x14ac:dyDescent="0.25">
      <c r="B113" s="62"/>
      <c r="C113" s="62"/>
      <c r="D113" s="62"/>
      <c r="E113" s="62"/>
      <c r="F113" s="83">
        <v>0.28000000000000003</v>
      </c>
      <c r="G113" s="77">
        <v>0.5</v>
      </c>
      <c r="H113" s="63">
        <v>71.5303955078125</v>
      </c>
      <c r="I113" s="63">
        <v>1.44971041822776E-2</v>
      </c>
      <c r="J113" s="63">
        <v>0.102988774980734</v>
      </c>
      <c r="K113" s="79">
        <f t="shared" si="7"/>
        <v>1.7857142857142856</v>
      </c>
      <c r="L113" s="99"/>
      <c r="M113" s="99"/>
      <c r="N113" t="str">
        <f t="shared" si="6"/>
        <v/>
      </c>
      <c r="V113" s="62"/>
      <c r="W113" s="62"/>
      <c r="X113" s="62"/>
      <c r="Y113" s="62"/>
      <c r="Z113" s="62"/>
      <c r="AA113" s="62"/>
      <c r="AB113" s="63"/>
      <c r="AC113" s="63"/>
      <c r="AD113" s="63"/>
      <c r="AE113" s="109"/>
    </row>
    <row r="114" spans="2:31" x14ac:dyDescent="0.25">
      <c r="B114" s="62"/>
      <c r="C114" s="62"/>
      <c r="D114" s="62"/>
      <c r="E114" s="62"/>
      <c r="F114" s="83">
        <v>0.28000000000000003</v>
      </c>
      <c r="G114" s="77">
        <v>0.5</v>
      </c>
      <c r="H114" s="63">
        <v>70.067507743835407</v>
      </c>
      <c r="I114" s="63">
        <v>1.18804821951848E-2</v>
      </c>
      <c r="J114" s="63">
        <v>3.80738912704413E-2</v>
      </c>
      <c r="K114" s="79">
        <f t="shared" si="7"/>
        <v>1.7857142857142856</v>
      </c>
      <c r="L114" s="99"/>
      <c r="M114" s="99"/>
      <c r="N114" t="str">
        <f t="shared" si="6"/>
        <v/>
      </c>
      <c r="V114" s="62"/>
      <c r="W114" s="62"/>
      <c r="X114" s="62"/>
      <c r="Y114" s="62"/>
      <c r="Z114" s="62"/>
      <c r="AA114" s="62"/>
      <c r="AB114" s="63"/>
      <c r="AC114" s="63"/>
      <c r="AD114" s="63"/>
      <c r="AE114" s="109"/>
    </row>
    <row r="115" spans="2:31" x14ac:dyDescent="0.25">
      <c r="B115" s="62"/>
      <c r="C115" s="62"/>
      <c r="D115" s="62"/>
      <c r="E115" s="62"/>
      <c r="F115" s="83">
        <v>0.28000000000000003</v>
      </c>
      <c r="G115" s="77">
        <v>0.6</v>
      </c>
      <c r="H115" s="63">
        <v>57.847320556640597</v>
      </c>
      <c r="I115" s="63">
        <v>8.2715962066156001E-2</v>
      </c>
      <c r="J115" s="63">
        <v>0.309673710080691</v>
      </c>
      <c r="K115" s="79">
        <f t="shared" si="7"/>
        <v>2.1428571428571428</v>
      </c>
      <c r="L115" s="99">
        <f>AVERAGE(H115:H117)</f>
        <v>67.186979611714619</v>
      </c>
      <c r="M115" s="99">
        <f>AVERAGE(I115:I117)</f>
        <v>8.9146340370048968E-2</v>
      </c>
      <c r="N115">
        <f t="shared" si="6"/>
        <v>2.1428571428571428</v>
      </c>
      <c r="V115" s="62"/>
      <c r="W115" s="62"/>
      <c r="X115" s="62"/>
      <c r="Y115" s="62"/>
      <c r="Z115" s="62"/>
      <c r="AA115" s="62"/>
      <c r="AB115" s="63"/>
      <c r="AC115" s="63"/>
      <c r="AD115" s="63"/>
      <c r="AE115" s="109"/>
    </row>
    <row r="116" spans="2:31" x14ac:dyDescent="0.25">
      <c r="B116" s="62"/>
      <c r="C116" s="62"/>
      <c r="D116" s="62"/>
      <c r="E116" s="62"/>
      <c r="F116" s="83">
        <v>0.28000000000000003</v>
      </c>
      <c r="G116" s="77">
        <v>0.6</v>
      </c>
      <c r="H116" s="63">
        <v>71.939916610717702</v>
      </c>
      <c r="I116" s="63">
        <v>8.7701984581003894E-2</v>
      </c>
      <c r="J116" s="63">
        <v>0.317530077045524</v>
      </c>
      <c r="K116" s="79">
        <f t="shared" si="7"/>
        <v>2.1428571428571428</v>
      </c>
      <c r="L116" s="99"/>
      <c r="M116" s="99"/>
      <c r="N116" t="str">
        <f t="shared" si="6"/>
        <v/>
      </c>
      <c r="V116" s="62"/>
      <c r="W116" s="62"/>
      <c r="X116" s="62"/>
      <c r="Y116" s="62"/>
      <c r="Z116" s="62"/>
      <c r="AA116" s="62"/>
      <c r="AB116" s="63"/>
      <c r="AC116" s="63"/>
      <c r="AD116" s="63"/>
      <c r="AE116" s="109"/>
    </row>
    <row r="117" spans="2:31" x14ac:dyDescent="0.25">
      <c r="B117" s="62"/>
      <c r="C117" s="62"/>
      <c r="D117" s="62"/>
      <c r="E117" s="62"/>
      <c r="F117" s="83">
        <v>0.28000000000000003</v>
      </c>
      <c r="G117" s="77">
        <v>0.6</v>
      </c>
      <c r="H117" s="63">
        <v>71.773701667785602</v>
      </c>
      <c r="I117" s="63">
        <v>9.7021074462986995E-2</v>
      </c>
      <c r="J117" s="63">
        <v>0.34328854454979701</v>
      </c>
      <c r="K117" s="79">
        <f t="shared" si="7"/>
        <v>2.1428571428571428</v>
      </c>
      <c r="L117" s="99"/>
      <c r="M117" s="99"/>
      <c r="N117" t="str">
        <f t="shared" si="6"/>
        <v/>
      </c>
      <c r="V117" s="62"/>
      <c r="W117" s="62"/>
      <c r="X117" s="62"/>
      <c r="Y117" s="62"/>
      <c r="Z117" s="62"/>
      <c r="AA117" s="62"/>
      <c r="AB117" s="63"/>
      <c r="AC117" s="63"/>
      <c r="AD117" s="63"/>
      <c r="AE117" s="109"/>
    </row>
    <row r="118" spans="2:31" x14ac:dyDescent="0.25">
      <c r="B118" s="62"/>
      <c r="C118" s="62"/>
      <c r="D118" s="62"/>
      <c r="E118" s="62"/>
      <c r="F118" s="83">
        <v>0.28000000000000003</v>
      </c>
      <c r="G118" s="77">
        <v>0.7</v>
      </c>
      <c r="H118" s="63">
        <v>61.961659669876099</v>
      </c>
      <c r="I118" s="63">
        <v>5.9884745777324102E-3</v>
      </c>
      <c r="J118" s="63">
        <v>2.24012960879858E-2</v>
      </c>
      <c r="K118" s="79">
        <f t="shared" si="7"/>
        <v>2.4999999999999996</v>
      </c>
      <c r="L118" s="99">
        <f>AVERAGE(H118:H120)</f>
        <v>69.337410767873095</v>
      </c>
      <c r="M118" s="99">
        <f>AVERAGE(I118:I120)</f>
        <v>4.5603836183596806E-2</v>
      </c>
      <c r="N118">
        <f t="shared" si="6"/>
        <v>2.4999999999999996</v>
      </c>
      <c r="V118" s="62"/>
      <c r="W118" s="62"/>
      <c r="X118" s="62"/>
      <c r="Y118" s="62"/>
      <c r="Z118" s="62"/>
      <c r="AA118" s="62"/>
      <c r="AB118" s="63"/>
      <c r="AC118" s="63"/>
      <c r="AD118" s="63"/>
      <c r="AE118" s="109"/>
    </row>
    <row r="119" spans="2:31" x14ac:dyDescent="0.25">
      <c r="B119" s="62"/>
      <c r="C119" s="62"/>
      <c r="D119" s="62"/>
      <c r="E119" s="62"/>
      <c r="F119" s="83">
        <v>0.28000000000000003</v>
      </c>
      <c r="G119" s="77">
        <v>0.7</v>
      </c>
      <c r="H119" s="63">
        <v>72.368551254272404</v>
      </c>
      <c r="I119" s="63">
        <v>6.1092150466046699E-2</v>
      </c>
      <c r="J119" s="63">
        <v>0.28655571212396003</v>
      </c>
      <c r="K119" s="79">
        <f t="shared" si="7"/>
        <v>2.4999999999999996</v>
      </c>
      <c r="L119" s="99"/>
      <c r="M119" s="99"/>
      <c r="N119" t="str">
        <f t="shared" si="6"/>
        <v/>
      </c>
      <c r="V119" s="62"/>
      <c r="W119" s="62"/>
      <c r="X119" s="62"/>
      <c r="Y119" s="62"/>
      <c r="Z119" s="62"/>
      <c r="AA119" s="62"/>
      <c r="AB119" s="63"/>
      <c r="AC119" s="63"/>
      <c r="AD119" s="63"/>
      <c r="AE119" s="109"/>
    </row>
    <row r="120" spans="2:31" ht="15.75" thickBot="1" x14ac:dyDescent="0.3">
      <c r="B120" s="87"/>
      <c r="C120" s="87"/>
      <c r="D120" s="87"/>
      <c r="E120" s="87"/>
      <c r="F120" s="93">
        <v>0.28000000000000003</v>
      </c>
      <c r="G120" s="89">
        <v>0.7</v>
      </c>
      <c r="H120" s="90">
        <v>73.682021379470797</v>
      </c>
      <c r="I120" s="90">
        <v>6.9730883507011301E-2</v>
      </c>
      <c r="J120" s="90">
        <v>0.28027027551783201</v>
      </c>
      <c r="K120" s="95">
        <f t="shared" si="7"/>
        <v>2.4999999999999996</v>
      </c>
      <c r="L120" s="100"/>
      <c r="M120" s="100"/>
      <c r="N120" t="str">
        <f t="shared" si="6"/>
        <v/>
      </c>
      <c r="V120" s="62"/>
      <c r="W120" s="62"/>
      <c r="X120" s="62"/>
      <c r="Y120" s="62"/>
      <c r="Z120" s="62"/>
      <c r="AA120" s="62"/>
      <c r="AB120" s="63"/>
      <c r="AC120" s="63"/>
      <c r="AD120" s="63"/>
      <c r="AE120" s="109"/>
    </row>
    <row r="121" spans="2:31" x14ac:dyDescent="0.25">
      <c r="B121" s="83" t="s">
        <v>134</v>
      </c>
      <c r="C121" s="83">
        <v>500</v>
      </c>
      <c r="D121" s="83"/>
      <c r="E121" s="83"/>
      <c r="F121" s="83">
        <v>0.28000000000000003</v>
      </c>
      <c r="G121" s="84">
        <v>0.28000000000000003</v>
      </c>
      <c r="H121" s="85">
        <v>41.325823783874498</v>
      </c>
      <c r="I121" s="85">
        <v>1.15896133181486E-2</v>
      </c>
      <c r="J121" s="85">
        <v>0.100793181620453</v>
      </c>
      <c r="K121" s="86">
        <f t="shared" si="7"/>
        <v>1</v>
      </c>
      <c r="L121" s="101">
        <f>AVERAGE(H121:H124)</f>
        <v>49.673409938812227</v>
      </c>
      <c r="M121" s="101">
        <f>AVERAGE(I121:I124)</f>
        <v>2.6420992433795025E-2</v>
      </c>
      <c r="N121">
        <f t="shared" si="6"/>
        <v>1</v>
      </c>
      <c r="V121" s="62"/>
      <c r="W121" s="62"/>
      <c r="X121" s="62"/>
      <c r="Y121" s="62"/>
      <c r="Z121" s="62"/>
      <c r="AA121" s="62"/>
      <c r="AB121" s="63"/>
      <c r="AC121" s="63"/>
      <c r="AD121" s="63"/>
      <c r="AE121" s="109"/>
    </row>
    <row r="122" spans="2:31" x14ac:dyDescent="0.25">
      <c r="B122" s="62"/>
      <c r="C122" s="62"/>
      <c r="D122" s="62"/>
      <c r="E122" s="62"/>
      <c r="F122" s="83">
        <v>0.28000000000000003</v>
      </c>
      <c r="G122" s="77">
        <v>0.28000000000000003</v>
      </c>
      <c r="H122" s="63">
        <v>56.830386161804199</v>
      </c>
      <c r="I122" s="63">
        <v>2.0014943505040801E-2</v>
      </c>
      <c r="J122" s="63">
        <v>0.12621336649218001</v>
      </c>
      <c r="K122" s="86">
        <f t="shared" si="7"/>
        <v>1</v>
      </c>
      <c r="L122" s="99"/>
      <c r="M122" s="99"/>
      <c r="N122" t="str">
        <f t="shared" si="6"/>
        <v/>
      </c>
      <c r="V122" s="62"/>
      <c r="W122" s="62"/>
      <c r="X122" s="62"/>
      <c r="Y122" s="62"/>
      <c r="Z122" s="62"/>
      <c r="AA122" s="62"/>
      <c r="AB122" s="63"/>
      <c r="AC122" s="63"/>
      <c r="AD122" s="63"/>
      <c r="AE122" s="109"/>
    </row>
    <row r="123" spans="2:31" x14ac:dyDescent="0.25">
      <c r="B123" s="62"/>
      <c r="C123" s="62"/>
      <c r="D123" s="62"/>
      <c r="E123" s="62"/>
      <c r="F123" s="83">
        <v>0.28000000000000003</v>
      </c>
      <c r="G123" s="77">
        <v>0.28000000000000003</v>
      </c>
      <c r="H123" s="63">
        <v>48.428170680999699</v>
      </c>
      <c r="I123" s="63">
        <v>3.8772968351066202E-2</v>
      </c>
      <c r="J123" s="63">
        <v>0.204263664218754</v>
      </c>
      <c r="K123" s="86">
        <f t="shared" si="7"/>
        <v>1</v>
      </c>
      <c r="L123" s="99"/>
      <c r="M123" s="99"/>
      <c r="N123" t="str">
        <f t="shared" si="6"/>
        <v/>
      </c>
      <c r="V123" s="62"/>
      <c r="W123" s="62"/>
      <c r="X123" s="62"/>
      <c r="Y123" s="62"/>
      <c r="Z123" s="62"/>
      <c r="AA123" s="62"/>
      <c r="AB123" s="63"/>
      <c r="AC123" s="63"/>
      <c r="AD123" s="63"/>
      <c r="AE123" s="109"/>
    </row>
    <row r="124" spans="2:31" x14ac:dyDescent="0.25">
      <c r="B124" s="62"/>
      <c r="C124" s="62"/>
      <c r="D124" s="62"/>
      <c r="E124" s="62"/>
      <c r="F124" s="83">
        <v>0.28000000000000003</v>
      </c>
      <c r="G124" s="77">
        <v>0.28000000000000003</v>
      </c>
      <c r="H124" s="63">
        <v>52.1092591285705</v>
      </c>
      <c r="I124" s="63">
        <v>3.5306444560924501E-2</v>
      </c>
      <c r="J124" s="63">
        <v>0.197866761733406</v>
      </c>
      <c r="K124" s="86">
        <f t="shared" si="7"/>
        <v>1</v>
      </c>
      <c r="L124" s="99"/>
      <c r="M124" s="99"/>
      <c r="N124" t="str">
        <f t="shared" si="6"/>
        <v/>
      </c>
      <c r="V124" s="62"/>
      <c r="W124" s="62"/>
      <c r="X124" s="62"/>
      <c r="Y124" s="62"/>
      <c r="Z124" s="62"/>
      <c r="AA124" s="62"/>
      <c r="AB124" s="63"/>
      <c r="AC124" s="63"/>
      <c r="AD124" s="63"/>
      <c r="AE124" s="109"/>
    </row>
    <row r="125" spans="2:31" x14ac:dyDescent="0.25">
      <c r="B125" s="62"/>
      <c r="C125" s="62"/>
      <c r="D125" s="62"/>
      <c r="E125" s="62"/>
      <c r="F125" s="83">
        <v>0.28000000000000003</v>
      </c>
      <c r="G125" s="77">
        <v>0.3</v>
      </c>
      <c r="H125" s="63">
        <v>58.835225582122803</v>
      </c>
      <c r="I125" s="63">
        <v>5.3413083958449403E-2</v>
      </c>
      <c r="J125" s="63">
        <v>0.236784564864366</v>
      </c>
      <c r="K125" s="86">
        <f t="shared" si="7"/>
        <v>1.0714285714285714</v>
      </c>
      <c r="L125" s="101">
        <f>AVERAGE(H125:H128)</f>
        <v>51.776682972907999</v>
      </c>
      <c r="M125" s="101">
        <f>AVERAGE(I125:I128)</f>
        <v>3.1069929494283229E-2</v>
      </c>
      <c r="N125">
        <f t="shared" si="6"/>
        <v>1.0714285714285714</v>
      </c>
      <c r="V125" s="62"/>
      <c r="W125" s="62"/>
      <c r="X125" s="62"/>
      <c r="Y125" s="62"/>
      <c r="Z125" s="62"/>
      <c r="AA125" s="62"/>
      <c r="AB125" s="63"/>
      <c r="AC125" s="63"/>
      <c r="AD125" s="63"/>
      <c r="AE125" s="109"/>
    </row>
    <row r="126" spans="2:31" x14ac:dyDescent="0.25">
      <c r="B126" s="62"/>
      <c r="C126" s="62"/>
      <c r="D126" s="62"/>
      <c r="E126" s="62"/>
      <c r="F126" s="83">
        <v>0.28000000000000003</v>
      </c>
      <c r="G126" s="77">
        <v>0.3</v>
      </c>
      <c r="H126" s="63">
        <v>48.156094074249197</v>
      </c>
      <c r="I126" s="63">
        <v>3.40931627824878E-2</v>
      </c>
      <c r="J126" s="63">
        <v>0.16955965186576799</v>
      </c>
      <c r="K126" s="86">
        <f t="shared" si="7"/>
        <v>1.0714285714285714</v>
      </c>
      <c r="L126" s="99"/>
      <c r="M126" s="99"/>
      <c r="N126" t="str">
        <f t="shared" si="6"/>
        <v/>
      </c>
      <c r="V126" s="62"/>
      <c r="W126" s="62"/>
      <c r="X126" s="62"/>
      <c r="Y126" s="62"/>
      <c r="Z126" s="62"/>
      <c r="AA126" s="62"/>
      <c r="AB126" s="63"/>
      <c r="AC126" s="63"/>
      <c r="AD126" s="63"/>
      <c r="AE126" s="109"/>
    </row>
    <row r="127" spans="2:31" x14ac:dyDescent="0.25">
      <c r="B127" s="62"/>
      <c r="C127" s="62"/>
      <c r="D127" s="62"/>
      <c r="E127" s="62"/>
      <c r="F127" s="83">
        <v>0.28000000000000003</v>
      </c>
      <c r="G127" s="77">
        <v>0.3</v>
      </c>
      <c r="H127" s="63">
        <v>58.4798035621643</v>
      </c>
      <c r="I127" s="63">
        <v>1.8782712308940599E-2</v>
      </c>
      <c r="J127" s="63">
        <v>0.103852879964502</v>
      </c>
      <c r="K127" s="86">
        <f t="shared" si="7"/>
        <v>1.0714285714285714</v>
      </c>
      <c r="L127" s="99"/>
      <c r="M127" s="99"/>
      <c r="N127" t="str">
        <f t="shared" si="6"/>
        <v/>
      </c>
      <c r="V127" s="62"/>
      <c r="W127" s="62"/>
      <c r="X127" s="62"/>
      <c r="Y127" s="62"/>
      <c r="Z127" s="62"/>
      <c r="AA127" s="62"/>
      <c r="AB127" s="63"/>
      <c r="AC127" s="63"/>
      <c r="AD127" s="63"/>
      <c r="AE127" s="109"/>
    </row>
    <row r="128" spans="2:31" x14ac:dyDescent="0.25">
      <c r="B128" s="62"/>
      <c r="C128" s="62"/>
      <c r="D128" s="62"/>
      <c r="E128" s="62"/>
      <c r="F128" s="83">
        <v>0.28000000000000003</v>
      </c>
      <c r="G128" s="77">
        <v>0.3</v>
      </c>
      <c r="H128" s="63">
        <v>41.635608673095703</v>
      </c>
      <c r="I128" s="63">
        <v>1.7990758927255102E-2</v>
      </c>
      <c r="J128" s="63">
        <v>0.128824031675384</v>
      </c>
      <c r="K128" s="86">
        <f t="shared" si="7"/>
        <v>1.0714285714285714</v>
      </c>
      <c r="L128" s="99"/>
      <c r="M128" s="99"/>
      <c r="N128" t="str">
        <f t="shared" si="6"/>
        <v/>
      </c>
      <c r="V128" s="62"/>
      <c r="W128" s="62"/>
      <c r="X128" s="62"/>
      <c r="Y128" s="62"/>
      <c r="Z128" s="62"/>
      <c r="AA128" s="62"/>
      <c r="AB128" s="63"/>
      <c r="AC128" s="63"/>
      <c r="AD128" s="63"/>
      <c r="AE128" s="109"/>
    </row>
    <row r="129" spans="2:31" x14ac:dyDescent="0.25">
      <c r="B129" s="62"/>
      <c r="C129" s="62"/>
      <c r="D129" s="62"/>
      <c r="E129" s="62"/>
      <c r="F129" s="83">
        <v>0.28000000000000003</v>
      </c>
      <c r="G129" s="77">
        <v>0.32</v>
      </c>
      <c r="H129" s="63">
        <v>49.467045783996497</v>
      </c>
      <c r="I129" s="63">
        <v>2.91975054746345E-2</v>
      </c>
      <c r="J129" s="63">
        <v>0.17758854277125299</v>
      </c>
      <c r="K129" s="86">
        <f t="shared" si="7"/>
        <v>1.1428571428571428</v>
      </c>
      <c r="L129" s="101">
        <f>AVERAGE(H129:H132)</f>
        <v>48.532677590846951</v>
      </c>
      <c r="M129" s="101">
        <f>AVERAGE(I129:I132)</f>
        <v>5.3222631250896803E-2</v>
      </c>
      <c r="N129">
        <f t="shared" si="6"/>
        <v>1.1428571428571428</v>
      </c>
      <c r="V129" s="62"/>
      <c r="W129" s="62"/>
      <c r="X129" s="62"/>
      <c r="Y129" s="62"/>
      <c r="Z129" s="62"/>
      <c r="AA129" s="62"/>
      <c r="AB129" s="63"/>
      <c r="AC129" s="63"/>
      <c r="AD129" s="63"/>
      <c r="AE129" s="109"/>
    </row>
    <row r="130" spans="2:31" x14ac:dyDescent="0.25">
      <c r="B130" s="62"/>
      <c r="C130" s="62"/>
      <c r="D130" s="62"/>
      <c r="E130" s="62"/>
      <c r="F130" s="83">
        <v>0.28000000000000003</v>
      </c>
      <c r="G130" s="77">
        <v>0.32</v>
      </c>
      <c r="H130" s="63">
        <v>57.4572787284851</v>
      </c>
      <c r="I130" s="63">
        <v>9.2349037362508199E-2</v>
      </c>
      <c r="J130" s="63">
        <v>0.33339935936890902</v>
      </c>
      <c r="K130" s="86">
        <f t="shared" si="7"/>
        <v>1.1428571428571428</v>
      </c>
      <c r="L130" s="99"/>
      <c r="M130" s="99"/>
      <c r="N130" t="str">
        <f t="shared" si="6"/>
        <v/>
      </c>
      <c r="V130" s="62"/>
      <c r="W130" s="62"/>
      <c r="X130" s="62"/>
      <c r="Y130" s="62"/>
      <c r="Z130" s="62"/>
      <c r="AA130" s="62"/>
      <c r="AB130" s="63"/>
      <c r="AC130" s="63"/>
      <c r="AD130" s="63"/>
      <c r="AE130" s="109"/>
    </row>
    <row r="131" spans="2:31" x14ac:dyDescent="0.25">
      <c r="B131" s="62"/>
      <c r="C131" s="62"/>
      <c r="D131" s="62"/>
      <c r="E131" s="62"/>
      <c r="F131" s="83">
        <v>0.28000000000000003</v>
      </c>
      <c r="G131" s="62">
        <v>0.32</v>
      </c>
      <c r="H131" s="63">
        <v>33.030497312545698</v>
      </c>
      <c r="I131" s="63">
        <v>2.8467173025955101E-2</v>
      </c>
      <c r="J131" s="63">
        <v>0.181744365682321</v>
      </c>
      <c r="K131" s="86">
        <f t="shared" si="7"/>
        <v>1.1428571428571428</v>
      </c>
      <c r="L131" s="99"/>
      <c r="M131" s="99"/>
      <c r="N131" t="str">
        <f t="shared" si="6"/>
        <v/>
      </c>
      <c r="V131" s="62"/>
      <c r="W131" s="62"/>
      <c r="X131" s="62"/>
      <c r="Y131" s="62"/>
      <c r="Z131" s="62"/>
      <c r="AA131" s="62"/>
      <c r="AB131" s="63"/>
      <c r="AC131" s="63"/>
      <c r="AD131" s="63"/>
      <c r="AE131" s="109"/>
    </row>
    <row r="132" spans="2:31" x14ac:dyDescent="0.25">
      <c r="B132" s="62"/>
      <c r="C132" s="62"/>
      <c r="D132" s="62"/>
      <c r="E132" s="62"/>
      <c r="F132" s="83">
        <v>0.28000000000000003</v>
      </c>
      <c r="G132" s="62">
        <v>0.32</v>
      </c>
      <c r="H132" s="63">
        <v>54.175888538360503</v>
      </c>
      <c r="I132" s="63">
        <v>6.2876809140489404E-2</v>
      </c>
      <c r="J132" s="63">
        <v>0.28161330817722802</v>
      </c>
      <c r="K132" s="86">
        <f t="shared" si="7"/>
        <v>1.1428571428571428</v>
      </c>
      <c r="L132" s="99"/>
      <c r="M132" s="99"/>
      <c r="N132" t="str">
        <f t="shared" si="6"/>
        <v/>
      </c>
      <c r="V132" s="62"/>
      <c r="W132" s="62"/>
      <c r="X132" s="62"/>
      <c r="Y132" s="62"/>
      <c r="Z132" s="62"/>
      <c r="AA132" s="62"/>
      <c r="AB132" s="63"/>
      <c r="AC132" s="63"/>
      <c r="AD132" s="63"/>
      <c r="AE132" s="109"/>
    </row>
    <row r="133" spans="2:31" x14ac:dyDescent="0.25">
      <c r="B133" s="62"/>
      <c r="C133" s="62"/>
      <c r="D133" s="62"/>
      <c r="E133" s="62"/>
      <c r="F133" s="83">
        <v>0.28000000000000003</v>
      </c>
      <c r="G133" s="62">
        <v>0.34</v>
      </c>
      <c r="H133" s="63">
        <v>61.203743696212698</v>
      </c>
      <c r="I133" s="63">
        <v>5.0668029159224699E-2</v>
      </c>
      <c r="J133" s="63">
        <v>0.24410785568676699</v>
      </c>
      <c r="K133" s="86">
        <f t="shared" si="7"/>
        <v>1.2142857142857142</v>
      </c>
      <c r="L133" s="101">
        <f>AVERAGE(H133:H136)</f>
        <v>51.961370408534954</v>
      </c>
      <c r="M133" s="101">
        <f>AVERAGE(I133:I136)</f>
        <v>4.2444780228680222E-2</v>
      </c>
      <c r="N133">
        <f t="shared" si="6"/>
        <v>1.2142857142857142</v>
      </c>
      <c r="V133" s="62"/>
      <c r="W133" s="62"/>
      <c r="X133" s="62"/>
      <c r="Y133" s="62"/>
      <c r="Z133" s="62"/>
      <c r="AA133" s="62"/>
      <c r="AB133" s="63"/>
      <c r="AC133" s="63"/>
      <c r="AD133" s="63"/>
      <c r="AE133" s="109"/>
    </row>
    <row r="134" spans="2:31" x14ac:dyDescent="0.25">
      <c r="B134" s="62"/>
      <c r="C134" s="62"/>
      <c r="D134" s="62"/>
      <c r="E134" s="62"/>
      <c r="F134" s="83">
        <v>0.28000000000000003</v>
      </c>
      <c r="G134" s="62">
        <v>0.34</v>
      </c>
      <c r="H134" s="63">
        <v>54.366041421890202</v>
      </c>
      <c r="I134" s="63">
        <v>2.4021704461021198E-2</v>
      </c>
      <c r="J134" s="63">
        <v>0.163107820837883</v>
      </c>
      <c r="K134" s="86">
        <f t="shared" si="7"/>
        <v>1.2142857142857142</v>
      </c>
      <c r="L134" s="99"/>
      <c r="M134" s="99"/>
      <c r="N134" t="str">
        <f t="shared" si="6"/>
        <v/>
      </c>
      <c r="V134" s="62"/>
      <c r="W134" s="62"/>
      <c r="X134" s="62"/>
      <c r="Y134" s="62"/>
      <c r="Z134" s="62"/>
      <c r="AA134" s="62"/>
      <c r="AB134" s="63"/>
      <c r="AC134" s="63"/>
      <c r="AD134" s="63"/>
      <c r="AE134" s="109"/>
    </row>
    <row r="135" spans="2:31" x14ac:dyDescent="0.25">
      <c r="B135" s="62"/>
      <c r="C135" s="62"/>
      <c r="D135" s="62"/>
      <c r="E135" s="62"/>
      <c r="F135" s="83">
        <v>0.28000000000000003</v>
      </c>
      <c r="G135" s="62">
        <v>0.34</v>
      </c>
      <c r="H135" s="63">
        <v>50.043933868408203</v>
      </c>
      <c r="I135" s="63">
        <v>3.6114072904704503E-2</v>
      </c>
      <c r="J135" s="63">
        <v>0.21520393741833699</v>
      </c>
      <c r="K135" s="86">
        <f t="shared" si="7"/>
        <v>1.2142857142857142</v>
      </c>
      <c r="L135" s="99"/>
      <c r="M135" s="99"/>
      <c r="N135" t="str">
        <f t="shared" si="6"/>
        <v/>
      </c>
      <c r="V135" s="62"/>
      <c r="W135" s="62"/>
      <c r="X135" s="62"/>
      <c r="Y135" s="62"/>
      <c r="Z135" s="62"/>
      <c r="AA135" s="62"/>
      <c r="AB135" s="63"/>
      <c r="AC135" s="63"/>
      <c r="AD135" s="63"/>
      <c r="AE135" s="109"/>
    </row>
    <row r="136" spans="2:31" x14ac:dyDescent="0.25">
      <c r="B136" s="62"/>
      <c r="C136" s="62"/>
      <c r="D136" s="62"/>
      <c r="E136" s="62"/>
      <c r="F136" s="83">
        <v>0.28000000000000003</v>
      </c>
      <c r="G136" s="62">
        <v>0.34</v>
      </c>
      <c r="H136" s="63">
        <v>42.231762647628699</v>
      </c>
      <c r="I136" s="63">
        <v>5.8975314389770501E-2</v>
      </c>
      <c r="J136" s="63">
        <v>0.265591839617069</v>
      </c>
      <c r="K136" s="86">
        <f t="shared" si="7"/>
        <v>1.2142857142857142</v>
      </c>
      <c r="L136" s="99"/>
      <c r="M136" s="99"/>
      <c r="N136" t="str">
        <f t="shared" si="6"/>
        <v/>
      </c>
      <c r="V136" s="62"/>
      <c r="W136" s="62"/>
      <c r="X136" s="62"/>
      <c r="Y136" s="62"/>
      <c r="Z136" s="62"/>
      <c r="AA136" s="62"/>
      <c r="AB136" s="63"/>
      <c r="AC136" s="63"/>
      <c r="AD136" s="63"/>
      <c r="AE136" s="109"/>
    </row>
    <row r="137" spans="2:31" x14ac:dyDescent="0.25">
      <c r="B137" s="62"/>
      <c r="C137" s="62"/>
      <c r="D137" s="62"/>
      <c r="E137" s="62"/>
      <c r="F137" s="83">
        <v>0.28000000000000003</v>
      </c>
      <c r="G137" s="62">
        <v>0.36</v>
      </c>
      <c r="H137" s="63">
        <v>59.633511066436697</v>
      </c>
      <c r="I137" s="63">
        <v>2.6107385239993199E-2</v>
      </c>
      <c r="J137" s="63">
        <v>0.11139078881954299</v>
      </c>
      <c r="K137" s="86">
        <f t="shared" si="7"/>
        <v>1.2857142857142856</v>
      </c>
      <c r="L137" s="101">
        <f>AVERAGE(H137:H140)</f>
        <v>53.790343046188298</v>
      </c>
      <c r="M137" s="101">
        <f>AVERAGE(I137:I140)</f>
        <v>4.5151615890355747E-2</v>
      </c>
      <c r="N137">
        <f t="shared" si="6"/>
        <v>1.2857142857142856</v>
      </c>
      <c r="V137" s="62"/>
      <c r="W137" s="62"/>
      <c r="X137" s="62"/>
      <c r="Y137" s="62"/>
      <c r="Z137" s="62"/>
      <c r="AA137" s="62"/>
      <c r="AB137" s="63"/>
      <c r="AC137" s="63"/>
      <c r="AD137" s="63"/>
      <c r="AE137" s="109"/>
    </row>
    <row r="138" spans="2:31" x14ac:dyDescent="0.25">
      <c r="B138" s="62"/>
      <c r="C138" s="62"/>
      <c r="D138" s="62"/>
      <c r="E138" s="62"/>
      <c r="F138" s="83">
        <v>0.28000000000000003</v>
      </c>
      <c r="G138" s="62">
        <v>0.36</v>
      </c>
      <c r="H138" s="63">
        <v>43.863110065460198</v>
      </c>
      <c r="I138" s="63">
        <v>3.5438747965108798E-2</v>
      </c>
      <c r="J138" s="63">
        <v>0.21347705487605401</v>
      </c>
      <c r="K138" s="86">
        <f t="shared" si="7"/>
        <v>1.2857142857142856</v>
      </c>
      <c r="L138" s="99"/>
      <c r="M138" s="99"/>
      <c r="N138" t="str">
        <f t="shared" si="6"/>
        <v/>
      </c>
      <c r="V138" s="62"/>
      <c r="W138" s="62"/>
      <c r="X138" s="62"/>
      <c r="Y138" s="62"/>
      <c r="Z138" s="62"/>
      <c r="AA138" s="62"/>
      <c r="AB138" s="63"/>
      <c r="AC138" s="63"/>
      <c r="AD138" s="63"/>
      <c r="AE138" s="109"/>
    </row>
    <row r="139" spans="2:31" x14ac:dyDescent="0.25">
      <c r="B139" s="62"/>
      <c r="C139" s="62"/>
      <c r="D139" s="62"/>
      <c r="E139" s="62"/>
      <c r="F139" s="83">
        <v>0.28000000000000003</v>
      </c>
      <c r="G139" s="62">
        <v>0.36</v>
      </c>
      <c r="H139" s="63">
        <v>50.769129037856999</v>
      </c>
      <c r="I139" s="63">
        <v>1.5847863860744001E-2</v>
      </c>
      <c r="J139" s="63">
        <v>0.115747906754956</v>
      </c>
      <c r="K139" s="86">
        <f t="shared" si="7"/>
        <v>1.2857142857142856</v>
      </c>
      <c r="L139" s="99"/>
      <c r="M139" s="99"/>
      <c r="N139" t="str">
        <f t="shared" si="6"/>
        <v/>
      </c>
      <c r="V139" s="62"/>
      <c r="W139" s="62"/>
      <c r="X139" s="62"/>
      <c r="Y139" s="62"/>
      <c r="Z139" s="62"/>
      <c r="AA139" s="62"/>
      <c r="AB139" s="63"/>
      <c r="AC139" s="63"/>
      <c r="AD139" s="63"/>
      <c r="AE139" s="109"/>
    </row>
    <row r="140" spans="2:31" x14ac:dyDescent="0.25">
      <c r="B140" s="62"/>
      <c r="C140" s="62"/>
      <c r="D140" s="62"/>
      <c r="E140" s="62"/>
      <c r="F140" s="83">
        <v>0.28000000000000003</v>
      </c>
      <c r="G140" s="62">
        <v>0.36</v>
      </c>
      <c r="H140" s="63">
        <v>60.895622014999297</v>
      </c>
      <c r="I140" s="63">
        <v>0.103212466495577</v>
      </c>
      <c r="J140" s="63">
        <v>0.37012291130730701</v>
      </c>
      <c r="K140" s="86">
        <f t="shared" si="7"/>
        <v>1.2857142857142856</v>
      </c>
      <c r="L140" s="99"/>
      <c r="M140" s="99"/>
      <c r="N140" t="str">
        <f t="shared" si="6"/>
        <v/>
      </c>
      <c r="V140" s="62"/>
      <c r="W140" s="62"/>
      <c r="X140" s="62"/>
      <c r="Y140" s="62"/>
      <c r="Z140" s="62"/>
      <c r="AA140" s="62"/>
      <c r="AB140" s="63"/>
      <c r="AC140" s="63"/>
      <c r="AD140" s="63"/>
      <c r="AE140" s="109"/>
    </row>
    <row r="141" spans="2:31" x14ac:dyDescent="0.25">
      <c r="B141" s="62"/>
      <c r="C141" s="62"/>
      <c r="D141" s="62"/>
      <c r="E141" s="62"/>
      <c r="F141" s="83">
        <v>0.28000000000000003</v>
      </c>
      <c r="G141" s="62">
        <v>0.38</v>
      </c>
      <c r="H141" s="63">
        <v>45.654258728027301</v>
      </c>
      <c r="I141" s="63">
        <v>2.7523741032886299E-2</v>
      </c>
      <c r="J141" s="63">
        <v>0.18610460488358499</v>
      </c>
      <c r="K141" s="86">
        <f t="shared" si="7"/>
        <v>1.357142857142857</v>
      </c>
      <c r="L141" s="101">
        <f>AVERAGE(H141:H144)</f>
        <v>56.144269883632624</v>
      </c>
      <c r="M141" s="101">
        <f>AVERAGE(I141:I144)</f>
        <v>5.9928861720105427E-2</v>
      </c>
      <c r="N141">
        <f t="shared" si="6"/>
        <v>1.357142857142857</v>
      </c>
      <c r="V141" s="62"/>
      <c r="W141" s="62"/>
      <c r="X141" s="62"/>
      <c r="Y141" s="62"/>
      <c r="Z141" s="62"/>
      <c r="AA141" s="62"/>
      <c r="AB141" s="63"/>
      <c r="AC141" s="63"/>
      <c r="AD141" s="63"/>
      <c r="AE141" s="109"/>
    </row>
    <row r="142" spans="2:31" x14ac:dyDescent="0.25">
      <c r="B142" s="62"/>
      <c r="C142" s="62"/>
      <c r="D142" s="62"/>
      <c r="E142" s="62"/>
      <c r="F142" s="83">
        <v>0.28000000000000003</v>
      </c>
      <c r="G142" s="62">
        <v>0.38</v>
      </c>
      <c r="H142" s="63">
        <v>61.994652748107903</v>
      </c>
      <c r="I142" s="63">
        <v>0.12075985919747199</v>
      </c>
      <c r="J142" s="63">
        <v>0.38446627705439002</v>
      </c>
      <c r="K142" s="86">
        <f t="shared" si="7"/>
        <v>1.357142857142857</v>
      </c>
      <c r="L142" s="99"/>
      <c r="M142" s="99"/>
      <c r="N142" t="str">
        <f t="shared" si="6"/>
        <v/>
      </c>
      <c r="V142" s="62"/>
      <c r="W142" s="62"/>
      <c r="X142" s="62"/>
      <c r="Y142" s="62"/>
      <c r="Z142" s="62"/>
      <c r="AA142" s="62"/>
      <c r="AB142" s="63"/>
      <c r="AC142" s="63"/>
      <c r="AD142" s="63"/>
      <c r="AE142" s="109"/>
    </row>
    <row r="143" spans="2:31" x14ac:dyDescent="0.25">
      <c r="B143" s="62"/>
      <c r="C143" s="62"/>
      <c r="D143" s="62"/>
      <c r="E143" s="62"/>
      <c r="F143" s="83">
        <v>0.28000000000000003</v>
      </c>
      <c r="G143" s="62">
        <v>0.38</v>
      </c>
      <c r="H143" s="63">
        <v>62.034261703491197</v>
      </c>
      <c r="I143" s="63">
        <v>7.02587799330565E-2</v>
      </c>
      <c r="J143" s="63">
        <v>0.30555383789166402</v>
      </c>
      <c r="K143" s="86">
        <f t="shared" si="7"/>
        <v>1.357142857142857</v>
      </c>
      <c r="L143" s="99"/>
      <c r="M143" s="99"/>
      <c r="N143" t="str">
        <f t="shared" si="6"/>
        <v/>
      </c>
      <c r="V143" s="62"/>
      <c r="W143" s="62"/>
      <c r="X143" s="62"/>
      <c r="Y143" s="62"/>
      <c r="Z143" s="62"/>
      <c r="AA143" s="62"/>
      <c r="AB143" s="63"/>
      <c r="AC143" s="63"/>
      <c r="AD143" s="63"/>
      <c r="AE143" s="109"/>
    </row>
    <row r="144" spans="2:31" x14ac:dyDescent="0.25">
      <c r="B144" s="62"/>
      <c r="C144" s="62"/>
      <c r="D144" s="62"/>
      <c r="E144" s="62"/>
      <c r="F144" s="83">
        <v>0.28000000000000003</v>
      </c>
      <c r="G144" s="62">
        <v>0.38</v>
      </c>
      <c r="H144" s="63">
        <v>54.893906354904097</v>
      </c>
      <c r="I144" s="63">
        <v>2.1173066717006899E-2</v>
      </c>
      <c r="J144" s="63">
        <v>0.14378590903555499</v>
      </c>
      <c r="K144" s="86">
        <f t="shared" si="7"/>
        <v>1.357142857142857</v>
      </c>
      <c r="L144" s="99"/>
      <c r="M144" s="99"/>
      <c r="N144" t="str">
        <f t="shared" ref="N144:N156" si="8">IF(L144=0,"",K144)</f>
        <v/>
      </c>
      <c r="V144" s="62"/>
      <c r="W144" s="62"/>
      <c r="X144" s="62"/>
      <c r="Y144" s="62"/>
      <c r="Z144" s="62"/>
      <c r="AA144" s="62"/>
      <c r="AB144" s="63"/>
      <c r="AC144" s="63"/>
      <c r="AD144" s="63"/>
      <c r="AE144" s="109"/>
    </row>
    <row r="145" spans="2:31" x14ac:dyDescent="0.25">
      <c r="B145" s="62"/>
      <c r="C145" s="62"/>
      <c r="D145" s="62"/>
      <c r="E145" s="62"/>
      <c r="F145" s="83">
        <v>0.28000000000000003</v>
      </c>
      <c r="G145" s="62">
        <v>0.4</v>
      </c>
      <c r="H145" s="63">
        <v>43.310182809829698</v>
      </c>
      <c r="I145" s="63">
        <v>2.56732807807541E-2</v>
      </c>
      <c r="J145" s="63">
        <v>0.168972339286452</v>
      </c>
      <c r="K145" s="86">
        <f t="shared" si="7"/>
        <v>1.4285714285714286</v>
      </c>
      <c r="L145" s="101">
        <f>AVERAGE(H145:H148)</f>
        <v>55.612961351871448</v>
      </c>
      <c r="M145" s="101">
        <f>AVERAGE(I145:I148)</f>
        <v>3.1173136445957372E-2</v>
      </c>
      <c r="N145">
        <f t="shared" si="8"/>
        <v>1.4285714285714286</v>
      </c>
      <c r="V145" s="62"/>
      <c r="W145" s="62"/>
      <c r="X145" s="62"/>
      <c r="Y145" s="62"/>
      <c r="Z145" s="62"/>
      <c r="AA145" s="62"/>
      <c r="AB145" s="63"/>
      <c r="AC145" s="63"/>
      <c r="AD145" s="63"/>
      <c r="AE145" s="109"/>
    </row>
    <row r="146" spans="2:31" x14ac:dyDescent="0.25">
      <c r="B146" s="62"/>
      <c r="C146" s="62"/>
      <c r="D146" s="62"/>
      <c r="E146" s="62"/>
      <c r="F146" s="83">
        <v>0.28000000000000003</v>
      </c>
      <c r="G146" s="62">
        <v>0.4</v>
      </c>
      <c r="H146" s="63">
        <v>54.843104362487701</v>
      </c>
      <c r="I146" s="63">
        <v>3.31640883438463E-2</v>
      </c>
      <c r="J146" s="63">
        <v>0.18486059159840501</v>
      </c>
      <c r="K146" s="86">
        <f t="shared" si="7"/>
        <v>1.4285714285714286</v>
      </c>
      <c r="L146" s="99"/>
      <c r="M146" s="99"/>
      <c r="N146" t="str">
        <f t="shared" si="8"/>
        <v/>
      </c>
      <c r="V146" s="62"/>
      <c r="W146" s="62"/>
      <c r="X146" s="62"/>
      <c r="Y146" s="62"/>
      <c r="Z146" s="62"/>
      <c r="AA146" s="62"/>
      <c r="AB146" s="63"/>
      <c r="AC146" s="63"/>
      <c r="AD146" s="63"/>
      <c r="AE146" s="109"/>
    </row>
    <row r="147" spans="2:31" x14ac:dyDescent="0.25">
      <c r="B147" s="62"/>
      <c r="C147" s="62"/>
      <c r="D147" s="62"/>
      <c r="E147" s="62"/>
      <c r="F147" s="83">
        <v>0.28000000000000003</v>
      </c>
      <c r="G147" s="62">
        <v>0.4</v>
      </c>
      <c r="H147" s="63">
        <v>66.130720853805499</v>
      </c>
      <c r="I147" s="63">
        <v>1.5123115443736001E-2</v>
      </c>
      <c r="J147" s="63">
        <v>0.104486761049912</v>
      </c>
      <c r="K147" s="86">
        <f t="shared" si="7"/>
        <v>1.4285714285714286</v>
      </c>
      <c r="L147" s="99"/>
      <c r="M147" s="99"/>
      <c r="N147" t="str">
        <f t="shared" si="8"/>
        <v/>
      </c>
      <c r="V147" s="62"/>
      <c r="W147" s="62"/>
      <c r="X147" s="62"/>
      <c r="Y147" s="62"/>
      <c r="Z147" s="62"/>
      <c r="AA147" s="62"/>
      <c r="AB147" s="63"/>
      <c r="AC147" s="63"/>
      <c r="AD147" s="63"/>
      <c r="AE147" s="109"/>
    </row>
    <row r="148" spans="2:31" x14ac:dyDescent="0.25">
      <c r="B148" s="62"/>
      <c r="C148" s="62"/>
      <c r="D148" s="62"/>
      <c r="E148" s="62"/>
      <c r="F148" s="83">
        <v>0.28000000000000003</v>
      </c>
      <c r="G148" s="62">
        <v>0.4</v>
      </c>
      <c r="H148" s="63">
        <v>58.167837381362901</v>
      </c>
      <c r="I148" s="63">
        <v>5.0732061215493097E-2</v>
      </c>
      <c r="J148" s="63">
        <v>0.26360085521151699</v>
      </c>
      <c r="K148" s="86">
        <f t="shared" si="7"/>
        <v>1.4285714285714286</v>
      </c>
      <c r="L148" s="99"/>
      <c r="M148" s="99"/>
      <c r="N148" t="str">
        <f t="shared" si="8"/>
        <v/>
      </c>
      <c r="V148" s="62"/>
      <c r="W148" s="62"/>
      <c r="X148" s="62"/>
      <c r="Y148" s="62"/>
      <c r="Z148" s="62"/>
      <c r="AA148" s="62"/>
      <c r="AB148" s="63"/>
      <c r="AC148" s="63"/>
      <c r="AD148" s="63"/>
      <c r="AE148" s="109"/>
    </row>
    <row r="149" spans="2:31" x14ac:dyDescent="0.25">
      <c r="B149" s="62"/>
      <c r="C149" s="62"/>
      <c r="D149" s="62"/>
      <c r="E149" s="62"/>
      <c r="F149" s="83">
        <v>0.28000000000000003</v>
      </c>
      <c r="G149" s="62">
        <v>0.45</v>
      </c>
      <c r="H149" s="63">
        <v>59.490490674972499</v>
      </c>
      <c r="I149" s="63">
        <v>4.6804994736508801E-2</v>
      </c>
      <c r="J149" s="63">
        <v>0.24064802214616601</v>
      </c>
      <c r="K149" s="86">
        <f t="shared" si="7"/>
        <v>1.607142857142857</v>
      </c>
      <c r="L149" s="101">
        <f>AVERAGE(H149:H152)</f>
        <v>67.330834209918947</v>
      </c>
      <c r="M149" s="101">
        <f>AVERAGE(I149:I152)</f>
        <v>1.772744176583832E-2</v>
      </c>
      <c r="N149">
        <f t="shared" si="8"/>
        <v>1.607142857142857</v>
      </c>
      <c r="V149" s="62"/>
      <c r="W149" s="62"/>
      <c r="X149" s="62"/>
      <c r="Y149" s="62"/>
      <c r="Z149" s="62"/>
      <c r="AA149" s="62"/>
      <c r="AB149" s="63"/>
      <c r="AC149" s="63"/>
      <c r="AD149" s="63"/>
      <c r="AE149" s="109"/>
    </row>
    <row r="150" spans="2:31" x14ac:dyDescent="0.25">
      <c r="B150" s="62"/>
      <c r="C150" s="62"/>
      <c r="D150" s="62"/>
      <c r="E150" s="62"/>
      <c r="F150" s="83">
        <v>0.28000000000000003</v>
      </c>
      <c r="G150" s="62">
        <v>0.45</v>
      </c>
      <c r="H150" s="63">
        <v>64.4302303791046</v>
      </c>
      <c r="I150" s="63">
        <v>9.3094807321174693E-3</v>
      </c>
      <c r="J150" s="63">
        <v>7.5788598948107799E-2</v>
      </c>
      <c r="K150" s="86">
        <f t="shared" si="7"/>
        <v>1.607142857142857</v>
      </c>
      <c r="L150" s="99"/>
      <c r="M150" s="99"/>
      <c r="N150" t="str">
        <f t="shared" si="8"/>
        <v/>
      </c>
      <c r="V150" s="62"/>
      <c r="W150" s="62"/>
      <c r="X150" s="62"/>
      <c r="Y150" s="62"/>
      <c r="Z150" s="62"/>
      <c r="AA150" s="62"/>
      <c r="AB150" s="63"/>
      <c r="AC150" s="63"/>
      <c r="AD150" s="63"/>
      <c r="AE150" s="109"/>
    </row>
    <row r="151" spans="2:31" x14ac:dyDescent="0.25">
      <c r="B151" s="62"/>
      <c r="C151" s="62"/>
      <c r="D151" s="62"/>
      <c r="E151" s="62"/>
      <c r="F151" s="83">
        <v>0.28000000000000003</v>
      </c>
      <c r="G151" s="62">
        <v>0.45</v>
      </c>
      <c r="H151" s="63">
        <v>75.886667966842595</v>
      </c>
      <c r="I151" s="63">
        <v>6.3936813498875998E-3</v>
      </c>
      <c r="J151" s="63">
        <v>3.5438581692226599E-2</v>
      </c>
      <c r="K151" s="86">
        <f t="shared" si="7"/>
        <v>1.607142857142857</v>
      </c>
      <c r="L151" s="99"/>
      <c r="M151" s="99"/>
      <c r="N151" t="str">
        <f t="shared" si="8"/>
        <v/>
      </c>
    </row>
    <row r="152" spans="2:31" x14ac:dyDescent="0.25">
      <c r="B152" s="62"/>
      <c r="C152" s="62"/>
      <c r="D152" s="62"/>
      <c r="E152" s="62"/>
      <c r="F152" s="83">
        <v>0.28000000000000003</v>
      </c>
      <c r="G152" s="62">
        <v>0.45</v>
      </c>
      <c r="H152" s="63">
        <v>69.515947818756104</v>
      </c>
      <c r="I152" s="63">
        <v>8.4016102448394095E-3</v>
      </c>
      <c r="J152" s="63">
        <v>5.7361658921595601E-2</v>
      </c>
      <c r="K152" s="86">
        <f t="shared" si="7"/>
        <v>1.607142857142857</v>
      </c>
      <c r="L152" s="99"/>
      <c r="M152" s="99"/>
      <c r="N152" t="str">
        <f t="shared" si="8"/>
        <v/>
      </c>
    </row>
    <row r="153" spans="2:31" x14ac:dyDescent="0.25">
      <c r="B153" s="62"/>
      <c r="C153" s="62"/>
      <c r="D153" s="62"/>
      <c r="E153" s="62"/>
      <c r="F153" s="83">
        <v>0.28000000000000003</v>
      </c>
      <c r="G153" s="62">
        <v>0.5</v>
      </c>
      <c r="H153" s="63">
        <v>77.296088218688894</v>
      </c>
      <c r="I153" s="63">
        <v>7.6519056018825804E-2</v>
      </c>
      <c r="J153" s="63">
        <v>0.31249078972080901</v>
      </c>
      <c r="K153" s="86">
        <f t="shared" ref="K153:K156" si="9">G153/(F153)</f>
        <v>1.7857142857142856</v>
      </c>
      <c r="L153" s="101">
        <f>AVERAGE(H153:H156)</f>
        <v>73.274076282978001</v>
      </c>
      <c r="M153" s="101">
        <f>AVERAGE(I153:I156)</f>
        <v>7.4258435027057257E-2</v>
      </c>
      <c r="N153">
        <f t="shared" si="8"/>
        <v>1.7857142857142856</v>
      </c>
    </row>
    <row r="154" spans="2:31" x14ac:dyDescent="0.25">
      <c r="B154" s="62"/>
      <c r="C154" s="62"/>
      <c r="D154" s="62"/>
      <c r="E154" s="62"/>
      <c r="F154" s="83">
        <v>0.28000000000000003</v>
      </c>
      <c r="G154" s="62">
        <v>0.5</v>
      </c>
      <c r="H154" s="63">
        <v>72.572187423705998</v>
      </c>
      <c r="I154" s="63">
        <v>5.7981800403632197E-2</v>
      </c>
      <c r="J154" s="63">
        <v>0.23485714552075601</v>
      </c>
      <c r="K154" s="86">
        <f t="shared" si="9"/>
        <v>1.7857142857142856</v>
      </c>
      <c r="L154" s="99"/>
      <c r="M154" s="99"/>
      <c r="N154" t="str">
        <f t="shared" si="8"/>
        <v/>
      </c>
    </row>
    <row r="155" spans="2:31" x14ac:dyDescent="0.25">
      <c r="B155" s="62"/>
      <c r="C155" s="62"/>
      <c r="D155" s="62"/>
      <c r="E155" s="62"/>
      <c r="F155" s="83">
        <v>0.28000000000000003</v>
      </c>
      <c r="G155" s="62">
        <v>0.5</v>
      </c>
      <c r="H155" s="63">
        <v>62.622501611709502</v>
      </c>
      <c r="I155" s="63">
        <v>7.9992179252174195E-2</v>
      </c>
      <c r="J155" s="63">
        <v>0.33272526828933302</v>
      </c>
      <c r="K155" s="86">
        <f t="shared" si="9"/>
        <v>1.7857142857142856</v>
      </c>
      <c r="L155" s="99"/>
      <c r="M155" s="99"/>
      <c r="N155" t="str">
        <f t="shared" si="8"/>
        <v/>
      </c>
    </row>
    <row r="156" spans="2:31" x14ac:dyDescent="0.25">
      <c r="B156" s="62"/>
      <c r="C156" s="62"/>
      <c r="D156" s="62"/>
      <c r="E156" s="62"/>
      <c r="F156" s="83">
        <v>0.28000000000000003</v>
      </c>
      <c r="G156" s="62">
        <v>0.5</v>
      </c>
      <c r="H156" s="63">
        <v>80.605527877807603</v>
      </c>
      <c r="I156" s="63">
        <v>8.2540704433596804E-2</v>
      </c>
      <c r="J156" s="63">
        <v>0.33270005854542001</v>
      </c>
      <c r="K156" s="86">
        <f t="shared" si="9"/>
        <v>1.7857142857142856</v>
      </c>
      <c r="L156" s="99"/>
      <c r="M156" s="99"/>
      <c r="N156" t="str">
        <f t="shared" si="8"/>
        <v/>
      </c>
    </row>
  </sheetData>
  <sortState ref="G80:J120">
    <sortCondition ref="G79"/>
  </sortState>
  <mergeCells count="17">
    <mergeCell ref="L23:M23"/>
    <mergeCell ref="Q18:S20"/>
    <mergeCell ref="V8:AA8"/>
    <mergeCell ref="AB8:AE8"/>
    <mergeCell ref="AF8:AH8"/>
    <mergeCell ref="C13:K13"/>
    <mergeCell ref="H23:K23"/>
    <mergeCell ref="C1:K1"/>
    <mergeCell ref="B12:K12"/>
    <mergeCell ref="C5:K5"/>
    <mergeCell ref="C2:K2"/>
    <mergeCell ref="C3:K3"/>
    <mergeCell ref="C4:K4"/>
    <mergeCell ref="B23:G23"/>
    <mergeCell ref="C14:K14"/>
    <mergeCell ref="C15:K15"/>
    <mergeCell ref="C16:K1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90" zoomScaleNormal="90" workbookViewId="0">
      <selection activeCell="V44" sqref="V44"/>
    </sheetView>
  </sheetViews>
  <sheetFormatPr defaultRowHeight="15" x14ac:dyDescent="0.25"/>
  <cols>
    <col min="1" max="1" width="12.85546875" bestFit="1" customWidth="1"/>
    <col min="3" max="4" width="13" customWidth="1"/>
    <col min="5" max="5" width="14.42578125" bestFit="1" customWidth="1"/>
    <col min="6" max="7" width="13" customWidth="1"/>
    <col min="8" max="8" width="16.42578125" bestFit="1" customWidth="1"/>
  </cols>
  <sheetData>
    <row r="1" spans="1:13" x14ac:dyDescent="0.25">
      <c r="A1" s="172" t="s">
        <v>90</v>
      </c>
      <c r="B1" s="172"/>
    </row>
    <row r="2" spans="1:13" x14ac:dyDescent="0.25">
      <c r="A2" t="s">
        <v>91</v>
      </c>
      <c r="B2" s="18">
        <v>10000000</v>
      </c>
    </row>
    <row r="3" spans="1:13" x14ac:dyDescent="0.25">
      <c r="A3" t="s">
        <v>92</v>
      </c>
      <c r="B3" s="34">
        <v>5000</v>
      </c>
    </row>
    <row r="4" spans="1:13" x14ac:dyDescent="0.25">
      <c r="A4" t="s">
        <v>93</v>
      </c>
      <c r="B4" s="60" t="s">
        <v>39</v>
      </c>
    </row>
    <row r="5" spans="1:13" x14ac:dyDescent="0.25">
      <c r="G5" t="s">
        <v>131</v>
      </c>
    </row>
    <row r="6" spans="1:13" x14ac:dyDescent="0.25">
      <c r="G6">
        <v>0.4</v>
      </c>
    </row>
    <row r="7" spans="1:13" x14ac:dyDescent="0.25">
      <c r="C7" s="162" t="s">
        <v>101</v>
      </c>
      <c r="D7" s="173"/>
      <c r="E7" s="173"/>
      <c r="F7" s="173"/>
      <c r="G7" s="173"/>
      <c r="H7" s="174"/>
      <c r="I7" s="175" t="s">
        <v>102</v>
      </c>
      <c r="J7" s="176"/>
      <c r="K7" s="176"/>
      <c r="L7" s="176"/>
    </row>
    <row r="8" spans="1:13" x14ac:dyDescent="0.25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121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25">
      <c r="C9" s="64" t="s">
        <v>111</v>
      </c>
      <c r="D9" s="64">
        <v>8000</v>
      </c>
      <c r="E9" s="64">
        <v>3</v>
      </c>
      <c r="F9" s="64" t="s">
        <v>110</v>
      </c>
      <c r="G9" s="64">
        <f>M9/0.4</f>
        <v>1.25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s="69">
        <v>0.5</v>
      </c>
    </row>
    <row r="10" spans="1:13" x14ac:dyDescent="0.25">
      <c r="C10" s="62" t="s">
        <v>112</v>
      </c>
      <c r="D10" s="62">
        <v>8000</v>
      </c>
      <c r="E10" s="62">
        <v>3</v>
      </c>
      <c r="F10" s="64" t="s">
        <v>110</v>
      </c>
      <c r="G10" s="64">
        <f t="shared" ref="G10:G21" si="0">M10/0.4</f>
        <v>1.4999999999999998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s="69">
        <v>0.6</v>
      </c>
    </row>
    <row r="11" spans="1:13" x14ac:dyDescent="0.25">
      <c r="C11" s="62" t="s">
        <v>113</v>
      </c>
      <c r="D11" s="62">
        <v>8000</v>
      </c>
      <c r="E11" s="62">
        <v>3</v>
      </c>
      <c r="F11" s="64" t="s">
        <v>110</v>
      </c>
      <c r="G11" s="64">
        <f t="shared" si="0"/>
        <v>1.7499999999999998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>
        <v>0.7</v>
      </c>
    </row>
    <row r="12" spans="1:13" x14ac:dyDescent="0.25">
      <c r="C12" s="62" t="s">
        <v>114</v>
      </c>
      <c r="D12" s="62">
        <v>8000</v>
      </c>
      <c r="E12" s="62">
        <v>3</v>
      </c>
      <c r="F12" s="64" t="s">
        <v>110</v>
      </c>
      <c r="G12" s="64">
        <f t="shared" si="0"/>
        <v>2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s="69">
        <v>0.8</v>
      </c>
    </row>
    <row r="13" spans="1:13" x14ac:dyDescent="0.25">
      <c r="C13" s="64" t="s">
        <v>99</v>
      </c>
      <c r="D13" s="62">
        <v>8000</v>
      </c>
      <c r="E13" s="62">
        <v>3</v>
      </c>
      <c r="F13" s="64" t="s">
        <v>110</v>
      </c>
      <c r="G13" s="64">
        <f t="shared" si="0"/>
        <v>1.25</v>
      </c>
      <c r="H13" s="65" t="s">
        <v>106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69">
        <v>0.5</v>
      </c>
    </row>
    <row r="14" spans="1:13" x14ac:dyDescent="0.25">
      <c r="C14" s="62" t="s">
        <v>100</v>
      </c>
      <c r="D14" s="62">
        <v>8000</v>
      </c>
      <c r="E14" s="62">
        <v>3</v>
      </c>
      <c r="F14" s="64" t="s">
        <v>110</v>
      </c>
      <c r="G14" s="64">
        <f t="shared" si="0"/>
        <v>1.4999999999999998</v>
      </c>
      <c r="H14" s="64" t="s">
        <v>107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69">
        <v>0.6</v>
      </c>
    </row>
    <row r="15" spans="1:13" x14ac:dyDescent="0.25">
      <c r="C15" s="62" t="s">
        <v>116</v>
      </c>
      <c r="D15" s="62">
        <v>8000</v>
      </c>
      <c r="E15" s="62">
        <v>3</v>
      </c>
      <c r="F15" s="64" t="s">
        <v>110</v>
      </c>
      <c r="G15" s="64">
        <f t="shared" si="0"/>
        <v>1.7499999999999998</v>
      </c>
      <c r="H15" s="64" t="s">
        <v>108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69">
        <v>0.7</v>
      </c>
    </row>
    <row r="16" spans="1:13" x14ac:dyDescent="0.25">
      <c r="C16" s="62" t="s">
        <v>115</v>
      </c>
      <c r="D16" s="62">
        <v>8000</v>
      </c>
      <c r="E16" s="62">
        <v>3</v>
      </c>
      <c r="F16" s="64" t="s">
        <v>110</v>
      </c>
      <c r="G16" s="64">
        <f t="shared" si="0"/>
        <v>2</v>
      </c>
      <c r="H16" s="64" t="s">
        <v>109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69">
        <v>0.8</v>
      </c>
    </row>
    <row r="17" spans="3:13" x14ac:dyDescent="0.25">
      <c r="C17" s="61"/>
      <c r="D17" s="61"/>
      <c r="E17" s="61"/>
      <c r="F17" s="70"/>
      <c r="G17" s="70"/>
      <c r="H17" s="70"/>
      <c r="I17" s="61"/>
      <c r="J17" s="61"/>
      <c r="K17" s="61"/>
      <c r="L17" s="61"/>
      <c r="M17" s="92"/>
    </row>
    <row r="18" spans="3:13" x14ac:dyDescent="0.25">
      <c r="C18" s="62" t="s">
        <v>117</v>
      </c>
      <c r="D18" s="62">
        <v>2500</v>
      </c>
      <c r="E18" s="62">
        <v>3</v>
      </c>
      <c r="F18" s="64" t="s">
        <v>110</v>
      </c>
      <c r="G18" s="64">
        <f t="shared" si="0"/>
        <v>1.25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  <c r="M18" s="69">
        <v>0.5</v>
      </c>
    </row>
    <row r="19" spans="3:13" x14ac:dyDescent="0.25">
      <c r="C19" s="62" t="s">
        <v>118</v>
      </c>
      <c r="D19" s="62">
        <v>2500</v>
      </c>
      <c r="E19" s="62">
        <v>3</v>
      </c>
      <c r="F19" s="64" t="s">
        <v>110</v>
      </c>
      <c r="G19" s="64">
        <f t="shared" si="0"/>
        <v>1.4999999999999998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  <c r="M19" s="69">
        <v>0.6</v>
      </c>
    </row>
    <row r="20" spans="3:13" x14ac:dyDescent="0.25">
      <c r="C20" s="62" t="s">
        <v>119</v>
      </c>
      <c r="D20" s="62">
        <v>2500</v>
      </c>
      <c r="E20" s="62">
        <v>3</v>
      </c>
      <c r="F20" s="64" t="s">
        <v>110</v>
      </c>
      <c r="G20" s="64">
        <f t="shared" si="0"/>
        <v>1.7499999999999998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  <c r="M20" s="69">
        <v>0.7</v>
      </c>
    </row>
    <row r="21" spans="3:13" x14ac:dyDescent="0.25">
      <c r="C21" s="62" t="s">
        <v>120</v>
      </c>
      <c r="D21" s="62">
        <v>2500</v>
      </c>
      <c r="E21" s="62">
        <v>3</v>
      </c>
      <c r="F21" s="64" t="s">
        <v>110</v>
      </c>
      <c r="G21" s="64">
        <f t="shared" si="0"/>
        <v>2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  <c r="M21" s="69">
        <v>0.8</v>
      </c>
    </row>
    <row r="22" spans="3:13" x14ac:dyDescent="0.25">
      <c r="C22" s="62"/>
      <c r="D22" s="62"/>
      <c r="E22" s="62"/>
      <c r="F22" s="64"/>
      <c r="G22" s="64"/>
      <c r="H22" s="64"/>
      <c r="I22" s="63"/>
      <c r="J22" s="63"/>
      <c r="K22" s="63"/>
      <c r="L22" s="63"/>
      <c r="M22" s="92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94" zoomScaleNormal="100" workbookViewId="0">
      <pane ySplit="1" topLeftCell="A11" activePane="bottomLeft" state="frozen"/>
      <selection pane="bottomLeft" activeCell="K6" sqref="K6"/>
    </sheetView>
  </sheetViews>
  <sheetFormatPr defaultRowHeight="15" x14ac:dyDescent="0.25"/>
  <cols>
    <col min="1" max="1" width="28" bestFit="1" customWidth="1"/>
    <col min="2" max="3" width="8" customWidth="1"/>
    <col min="4" max="4" width="7.85546875" customWidth="1"/>
    <col min="5" max="5" width="6.85546875" customWidth="1"/>
    <col min="6" max="9" width="11.85546875" customWidth="1"/>
  </cols>
  <sheetData>
    <row r="1" spans="1:23" x14ac:dyDescent="0.2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25" x14ac:dyDescent="0.35">
      <c r="A2" s="177" t="s">
        <v>0</v>
      </c>
      <c r="B2" s="178"/>
      <c r="C2" s="178"/>
      <c r="D2" s="178"/>
      <c r="E2" s="178"/>
      <c r="F2" s="178"/>
      <c r="G2" s="178"/>
      <c r="H2" s="178"/>
      <c r="I2" s="179"/>
      <c r="J2" t="s">
        <v>11</v>
      </c>
      <c r="L2" t="s">
        <v>81</v>
      </c>
    </row>
    <row r="3" spans="1:23" x14ac:dyDescent="0.2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2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2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2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2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2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2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6" customHeight="1" x14ac:dyDescent="0.25"/>
    <row r="11" spans="1:23" ht="23.25" x14ac:dyDescent="0.35">
      <c r="A11" s="177" t="s">
        <v>19</v>
      </c>
      <c r="B11" s="180"/>
      <c r="C11" s="180"/>
      <c r="D11" s="180"/>
      <c r="E11" s="180"/>
      <c r="F11" s="180"/>
      <c r="G11" s="180"/>
      <c r="H11" s="180"/>
      <c r="I11" s="181"/>
      <c r="J11" t="s">
        <v>43</v>
      </c>
    </row>
    <row r="12" spans="1:23" x14ac:dyDescent="0.2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2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2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2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2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2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2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2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25" x14ac:dyDescent="0.35">
      <c r="A23" s="177" t="s">
        <v>44</v>
      </c>
      <c r="B23" s="178"/>
      <c r="C23" s="178"/>
      <c r="D23" s="178"/>
      <c r="E23" s="178"/>
      <c r="F23" s="178"/>
      <c r="G23" s="178"/>
      <c r="H23" s="178"/>
      <c r="I23" s="179"/>
      <c r="J23" t="s">
        <v>61</v>
      </c>
    </row>
    <row r="24" spans="1:23" x14ac:dyDescent="0.2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2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2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2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2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2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2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25">
      <c r="F31" s="38"/>
      <c r="G31" s="20"/>
      <c r="H31" s="20"/>
    </row>
    <row r="32" spans="1:23" ht="23.25" x14ac:dyDescent="0.35">
      <c r="A32" s="177" t="s">
        <v>62</v>
      </c>
      <c r="B32" s="178"/>
      <c r="C32" s="178"/>
      <c r="D32" s="178"/>
      <c r="E32" s="178"/>
      <c r="F32" s="178"/>
      <c r="G32" s="178"/>
      <c r="H32" s="178"/>
      <c r="I32" s="179"/>
      <c r="J32" t="s">
        <v>11</v>
      </c>
    </row>
    <row r="33" spans="1:10" x14ac:dyDescent="0.2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2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2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2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2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2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2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2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2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2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2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2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25">
      <c r="F45" s="38"/>
      <c r="G45" s="20"/>
      <c r="H45" s="20"/>
    </row>
    <row r="46" spans="1:10" ht="23.25" x14ac:dyDescent="0.35">
      <c r="A46" s="182" t="s">
        <v>82</v>
      </c>
      <c r="B46" s="178"/>
      <c r="C46" s="178"/>
      <c r="D46" s="178"/>
      <c r="E46" s="178"/>
      <c r="F46" s="178"/>
      <c r="G46" s="178"/>
      <c r="H46" s="178"/>
      <c r="I46" s="179"/>
    </row>
    <row r="47" spans="1:10" x14ac:dyDescent="0.25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25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25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25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25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25">
      <c r="F53" s="38"/>
      <c r="G53" s="20"/>
      <c r="H53" s="20"/>
    </row>
    <row r="59" spans="1:10" x14ac:dyDescent="0.25">
      <c r="F59" s="38"/>
      <c r="G59" s="20"/>
      <c r="H59" s="20"/>
    </row>
    <row r="60" spans="1:10" x14ac:dyDescent="0.25">
      <c r="F60" s="38"/>
      <c r="G60" s="20"/>
      <c r="H60" s="20"/>
    </row>
    <row r="61" spans="1:10" x14ac:dyDescent="0.25">
      <c r="F61" s="38"/>
      <c r="G61" s="20"/>
      <c r="H61" s="20"/>
    </row>
    <row r="62" spans="1:10" x14ac:dyDescent="0.25">
      <c r="F62" s="38"/>
      <c r="G62" s="20"/>
      <c r="H62" s="20"/>
    </row>
    <row r="63" spans="1:10" x14ac:dyDescent="0.25">
      <c r="F63" s="38"/>
      <c r="G63" s="20"/>
      <c r="H63" s="20"/>
    </row>
    <row r="64" spans="1:10" x14ac:dyDescent="0.25">
      <c r="F64" s="38"/>
      <c r="G64" s="20"/>
      <c r="H64" s="20"/>
    </row>
    <row r="65" spans="6:8" x14ac:dyDescent="0.25">
      <c r="F65" s="38"/>
      <c r="G65" s="20"/>
      <c r="H65" s="20"/>
    </row>
    <row r="66" spans="6:8" x14ac:dyDescent="0.25">
      <c r="F66" s="38"/>
      <c r="G66" s="20"/>
      <c r="H66" s="20"/>
    </row>
    <row r="67" spans="6:8" x14ac:dyDescent="0.25">
      <c r="F67" s="38"/>
      <c r="G67" s="20"/>
      <c r="H67" s="20"/>
    </row>
    <row r="68" spans="6:8" x14ac:dyDescent="0.25">
      <c r="F68" s="38"/>
      <c r="G68" s="20"/>
      <c r="H68" s="20"/>
    </row>
    <row r="69" spans="6:8" x14ac:dyDescent="0.25">
      <c r="F69" s="38"/>
      <c r="G69" s="20"/>
      <c r="H69" s="20"/>
    </row>
    <row r="70" spans="6:8" x14ac:dyDescent="0.25">
      <c r="F70" s="38"/>
      <c r="G70" s="20"/>
      <c r="H70" s="20"/>
    </row>
    <row r="71" spans="6:8" x14ac:dyDescent="0.25">
      <c r="F71" s="38"/>
      <c r="G71" s="20"/>
      <c r="H71" s="20"/>
    </row>
    <row r="72" spans="6:8" x14ac:dyDescent="0.25">
      <c r="F72" s="38"/>
      <c r="G72" s="20"/>
      <c r="H72" s="20"/>
    </row>
    <row r="73" spans="6:8" x14ac:dyDescent="0.25">
      <c r="F73" s="38"/>
      <c r="G73" s="20"/>
      <c r="H73" s="20"/>
    </row>
    <row r="74" spans="6:8" x14ac:dyDescent="0.25">
      <c r="F74" s="38"/>
      <c r="G74" s="20"/>
      <c r="H74" s="20"/>
    </row>
    <row r="75" spans="6:8" x14ac:dyDescent="0.25">
      <c r="F75" s="38"/>
      <c r="G75" s="20"/>
      <c r="H75" s="20"/>
    </row>
    <row r="76" spans="6:8" x14ac:dyDescent="0.25">
      <c r="F76" s="38"/>
      <c r="G76" s="20"/>
      <c r="H76" s="20"/>
    </row>
    <row r="77" spans="6:8" x14ac:dyDescent="0.25">
      <c r="F77" s="38"/>
      <c r="G77" s="20"/>
      <c r="H77" s="20"/>
    </row>
    <row r="78" spans="6:8" x14ac:dyDescent="0.25">
      <c r="F78" s="38"/>
      <c r="G78" s="20"/>
      <c r="H78" s="20"/>
    </row>
    <row r="79" spans="6:8" x14ac:dyDescent="0.25">
      <c r="F79" s="38"/>
      <c r="G79" s="20"/>
      <c r="H79" s="20"/>
    </row>
    <row r="80" spans="6:8" x14ac:dyDescent="0.25">
      <c r="F80" s="38"/>
      <c r="G80" s="20"/>
      <c r="H80" s="20"/>
    </row>
    <row r="81" spans="6:8" x14ac:dyDescent="0.25">
      <c r="F81" s="38"/>
      <c r="G81" s="20"/>
      <c r="H81" s="20"/>
    </row>
    <row r="82" spans="6:8" x14ac:dyDescent="0.25">
      <c r="F82" s="38"/>
      <c r="G82" s="20"/>
      <c r="H82" s="20"/>
    </row>
    <row r="83" spans="6:8" x14ac:dyDescent="0.25">
      <c r="F83" s="38"/>
    </row>
    <row r="84" spans="6:8" x14ac:dyDescent="0.25">
      <c r="F84" s="38"/>
    </row>
    <row r="85" spans="6:8" x14ac:dyDescent="0.25">
      <c r="F85" s="38"/>
    </row>
    <row r="86" spans="6:8" x14ac:dyDescent="0.25">
      <c r="F86" s="38"/>
    </row>
    <row r="87" spans="6:8" x14ac:dyDescent="0.25">
      <c r="F87" s="38"/>
    </row>
    <row r="88" spans="6:8" x14ac:dyDescent="0.25">
      <c r="F88" s="38"/>
    </row>
    <row r="89" spans="6:8" x14ac:dyDescent="0.25">
      <c r="F89" s="38"/>
    </row>
    <row r="90" spans="6:8" x14ac:dyDescent="0.25">
      <c r="F90" s="38"/>
    </row>
    <row r="91" spans="6:8" x14ac:dyDescent="0.25">
      <c r="F91" s="38"/>
    </row>
    <row r="92" spans="6:8" x14ac:dyDescent="0.2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Normal="100" workbookViewId="0">
      <selection activeCell="I300" sqref="I300"/>
    </sheetView>
  </sheetViews>
  <sheetFormatPr defaultRowHeight="15" x14ac:dyDescent="0.25"/>
  <cols>
    <col min="6" max="6" width="9" bestFit="1" customWidth="1"/>
  </cols>
  <sheetData>
    <row r="1" spans="1:22" x14ac:dyDescent="0.25">
      <c r="A1" s="57" t="s">
        <v>79</v>
      </c>
    </row>
    <row r="2" spans="1:22" x14ac:dyDescent="0.25">
      <c r="A2" t="s">
        <v>24</v>
      </c>
      <c r="C2" t="s">
        <v>26</v>
      </c>
      <c r="D2" t="s">
        <v>25</v>
      </c>
      <c r="E2" t="s">
        <v>27</v>
      </c>
    </row>
    <row r="3" spans="1:22" x14ac:dyDescent="0.25">
      <c r="A3">
        <v>100</v>
      </c>
      <c r="B3" s="1" t="s">
        <v>76</v>
      </c>
      <c r="E3" t="s">
        <v>28</v>
      </c>
      <c r="S3" s="57" t="s">
        <v>78</v>
      </c>
    </row>
    <row r="4" spans="1:22" x14ac:dyDescent="0.2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2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2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2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2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2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25">
      <c r="A12" t="s">
        <v>77</v>
      </c>
    </row>
    <row r="19" spans="1:5" x14ac:dyDescent="0.2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2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I21" sqref="I21"/>
    </sheetView>
  </sheetViews>
  <sheetFormatPr defaultRowHeight="15" x14ac:dyDescent="0.25"/>
  <cols>
    <col min="1" max="1" width="25.5703125" customWidth="1"/>
    <col min="2" max="2" width="7.85546875" customWidth="1"/>
    <col min="3" max="6" width="11.140625" customWidth="1"/>
  </cols>
  <sheetData>
    <row r="4" spans="1:19" ht="23.25" x14ac:dyDescent="0.35">
      <c r="A4" s="182" t="s">
        <v>0</v>
      </c>
      <c r="B4" s="180"/>
      <c r="C4" s="180"/>
      <c r="D4" s="180"/>
      <c r="E4" s="181"/>
      <c r="F4" t="s">
        <v>11</v>
      </c>
      <c r="G4" s="1" t="s">
        <v>12</v>
      </c>
    </row>
    <row r="5" spans="1:19" x14ac:dyDescent="0.2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2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2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2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2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2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2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25">
      <c r="A12" s="19" t="s">
        <v>14</v>
      </c>
      <c r="P12" s="183" t="s">
        <v>20</v>
      </c>
      <c r="Q12" s="183"/>
      <c r="R12" s="183"/>
      <c r="S12" s="183"/>
    </row>
    <row r="13" spans="1:19" x14ac:dyDescent="0.2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183"/>
      <c r="Q13" s="183"/>
      <c r="R13" s="183"/>
      <c r="S13" s="183"/>
    </row>
    <row r="14" spans="1:19" x14ac:dyDescent="0.2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183"/>
      <c r="Q14" s="183"/>
      <c r="R14" s="183"/>
      <c r="S14" s="183"/>
    </row>
    <row r="15" spans="1:19" x14ac:dyDescent="0.2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183"/>
      <c r="Q15" s="183"/>
      <c r="R15" s="183"/>
      <c r="S15" s="183"/>
    </row>
    <row r="16" spans="1:19" x14ac:dyDescent="0.2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183"/>
      <c r="Q16" s="183"/>
      <c r="R16" s="183"/>
      <c r="S16" s="183"/>
    </row>
    <row r="18" spans="1:5" ht="23.25" x14ac:dyDescent="0.35">
      <c r="A18" s="182" t="s">
        <v>19</v>
      </c>
      <c r="B18" s="180"/>
      <c r="C18" s="180"/>
      <c r="D18" s="180"/>
      <c r="E18" s="181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Variance with number of points</vt:lpstr>
      <vt:lpstr>Bias2 all graphs</vt:lpstr>
      <vt:lpstr>Bias Investigation</vt:lpstr>
      <vt:lpstr>Prelim. Bias Inv.</vt:lpstr>
      <vt:lpstr>Parameter Investigation</vt:lpstr>
      <vt:lpstr>FDM</vt:lpstr>
      <vt:lpstr>Factr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2023-01-30T19:58:56Z</dcterms:modified>
</cp:coreProperties>
</file>